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etwork\Information Disclosure\Information Requests\2014 08 13\"/>
    </mc:Choice>
  </mc:AlternateContent>
  <bookViews>
    <workbookView xWindow="360" yWindow="135" windowWidth="19290" windowHeight="9525" tabRatio="740"/>
  </bookViews>
  <sheets>
    <sheet name="Summary" sheetId="31" r:id="rId1"/>
    <sheet name="Pivot2" sheetId="40" r:id="rId2"/>
    <sheet name="Pivot" sheetId="32" r:id="rId3"/>
    <sheet name="1f-Customer Numbers" sheetId="13" r:id="rId4"/>
    <sheet name="1a-5 Year Data raw" sheetId="12" r:id="rId5"/>
    <sheet name="1b-5 Year Daily Totals" sheetId="1" r:id="rId6"/>
    <sheet name="1c-.5 Year Boundary Values" sheetId="2" r:id="rId7"/>
    <sheet name="1d-5 Year Fixed Data" sheetId="3" r:id="rId8"/>
    <sheet name="1e-5 Year Limits" sheetId="4" r:id="rId9"/>
    <sheet name="20132014CustomnerNumbers" sheetId="39" r:id="rId10"/>
    <sheet name="20132014Data" sheetId="38" r:id="rId11"/>
    <sheet name="20132014DailyTotals" sheetId="37" r:id="rId12"/>
    <sheet name="20132014NormailsedDailyTotals" sheetId="36" r:id="rId13"/>
    <sheet name="20132014FixedData" sheetId="35" r:id="rId14"/>
    <sheet name="20132014 Answer" sheetId="34" r:id="rId15"/>
    <sheet name="20122013Data" sheetId="19" r:id="rId16"/>
    <sheet name="20122013DailyTotals" sheetId="20" r:id="rId17"/>
    <sheet name="20122013NormalisedDailyTotals" sheetId="21" r:id="rId18"/>
    <sheet name="20122013FixedData" sheetId="33" r:id="rId19"/>
    <sheet name="20122013Answer" sheetId="22" r:id="rId20"/>
    <sheet name="20112012Data" sheetId="14" r:id="rId21"/>
    <sheet name="20112012DailyTotals" sheetId="15" r:id="rId22"/>
    <sheet name="20112012NormalisedDailyTotals" sheetId="18" r:id="rId23"/>
    <sheet name="20112012FixedData" sheetId="16" r:id="rId24"/>
    <sheet name="20112012Answer" sheetId="17" r:id="rId25"/>
    <sheet name="20102011Data" sheetId="8" r:id="rId26"/>
    <sheet name="20102011DailyTotals" sheetId="5" r:id="rId27"/>
    <sheet name="20102011Fixeddata" sheetId="6" r:id="rId28"/>
    <sheet name="20102011Answer" sheetId="7" r:id="rId29"/>
    <sheet name="20092010Data" sheetId="23" r:id="rId30"/>
    <sheet name="20092010NormalisedDailyTotals" sheetId="24" r:id="rId31"/>
    <sheet name="20092010FixedData" sheetId="25" r:id="rId32"/>
    <sheet name="20092010Answer" sheetId="26" r:id="rId33"/>
  </sheets>
  <definedNames>
    <definedName name="_xlnm._FilterDatabase" localSheetId="7" hidden="1">'1d-5 Year Fixed Data'!$A$8:$I$982</definedName>
    <definedName name="_xlnm._FilterDatabase" localSheetId="31" hidden="1">'20092010FixedData'!$A$1:$E$236</definedName>
    <definedName name="_xlcn.WorksheetConnection_1d5YearFixedDataA8H982" hidden="1">'1d-5 Year Fixed Data'!$A$8:$H$982</definedName>
    <definedName name="_xlnm.Print_Area" localSheetId="0">Summary!$A$1:$Q$26</definedName>
  </definedNames>
  <calcPr calcId="152511"/>
  <pivotCaches>
    <pivotCache cacheId="0" r:id="rId34"/>
    <pivotCache cacheId="1" r:id="rId35"/>
  </pivotCaches>
  <extLst>
    <ext xmlns:x15="http://schemas.microsoft.com/office/spreadsheetml/2010/11/main" uri="{FCE2AD5D-F65C-4FA6-A056-5C36A1767C68}">
      <x15:dataModel>
        <x15:modelTables>
          <x15:modelTable id="Range-2ba86b81-cd5a-4cd6-ba04-25909dd2d5aa" name="Range" connection="WorksheetConnection_1d-5 Year Fixed Data!$A$8:$H$982"/>
        </x15:modelTables>
      </x15:dataModel>
    </ext>
  </extLst>
</workbook>
</file>

<file path=xl/calcChain.xml><?xml version="1.0" encoding="utf-8"?>
<calcChain xmlns="http://schemas.openxmlformats.org/spreadsheetml/2006/main">
  <c r="C46" i="31" l="1"/>
  <c r="D46" i="31"/>
  <c r="E46" i="31"/>
  <c r="F46" i="31"/>
  <c r="I46" i="31"/>
  <c r="J46" i="31"/>
  <c r="K46" i="31"/>
  <c r="D47" i="31"/>
  <c r="E47" i="31"/>
  <c r="F47" i="31"/>
  <c r="G47" i="31"/>
  <c r="I47" i="31"/>
  <c r="J47" i="31"/>
  <c r="K47" i="31"/>
  <c r="B48" i="31"/>
  <c r="C48" i="31"/>
  <c r="D48" i="31"/>
  <c r="E48" i="31"/>
  <c r="F48" i="31"/>
  <c r="I48" i="31"/>
  <c r="J48" i="31"/>
  <c r="K48" i="31"/>
  <c r="B49" i="31"/>
  <c r="C49" i="31"/>
  <c r="D49" i="31"/>
  <c r="E49" i="31"/>
  <c r="F49" i="31"/>
  <c r="G49" i="31"/>
  <c r="H49" i="31"/>
  <c r="I49" i="31"/>
  <c r="J49" i="31"/>
  <c r="K49" i="31"/>
  <c r="D51" i="31"/>
  <c r="E51" i="31"/>
  <c r="F51" i="31"/>
  <c r="I51" i="31"/>
  <c r="J51" i="31"/>
  <c r="K51" i="31"/>
  <c r="D52" i="31"/>
  <c r="E52" i="31"/>
  <c r="F52" i="31"/>
  <c r="I52" i="31"/>
  <c r="J52" i="31"/>
  <c r="K52" i="31"/>
  <c r="D53" i="31"/>
  <c r="E53" i="31"/>
  <c r="F53" i="31"/>
  <c r="I53" i="31"/>
  <c r="J53" i="31"/>
  <c r="K53" i="31"/>
  <c r="D54" i="31"/>
  <c r="E54" i="31"/>
  <c r="F54" i="31"/>
  <c r="I54" i="31"/>
  <c r="J54" i="31"/>
  <c r="K54" i="31"/>
  <c r="B55" i="31"/>
  <c r="C55" i="31"/>
  <c r="D55" i="31"/>
  <c r="E55" i="31"/>
  <c r="F55" i="31"/>
  <c r="G55" i="31"/>
  <c r="H55" i="31"/>
  <c r="I55" i="31"/>
  <c r="J55" i="31"/>
  <c r="K55" i="31"/>
  <c r="D45" i="31"/>
  <c r="E45" i="31"/>
  <c r="F45" i="31"/>
  <c r="I45" i="31"/>
  <c r="J45" i="31"/>
  <c r="K45" i="31"/>
  <c r="H9" i="31"/>
  <c r="H48" i="31" s="1"/>
  <c r="G9" i="31"/>
  <c r="G48" i="31" s="1"/>
  <c r="C9" i="31"/>
  <c r="B9" i="31"/>
  <c r="H8" i="31"/>
  <c r="H47" i="31" s="1"/>
  <c r="G8" i="31"/>
  <c r="C8" i="31"/>
  <c r="C47" i="31" s="1"/>
  <c r="B8" i="31"/>
  <c r="B47" i="31" s="1"/>
  <c r="H7" i="31"/>
  <c r="H46" i="31" s="1"/>
  <c r="G7" i="31"/>
  <c r="G46" i="31" s="1"/>
  <c r="C7" i="31"/>
  <c r="B7" i="31"/>
  <c r="B46" i="31" s="1"/>
  <c r="H6" i="31"/>
  <c r="H45" i="31" s="1"/>
  <c r="G6" i="31"/>
  <c r="G45" i="31" s="1"/>
  <c r="C6" i="31"/>
  <c r="C45" i="31" s="1"/>
  <c r="B6" i="31"/>
  <c r="B45" i="31" s="1"/>
  <c r="F2" i="4"/>
  <c r="I2" i="4"/>
  <c r="G2" i="4"/>
  <c r="H2" i="4"/>
  <c r="B2" i="4"/>
  <c r="H584" i="3"/>
  <c r="L5" i="2" l="1"/>
  <c r="F5" i="2"/>
  <c r="K5" i="2"/>
  <c r="E5" i="2"/>
  <c r="J5" i="2"/>
  <c r="J2" i="2"/>
  <c r="I2" i="2"/>
  <c r="H2" i="2"/>
  <c r="G2" i="2"/>
  <c r="A5" i="2"/>
  <c r="D5" i="2"/>
  <c r="D2" i="2"/>
  <c r="C2" i="2"/>
  <c r="B2" i="2"/>
  <c r="A2" i="2"/>
  <c r="N8" i="1" l="1"/>
  <c r="M8" i="1"/>
  <c r="L8" i="1"/>
  <c r="K8" i="1"/>
  <c r="I583" i="1"/>
  <c r="H583" i="1"/>
  <c r="M583" i="1"/>
  <c r="K580" i="1"/>
  <c r="L580" i="1"/>
  <c r="K581" i="1"/>
  <c r="L581" i="1"/>
  <c r="K582" i="1"/>
  <c r="L582" i="1"/>
  <c r="G583" i="1"/>
  <c r="K586" i="1"/>
  <c r="L586" i="1"/>
  <c r="K587" i="1"/>
  <c r="L587" i="1"/>
  <c r="K588" i="1"/>
  <c r="L588" i="1"/>
  <c r="K589" i="1"/>
  <c r="L589" i="1"/>
  <c r="K590" i="1"/>
  <c r="L590" i="1"/>
  <c r="K591" i="1"/>
  <c r="L591" i="1"/>
  <c r="K592" i="1"/>
  <c r="L592" i="1"/>
  <c r="K584" i="1"/>
  <c r="K585" i="1"/>
  <c r="L585" i="1"/>
  <c r="L584" i="1"/>
  <c r="L583" i="1"/>
  <c r="K583" i="1"/>
  <c r="C12" i="13" l="1"/>
  <c r="N16" i="31"/>
  <c r="M16" i="31"/>
  <c r="I140" i="21"/>
  <c r="G168" i="20"/>
  <c r="G499" i="23"/>
  <c r="P16" i="31"/>
  <c r="O16" i="31"/>
  <c r="K15" i="31"/>
  <c r="F15" i="31"/>
  <c r="K14" i="31"/>
  <c r="F14" i="31"/>
  <c r="K13" i="31"/>
  <c r="F13" i="31"/>
  <c r="K12" i="31"/>
  <c r="F12" i="31"/>
  <c r="F8" i="31"/>
  <c r="K8" i="31"/>
  <c r="K10" i="31"/>
  <c r="F10" i="31"/>
  <c r="F9" i="31"/>
  <c r="K9" i="31"/>
  <c r="K6" i="31"/>
  <c r="K7" i="31"/>
  <c r="F6" i="31"/>
  <c r="F7" i="31"/>
  <c r="I2" i="25"/>
  <c r="H2" i="25"/>
  <c r="K3" i="3"/>
  <c r="K5" i="3" s="1"/>
  <c r="K4" i="3"/>
  <c r="J727" i="3"/>
  <c r="J436" i="3"/>
  <c r="J331" i="3"/>
  <c r="J313" i="3"/>
  <c r="J312" i="3"/>
  <c r="J125" i="3"/>
  <c r="K727" i="3"/>
  <c r="K436" i="3"/>
  <c r="K331" i="3"/>
  <c r="K313" i="3"/>
  <c r="K312" i="3"/>
  <c r="K125" i="3"/>
  <c r="K56" i="3"/>
  <c r="J56" i="3"/>
  <c r="I982" i="3"/>
  <c r="I981" i="3"/>
  <c r="I980" i="3"/>
  <c r="I979" i="3"/>
  <c r="I978" i="3"/>
  <c r="I977" i="3"/>
  <c r="I976" i="3"/>
  <c r="I975" i="3"/>
  <c r="I974" i="3"/>
  <c r="I973" i="3"/>
  <c r="I972" i="3"/>
  <c r="I971" i="3"/>
  <c r="I970" i="3"/>
  <c r="I969" i="3"/>
  <c r="I968" i="3"/>
  <c r="I967" i="3"/>
  <c r="I966" i="3"/>
  <c r="I965" i="3"/>
  <c r="I964" i="3"/>
  <c r="I963" i="3"/>
  <c r="I962" i="3"/>
  <c r="I961" i="3"/>
  <c r="I960" i="3"/>
  <c r="I959" i="3"/>
  <c r="I958" i="3"/>
  <c r="I957" i="3"/>
  <c r="I956" i="3"/>
  <c r="I955" i="3"/>
  <c r="I954" i="3"/>
  <c r="I953" i="3"/>
  <c r="I952" i="3"/>
  <c r="I951" i="3"/>
  <c r="I950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3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875" i="3"/>
  <c r="I874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N10" i="31"/>
  <c r="M10" i="31"/>
  <c r="G12" i="31"/>
  <c r="G51" i="31" s="1"/>
  <c r="B12" i="31"/>
  <c r="B51" i="31" s="1"/>
  <c r="G13" i="31"/>
  <c r="B13" i="31"/>
  <c r="B52" i="31" s="1"/>
  <c r="G14" i="31"/>
  <c r="G53" i="31" s="1"/>
  <c r="B14" i="31"/>
  <c r="B53" i="31" s="1"/>
  <c r="G15" i="31"/>
  <c r="H15" i="31"/>
  <c r="H54" i="31" s="1"/>
  <c r="C15" i="31"/>
  <c r="C54" i="31" s="1"/>
  <c r="B15" i="31"/>
  <c r="B54" i="31" s="1"/>
  <c r="H12" i="31"/>
  <c r="H51" i="31" s="1"/>
  <c r="C12" i="31"/>
  <c r="C51" i="31" s="1"/>
  <c r="H13" i="31"/>
  <c r="H52" i="31" s="1"/>
  <c r="C13" i="31"/>
  <c r="C52" i="31" s="1"/>
  <c r="H14" i="31"/>
  <c r="H53" i="31" s="1"/>
  <c r="C14" i="31"/>
  <c r="C53" i="31" s="1"/>
  <c r="E982" i="1"/>
  <c r="G1796" i="12"/>
  <c r="E1" i="6"/>
  <c r="D1" i="6"/>
  <c r="H4" i="3"/>
  <c r="G4" i="3"/>
  <c r="H1" i="3"/>
  <c r="H2" i="3" s="1"/>
  <c r="G1" i="3"/>
  <c r="G2" i="3" s="1"/>
  <c r="I2" i="1"/>
  <c r="H2" i="1"/>
  <c r="I1" i="1"/>
  <c r="I4" i="1" s="1"/>
  <c r="H1" i="1"/>
  <c r="H4" i="1" s="1"/>
  <c r="N6" i="31"/>
  <c r="P6" i="31"/>
  <c r="M8" i="31"/>
  <c r="O8" i="31"/>
  <c r="M7" i="31"/>
  <c r="O7" i="31"/>
  <c r="N7" i="31"/>
  <c r="P7" i="31"/>
  <c r="O14" i="31"/>
  <c r="M6" i="31"/>
  <c r="O6" i="31"/>
  <c r="M9" i="31"/>
  <c r="O9" i="31"/>
  <c r="N12" i="31"/>
  <c r="P12" i="31"/>
  <c r="N9" i="31"/>
  <c r="P9" i="31"/>
  <c r="N8" i="31"/>
  <c r="P8" i="31"/>
  <c r="N14" i="31"/>
  <c r="P14" i="31"/>
  <c r="N13" i="31" l="1"/>
  <c r="G52" i="31"/>
  <c r="O15" i="31"/>
  <c r="O12" i="31"/>
  <c r="M15" i="31"/>
  <c r="M12" i="31"/>
  <c r="N15" i="31"/>
  <c r="G54" i="31"/>
  <c r="O13" i="31"/>
  <c r="M13" i="31"/>
  <c r="M14" i="31"/>
  <c r="H6" i="3"/>
  <c r="G6" i="3"/>
  <c r="P13" i="31"/>
  <c r="P15" i="31"/>
  <c r="P10" i="31"/>
  <c r="O10" i="3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1d-5 Year Fixed Data!$A$8:$H$982" type="102" refreshedVersion="5" minRefreshableVersion="5">
    <extLst>
      <ext xmlns:x15="http://schemas.microsoft.com/office/spreadsheetml/2010/11/main" uri="{DE250136-89BD-433C-8126-D09CA5730AF9}">
        <x15:connection id="Range-2ba86b81-cd5a-4cd6-ba04-25909dd2d5aa" autoDelete="1">
          <x15:rangePr sourceName="_xlcn.WorksheetConnection_1d5YearFixedDataA8H982"/>
        </x15:connection>
      </ext>
    </extLst>
  </connection>
</connections>
</file>

<file path=xl/sharedStrings.xml><?xml version="1.0" encoding="utf-8"?>
<sst xmlns="http://schemas.openxmlformats.org/spreadsheetml/2006/main" count="23833" uniqueCount="6282">
  <si>
    <t>Date Outage</t>
  </si>
  <si>
    <t>Year</t>
  </si>
  <si>
    <t>TotAVG</t>
  </si>
  <si>
    <t>Customers Impacted</t>
  </si>
  <si>
    <t>Total Customer Minutes Lost</t>
  </si>
  <si>
    <t>Saidi</t>
  </si>
  <si>
    <t>Safi</t>
  </si>
  <si>
    <t>LogSaidi</t>
  </si>
  <si>
    <t>LogSaifi</t>
  </si>
  <si>
    <t>01/02/2005</t>
  </si>
  <si>
    <t>01/02/2006</t>
  </si>
  <si>
    <t>01/02/2008</t>
  </si>
  <si>
    <t>01/02/2009</t>
  </si>
  <si>
    <t>01/03/2005</t>
  </si>
  <si>
    <t>01/03/2009</t>
  </si>
  <si>
    <t>01/04/2004</t>
  </si>
  <si>
    <t>01/04/2006</t>
  </si>
  <si>
    <t>01/04/2008</t>
  </si>
  <si>
    <t>01/05/2005</t>
  </si>
  <si>
    <t>01/05/2006</t>
  </si>
  <si>
    <t>01/05/2007</t>
  </si>
  <si>
    <t>01/05/2008</t>
  </si>
  <si>
    <t>01/06/2004</t>
  </si>
  <si>
    <t>01/06/2005</t>
  </si>
  <si>
    <t>01/06/2007</t>
  </si>
  <si>
    <t>01/06/2008</t>
  </si>
  <si>
    <t>01/07/2004</t>
  </si>
  <si>
    <t>01/07/2008</t>
  </si>
  <si>
    <t>01/08/2005</t>
  </si>
  <si>
    <t>01/08/2006</t>
  </si>
  <si>
    <t>01/08/2007</t>
  </si>
  <si>
    <t>01/08/2008</t>
  </si>
  <si>
    <t>01/09/2004</t>
  </si>
  <si>
    <t>01/09/2005</t>
  </si>
  <si>
    <t>01/09/2007</t>
  </si>
  <si>
    <t>01/10/2004</t>
  </si>
  <si>
    <t>01/10/2005</t>
  </si>
  <si>
    <t>01/11/2004</t>
  </si>
  <si>
    <t>01/11/2005</t>
  </si>
  <si>
    <t>01/11/2007</t>
  </si>
  <si>
    <t>01/11/2008</t>
  </si>
  <si>
    <t>01/12/2004</t>
  </si>
  <si>
    <t>01/12/2006</t>
  </si>
  <si>
    <t>01/12/2007</t>
  </si>
  <si>
    <t>01/12/2008</t>
  </si>
  <si>
    <t>02/01/2005</t>
  </si>
  <si>
    <t>02/01/2006</t>
  </si>
  <si>
    <t>02/01/2007</t>
  </si>
  <si>
    <t>02/01/2009</t>
  </si>
  <si>
    <t>02/02/2005</t>
  </si>
  <si>
    <t>02/02/2006</t>
  </si>
  <si>
    <t>02/02/2007</t>
  </si>
  <si>
    <t>02/02/2009</t>
  </si>
  <si>
    <t>02/03/2005</t>
  </si>
  <si>
    <t>02/03/2006</t>
  </si>
  <si>
    <t>02/03/2008</t>
  </si>
  <si>
    <t>02/03/2009</t>
  </si>
  <si>
    <t>02/04/2004</t>
  </si>
  <si>
    <t>02/04/2007</t>
  </si>
  <si>
    <t>02/04/2008</t>
  </si>
  <si>
    <t>02/05/2006</t>
  </si>
  <si>
    <t>02/06/2004</t>
  </si>
  <si>
    <t>02/06/2005</t>
  </si>
  <si>
    <t>02/06/2007</t>
  </si>
  <si>
    <t>02/07/2004</t>
  </si>
  <si>
    <t>02/08/2004</t>
  </si>
  <si>
    <t>02/08/2007</t>
  </si>
  <si>
    <t>02/08/2008</t>
  </si>
  <si>
    <t>02/10/2005</t>
  </si>
  <si>
    <t>02/10/2006</t>
  </si>
  <si>
    <t>02/10/2007</t>
  </si>
  <si>
    <t>02/10/2008</t>
  </si>
  <si>
    <t>02/11/2004</t>
  </si>
  <si>
    <t>02/11/2005</t>
  </si>
  <si>
    <t>02/11/2006</t>
  </si>
  <si>
    <t>02/11/2007</t>
  </si>
  <si>
    <t>02/12/2004</t>
  </si>
  <si>
    <t>02/12/2005</t>
  </si>
  <si>
    <t>03/01/2006</t>
  </si>
  <si>
    <t>03/02/2005</t>
  </si>
  <si>
    <t>03/02/2006</t>
  </si>
  <si>
    <t>03/02/2009</t>
  </si>
  <si>
    <t>03/03/2005</t>
  </si>
  <si>
    <t>03/03/2008</t>
  </si>
  <si>
    <t>03/03/2009</t>
  </si>
  <si>
    <t>03/04/2006</t>
  </si>
  <si>
    <t>03/05/2004</t>
  </si>
  <si>
    <t>03/05/2005</t>
  </si>
  <si>
    <t>03/05/2006</t>
  </si>
  <si>
    <t>03/05/2007</t>
  </si>
  <si>
    <t>03/06/2004</t>
  </si>
  <si>
    <t>03/06/2006</t>
  </si>
  <si>
    <t>03/06/2008</t>
  </si>
  <si>
    <t>03/07/2004</t>
  </si>
  <si>
    <t>03/07/2007</t>
  </si>
  <si>
    <t>03/07/2008</t>
  </si>
  <si>
    <t>03/08/2004</t>
  </si>
  <si>
    <t>03/08/2008</t>
  </si>
  <si>
    <t>03/09/2006</t>
  </si>
  <si>
    <t>03/09/2007</t>
  </si>
  <si>
    <t>03/09/2008</t>
  </si>
  <si>
    <t>03/10/2005</t>
  </si>
  <si>
    <t>03/10/2007</t>
  </si>
  <si>
    <t>03/10/2008</t>
  </si>
  <si>
    <t>03/11/2004</t>
  </si>
  <si>
    <t>03/11/2005</t>
  </si>
  <si>
    <t>03/11/2008</t>
  </si>
  <si>
    <t>03/12/2004</t>
  </si>
  <si>
    <t>03/12/2006</t>
  </si>
  <si>
    <t>03/12/2007</t>
  </si>
  <si>
    <t>03/12/2008</t>
  </si>
  <si>
    <t>04/01/2006</t>
  </si>
  <si>
    <t>04/01/2007</t>
  </si>
  <si>
    <t>04/02/2005</t>
  </si>
  <si>
    <t>04/02/2009</t>
  </si>
  <si>
    <t>04/03/2006</t>
  </si>
  <si>
    <t>04/03/2008</t>
  </si>
  <si>
    <t>04/03/2009</t>
  </si>
  <si>
    <t>04/04/2008</t>
  </si>
  <si>
    <t>04/05/2004</t>
  </si>
  <si>
    <t>04/05/2006</t>
  </si>
  <si>
    <t>04/06/2004</t>
  </si>
  <si>
    <t>04/06/2006</t>
  </si>
  <si>
    <t>04/06/2008</t>
  </si>
  <si>
    <t>04/07/2007</t>
  </si>
  <si>
    <t>04/07/2008</t>
  </si>
  <si>
    <t>04/08/2005</t>
  </si>
  <si>
    <t>04/08/2006</t>
  </si>
  <si>
    <t>04/08/2008</t>
  </si>
  <si>
    <t>04/09/2008</t>
  </si>
  <si>
    <t>04/10/2005</t>
  </si>
  <si>
    <t>04/10/2006</t>
  </si>
  <si>
    <t>04/10/2007</t>
  </si>
  <si>
    <t>04/10/2008</t>
  </si>
  <si>
    <t>04/11/2005</t>
  </si>
  <si>
    <t>04/11/2007</t>
  </si>
  <si>
    <t>04/12/2004</t>
  </si>
  <si>
    <t>04/12/2005</t>
  </si>
  <si>
    <t>05/01/2007</t>
  </si>
  <si>
    <t>05/01/2008</t>
  </si>
  <si>
    <t>05/01/2009</t>
  </si>
  <si>
    <t>05/02/2007</t>
  </si>
  <si>
    <t>05/02/2009</t>
  </si>
  <si>
    <t>05/03/2005</t>
  </si>
  <si>
    <t>05/03/2006</t>
  </si>
  <si>
    <t>05/03/2007</t>
  </si>
  <si>
    <t>05/03/2008</t>
  </si>
  <si>
    <t>05/03/2009</t>
  </si>
  <si>
    <t>05/04/2006</t>
  </si>
  <si>
    <t>05/05/2004</t>
  </si>
  <si>
    <t>05/05/2005</t>
  </si>
  <si>
    <t>05/05/2008</t>
  </si>
  <si>
    <t>05/06/2006</t>
  </si>
  <si>
    <t>05/06/2007</t>
  </si>
  <si>
    <t>05/07/2005</t>
  </si>
  <si>
    <t>05/07/2006</t>
  </si>
  <si>
    <t>05/07/2007</t>
  </si>
  <si>
    <t>05/08/2005</t>
  </si>
  <si>
    <t>05/08/2008</t>
  </si>
  <si>
    <t>05/09/2005</t>
  </si>
  <si>
    <t>05/09/2006</t>
  </si>
  <si>
    <t>05/09/2007</t>
  </si>
  <si>
    <t>05/09/2008</t>
  </si>
  <si>
    <t>05/10/2004</t>
  </si>
  <si>
    <t>05/10/2005</t>
  </si>
  <si>
    <t>05/10/2006</t>
  </si>
  <si>
    <t>05/10/2007</t>
  </si>
  <si>
    <t>05/11/2008</t>
  </si>
  <si>
    <t>05/12/2004</t>
  </si>
  <si>
    <t>05/12/2005</t>
  </si>
  <si>
    <t>05/12/2006</t>
  </si>
  <si>
    <t>05/12/2008</t>
  </si>
  <si>
    <t>06/01/2006</t>
  </si>
  <si>
    <t>06/01/2009</t>
  </si>
  <si>
    <t>06/02/2005</t>
  </si>
  <si>
    <t>06/02/2006</t>
  </si>
  <si>
    <t>06/02/2008</t>
  </si>
  <si>
    <t>06/03/2006</t>
  </si>
  <si>
    <t>06/03/2009</t>
  </si>
  <si>
    <t>06/05/2004</t>
  </si>
  <si>
    <t>06/05/2005</t>
  </si>
  <si>
    <t>06/05/2006</t>
  </si>
  <si>
    <t>06/05/2007</t>
  </si>
  <si>
    <t>06/06/2006</t>
  </si>
  <si>
    <t>06/06/2007</t>
  </si>
  <si>
    <t>06/06/2008</t>
  </si>
  <si>
    <t>06/07/2005</t>
  </si>
  <si>
    <t>06/07/2006</t>
  </si>
  <si>
    <t>06/07/2007</t>
  </si>
  <si>
    <t>06/07/2008</t>
  </si>
  <si>
    <t>06/08/2004</t>
  </si>
  <si>
    <t>06/08/2007</t>
  </si>
  <si>
    <t>06/08/2008</t>
  </si>
  <si>
    <t>06/09/2004</t>
  </si>
  <si>
    <t>06/09/2005</t>
  </si>
  <si>
    <t>06/09/2007</t>
  </si>
  <si>
    <t>06/10/2004</t>
  </si>
  <si>
    <t>06/10/2007</t>
  </si>
  <si>
    <t>06/11/2006</t>
  </si>
  <si>
    <t>06/11/2007</t>
  </si>
  <si>
    <t>06/11/2008</t>
  </si>
  <si>
    <t>06/12/2004</t>
  </si>
  <si>
    <t>06/12/2006</t>
  </si>
  <si>
    <t>06/12/2007</t>
  </si>
  <si>
    <t>06/12/2008</t>
  </si>
  <si>
    <t>07/01/2005</t>
  </si>
  <si>
    <t>07/01/2006</t>
  </si>
  <si>
    <t>07/01/2009</t>
  </si>
  <si>
    <t>07/02/2005</t>
  </si>
  <si>
    <t>07/02/2006</t>
  </si>
  <si>
    <t>07/02/2007</t>
  </si>
  <si>
    <t>07/02/2008</t>
  </si>
  <si>
    <t>07/03/2005</t>
  </si>
  <si>
    <t>07/03/2006</t>
  </si>
  <si>
    <t>07/03/2007</t>
  </si>
  <si>
    <t>07/03/2008</t>
  </si>
  <si>
    <t>07/03/2009</t>
  </si>
  <si>
    <t>07/04/2005</t>
  </si>
  <si>
    <t>07/04/2008</t>
  </si>
  <si>
    <t>07/05/2004</t>
  </si>
  <si>
    <t>07/05/2006</t>
  </si>
  <si>
    <t>07/05/2008</t>
  </si>
  <si>
    <t>07/06/2005</t>
  </si>
  <si>
    <t>07/06/2007</t>
  </si>
  <si>
    <t>07/06/2008</t>
  </si>
  <si>
    <t>07/07/2004</t>
  </si>
  <si>
    <t>07/07/2006</t>
  </si>
  <si>
    <t>07/07/2007</t>
  </si>
  <si>
    <t>07/07/2008</t>
  </si>
  <si>
    <t>07/08/2006</t>
  </si>
  <si>
    <t>07/08/2007</t>
  </si>
  <si>
    <t>07/08/2008</t>
  </si>
  <si>
    <t>07/09/2005</t>
  </si>
  <si>
    <t>07/09/2006</t>
  </si>
  <si>
    <t>07/09/2007</t>
  </si>
  <si>
    <t>07/10/2005</t>
  </si>
  <si>
    <t>07/10/2006</t>
  </si>
  <si>
    <t>07/10/2007</t>
  </si>
  <si>
    <t>07/10/2008</t>
  </si>
  <si>
    <t>07/11/2005</t>
  </si>
  <si>
    <t>07/11/2006</t>
  </si>
  <si>
    <t>07/11/2007</t>
  </si>
  <si>
    <t>07/11/2008</t>
  </si>
  <si>
    <t>07/12/2005</t>
  </si>
  <si>
    <t>07/12/2007</t>
  </si>
  <si>
    <t>08/01/2005</t>
  </si>
  <si>
    <t>08/01/2006</t>
  </si>
  <si>
    <t>08/01/2008</t>
  </si>
  <si>
    <t>08/01/2009</t>
  </si>
  <si>
    <t>08/02/2009</t>
  </si>
  <si>
    <t>08/04/2004</t>
  </si>
  <si>
    <t>08/04/2005</t>
  </si>
  <si>
    <t>08/04/2008</t>
  </si>
  <si>
    <t>08/05/2004</t>
  </si>
  <si>
    <t>08/05/2006</t>
  </si>
  <si>
    <t>08/05/2007</t>
  </si>
  <si>
    <t>08/05/2008</t>
  </si>
  <si>
    <t>08/06/2004</t>
  </si>
  <si>
    <t>08/06/2005</t>
  </si>
  <si>
    <t>08/06/2007</t>
  </si>
  <si>
    <t>08/06/2008</t>
  </si>
  <si>
    <t>08/07/2004</t>
  </si>
  <si>
    <t>08/07/2005</t>
  </si>
  <si>
    <t>08/07/2007</t>
  </si>
  <si>
    <t>08/07/2008</t>
  </si>
  <si>
    <t>08/08/2005</t>
  </si>
  <si>
    <t>08/08/2006</t>
  </si>
  <si>
    <t>08/08/2007</t>
  </si>
  <si>
    <t>08/08/2008</t>
  </si>
  <si>
    <t>08/09/2004</t>
  </si>
  <si>
    <t>08/09/2005</t>
  </si>
  <si>
    <t>08/09/2006</t>
  </si>
  <si>
    <t>08/10/2004</t>
  </si>
  <si>
    <t>08/10/2006</t>
  </si>
  <si>
    <t>08/10/2007</t>
  </si>
  <si>
    <t>08/10/2008</t>
  </si>
  <si>
    <t>08/11/2006</t>
  </si>
  <si>
    <t>08/12/2008</t>
  </si>
  <si>
    <t>09/01/2005</t>
  </si>
  <si>
    <t>09/02/2009</t>
  </si>
  <si>
    <t>09/03/2005</t>
  </si>
  <si>
    <t>09/03/2006</t>
  </si>
  <si>
    <t>09/03/2007</t>
  </si>
  <si>
    <t>09/03/2009</t>
  </si>
  <si>
    <t>09/04/2008</t>
  </si>
  <si>
    <t>09/05/2005</t>
  </si>
  <si>
    <t>09/05/2006</t>
  </si>
  <si>
    <t>09/05/2007</t>
  </si>
  <si>
    <t>09/06/2005</t>
  </si>
  <si>
    <t>09/06/2006</t>
  </si>
  <si>
    <t>09/06/2007</t>
  </si>
  <si>
    <t>09/07/2007</t>
  </si>
  <si>
    <t>09/07/2008</t>
  </si>
  <si>
    <t>09/08/2008</t>
  </si>
  <si>
    <t>09/09/2008</t>
  </si>
  <si>
    <t>09/10/2006</t>
  </si>
  <si>
    <t>09/10/2007</t>
  </si>
  <si>
    <t>09/10/2008</t>
  </si>
  <si>
    <t>09/11/2004</t>
  </si>
  <si>
    <t>09/11/2006</t>
  </si>
  <si>
    <t>09/11/2007</t>
  </si>
  <si>
    <t>09/11/2008</t>
  </si>
  <si>
    <t>09/12/2004</t>
  </si>
  <si>
    <t>09/12/2005</t>
  </si>
  <si>
    <t>09/12/2007</t>
  </si>
  <si>
    <t>09/12/2008</t>
  </si>
  <si>
    <t>10/01/2005</t>
  </si>
  <si>
    <t>10/01/2007</t>
  </si>
  <si>
    <t>10/01/2008</t>
  </si>
  <si>
    <t>10/02/2005</t>
  </si>
  <si>
    <t>10/02/2008</t>
  </si>
  <si>
    <t>10/02/2009</t>
  </si>
  <si>
    <t>10/03/2007</t>
  </si>
  <si>
    <t>10/03/2009</t>
  </si>
  <si>
    <t>10/04/2006</t>
  </si>
  <si>
    <t>10/04/2007</t>
  </si>
  <si>
    <t>10/04/2008</t>
  </si>
  <si>
    <t>10/05/2004</t>
  </si>
  <si>
    <t>10/05/2005</t>
  </si>
  <si>
    <t>10/06/2004</t>
  </si>
  <si>
    <t>10/06/2005</t>
  </si>
  <si>
    <t>10/06/2006</t>
  </si>
  <si>
    <t>10/07/2006</t>
  </si>
  <si>
    <t>10/07/2007</t>
  </si>
  <si>
    <t>10/07/2008</t>
  </si>
  <si>
    <t>10/08/2005</t>
  </si>
  <si>
    <t>10/08/2006</t>
  </si>
  <si>
    <t>10/08/2008</t>
  </si>
  <si>
    <t>10/09/2008</t>
  </si>
  <si>
    <t>10/10/2004</t>
  </si>
  <si>
    <t>10/10/2005</t>
  </si>
  <si>
    <t>10/10/2006</t>
  </si>
  <si>
    <t>10/10/2007</t>
  </si>
  <si>
    <t>10/10/2008</t>
  </si>
  <si>
    <t>10/11/2004</t>
  </si>
  <si>
    <t>10/11/2007</t>
  </si>
  <si>
    <t>10/11/2008</t>
  </si>
  <si>
    <t>10/12/2004</t>
  </si>
  <si>
    <t>10/12/2006</t>
  </si>
  <si>
    <t>10/12/2008</t>
  </si>
  <si>
    <t>11/01/2005</t>
  </si>
  <si>
    <t>11/01/2006</t>
  </si>
  <si>
    <t>11/01/2007</t>
  </si>
  <si>
    <t>11/01/2009</t>
  </si>
  <si>
    <t>11/02/2005</t>
  </si>
  <si>
    <t>11/02/2006</t>
  </si>
  <si>
    <t>11/02/2008</t>
  </si>
  <si>
    <t>11/02/2009</t>
  </si>
  <si>
    <t>11/03/2005</t>
  </si>
  <si>
    <t>11/03/2008</t>
  </si>
  <si>
    <t>11/03/2009</t>
  </si>
  <si>
    <t>11/04/2005</t>
  </si>
  <si>
    <t>11/04/2007</t>
  </si>
  <si>
    <t>11/05/2006</t>
  </si>
  <si>
    <t>11/05/2008</t>
  </si>
  <si>
    <t>11/06/2006</t>
  </si>
  <si>
    <t>11/07/2005</t>
  </si>
  <si>
    <t>11/07/2007</t>
  </si>
  <si>
    <t>11/08/2004</t>
  </si>
  <si>
    <t>11/08/2006</t>
  </si>
  <si>
    <t>11/09/2006</t>
  </si>
  <si>
    <t>11/09/2007</t>
  </si>
  <si>
    <t>11/09/2008</t>
  </si>
  <si>
    <t>11/10/2005</t>
  </si>
  <si>
    <t>11/10/2007</t>
  </si>
  <si>
    <t>11/11/2005</t>
  </si>
  <si>
    <t>11/12/2004</t>
  </si>
  <si>
    <t>11/12/2005</t>
  </si>
  <si>
    <t>11/12/2006</t>
  </si>
  <si>
    <t>11/12/2008</t>
  </si>
  <si>
    <t>12/01/2006</t>
  </si>
  <si>
    <t>12/01/2008</t>
  </si>
  <si>
    <t>12/01/2009</t>
  </si>
  <si>
    <t>12/02/2006</t>
  </si>
  <si>
    <t>12/02/2007</t>
  </si>
  <si>
    <t>12/02/2009</t>
  </si>
  <si>
    <t>12/03/2006</t>
  </si>
  <si>
    <t>12/03/2008</t>
  </si>
  <si>
    <t>12/04/2004</t>
  </si>
  <si>
    <t>12/04/2005</t>
  </si>
  <si>
    <t>12/04/2006</t>
  </si>
  <si>
    <t>12/04/2008</t>
  </si>
  <si>
    <t>12/05/2004</t>
  </si>
  <si>
    <t>12/05/2005</t>
  </si>
  <si>
    <t>12/05/2006</t>
  </si>
  <si>
    <t>12/05/2008</t>
  </si>
  <si>
    <t>12/06/2004</t>
  </si>
  <si>
    <t>12/06/2006</t>
  </si>
  <si>
    <t>12/06/2007</t>
  </si>
  <si>
    <t>12/06/2008</t>
  </si>
  <si>
    <t>12/07/2005</t>
  </si>
  <si>
    <t>12/07/2007</t>
  </si>
  <si>
    <t>12/08/2004</t>
  </si>
  <si>
    <t>12/08/2008</t>
  </si>
  <si>
    <t>12/09/2006</t>
  </si>
  <si>
    <t>12/09/2008</t>
  </si>
  <si>
    <t>12/10/2004</t>
  </si>
  <si>
    <t>12/11/2008</t>
  </si>
  <si>
    <t>12/12/2005</t>
  </si>
  <si>
    <t>12/12/2006</t>
  </si>
  <si>
    <t>12/12/2007</t>
  </si>
  <si>
    <t>13/01/2005</t>
  </si>
  <si>
    <t>13/01/2007</t>
  </si>
  <si>
    <t>13/02/2006</t>
  </si>
  <si>
    <t>13/02/2009</t>
  </si>
  <si>
    <t>13/03/2005</t>
  </si>
  <si>
    <t>13/03/2007</t>
  </si>
  <si>
    <t>13/04/2004</t>
  </si>
  <si>
    <t>13/04/2007</t>
  </si>
  <si>
    <t>13/05/2004</t>
  </si>
  <si>
    <t>13/06/2004</t>
  </si>
  <si>
    <t>13/06/2006</t>
  </si>
  <si>
    <t>13/06/2007</t>
  </si>
  <si>
    <t>13/06/2008</t>
  </si>
  <si>
    <t>13/07/2004</t>
  </si>
  <si>
    <t>13/07/2007</t>
  </si>
  <si>
    <t>13/08/2004</t>
  </si>
  <si>
    <t>13/08/2006</t>
  </si>
  <si>
    <t>13/08/2007</t>
  </si>
  <si>
    <t>13/08/2008</t>
  </si>
  <si>
    <t>13/09/2005</t>
  </si>
  <si>
    <t>13/10/2004</t>
  </si>
  <si>
    <t>13/10/2006</t>
  </si>
  <si>
    <t>13/10/2008</t>
  </si>
  <si>
    <t>13/11/2005</t>
  </si>
  <si>
    <t>13/11/2006</t>
  </si>
  <si>
    <t>13/11/2007</t>
  </si>
  <si>
    <t>13/11/2008</t>
  </si>
  <si>
    <t>13/12/2004</t>
  </si>
  <si>
    <t>13/12/2007</t>
  </si>
  <si>
    <t>14/01/2005</t>
  </si>
  <si>
    <t>14/01/2007</t>
  </si>
  <si>
    <t>14/02/2008</t>
  </si>
  <si>
    <t>14/02/2009</t>
  </si>
  <si>
    <t>14/03/2005</t>
  </si>
  <si>
    <t>14/03/2007</t>
  </si>
  <si>
    <t>14/05/2004</t>
  </si>
  <si>
    <t>14/05/2008</t>
  </si>
  <si>
    <t>14/06/2006</t>
  </si>
  <si>
    <t>14/06/2007</t>
  </si>
  <si>
    <t>14/07/2006</t>
  </si>
  <si>
    <t>14/07/2007</t>
  </si>
  <si>
    <t>14/07/2008</t>
  </si>
  <si>
    <t>14/08/2007</t>
  </si>
  <si>
    <t>14/08/2008</t>
  </si>
  <si>
    <t>14/09/2006</t>
  </si>
  <si>
    <t>14/10/2004</t>
  </si>
  <si>
    <t>14/10/2005</t>
  </si>
  <si>
    <t>14/10/2007</t>
  </si>
  <si>
    <t>14/10/2008</t>
  </si>
  <si>
    <t>14/11/2004</t>
  </si>
  <si>
    <t>14/11/2005</t>
  </si>
  <si>
    <t>14/11/2006</t>
  </si>
  <si>
    <t>14/11/2007</t>
  </si>
  <si>
    <t>14/12/2004</t>
  </si>
  <si>
    <t>15/01/2007</t>
  </si>
  <si>
    <t>15/02/2005</t>
  </si>
  <si>
    <t>15/02/2007</t>
  </si>
  <si>
    <t>15/03/2005</t>
  </si>
  <si>
    <t>15/03/2007</t>
  </si>
  <si>
    <t>15/04/2004</t>
  </si>
  <si>
    <t>15/04/2005</t>
  </si>
  <si>
    <t>15/04/2008</t>
  </si>
  <si>
    <t>15/05/2006</t>
  </si>
  <si>
    <t>15/05/2007</t>
  </si>
  <si>
    <t>15/06/2005</t>
  </si>
  <si>
    <t>15/06/2006</t>
  </si>
  <si>
    <t>15/06/2007</t>
  </si>
  <si>
    <t>15/06/2008</t>
  </si>
  <si>
    <t>15/07/2004</t>
  </si>
  <si>
    <t>15/07/2005</t>
  </si>
  <si>
    <t>15/07/2008</t>
  </si>
  <si>
    <t>15/08/2004</t>
  </si>
  <si>
    <t>15/08/2006</t>
  </si>
  <si>
    <t>15/08/2007</t>
  </si>
  <si>
    <t>15/08/2008</t>
  </si>
  <si>
    <t>15/09/2004</t>
  </si>
  <si>
    <t>15/09/2005</t>
  </si>
  <si>
    <t>15/09/2007</t>
  </si>
  <si>
    <t>15/09/2008</t>
  </si>
  <si>
    <t>15/10/2006</t>
  </si>
  <si>
    <t>15/10/2007</t>
  </si>
  <si>
    <t>15/10/2008</t>
  </si>
  <si>
    <t>15/11/2004</t>
  </si>
  <si>
    <t>15/12/2004</t>
  </si>
  <si>
    <t>15/12/2008</t>
  </si>
  <si>
    <t>16/01/2006</t>
  </si>
  <si>
    <t>16/02/2006</t>
  </si>
  <si>
    <t>16/02/2007</t>
  </si>
  <si>
    <t>16/02/2009</t>
  </si>
  <si>
    <t>16/03/2005</t>
  </si>
  <si>
    <t>16/03/2006</t>
  </si>
  <si>
    <t>16/03/2007</t>
  </si>
  <si>
    <t>16/03/2009</t>
  </si>
  <si>
    <t>16/04/2004</t>
  </si>
  <si>
    <t>16/04/2005</t>
  </si>
  <si>
    <t>16/04/2007</t>
  </si>
  <si>
    <t>16/04/2008</t>
  </si>
  <si>
    <t>16/05/2004</t>
  </si>
  <si>
    <t>16/05/2005</t>
  </si>
  <si>
    <t>16/05/2008</t>
  </si>
  <si>
    <t>16/06/2005</t>
  </si>
  <si>
    <t>16/06/2006</t>
  </si>
  <si>
    <t>16/06/2007</t>
  </si>
  <si>
    <t>16/06/2008</t>
  </si>
  <si>
    <t>16/07/2004</t>
  </si>
  <si>
    <t>16/07/2007</t>
  </si>
  <si>
    <t>16/07/2008</t>
  </si>
  <si>
    <t>16/08/2004</t>
  </si>
  <si>
    <t>16/08/2005</t>
  </si>
  <si>
    <t>16/08/2006</t>
  </si>
  <si>
    <t>16/09/2005</t>
  </si>
  <si>
    <t>16/09/2008</t>
  </si>
  <si>
    <t>16/10/2004</t>
  </si>
  <si>
    <t>16/10/2007</t>
  </si>
  <si>
    <t>16/10/2008</t>
  </si>
  <si>
    <t>16/12/2004</t>
  </si>
  <si>
    <t>16/12/2005</t>
  </si>
  <si>
    <t>16/12/2006</t>
  </si>
  <si>
    <t>16/12/2008</t>
  </si>
  <si>
    <t>17/01/2005</t>
  </si>
  <si>
    <t>17/01/2009</t>
  </si>
  <si>
    <t>17/02/2005</t>
  </si>
  <si>
    <t>17/02/2007</t>
  </si>
  <si>
    <t>17/02/2008</t>
  </si>
  <si>
    <t>17/02/2009</t>
  </si>
  <si>
    <t>17/03/2005</t>
  </si>
  <si>
    <t>17/03/2008</t>
  </si>
  <si>
    <t>17/03/2009</t>
  </si>
  <si>
    <t>17/04/2007</t>
  </si>
  <si>
    <t>17/04/2008</t>
  </si>
  <si>
    <t>17/05/2004</t>
  </si>
  <si>
    <t>17/05/2005</t>
  </si>
  <si>
    <t>17/06/2005</t>
  </si>
  <si>
    <t>17/06/2007</t>
  </si>
  <si>
    <t>17/06/2008</t>
  </si>
  <si>
    <t>17/07/2004</t>
  </si>
  <si>
    <t>17/07/2006</t>
  </si>
  <si>
    <t>17/07/2007</t>
  </si>
  <si>
    <t>17/07/2008</t>
  </si>
  <si>
    <t>17/08/2004</t>
  </si>
  <si>
    <t>17/08/2005</t>
  </si>
  <si>
    <t>17/08/2006</t>
  </si>
  <si>
    <t>17/08/2007</t>
  </si>
  <si>
    <t>17/09/2005</t>
  </si>
  <si>
    <t>17/10/2005</t>
  </si>
  <si>
    <t>17/10/2006</t>
  </si>
  <si>
    <t>17/10/2007</t>
  </si>
  <si>
    <t>17/10/2008</t>
  </si>
  <si>
    <t>17/11/2004</t>
  </si>
  <si>
    <t>17/11/2005</t>
  </si>
  <si>
    <t>17/11/2008</t>
  </si>
  <si>
    <t>17/12/2004</t>
  </si>
  <si>
    <t>17/12/2005</t>
  </si>
  <si>
    <t>18/01/2005</t>
  </si>
  <si>
    <t>18/01/2006</t>
  </si>
  <si>
    <t>18/01/2008</t>
  </si>
  <si>
    <t>18/02/2005</t>
  </si>
  <si>
    <t>18/02/2009</t>
  </si>
  <si>
    <t>18/03/2005</t>
  </si>
  <si>
    <t>18/03/2006</t>
  </si>
  <si>
    <t>18/03/2007</t>
  </si>
  <si>
    <t>18/03/2009</t>
  </si>
  <si>
    <t>18/04/2005</t>
  </si>
  <si>
    <t>18/04/2006</t>
  </si>
  <si>
    <t>18/04/2007</t>
  </si>
  <si>
    <t>18/04/2008</t>
  </si>
  <si>
    <t>18/05/2004</t>
  </si>
  <si>
    <t>18/05/2006</t>
  </si>
  <si>
    <t>18/05/2007</t>
  </si>
  <si>
    <t>18/06/2005</t>
  </si>
  <si>
    <t>18/06/2006</t>
  </si>
  <si>
    <t>18/06/2007</t>
  </si>
  <si>
    <t>18/07/2004</t>
  </si>
  <si>
    <t>18/07/2005</t>
  </si>
  <si>
    <t>18/07/2006</t>
  </si>
  <si>
    <t>18/07/2007</t>
  </si>
  <si>
    <t>18/07/2008</t>
  </si>
  <si>
    <t>18/08/2004</t>
  </si>
  <si>
    <t>18/08/2005</t>
  </si>
  <si>
    <t>18/08/2006</t>
  </si>
  <si>
    <t>18/08/2008</t>
  </si>
  <si>
    <t>18/09/2005</t>
  </si>
  <si>
    <t>18/09/2007</t>
  </si>
  <si>
    <t>18/10/2005</t>
  </si>
  <si>
    <t>18/10/2006</t>
  </si>
  <si>
    <t>18/10/2007</t>
  </si>
  <si>
    <t>18/11/2005</t>
  </si>
  <si>
    <t>18/11/2006</t>
  </si>
  <si>
    <t>18/11/2008</t>
  </si>
  <si>
    <t>18/12/2006</t>
  </si>
  <si>
    <t>18/12/2007</t>
  </si>
  <si>
    <t>19/01/2008</t>
  </si>
  <si>
    <t>19/02/2006</t>
  </si>
  <si>
    <t>19/02/2007</t>
  </si>
  <si>
    <t>19/02/2008</t>
  </si>
  <si>
    <t>19/02/2009</t>
  </si>
  <si>
    <t>19/03/2005</t>
  </si>
  <si>
    <t>19/03/2007</t>
  </si>
  <si>
    <t>19/03/2008</t>
  </si>
  <si>
    <t>19/03/2009</t>
  </si>
  <si>
    <t>19/04/2006</t>
  </si>
  <si>
    <t>19/04/2008</t>
  </si>
  <si>
    <t>19/05/2006</t>
  </si>
  <si>
    <t>19/05/2007</t>
  </si>
  <si>
    <t>19/06/2004</t>
  </si>
  <si>
    <t>19/06/2006</t>
  </si>
  <si>
    <t>19/06/2008</t>
  </si>
  <si>
    <t>19/07/2005</t>
  </si>
  <si>
    <t>19/07/2006</t>
  </si>
  <si>
    <t>19/07/2007</t>
  </si>
  <si>
    <t>19/07/2008</t>
  </si>
  <si>
    <t>19/08/2004</t>
  </si>
  <si>
    <t>19/08/2006</t>
  </si>
  <si>
    <t>19/08/2008</t>
  </si>
  <si>
    <t>19/09/2005</t>
  </si>
  <si>
    <t>19/09/2006</t>
  </si>
  <si>
    <t>19/10/2004</t>
  </si>
  <si>
    <t>19/10/2005</t>
  </si>
  <si>
    <t>19/10/2007</t>
  </si>
  <si>
    <t>19/11/2004</t>
  </si>
  <si>
    <t>19/11/2006</t>
  </si>
  <si>
    <t>19/11/2008</t>
  </si>
  <si>
    <t>19/12/2004</t>
  </si>
  <si>
    <t>19/12/2006</t>
  </si>
  <si>
    <t>19/12/2007</t>
  </si>
  <si>
    <t>19/12/2008</t>
  </si>
  <si>
    <t>20/01/2006</t>
  </si>
  <si>
    <t>20/01/2007</t>
  </si>
  <si>
    <t>20/01/2008</t>
  </si>
  <si>
    <t>20/02/2005</t>
  </si>
  <si>
    <t>20/03/2006</t>
  </si>
  <si>
    <t>20/03/2007</t>
  </si>
  <si>
    <t>20/03/2009</t>
  </si>
  <si>
    <t>20/04/2004</t>
  </si>
  <si>
    <t>20/04/2005</t>
  </si>
  <si>
    <t>20/04/2006</t>
  </si>
  <si>
    <t>20/05/2004</t>
  </si>
  <si>
    <t>20/05/2008</t>
  </si>
  <si>
    <t>20/06/2005</t>
  </si>
  <si>
    <t>20/06/2006</t>
  </si>
  <si>
    <t>20/06/2007</t>
  </si>
  <si>
    <t>20/07/2004</t>
  </si>
  <si>
    <t>20/07/2006</t>
  </si>
  <si>
    <t>20/07/2007</t>
  </si>
  <si>
    <t>20/08/2004</t>
  </si>
  <si>
    <t>20/08/2007</t>
  </si>
  <si>
    <t>20/08/2008</t>
  </si>
  <si>
    <t>20/09/2004</t>
  </si>
  <si>
    <t>20/09/2005</t>
  </si>
  <si>
    <t>20/09/2007</t>
  </si>
  <si>
    <t>20/10/2004</t>
  </si>
  <si>
    <t>20/10/2007</t>
  </si>
  <si>
    <t>20/11/2004</t>
  </si>
  <si>
    <t>20/11/2006</t>
  </si>
  <si>
    <t>20/11/2008</t>
  </si>
  <si>
    <t>20/12/2004</t>
  </si>
  <si>
    <t>20/12/2005</t>
  </si>
  <si>
    <t>20/12/2006</t>
  </si>
  <si>
    <t>20/12/2007</t>
  </si>
  <si>
    <t>20/12/2008</t>
  </si>
  <si>
    <t>21/01/2006</t>
  </si>
  <si>
    <t>21/02/2006</t>
  </si>
  <si>
    <t>21/02/2007</t>
  </si>
  <si>
    <t>21/02/2008</t>
  </si>
  <si>
    <t>21/03/2005</t>
  </si>
  <si>
    <t>21/04/2004</t>
  </si>
  <si>
    <t>21/04/2005</t>
  </si>
  <si>
    <t>21/04/2006</t>
  </si>
  <si>
    <t>21/04/2008</t>
  </si>
  <si>
    <t>21/05/2007</t>
  </si>
  <si>
    <t>21/06/2005</t>
  </si>
  <si>
    <t>21/06/2006</t>
  </si>
  <si>
    <t>21/06/2007</t>
  </si>
  <si>
    <t>21/07/2004</t>
  </si>
  <si>
    <t>21/07/2005</t>
  </si>
  <si>
    <t>21/07/2006</t>
  </si>
  <si>
    <t>21/07/2008</t>
  </si>
  <si>
    <t>21/09/2006</t>
  </si>
  <si>
    <t>21/10/2005</t>
  </si>
  <si>
    <t>21/10/2008</t>
  </si>
  <si>
    <t>21/11/2006</t>
  </si>
  <si>
    <t>21/11/2007</t>
  </si>
  <si>
    <t>21/11/2008</t>
  </si>
  <si>
    <t>21/12/2004</t>
  </si>
  <si>
    <t>21/12/2005</t>
  </si>
  <si>
    <t>21/12/2006</t>
  </si>
  <si>
    <t>21/12/2007</t>
  </si>
  <si>
    <t>22/01/2006</t>
  </si>
  <si>
    <t>22/01/2007</t>
  </si>
  <si>
    <t>22/01/2008</t>
  </si>
  <si>
    <t>22/02/2005</t>
  </si>
  <si>
    <t>22/03/2005</t>
  </si>
  <si>
    <t>22/03/2006</t>
  </si>
  <si>
    <t>22/03/2008</t>
  </si>
  <si>
    <t>22/03/2009</t>
  </si>
  <si>
    <t>22/04/2008</t>
  </si>
  <si>
    <t>22/05/2005</t>
  </si>
  <si>
    <t>22/05/2006</t>
  </si>
  <si>
    <t>22/06/2004</t>
  </si>
  <si>
    <t>22/06/2005</t>
  </si>
  <si>
    <t>22/06/2006</t>
  </si>
  <si>
    <t>22/06/2007</t>
  </si>
  <si>
    <t>22/07/2005</t>
  </si>
  <si>
    <t>22/08/2004</t>
  </si>
  <si>
    <t>22/09/2004</t>
  </si>
  <si>
    <t>22/09/2008</t>
  </si>
  <si>
    <t>22/10/2004</t>
  </si>
  <si>
    <t>22/10/2005</t>
  </si>
  <si>
    <t>22/10/2007</t>
  </si>
  <si>
    <t>22/10/2008</t>
  </si>
  <si>
    <t>22/11/2004</t>
  </si>
  <si>
    <t>22/11/2005</t>
  </si>
  <si>
    <t>22/11/2007</t>
  </si>
  <si>
    <t>22/11/2008</t>
  </si>
  <si>
    <t>22/12/2004</t>
  </si>
  <si>
    <t>22/12/2008</t>
  </si>
  <si>
    <t>23/01/2005</t>
  </si>
  <si>
    <t>23/01/2007</t>
  </si>
  <si>
    <t>23/01/2009</t>
  </si>
  <si>
    <t>23/02/2005</t>
  </si>
  <si>
    <t>23/02/2006</t>
  </si>
  <si>
    <t>23/02/2008</t>
  </si>
  <si>
    <t>23/02/2009</t>
  </si>
  <si>
    <t>23/03/2005</t>
  </si>
  <si>
    <t>23/03/2006</t>
  </si>
  <si>
    <t>23/04/2008</t>
  </si>
  <si>
    <t>23/05/2004</t>
  </si>
  <si>
    <t>23/05/2005</t>
  </si>
  <si>
    <t>23/05/2007</t>
  </si>
  <si>
    <t>23/05/2008</t>
  </si>
  <si>
    <t>23/06/2004</t>
  </si>
  <si>
    <t>23/06/2005</t>
  </si>
  <si>
    <t>23/06/2006</t>
  </si>
  <si>
    <t>23/06/2007</t>
  </si>
  <si>
    <t>23/06/2008</t>
  </si>
  <si>
    <t>23/07/2004</t>
  </si>
  <si>
    <t>23/07/2007</t>
  </si>
  <si>
    <t>23/08/2004</t>
  </si>
  <si>
    <t>23/08/2005</t>
  </si>
  <si>
    <t>23/08/2006</t>
  </si>
  <si>
    <t>23/08/2007</t>
  </si>
  <si>
    <t>23/09/2004</t>
  </si>
  <si>
    <t>23/09/2008</t>
  </si>
  <si>
    <t>23/10/2005</t>
  </si>
  <si>
    <t>23/10/2007</t>
  </si>
  <si>
    <t>23/10/2008</t>
  </si>
  <si>
    <t>23/11/2005</t>
  </si>
  <si>
    <t>23/11/2006</t>
  </si>
  <si>
    <t>23/12/2005</t>
  </si>
  <si>
    <t>23/12/2006</t>
  </si>
  <si>
    <t>24/01/2006</t>
  </si>
  <si>
    <t>24/02/2009</t>
  </si>
  <si>
    <t>24/03/2005</t>
  </si>
  <si>
    <t>24/03/2006</t>
  </si>
  <si>
    <t>24/03/2009</t>
  </si>
  <si>
    <t>24/04/2006</t>
  </si>
  <si>
    <t>24/05/2004</t>
  </si>
  <si>
    <t>24/05/2006</t>
  </si>
  <si>
    <t>24/06/2004</t>
  </si>
  <si>
    <t>24/06/2005</t>
  </si>
  <si>
    <t>24/06/2007</t>
  </si>
  <si>
    <t>24/06/2008</t>
  </si>
  <si>
    <t>24/07/2004</t>
  </si>
  <si>
    <t>24/07/2006</t>
  </si>
  <si>
    <t>24/07/2008</t>
  </si>
  <si>
    <t>24/08/2004</t>
  </si>
  <si>
    <t>24/08/2006</t>
  </si>
  <si>
    <t>24/08/2007</t>
  </si>
  <si>
    <t>24/09/2004</t>
  </si>
  <si>
    <t>24/09/2008</t>
  </si>
  <si>
    <t>24/10/2004</t>
  </si>
  <si>
    <t>24/10/2006</t>
  </si>
  <si>
    <t>24/10/2008</t>
  </si>
  <si>
    <t>24/11/2004</t>
  </si>
  <si>
    <t>24/11/2005</t>
  </si>
  <si>
    <t>24/11/2006</t>
  </si>
  <si>
    <t>24/11/2007</t>
  </si>
  <si>
    <t>24/11/2008</t>
  </si>
  <si>
    <t>24/12/2004</t>
  </si>
  <si>
    <t>24/12/2005</t>
  </si>
  <si>
    <t>24/12/2006</t>
  </si>
  <si>
    <t>25/01/2006</t>
  </si>
  <si>
    <t>25/02/2005</t>
  </si>
  <si>
    <t>25/02/2009</t>
  </si>
  <si>
    <t>25/03/2005</t>
  </si>
  <si>
    <t>25/03/2007</t>
  </si>
  <si>
    <t>25/03/2009</t>
  </si>
  <si>
    <t>25/04/2005</t>
  </si>
  <si>
    <t>25/04/2008</t>
  </si>
  <si>
    <t>25/05/2005</t>
  </si>
  <si>
    <t>25/05/2006</t>
  </si>
  <si>
    <t>25/05/2008</t>
  </si>
  <si>
    <t>25/06/2005</t>
  </si>
  <si>
    <t>25/06/2006</t>
  </si>
  <si>
    <t>25/06/2007</t>
  </si>
  <si>
    <t>25/07/2004</t>
  </si>
  <si>
    <t>25/07/2007</t>
  </si>
  <si>
    <t>25/08/2006</t>
  </si>
  <si>
    <t>25/09/2008</t>
  </si>
  <si>
    <t>25/10/2005</t>
  </si>
  <si>
    <t>25/10/2006</t>
  </si>
  <si>
    <t>25/11/2004</t>
  </si>
  <si>
    <t>25/11/2008</t>
  </si>
  <si>
    <t>25/12/2004</t>
  </si>
  <si>
    <t>25/12/2008</t>
  </si>
  <si>
    <t>26/01/2005</t>
  </si>
  <si>
    <t>26/01/2006</t>
  </si>
  <si>
    <t>26/01/2007</t>
  </si>
  <si>
    <t>26/02/2008</t>
  </si>
  <si>
    <t>26/03/2005</t>
  </si>
  <si>
    <t>26/03/2006</t>
  </si>
  <si>
    <t>26/03/2007</t>
  </si>
  <si>
    <t>26/03/2009</t>
  </si>
  <si>
    <t>26/04/2004</t>
  </si>
  <si>
    <t>26/04/2006</t>
  </si>
  <si>
    <t>26/04/2007</t>
  </si>
  <si>
    <t>26/04/2008</t>
  </si>
  <si>
    <t>26/05/2005</t>
  </si>
  <si>
    <t>26/05/2007</t>
  </si>
  <si>
    <t>26/05/2008</t>
  </si>
  <si>
    <t>26/06/2005</t>
  </si>
  <si>
    <t>26/06/2006</t>
  </si>
  <si>
    <t>26/06/2007</t>
  </si>
  <si>
    <t>26/06/2008</t>
  </si>
  <si>
    <t>26/07/2005</t>
  </si>
  <si>
    <t>26/07/2006</t>
  </si>
  <si>
    <t>26/08/2004</t>
  </si>
  <si>
    <t>26/08/2005</t>
  </si>
  <si>
    <t>26/08/2006</t>
  </si>
  <si>
    <t>26/08/2008</t>
  </si>
  <si>
    <t>26/09/2004</t>
  </si>
  <si>
    <t>26/09/2006</t>
  </si>
  <si>
    <t>26/10/2007</t>
  </si>
  <si>
    <t>26/11/2004</t>
  </si>
  <si>
    <t>26/11/2006</t>
  </si>
  <si>
    <t>26/11/2007</t>
  </si>
  <si>
    <t>26/12/2005</t>
  </si>
  <si>
    <t>27/01/2005</t>
  </si>
  <si>
    <t>27/01/2009</t>
  </si>
  <si>
    <t>27/02/2006</t>
  </si>
  <si>
    <t>27/02/2008</t>
  </si>
  <si>
    <t>27/03/2007</t>
  </si>
  <si>
    <t>27/03/2008</t>
  </si>
  <si>
    <t>27/04/2005</t>
  </si>
  <si>
    <t>27/04/2006</t>
  </si>
  <si>
    <t>27/05/2004</t>
  </si>
  <si>
    <t>27/05/2005</t>
  </si>
  <si>
    <t>27/05/2006</t>
  </si>
  <si>
    <t>27/05/2008</t>
  </si>
  <si>
    <t>27/06/2005</t>
  </si>
  <si>
    <t>27/06/2006</t>
  </si>
  <si>
    <t>27/06/2007</t>
  </si>
  <si>
    <t>27/06/2008</t>
  </si>
  <si>
    <t>27/07/2005</t>
  </si>
  <si>
    <t>27/07/2006</t>
  </si>
  <si>
    <t>27/07/2008</t>
  </si>
  <si>
    <t>27/08/2004</t>
  </si>
  <si>
    <t>27/08/2005</t>
  </si>
  <si>
    <t>27/08/2007</t>
  </si>
  <si>
    <t>27/08/2008</t>
  </si>
  <si>
    <t>27/09/2004</t>
  </si>
  <si>
    <t>27/09/2005</t>
  </si>
  <si>
    <t>27/09/2006</t>
  </si>
  <si>
    <t>27/09/2007</t>
  </si>
  <si>
    <t>27/10/2004</t>
  </si>
  <si>
    <t>27/10/2006</t>
  </si>
  <si>
    <t>27/10/2007</t>
  </si>
  <si>
    <t>27/11/2004</t>
  </si>
  <si>
    <t>27/11/2005</t>
  </si>
  <si>
    <t>27/11/2008</t>
  </si>
  <si>
    <t>27/12/2005</t>
  </si>
  <si>
    <t>28/01/2006</t>
  </si>
  <si>
    <t>28/01/2008</t>
  </si>
  <si>
    <t>28/01/2009</t>
  </si>
  <si>
    <t>28/02/2005</t>
  </si>
  <si>
    <t>28/02/2006</t>
  </si>
  <si>
    <t>28/02/2007</t>
  </si>
  <si>
    <t>28/02/2008</t>
  </si>
  <si>
    <t>28/02/2009</t>
  </si>
  <si>
    <t>28/03/2006</t>
  </si>
  <si>
    <t>28/03/2007</t>
  </si>
  <si>
    <t>28/03/2008</t>
  </si>
  <si>
    <t>28/03/2009</t>
  </si>
  <si>
    <t>28/04/2006</t>
  </si>
  <si>
    <t>28/04/2008</t>
  </si>
  <si>
    <t>28/05/2004</t>
  </si>
  <si>
    <t>28/05/2006</t>
  </si>
  <si>
    <t>28/05/2007</t>
  </si>
  <si>
    <t>28/06/2004</t>
  </si>
  <si>
    <t>28/06/2005</t>
  </si>
  <si>
    <t>28/06/2006</t>
  </si>
  <si>
    <t>28/07/2004</t>
  </si>
  <si>
    <t>28/07/2005</t>
  </si>
  <si>
    <t>28/08/2004</t>
  </si>
  <si>
    <t>28/08/2005</t>
  </si>
  <si>
    <t>28/08/2007</t>
  </si>
  <si>
    <t>28/09/2004</t>
  </si>
  <si>
    <t>28/10/2007</t>
  </si>
  <si>
    <t>28/10/2008</t>
  </si>
  <si>
    <t>28/11/2005</t>
  </si>
  <si>
    <t>28/11/2006</t>
  </si>
  <si>
    <t>28/11/2007</t>
  </si>
  <si>
    <t>28/12/2004</t>
  </si>
  <si>
    <t>28/12/2006</t>
  </si>
  <si>
    <t>28/12/2007</t>
  </si>
  <si>
    <t>29/01/2008</t>
  </si>
  <si>
    <t>29/02/2008</t>
  </si>
  <si>
    <t>29/03/2005</t>
  </si>
  <si>
    <t>29/03/2007</t>
  </si>
  <si>
    <t>29/03/2008</t>
  </si>
  <si>
    <t>29/04/2004</t>
  </si>
  <si>
    <t>29/04/2008</t>
  </si>
  <si>
    <t>29/05/2004</t>
  </si>
  <si>
    <t>29/05/2007</t>
  </si>
  <si>
    <t>29/05/2008</t>
  </si>
  <si>
    <t>29/06/2005</t>
  </si>
  <si>
    <t>29/06/2006</t>
  </si>
  <si>
    <t>29/06/2007</t>
  </si>
  <si>
    <t>29/06/2008</t>
  </si>
  <si>
    <t>29/07/2004</t>
  </si>
  <si>
    <t>29/07/2005</t>
  </si>
  <si>
    <t>29/07/2007</t>
  </si>
  <si>
    <t>29/07/2008</t>
  </si>
  <si>
    <t>29/08/2005</t>
  </si>
  <si>
    <t>29/08/2006</t>
  </si>
  <si>
    <t>29/08/2007</t>
  </si>
  <si>
    <t>29/09/2004</t>
  </si>
  <si>
    <t>29/09/2006</t>
  </si>
  <si>
    <t>29/09/2008</t>
  </si>
  <si>
    <t>29/10/2006</t>
  </si>
  <si>
    <t>29/10/2007</t>
  </si>
  <si>
    <t>29/10/2008</t>
  </si>
  <si>
    <t>29/11/2005</t>
  </si>
  <si>
    <t>29/11/2006</t>
  </si>
  <si>
    <t>29/12/2004</t>
  </si>
  <si>
    <t>30/03/2005</t>
  </si>
  <si>
    <t>30/03/2006</t>
  </si>
  <si>
    <t>30/03/2007</t>
  </si>
  <si>
    <t>30/03/2009</t>
  </si>
  <si>
    <t>30/04/2004</t>
  </si>
  <si>
    <t>30/04/2005</t>
  </si>
  <si>
    <t>30/04/2006</t>
  </si>
  <si>
    <t>30/04/2008</t>
  </si>
  <si>
    <t>30/05/2004</t>
  </si>
  <si>
    <t>30/05/2005</t>
  </si>
  <si>
    <t>30/05/2006</t>
  </si>
  <si>
    <t>30/05/2007</t>
  </si>
  <si>
    <t>30/05/2008</t>
  </si>
  <si>
    <t>30/06/2004</t>
  </si>
  <si>
    <t>30/06/2005</t>
  </si>
  <si>
    <t>30/07/2008</t>
  </si>
  <si>
    <t>30/08/2005</t>
  </si>
  <si>
    <t>30/08/2006</t>
  </si>
  <si>
    <t>30/08/2007</t>
  </si>
  <si>
    <t>30/09/2004</t>
  </si>
  <si>
    <t>30/09/2006</t>
  </si>
  <si>
    <t>30/09/2008</t>
  </si>
  <si>
    <t>30/10/2004</t>
  </si>
  <si>
    <t>30/11/2004</t>
  </si>
  <si>
    <t>30/11/2006</t>
  </si>
  <si>
    <t>30/12/2007</t>
  </si>
  <si>
    <t>30/12/2008</t>
  </si>
  <si>
    <t>31/01/2005</t>
  </si>
  <si>
    <t>31/01/2007</t>
  </si>
  <si>
    <t>31/01/2008</t>
  </si>
  <si>
    <t>31/03/2005</t>
  </si>
  <si>
    <t>31/03/2007</t>
  </si>
  <si>
    <t>31/03/2008</t>
  </si>
  <si>
    <t>31/03/2009</t>
  </si>
  <si>
    <t>31/05/2004</t>
  </si>
  <si>
    <t>31/05/2005</t>
  </si>
  <si>
    <t>31/05/2007</t>
  </si>
  <si>
    <t>31/05/2008</t>
  </si>
  <si>
    <t>31/07/2006</t>
  </si>
  <si>
    <t>31/07/2007</t>
  </si>
  <si>
    <t>31/07/2008</t>
  </si>
  <si>
    <t>31/08/2006</t>
  </si>
  <si>
    <t>31/08/2007</t>
  </si>
  <si>
    <t>31/10/2005</t>
  </si>
  <si>
    <t>31/10/2006</t>
  </si>
  <si>
    <t>31/10/2008</t>
  </si>
  <si>
    <t>31/12/2005</t>
  </si>
  <si>
    <t>AvgOfLogSaidi</t>
  </si>
  <si>
    <t>AvgOfLogSaifi</t>
  </si>
  <si>
    <t>StDevOfLogSaidi</t>
  </si>
  <si>
    <t>StDevOfLogSaifi</t>
  </si>
  <si>
    <t>SumOfLogSaidi</t>
  </si>
  <si>
    <t>SumOfLogSaifi</t>
  </si>
  <si>
    <t>CountOfLogSaidi</t>
  </si>
  <si>
    <t>CountOfLogSaifi</t>
  </si>
  <si>
    <t>LogBoundarySaidi</t>
  </si>
  <si>
    <t>BoundarySaidi</t>
  </si>
  <si>
    <t>LogBoundarySaifi</t>
  </si>
  <si>
    <t>BoundarySaifi</t>
  </si>
  <si>
    <t>FixedSaidi</t>
  </si>
  <si>
    <t>FixedSaifi</t>
  </si>
  <si>
    <t>22.8580564336757</t>
  </si>
  <si>
    <t>0.316240339279304</t>
  </si>
  <si>
    <t>SumOfFixedSaidi</t>
  </si>
  <si>
    <t>SumOfFixedSaifi</t>
  </si>
  <si>
    <t>uFixedSaididiv5</t>
  </si>
  <si>
    <t>StDevOfFixedSaidi</t>
  </si>
  <si>
    <t>stdevsigsaidixroot365i</t>
  </si>
  <si>
    <t>SaidiLimit</t>
  </si>
  <si>
    <t>ufixedsaifidiv5</t>
  </si>
  <si>
    <t>stdevsigsaifixroot365i</t>
  </si>
  <si>
    <t>SaifiLimit</t>
  </si>
  <si>
    <t>01/03/2011</t>
  </si>
  <si>
    <t>01/06/2010</t>
  </si>
  <si>
    <t>01/07/2010</t>
  </si>
  <si>
    <t>01/08/2010</t>
  </si>
  <si>
    <t>01/09/2010</t>
  </si>
  <si>
    <t>01/10/2010</t>
  </si>
  <si>
    <t>01/11/2010</t>
  </si>
  <si>
    <t>01/12/2010</t>
  </si>
  <si>
    <t>02/02/2011</t>
  </si>
  <si>
    <t>02/04/2010</t>
  </si>
  <si>
    <t>02/06/2010</t>
  </si>
  <si>
    <t>02/07/2010</t>
  </si>
  <si>
    <t>02/08/2010</t>
  </si>
  <si>
    <t>02/09/2010</t>
  </si>
  <si>
    <t>02/12/2010</t>
  </si>
  <si>
    <t>03/02/2011</t>
  </si>
  <si>
    <t>03/03/2011</t>
  </si>
  <si>
    <t>03/08/2010</t>
  </si>
  <si>
    <t>03/09/2010</t>
  </si>
  <si>
    <t>03/11/2010</t>
  </si>
  <si>
    <t>03/12/2010</t>
  </si>
  <si>
    <t>04/01/2011</t>
  </si>
  <si>
    <t>04/02/2011</t>
  </si>
  <si>
    <t>04/03/2011</t>
  </si>
  <si>
    <t>04/08/2010</t>
  </si>
  <si>
    <t>04/09/2010</t>
  </si>
  <si>
    <t>04/11/2010</t>
  </si>
  <si>
    <t>05/02/2011</t>
  </si>
  <si>
    <t>05/03/2011</t>
  </si>
  <si>
    <t>05/05/2010</t>
  </si>
  <si>
    <t>05/07/2010</t>
  </si>
  <si>
    <t>05/08/2010</t>
  </si>
  <si>
    <t>05/09/2010</t>
  </si>
  <si>
    <t>05/10/2010</t>
  </si>
  <si>
    <t>06/01/2011</t>
  </si>
  <si>
    <t>06/02/2011</t>
  </si>
  <si>
    <t>06/05/2010</t>
  </si>
  <si>
    <t>06/07/2010</t>
  </si>
  <si>
    <t>06/08/2010</t>
  </si>
  <si>
    <t>06/09/2010</t>
  </si>
  <si>
    <t>06/10/2010</t>
  </si>
  <si>
    <t>06/12/2010</t>
  </si>
  <si>
    <t>07/01/2011</t>
  </si>
  <si>
    <t>07/02/2011</t>
  </si>
  <si>
    <t>07/03/2011</t>
  </si>
  <si>
    <t>07/04/2010</t>
  </si>
  <si>
    <t>07/07/2010</t>
  </si>
  <si>
    <t>07/09/2010</t>
  </si>
  <si>
    <t>07/12/2010</t>
  </si>
  <si>
    <t>08/01/2011</t>
  </si>
  <si>
    <t>08/02/2011</t>
  </si>
  <si>
    <t>08/03/2011</t>
  </si>
  <si>
    <t>08/04/2010</t>
  </si>
  <si>
    <t>08/05/2010</t>
  </si>
  <si>
    <t>08/06/2010</t>
  </si>
  <si>
    <t>08/07/2010</t>
  </si>
  <si>
    <t>08/09/2010</t>
  </si>
  <si>
    <t>08/11/2010</t>
  </si>
  <si>
    <t>08/12/2010</t>
  </si>
  <si>
    <t>09/02/2011</t>
  </si>
  <si>
    <t>09/03/2011</t>
  </si>
  <si>
    <t>09/04/2010</t>
  </si>
  <si>
    <t>09/05/2010</t>
  </si>
  <si>
    <t>09/07/2010</t>
  </si>
  <si>
    <t>09/09/2010</t>
  </si>
  <si>
    <t>09/11/2010</t>
  </si>
  <si>
    <t>09/12/2010</t>
  </si>
  <si>
    <t>10/01/2011</t>
  </si>
  <si>
    <t>10/02/2011</t>
  </si>
  <si>
    <t>10/03/2011</t>
  </si>
  <si>
    <t>10/06/2010</t>
  </si>
  <si>
    <t>10/07/2010</t>
  </si>
  <si>
    <t>10/08/2010</t>
  </si>
  <si>
    <t>10/09/2010</t>
  </si>
  <si>
    <t>10/11/2010</t>
  </si>
  <si>
    <t>10/12/2010</t>
  </si>
  <si>
    <t>11/08/2010</t>
  </si>
  <si>
    <t>11/10/2010</t>
  </si>
  <si>
    <t>11/11/2010</t>
  </si>
  <si>
    <t>11/12/2010</t>
  </si>
  <si>
    <t>12/01/2011</t>
  </si>
  <si>
    <t>12/03/2011</t>
  </si>
  <si>
    <t>12/05/2010</t>
  </si>
  <si>
    <t>12/07/2010</t>
  </si>
  <si>
    <t>12/08/2010</t>
  </si>
  <si>
    <t>12/09/2010</t>
  </si>
  <si>
    <t>12/10/2010</t>
  </si>
  <si>
    <t>12/11/2010</t>
  </si>
  <si>
    <t>13/01/2011</t>
  </si>
  <si>
    <t>13/03/2011</t>
  </si>
  <si>
    <t>13/06/2010</t>
  </si>
  <si>
    <t>13/07/2010</t>
  </si>
  <si>
    <t>13/10/2010</t>
  </si>
  <si>
    <t>13/11/2010</t>
  </si>
  <si>
    <t>13/12/2010</t>
  </si>
  <si>
    <t>14/02/2011</t>
  </si>
  <si>
    <t>14/03/2011</t>
  </si>
  <si>
    <t>14/05/2010</t>
  </si>
  <si>
    <t>14/06/2010</t>
  </si>
  <si>
    <t>14/07/2010</t>
  </si>
  <si>
    <t>14/08/2010</t>
  </si>
  <si>
    <t>14/09/2010</t>
  </si>
  <si>
    <t>14/10/2010</t>
  </si>
  <si>
    <t>14/11/2010</t>
  </si>
  <si>
    <t>15/02/2011</t>
  </si>
  <si>
    <t>15/03/2011</t>
  </si>
  <si>
    <t>15/04/2010</t>
  </si>
  <si>
    <t>15/06/2010</t>
  </si>
  <si>
    <t>15/09/2010</t>
  </si>
  <si>
    <t>15/10/2010</t>
  </si>
  <si>
    <t>15/11/2010</t>
  </si>
  <si>
    <t>15/12/2010</t>
  </si>
  <si>
    <t>16/02/2011</t>
  </si>
  <si>
    <t>16/03/2011</t>
  </si>
  <si>
    <t>16/04/2010</t>
  </si>
  <si>
    <t>16/06/2010</t>
  </si>
  <si>
    <t>16/08/2010</t>
  </si>
  <si>
    <t>16/09/2010</t>
  </si>
  <si>
    <t>16/10/2010</t>
  </si>
  <si>
    <t>16/11/2010</t>
  </si>
  <si>
    <t>17/04/2010</t>
  </si>
  <si>
    <t>17/05/2010</t>
  </si>
  <si>
    <t>17/07/2010</t>
  </si>
  <si>
    <t>17/08/2010</t>
  </si>
  <si>
    <t>17/09/2010</t>
  </si>
  <si>
    <t>17/11/2010</t>
  </si>
  <si>
    <t>18/01/2011</t>
  </si>
  <si>
    <t>18/02/2011</t>
  </si>
  <si>
    <t>18/04/2010</t>
  </si>
  <si>
    <t>18/05/2010</t>
  </si>
  <si>
    <t>18/06/2010</t>
  </si>
  <si>
    <t>18/07/2010</t>
  </si>
  <si>
    <t>18/08/2010</t>
  </si>
  <si>
    <t>18/09/2010</t>
  </si>
  <si>
    <t>18/10/2010</t>
  </si>
  <si>
    <t>18/11/2010</t>
  </si>
  <si>
    <t>18/12/2010</t>
  </si>
  <si>
    <t>19/01/2011</t>
  </si>
  <si>
    <t>19/05/2010</t>
  </si>
  <si>
    <t>19/06/2010</t>
  </si>
  <si>
    <t>19/07/2010</t>
  </si>
  <si>
    <t>19/08/2010</t>
  </si>
  <si>
    <t>19/09/2010</t>
  </si>
  <si>
    <t>19/10/2010</t>
  </si>
  <si>
    <t>19/11/2010</t>
  </si>
  <si>
    <t>19/12/2010</t>
  </si>
  <si>
    <t>20/01/2011</t>
  </si>
  <si>
    <t>20/06/2010</t>
  </si>
  <si>
    <t>20/07/2010</t>
  </si>
  <si>
    <t>20/08/2010</t>
  </si>
  <si>
    <t>20/09/2010</t>
  </si>
  <si>
    <t>20/11/2010</t>
  </si>
  <si>
    <t>20/12/2010</t>
  </si>
  <si>
    <t>21/01/2011</t>
  </si>
  <si>
    <t>21/03/2011</t>
  </si>
  <si>
    <t>21/05/2010</t>
  </si>
  <si>
    <t>21/06/2010</t>
  </si>
  <si>
    <t>21/07/2010</t>
  </si>
  <si>
    <t>21/09/2010</t>
  </si>
  <si>
    <t>21/10/2010</t>
  </si>
  <si>
    <t>21/11/2010</t>
  </si>
  <si>
    <t>21/12/2010</t>
  </si>
  <si>
    <t>22/01/2011</t>
  </si>
  <si>
    <t>22/02/2011</t>
  </si>
  <si>
    <t>22/03/2011</t>
  </si>
  <si>
    <t>22/06/2010</t>
  </si>
  <si>
    <t>22/07/2010</t>
  </si>
  <si>
    <t>22/09/2010</t>
  </si>
  <si>
    <t>22/10/2010</t>
  </si>
  <si>
    <t>22/12/2010</t>
  </si>
  <si>
    <t>23/01/2011</t>
  </si>
  <si>
    <t>23/02/2011</t>
  </si>
  <si>
    <t>23/03/2011</t>
  </si>
  <si>
    <t>23/07/2010</t>
  </si>
  <si>
    <t>23/09/2010</t>
  </si>
  <si>
    <t>23/10/2010</t>
  </si>
  <si>
    <t>23/11/2010</t>
  </si>
  <si>
    <t>23/12/2010</t>
  </si>
  <si>
    <t>24/01/2011</t>
  </si>
  <si>
    <t>24/02/2011</t>
  </si>
  <si>
    <t>24/03/2011</t>
  </si>
  <si>
    <t>24/05/2010</t>
  </si>
  <si>
    <t>24/06/2010</t>
  </si>
  <si>
    <t>24/07/2010</t>
  </si>
  <si>
    <t>24/08/2010</t>
  </si>
  <si>
    <t>24/09/2010</t>
  </si>
  <si>
    <t>24/10/2010</t>
  </si>
  <si>
    <t>24/11/2010</t>
  </si>
  <si>
    <t>24/12/2010</t>
  </si>
  <si>
    <t>25/01/2011</t>
  </si>
  <si>
    <t>25/02/2011</t>
  </si>
  <si>
    <t>25/03/2011</t>
  </si>
  <si>
    <t>25/05/2010</t>
  </si>
  <si>
    <t>25/07/2010</t>
  </si>
  <si>
    <t>25/08/2010</t>
  </si>
  <si>
    <t>25/11/2010</t>
  </si>
  <si>
    <t>25/12/2010</t>
  </si>
  <si>
    <t>26/01/2011</t>
  </si>
  <si>
    <t>26/04/2010</t>
  </si>
  <si>
    <t>26/05/2010</t>
  </si>
  <si>
    <t>26/06/2010</t>
  </si>
  <si>
    <t>26/08/2010</t>
  </si>
  <si>
    <t>26/09/2010</t>
  </si>
  <si>
    <t>26/10/2010</t>
  </si>
  <si>
    <t>27/01/2011</t>
  </si>
  <si>
    <t>27/02/2011</t>
  </si>
  <si>
    <t>27/03/2011</t>
  </si>
  <si>
    <t>27/04/2010</t>
  </si>
  <si>
    <t>27/05/2010</t>
  </si>
  <si>
    <t>27/07/2010</t>
  </si>
  <si>
    <t>27/08/2010</t>
  </si>
  <si>
    <t>27/09/2010</t>
  </si>
  <si>
    <t>27/10/2010</t>
  </si>
  <si>
    <t>28/01/2011</t>
  </si>
  <si>
    <t>28/02/2011</t>
  </si>
  <si>
    <t>28/06/2010</t>
  </si>
  <si>
    <t>28/07/2010</t>
  </si>
  <si>
    <t>28/09/2010</t>
  </si>
  <si>
    <t>28/11/2010</t>
  </si>
  <si>
    <t>28/12/2010</t>
  </si>
  <si>
    <t>29/01/2011</t>
  </si>
  <si>
    <t>29/03/2011</t>
  </si>
  <si>
    <t>29/07/2010</t>
  </si>
  <si>
    <t>29/09/2010</t>
  </si>
  <si>
    <t>29/11/2010</t>
  </si>
  <si>
    <t>29/12/2010</t>
  </si>
  <si>
    <t>30/03/2011</t>
  </si>
  <si>
    <t>30/04/2010</t>
  </si>
  <si>
    <t>30/05/2010</t>
  </si>
  <si>
    <t>30/08/2010</t>
  </si>
  <si>
    <t>30/09/2010</t>
  </si>
  <si>
    <t>30/12/2010</t>
  </si>
  <si>
    <t>31/05/2010</t>
  </si>
  <si>
    <t>31/07/2010</t>
  </si>
  <si>
    <t>SumOfSaidi</t>
  </si>
  <si>
    <t>SumOfSafi</t>
  </si>
  <si>
    <t>Financial year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</si>
  <si>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</si>
  <si>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</si>
  <si>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</si>
  <si>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</si>
  <si>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</si>
  <si>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</si>
  <si>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</si>
  <si>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</si>
  <si>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/>
  </si>
  <si>
    <t>2011/2012</t>
  </si>
  <si>
    <t>REPORT NUMBER</t>
  </si>
  <si>
    <t>YEAR</t>
  </si>
  <si>
    <t>Duration of Outage</t>
  </si>
  <si>
    <t>Average of ln()</t>
  </si>
  <si>
    <t>Std deviation of ln()</t>
  </si>
  <si>
    <t>boundary value</t>
  </si>
  <si>
    <t>Sum of daily values in normalised dataset</t>
  </si>
  <si>
    <t>Average annual value</t>
  </si>
  <si>
    <t>Standard deviation x SQRT(365)</t>
  </si>
  <si>
    <t>Reliability Limit</t>
  </si>
  <si>
    <t>Sum of Normalised Data</t>
  </si>
  <si>
    <t>DATE ON</t>
  </si>
  <si>
    <t>CAUSE</t>
  </si>
  <si>
    <t>HUMAN ELEMENT</t>
  </si>
  <si>
    <t>Repair 11kV line at T/x C356 Wharekopae Rd caused by House Shift</t>
  </si>
  <si>
    <t>UNKNOWN</t>
  </si>
  <si>
    <t>Reclose CB C18 Bell Rd Cause Unknown</t>
  </si>
  <si>
    <t>PLANNED SHUTDOWN</t>
  </si>
  <si>
    <t>Change DDOs &amp; T/x C356 Wharekopae Rd Patutahi</t>
  </si>
  <si>
    <t>DEFECTIVE EQUIPMENT</t>
  </si>
  <si>
    <t>Repair 11kV Jumper at pole J879 near Ruatoria Sub</t>
  </si>
  <si>
    <t>Relocate 2 11kV poles &amp; install 11kV cable Crn SH2 &amp; Bloomfeild Rd Matawhero</t>
  </si>
  <si>
    <t>Repair 11kV lines at Pole W8918 Oraka Mahia</t>
  </si>
  <si>
    <t>Replace 11kV pole H1720 Makarika Rd Ruatoria</t>
  </si>
  <si>
    <t>Isolate 11kV lines for tree cutting Mangatarata St Tokomaru Bay</t>
  </si>
  <si>
    <t>Replace 11kV poles E437,E434,E394&amp; E391 Tarndale Rd near Arowhana Stn</t>
  </si>
  <si>
    <t>Replace 11kV H Pole H1256 Tuakau Rd Tokomaru Bay</t>
  </si>
  <si>
    <t>Replace 11kV poles G2261 &amp; G2262 in Hokoroa Rd Tolaga Bay</t>
  </si>
  <si>
    <t>FOREIGN INTERFERENCE</t>
  </si>
  <si>
    <t>Repair 11kv Lines between Poles G1795 &amp; G1796 Tauwharaparae Rd</t>
  </si>
  <si>
    <t>Replace 4 Red tagged 11kV poles Mahiwi Spur Ruakitiri</t>
  </si>
  <si>
    <t>Replace 11kV pole J4656 in Waikura Valley Hicks Bay</t>
  </si>
  <si>
    <t>Replace 2 Red tagged 11kV poles near Waitai Valley Wairoa</t>
  </si>
  <si>
    <t>Replace 11kV pole &amp; T/x at A3919 Wharekiri Rd Panikau</t>
  </si>
  <si>
    <t>Reclose CB C18 Bell Rd at Matawhero Sub Cause Unknown</t>
  </si>
  <si>
    <t>Repair 11kV line at Pole A3924 Awanui Stn Wharekiri Rd Panikau</t>
  </si>
  <si>
    <t>Replace 11kV T/x &amp; Pole J57 Koia Rd Rangitukia Tikitiki</t>
  </si>
  <si>
    <t>Isolate 11kV Lines for tree cutting in  Pilmers Rd</t>
  </si>
  <si>
    <t>Change 11kV pole J1200 &amp; erect new T/x Rangitukia Rd Tikitiki</t>
  </si>
  <si>
    <t>Install D/connectors at poles H504 &amp; H663 in Ihungia Rd</t>
  </si>
  <si>
    <t>Restrain 11kV lines Titirangi Spur</t>
  </si>
  <si>
    <t>Replace 11kV pole H1843 Matahia Stn Makarika</t>
  </si>
  <si>
    <t>Replace 3 DDO fuses at Pole G360 Kaiaua Rd Tolaga Bay</t>
  </si>
  <si>
    <t>Reclose CB W298 Cause Unknown</t>
  </si>
  <si>
    <t>ADVERSE WEATHER</t>
  </si>
  <si>
    <t>Replace 11kV Xarm at Pole F666 Rakauroa Rd</t>
  </si>
  <si>
    <t>Replace 11kV pole H1257 in Tuakau Rd Tokomaru Bay</t>
  </si>
  <si>
    <t>Replace 11kV pole H4375 in Ihungia Rd</t>
  </si>
  <si>
    <t>Replace insulator on Pole F761 Makaretu Rd Otoko</t>
  </si>
  <si>
    <t>Replace 11kV pole H784 Mata Rd Tokomaru Bay</t>
  </si>
  <si>
    <t>Reclose CB W215 at Kiwi Sub</t>
  </si>
  <si>
    <t>Reclose CB D640 Lavenham Rd &amp; CB D646 Waimata at Patutahi Sub</t>
  </si>
  <si>
    <t>Replace 11kV pole H1811 SH35 Makarika</t>
  </si>
  <si>
    <t>Replace 11kV pole &amp; install DD/os T/x B688 Monk's</t>
  </si>
  <si>
    <t>Reclose CB A614 at Port Sub Line Clash</t>
  </si>
  <si>
    <t>Install new SW/Gr for Capt Cook Motel Awapuni Rd</t>
  </si>
  <si>
    <t>Replace T/x B374 Whispering Sand Motel Salisbury Rd</t>
  </si>
  <si>
    <t>Repair 11kV Jumper at Pole B3270 in Lytton Rd</t>
  </si>
  <si>
    <t>Replace 11kV poles H4420 &amp; H4422 Mata Rd Tokomaru Bay</t>
  </si>
  <si>
    <t>Relocate 11kV pole W6087 Tukemokhi Rd (Slip)</t>
  </si>
  <si>
    <t>Replace 11kV pole H1541 Horehore Rd Ruatoria</t>
  </si>
  <si>
    <t>Replace 3 11kV Poles Mata Rd Tokomaru Bay</t>
  </si>
  <si>
    <t>Repair 11kV cable at T/x A 563 Crn Maki &amp; Rutene Rd</t>
  </si>
  <si>
    <t>Private 11kV pole down D5326 Waimata Valley Rd</t>
  </si>
  <si>
    <t>Reclose CB Inc 1 G325 Tolaga Bay Sub Cause Unknown</t>
  </si>
  <si>
    <t>Change T/x B638 at Central School</t>
  </si>
  <si>
    <t>Replace 11kV poles &amp; install line breaks at D1040</t>
  </si>
  <si>
    <t>TREE CONTACTS</t>
  </si>
  <si>
    <t>Repair 11kV lines pole W5881 Marumaru</t>
  </si>
  <si>
    <t>Reclose CB W817 Te Reinga Cause Unknown</t>
  </si>
  <si>
    <t>Replace 11kV Xarm on Pole D3260 near Awapapa Stn</t>
  </si>
  <si>
    <t>Install 11kV links at pole E1046 in Parakanapa Rd</t>
  </si>
  <si>
    <t>Install new T/x &amp; Sw/Gr Campion Rd</t>
  </si>
  <si>
    <t>Repair 11kV jumper at pole D3654 Bushy Knoll Rd</t>
  </si>
  <si>
    <t>Repair 11kV cable fault between A412 &amp; A370 Wainui Rd</t>
  </si>
  <si>
    <t>Reclose CB D141 Wharekopae Rd Cause Unknown</t>
  </si>
  <si>
    <t>Replace 11kV pole F1494 in Motu Rd Matawai</t>
  </si>
  <si>
    <t>Change Cable boot Chewed By Rat at T/x B995 Palm Court</t>
  </si>
  <si>
    <t>Replace 2 11kV poles H2708 &amp; H2709 Mata Rd Tokomaru Bay</t>
  </si>
  <si>
    <t>Replace X Arn on pole W1168 at Ponui Wairoa</t>
  </si>
  <si>
    <t>Repair 11kV conductor between T/x F186 &amp; F617 Rakaroa Rd</t>
  </si>
  <si>
    <t>Reclose CB W219 AFFCO at Kiwi Sub Cause Unknown</t>
  </si>
  <si>
    <t>Change T/x B103 in Valley Rd</t>
  </si>
  <si>
    <t>Relocate &amp; change 11kV poles Mangahauini Valley Tokomaru Bay</t>
  </si>
  <si>
    <t>Temp repair 11kV truck hit pole B322 in Awapuni Rd near Tip Top</t>
  </si>
  <si>
    <t>Replace 11kV pole B1973 in Awapuni Rd near Stock Car Track</t>
  </si>
  <si>
    <t>Replace 11kV pole B322 in Awapuni Rd near Tip Top</t>
  </si>
  <si>
    <t>Repair 11kV lines between J4439 &amp; J4440  4186 SH35 Te Araroa</t>
  </si>
  <si>
    <t>Repair 11kV lines at T/x H234 near Makarika School Ruatoria</t>
  </si>
  <si>
    <t>Change T/x A62 Pare St Wainui</t>
  </si>
  <si>
    <t>Repair faulty cable at B6217 Potae Ave</t>
  </si>
  <si>
    <t>Isolate 11kV lines for Tree cutting Ihungia Rd</t>
  </si>
  <si>
    <t>Remove possum from pole in Valley Rd</t>
  </si>
  <si>
    <t>Replace 11kV T/x pole F181 Olivers Rd Matawai</t>
  </si>
  <si>
    <t>Repair 11kV lines</t>
  </si>
  <si>
    <t>Remove tree from 11kV lines</t>
  </si>
  <si>
    <t>Repair 11kV Xarm</t>
  </si>
  <si>
    <t>Replace 11kV pole Hicks Bay</t>
  </si>
  <si>
    <t>Replace 11kV pole</t>
  </si>
  <si>
    <t>Remove trees from LV Lines</t>
  </si>
  <si>
    <t>Replace 11kV Pole</t>
  </si>
  <si>
    <t>Replace private pole</t>
  </si>
  <si>
    <t>Extinguish fire on pole D3547 Ruakaka Rd Tiniroto</t>
  </si>
  <si>
    <t>Repair 11kV jumper on ABS  Pole W910 near AFFCO Works</t>
  </si>
  <si>
    <t>Replace Xarm &amp; repair 11kV lines on Pole F754 Makaretu Rd Otoko</t>
  </si>
  <si>
    <t>Replace 11kV fuse at W298 Wairoa Township</t>
  </si>
  <si>
    <t>Replace 11kV line on pole H1264 in Tuakau Rd</t>
  </si>
  <si>
    <t>Replace 2 11kV poles H1250 &amp; H2701 Tuakau Rd</t>
  </si>
  <si>
    <t>Install new LBS at W1221 Mahia</t>
  </si>
  <si>
    <t>Restrain &amp; stay 11kV pole J902 SH35 Tikitiki</t>
  </si>
  <si>
    <t>Replace 11kV poles H2701 &amp; H2702 Tuakau Rd</t>
  </si>
  <si>
    <t>Replace 11kV pole E1483 Crn Muloolys Rd &amp; SH2</t>
  </si>
  <si>
    <t>Repair 11kV line at pole E656 Tarndale Rd</t>
  </si>
  <si>
    <t>Repair 11kV lines beond W1221 Mahia</t>
  </si>
  <si>
    <t>Replace ABS pole H131 Mata Rd</t>
  </si>
  <si>
    <t>Repair 11kV lines beond ABS E203 Tarndale Rd</t>
  </si>
  <si>
    <t>Replace Xarm on pole F2768 Bridge Rd Puha</t>
  </si>
  <si>
    <t>Install prop pole between H786 &amp; H787 Mata Rd</t>
  </si>
  <si>
    <t>Repair 11kV lines Moanui Rd Matawai at Pole F2501</t>
  </si>
  <si>
    <t>Repair 11kV lines between D398 &amp; D3017 in  Humphries Rd</t>
  </si>
  <si>
    <t>Repair 11kV lines beyond D150 Wharekopae</t>
  </si>
  <si>
    <t>Repair 11kV lines beyond W992 Ohuka</t>
  </si>
  <si>
    <t>Replace 11kv pole E504 &amp; repair lines Tarndale Rd</t>
  </si>
  <si>
    <t>Repair 11kV lines at pole W7357 Mangaroa</t>
  </si>
  <si>
    <t>Repair 11kV lines in Arthur St Tokomaru Bay</t>
  </si>
  <si>
    <t>Reinstate cut Jumpers after HV fault in Arthur St</t>
  </si>
  <si>
    <t>To allow change - over from Generator at Mahia</t>
  </si>
  <si>
    <t>Install new 11kV fuses at H2634 Waima Tokomaru Bay</t>
  </si>
  <si>
    <t>Replace 11kV pole G2426 &amp; repair lines at Tamatea Stn Tauwhareparae</t>
  </si>
  <si>
    <t>Repair 11kV lines between F767 &amp; G768 Makaretu Rd Otoko</t>
  </si>
  <si>
    <t>Repair 11kV lines between H1638 &amp; H1636 Matahia Stn Ruatoria</t>
  </si>
  <si>
    <t>Isolate11kV for tree cutting  Mangaoporo Valley</t>
  </si>
  <si>
    <t>Replace 11kV pole D1658 Waituhi  Lavenham Rd</t>
  </si>
  <si>
    <t>Replace poles H4434 &amp; H4463 Mata Rd</t>
  </si>
  <si>
    <t>Reclose E863 Cause Unknown</t>
  </si>
  <si>
    <t>Replace 11kV pole H1641 Matahaia Rd</t>
  </si>
  <si>
    <t>Repair 11kV lines at D646 Lavenham Rd</t>
  </si>
  <si>
    <t>Temp prop pole C2231 outside Makaraka School</t>
  </si>
  <si>
    <t>Reclose E863 High Winds</t>
  </si>
  <si>
    <t>Replace H pole J2449 SH35 near Kuinui Stn</t>
  </si>
  <si>
    <t>Isolate Smyths Rd Broken lines</t>
  </si>
  <si>
    <t>Replace pole J2249 Poroporo Valley</t>
  </si>
  <si>
    <t>Replace pole W9612 Tunanui Rd Kopuawhara</t>
  </si>
  <si>
    <t>Repair 11kV lines W8383 near Morere</t>
  </si>
  <si>
    <t>Reclose W826 at Kiwi Sub cause Unknown</t>
  </si>
  <si>
    <t>Reclose E863 Whatatutu cause unknown</t>
  </si>
  <si>
    <t>Repair 11kV lines at T/x W137</t>
  </si>
  <si>
    <t>Reclose CB A18 Goodwins Rd</t>
  </si>
  <si>
    <t>Repair 11kV between A3494 &amp; A3416 Tatapouri Hill</t>
  </si>
  <si>
    <t>Isolate 11kV lines for tree cutting near Te Kowhai Stn</t>
  </si>
  <si>
    <t>Repair 11kv lines at W1102 Onenui Mahia</t>
  </si>
  <si>
    <t>Repair 11kV line at W8146 Nuhaka</t>
  </si>
  <si>
    <t>Reclose CB790 at Tahaenui High Winds</t>
  </si>
  <si>
    <t>Reclose CB W241 Kiwi Sub cause Unknown</t>
  </si>
  <si>
    <t>Repair 11kV at pole W3007 in Rutherford St</t>
  </si>
  <si>
    <t>Repair 11kV beond W1135 Whakamahi</t>
  </si>
  <si>
    <t>Repair 11kV beond W708 Ruakitiri</t>
  </si>
  <si>
    <t>Isolate 11kV for Tree Cutting Ceasars Rd</t>
  </si>
  <si>
    <t>Replace 11kV pole H1266 Waitahia Rd</t>
  </si>
  <si>
    <t>Reclose CB W808 Blacks Pad cause Unknown</t>
  </si>
  <si>
    <t>Repair 11kV lines at pole W9127 across Pond Mahunga</t>
  </si>
  <si>
    <t>Reclose CB Inc H300 at Tokomaru Bay Sub cause Unknown</t>
  </si>
  <si>
    <t>Change 11kV pole F3828 Crn Cliff &amp; Main Rd TeKaraka</t>
  </si>
  <si>
    <t>Replace 11kV poles H4375 &amp; H4406 Mata Rd</t>
  </si>
  <si>
    <t>Repair 11kV between J2138 &amp; J2143 Sh35 Tikitiki North</t>
  </si>
  <si>
    <t>Repair 11kV at Pole E392 Tarndale Rd Whatatutu</t>
  </si>
  <si>
    <t>Reclose CB A475 Tamarau at Kaiti Sub cause Unknown</t>
  </si>
  <si>
    <t>Change T/x W1511 Kahawai St Mahia</t>
  </si>
  <si>
    <t>Change T/x W1512 Ormond Drive Mahia</t>
  </si>
  <si>
    <t>Replace 11kV pole B4058 Aberdeen Rd Hit by Car</t>
  </si>
  <si>
    <t>Replace 11kV poles Parakanapa Rd</t>
  </si>
  <si>
    <t>Install 1 Span 'Dog" roadxing Matawhero Sub</t>
  </si>
  <si>
    <t>Erect new 50kV roadxing ouside Matawhero Sub</t>
  </si>
  <si>
    <t>Relocate 11kV Crn Armstrong Rd Tarndale Rd &amp; T/x E304</t>
  </si>
  <si>
    <t>Repair 11kV lines between G1672 &amp; G1670 Paroa Rd</t>
  </si>
  <si>
    <t>Repair 11kV line at pole J2982 Whakaangiangi Rd</t>
  </si>
  <si>
    <t>Reclose CB808 at Blacks Pad cause Unknown</t>
  </si>
  <si>
    <t>Reclose CB W214 at Kiwi Sub</t>
  </si>
  <si>
    <t>Isolate 11kV to remove branches 47 Patutahi Rd</t>
  </si>
  <si>
    <t>Isolate T/x E337 for tree Cutting Main Rd Ormond</t>
  </si>
  <si>
    <t>Reconductor 11kV AFFCO Line</t>
  </si>
  <si>
    <t>Change T/x C288 Bck Ormond Rd</t>
  </si>
  <si>
    <t>11kV Maintenance change poles &amp; T/x F386 Library Rd Te Karaka</t>
  </si>
  <si>
    <t>Repair lead on T/x E281 Waimata Rd</t>
  </si>
  <si>
    <t>Repair quadrant wire on ABS J616 Wharf Rd Hicks Bay</t>
  </si>
  <si>
    <t>Repair 11kV lines at pole A4590 Glenroy Rd</t>
  </si>
  <si>
    <t>Isolate 11kV lines for tree Cutting T/x E281 Waimata Valley</t>
  </si>
  <si>
    <t>Isolate T/xs W 1504  W1505 &amp; W1506 Mahia for New T/x W1222</t>
  </si>
  <si>
    <t>Replace Xarm bolt at pole W3788 on 33kV line to Tahaenui</t>
  </si>
  <si>
    <t>Untwist 11kV line at Waipaoa Stn</t>
  </si>
  <si>
    <t>Isolate 11kV for Tree cutting at Turihau Stn</t>
  </si>
  <si>
    <t>Replace 2 11kV poles SH2 near Ford Rd Ormond</t>
  </si>
  <si>
    <t>Replace T/x F395 Cliff Rd Te Karaka</t>
  </si>
  <si>
    <t>Straight joint HV cable Stanley Rd Footbridge</t>
  </si>
  <si>
    <t>LIGHTNING</t>
  </si>
  <si>
    <t>Reclose CB 192 at Gisborne Sub Lighting hit Pole B3796 in Stanley Rd</t>
  </si>
  <si>
    <t>Repair 11kV lines at pole E1780 Car hit Pole</t>
  </si>
  <si>
    <t>Rejoin Jumpers at Poles E1784 &amp; E104</t>
  </si>
  <si>
    <t>Repair 11kV lines between W8404 &amp; W8405 Morere</t>
  </si>
  <si>
    <t>Cut 11kV jumpers at Poles G4211 &amp; G4224 at Three Bridges</t>
  </si>
  <si>
    <t>Repair 11kV lines at pole C5014 75 Main Rd Makaraka</t>
  </si>
  <si>
    <t>Repair 11kV lines between A3416 &amp; A4394 Tatapouri Hill</t>
  </si>
  <si>
    <t>Rejoin jumpers at G42212 &amp; G4224 Three Bridges</t>
  </si>
  <si>
    <t>Replace 11kV poles near Tea Rooms Morere</t>
  </si>
  <si>
    <t>Change T/x A405 in Endcliffe Rd Kaiti</t>
  </si>
  <si>
    <t>Change T/x G262 on Titirangi Hill Tolaga Bay</t>
  </si>
  <si>
    <t>Repair 11kV lines at pole E1617 Manders Rd</t>
  </si>
  <si>
    <t>Repair 11kV line at pole W990 near Papuni Stn</t>
  </si>
  <si>
    <t>Repair 11kV jumper at T/x pole F401 Otoko</t>
  </si>
  <si>
    <t>Replace 2 pole sub J85 Waiomatatini Rd Ruatoria</t>
  </si>
  <si>
    <t>Remove tree from 11kV lines at 209 Te Hau Rd Whatatutu</t>
  </si>
  <si>
    <t>Repair 11kV lines between H1515 &amp; 1514  X arm twisted</t>
  </si>
  <si>
    <t>Isolate 11kV lines to connect new fuses Lake Rd Patutahi</t>
  </si>
  <si>
    <t>Replace 11kv poles and reconductor Titirangi Spur</t>
  </si>
  <si>
    <t>Install new T/x and cut Trees Bck Ormond Rd E1878</t>
  </si>
  <si>
    <t>Relocate DDOs Mangamaia Whatatutu</t>
  </si>
  <si>
    <t>Isolate 11kV lines for Tree cutting near Mangatu Stud Farm</t>
  </si>
  <si>
    <t>Repair 11kV jumpers at pole W4170 Hereheretau Rd</t>
  </si>
  <si>
    <t>Replace T/x pole E118 Kanakanaia</t>
  </si>
  <si>
    <t>Repair 11kV lines between D1137 and D1138 Parakanapa Rd</t>
  </si>
  <si>
    <t>Repair 11kV lines between E617 and E618 Kanakanaia Rd</t>
  </si>
  <si>
    <t>Repair 11kV jumper at ABS W944 Ruakitiri</t>
  </si>
  <si>
    <t>Repair 11kV at pole J1039 near Tikitiki</t>
  </si>
  <si>
    <t>Replace cable to T/x B887 Albert St</t>
  </si>
  <si>
    <t>Change Xarms on Tap off to Paokahu Dump line</t>
  </si>
  <si>
    <t>Reclose CBs 182  and  172 at Gisborne Sub</t>
  </si>
  <si>
    <t>Change T/x W58 at Huramua</t>
  </si>
  <si>
    <t>Replace Xarm on pole E1227 Wharekiri Rd</t>
  </si>
  <si>
    <t>Temp prop 11kV pole F1402 Te Wera Rd</t>
  </si>
  <si>
    <t>Replace burnt 11kV pole G1554 Kiore Rd Tolaga Bay</t>
  </si>
  <si>
    <t>Run new 11kV conductor near Blue Bay Motor Camp</t>
  </si>
  <si>
    <t>Reclose H341 in Mata Rd cause unknown</t>
  </si>
  <si>
    <t>Reclose CB W816 at Ohuka cause unknown</t>
  </si>
  <si>
    <t>Replace 11kV pole and T/x J306 near Hicks Bay Hill</t>
  </si>
  <si>
    <t>Repair 11kV lines beyond W1059 Mangone Valley</t>
  </si>
  <si>
    <t>Repair 11kV lines beteen A3952 and A3951 Wharekiri Rd</t>
  </si>
  <si>
    <t>Repair 11kV lines between H1829 and H1830 Makarika</t>
  </si>
  <si>
    <t>Isolate 11kV lines for crane after Motor Accident Tiniroto Rd</t>
  </si>
  <si>
    <t>Isolate 11kV lines for tree cutting near Three Bridges</t>
  </si>
  <si>
    <t>Repair 11kV lines at pole W1139 Whakamahi</t>
  </si>
  <si>
    <t>Change T/x A405 in Endcliffe Rd</t>
  </si>
  <si>
    <t>Replace burnt Xarms at W21008 Kopuawhara Valley</t>
  </si>
  <si>
    <t>Remove tree near G159 Tauwhareparae Rd</t>
  </si>
  <si>
    <t>Remove trees from 50kV line Whitmore Rd Ormond</t>
  </si>
  <si>
    <t>Remove tree near pole E61 in Bond Rd Ormond</t>
  </si>
  <si>
    <t>Replace 11kV pole C4907 Browns Beach Rd</t>
  </si>
  <si>
    <t>Replace T/x W743 Clydebank Rd</t>
  </si>
  <si>
    <t>Replace DDO fuse base on T/x E59 Ormond Valley Rd</t>
  </si>
  <si>
    <t>Remove trees from 11kV Waingake Rd near T/x C384</t>
  </si>
  <si>
    <t>Repair 11kV at pole W9118 Mahunga Mahia</t>
  </si>
  <si>
    <t>Replace H pole W7096 Ohuka</t>
  </si>
  <si>
    <t>Replace insulator and X Arms on pole A4592 Glenroy Rd</t>
  </si>
  <si>
    <t>Replace jumper at ABS D491 Taumata Rd</t>
  </si>
  <si>
    <t>Replace 2 pole sub H332 Waipiro Bay</t>
  </si>
  <si>
    <t>Repair 11kV lines near Emirau Stn</t>
  </si>
  <si>
    <t>Reconnect jumper at T/x F440 Te Karaka</t>
  </si>
  <si>
    <t>Repair jumper at T/x A65 Lloyde George Rd</t>
  </si>
  <si>
    <t>Remove chain from 11kV line in Munro St</t>
  </si>
  <si>
    <t>Repair 11kV line at pole G1658 in Tauwharaparae Rd</t>
  </si>
  <si>
    <t>Isolate 11kV for tree cutting &amp; Maintenance Tikitiki Radio Tap off</t>
  </si>
  <si>
    <t>Replace 2 pole Sub G337 Monkhouse St Tolaga Bay</t>
  </si>
  <si>
    <t>Install new SW/gr &amp; T/x Lytton Rd</t>
  </si>
  <si>
    <t>Isolate 11kV lines for tree cutting Caves Rd</t>
  </si>
  <si>
    <t>Replace 2 pole sub G253 Tauwhareparae Rd Tolaga Bay</t>
  </si>
  <si>
    <t>Remove tree from 11kV lines Wharekaka Rd Tolaga Bay</t>
  </si>
  <si>
    <t>Replace pole E2894 &amp; repair 11kV lines Ngakaroa Rd</t>
  </si>
  <si>
    <t>Isolate 11kV for tree cutting Crawford Rd</t>
  </si>
  <si>
    <t>Replace 1 span 11kV between H1829 &amp; H1830 SH35 Ruatoria</t>
  </si>
  <si>
    <t>Replace 11kV lines between J2391 and J214 SH35 Tikitiki</t>
  </si>
  <si>
    <t>Reconductor 11kV lines Papatu Rd Manutuke</t>
  </si>
  <si>
    <t>Change T/x C3224 in Cameron Rd</t>
  </si>
  <si>
    <t>Replace 3 DD/o Fuse Bases at T/x A99 Sirrah St Wainui</t>
  </si>
  <si>
    <t>Remove turkey from pole C3278 near Opou Stn Manutuke</t>
  </si>
  <si>
    <t>Replace burnt Xarm on ple J1239 Haha Stn Rangitukia</t>
  </si>
  <si>
    <t>Refit Xarm on pole D6058 Waimaha Rd</t>
  </si>
  <si>
    <t>ADVERSE ENVIRONMENT</t>
  </si>
  <si>
    <t>Fuel fault at Mahia Generator</t>
  </si>
  <si>
    <t>Repair 11kV between H2619 &amp; H2620 Waima Rd Tokomaru Bay</t>
  </si>
  <si>
    <t>Remove tree branch from 11kV  pole A370 in Puatai Rd</t>
  </si>
  <si>
    <t>11kV struck by Squash Harvester in Newmans Rd</t>
  </si>
  <si>
    <t>Replace 3 11kV fuses at W1101 cause Unknown</t>
  </si>
  <si>
    <t>Replace A91 in Riverside Rd with new LBS switch</t>
  </si>
  <si>
    <t>Install new LBS at pole E867 in Armstrong Rd</t>
  </si>
  <si>
    <t>Replace 3 DD/o fuses at T/x E106 Kaiteratahi</t>
  </si>
  <si>
    <t>Repair 11kV cable at pole W3164 Freyberg St</t>
  </si>
  <si>
    <t>Replace T/x C71 Paritu Rd Wharatas</t>
  </si>
  <si>
    <t>Isolate 11kV lines for Fire Service</t>
  </si>
  <si>
    <t>Temp repair ABS W926 Freyberg St</t>
  </si>
  <si>
    <t>Temp repairs C3510 Car Vs Pole Murawai</t>
  </si>
  <si>
    <t>Repair 11kV jumper pole J528 SH35 Maraehara Crn</t>
  </si>
  <si>
    <t>Reclose CB W829 Ruapapa Trees</t>
  </si>
  <si>
    <t>Reclose CB C95 at Makaraka Sub cause unknown</t>
  </si>
  <si>
    <t>Repair 11kV lines at pole A4497 SH35 Pouawa</t>
  </si>
  <si>
    <t>Replace 11kV pole A4496 SH35 Pouawa</t>
  </si>
  <si>
    <t>Replace 11kV pole D2152 Lavenham Rd</t>
  </si>
  <si>
    <t>Change T/x B1003 in Roebuck Rd</t>
  </si>
  <si>
    <t>Rejoin jumpers at pole W7229</t>
  </si>
  <si>
    <t>Repair 11kV jumper at pole C990 Manutuke</t>
  </si>
  <si>
    <t>Repair ABS D488  near Tahunga Stn</t>
  </si>
  <si>
    <t>Replace Xamrs &amp; install DD/os H174 Bremner Stn Mata Rd</t>
  </si>
  <si>
    <t>Change T/x W1535 Hunterbrown St</t>
  </si>
  <si>
    <t>Change 11kV pole &amp; install Isolation Fuses Rangitukia Rd</t>
  </si>
  <si>
    <t>Install new LBS Crn Middleton &amp; Tiniroto Rds</t>
  </si>
  <si>
    <t>Isolate 11kV lines for tree Cutting Paroa Rd Tolaga Bay</t>
  </si>
  <si>
    <t>Repair 11kV jumper at pole F122 at Puha</t>
  </si>
  <si>
    <t>Isolate last section of line for tree cutting Tapauwaroa Rd</t>
  </si>
  <si>
    <t>Change T/x B556 at Lytton West Shops</t>
  </si>
  <si>
    <t>Replace 11kV pole A4422 Turihau Stn</t>
  </si>
  <si>
    <t>Isolate 11kV cable between B359 &amp; B867 Salvation Army fo lowering</t>
  </si>
  <si>
    <t>Change T/x W1546 Black St Wairoa</t>
  </si>
  <si>
    <t>Reclose CB W808 at Blacks Pad cause unknown</t>
  </si>
  <si>
    <t>Reclose CB W218 at Kiwi Sub cause unknown</t>
  </si>
  <si>
    <t>Isolate 11kV lines for tree cutting Riverside Rd</t>
  </si>
  <si>
    <t>Repair 11kV lines at pole D3852 High Load near Hangaroa</t>
  </si>
  <si>
    <t>Reclose CB G329 Rototahi cause unknown</t>
  </si>
  <si>
    <t>Repair 11kV lines D478 Lake Rd Patutahi</t>
  </si>
  <si>
    <t>Change T/x C334 in McLaurins Rd</t>
  </si>
  <si>
    <t>Isolate 11kV for tree cutting Paroa Rd Tolaga Bay</t>
  </si>
  <si>
    <t>Reclose CB D646 at Patutahi Sub cause unknown</t>
  </si>
  <si>
    <t>Replace 11kV pole C1594 Mc Laurins Rd Hexton</t>
  </si>
  <si>
    <t>Isolate11kV lines for tree cutting near Water Works Waingake</t>
  </si>
  <si>
    <t>Breakout 11kV at T/x W1567 Haig St Wairoa</t>
  </si>
  <si>
    <t>Repair 11kV lines between A219 and A221 Tatapouri</t>
  </si>
  <si>
    <t>Repair 11kV at pole W9457 at Nuhaka</t>
  </si>
  <si>
    <t>Replace faulty ABS W1015 at Kotemaori</t>
  </si>
  <si>
    <t>Rejoin jumpers at Pole E1280 Whatatutu</t>
  </si>
  <si>
    <t>Repair 11kV at pole H2259 Mangahauine Valley</t>
  </si>
  <si>
    <t>Replace ABS W926 Freyberg St Wairoa</t>
  </si>
  <si>
    <t>Repair 11kv jumper at ABS B292 Aberdeen Rd</t>
  </si>
  <si>
    <t>Replace 2 pole sub E30 at Waihirere Domain</t>
  </si>
  <si>
    <t>Repair 11kV line at ABS W975 near Clydebank</t>
  </si>
  <si>
    <t>Reclose CB J542 at Ruatoria Sub cause unknown</t>
  </si>
  <si>
    <t>Replace 11kV pole C5362 Hit by Light Truck in Bushmere Rd</t>
  </si>
  <si>
    <t>Restore 11kV after replacing Private pole E3132 Kanakanaia</t>
  </si>
  <si>
    <t>Reclose CB F410 at Puha Sub cause Unknown</t>
  </si>
  <si>
    <t>Reclose CB  H341 in Mata Rd cause unknown</t>
  </si>
  <si>
    <t>Restart Generators at Te Araroa &amp; Ruatoria cuase unknown</t>
  </si>
  <si>
    <t>Checked lines Reclose CB D668 cause unknown</t>
  </si>
  <si>
    <t>Replace pole &amp; T/xs at J203 &amp; J206 Poroporo Rd</t>
  </si>
  <si>
    <t>Replace poles &amp; T/xs J361 &amp; J69 Maraehara Rd Tikitiki</t>
  </si>
  <si>
    <t>Replace 2 pole sub E154 Te Whiti St Whatatutu</t>
  </si>
  <si>
    <t>Replace 11kV pole &amp; T/x J241 Koia Rd Tikitiki</t>
  </si>
  <si>
    <t>Replace 11kV pole &amp; T/x J561 SH35 Te Araroa</t>
  </si>
  <si>
    <t>Replace 11kV pole &amp; T/x J170 in Tapuaeroa Rd Ruatoria</t>
  </si>
  <si>
    <t>Repair 11kV lines at pole D4915 hit by Tractor in Totangi Rd</t>
  </si>
  <si>
    <t>Repair 11kV lines at pole W6080 Mangapoikie Rd</t>
  </si>
  <si>
    <t>Repair 11kV lines at pole F1962 in Te Wera Rd Matawai</t>
  </si>
  <si>
    <t>Repair jumpers at pole D129 Taumata Rd Rere</t>
  </si>
  <si>
    <t>Replace Red tagged 11kV poles Mahiwi &amp; Hokinui</t>
  </si>
  <si>
    <t>Replace red tagged 11kV poles Te Tiki &amp; Woodgreen</t>
  </si>
  <si>
    <t>Replace fuses at pole E192 Moonlight Stn Rd</t>
  </si>
  <si>
    <t>Isolate 11kV cable between B359 to B867 at T/x B359 Gladstone Rd</t>
  </si>
  <si>
    <t>Replace 11kV pole &amp; T/x J235 Te Hue Rd</t>
  </si>
  <si>
    <t>Relocate T/x F399 to pole F2813 at Motuhora Quarry</t>
  </si>
  <si>
    <t>Repair 11kV lines at pole C333 McLaurins Rd</t>
  </si>
  <si>
    <t>Remove possum of pole D3676 Bushy Knoll Rd</t>
  </si>
  <si>
    <t>Reconductor 11kV  between H1421 &amp; H1426 Huriharama</t>
  </si>
  <si>
    <t>Reconductor 11kV between H250 &amp; H1421 Huriharama</t>
  </si>
  <si>
    <t>Repair 11kV cable at B452 Aberdeen Rd</t>
  </si>
  <si>
    <t>Isolate 11kV lines for Tree Cutting Ngakaroa Rd</t>
  </si>
  <si>
    <t>Replace T/x J385 Waikura Rd Hicks Bay</t>
  </si>
  <si>
    <t>Repair 11kV lines brtween poles G2383 &amp; G2356 Tauwhareparae Rd</t>
  </si>
  <si>
    <t>Repair 11kV conductor at pole W8170 at Nuhaka</t>
  </si>
  <si>
    <t>Replace pole &amp; install new ABS F165 Makaretu Rd</t>
  </si>
  <si>
    <t>Isolate 11kV lines for tree cutting Coopers Rd Tansley &amp; Pipiwhakaio Rd</t>
  </si>
  <si>
    <t>Repair 11kV pole D1409  in Waimata Valley Rd Hit by car</t>
  </si>
  <si>
    <t>Rejoin jumpers at pole J4411 Waikura Valley</t>
  </si>
  <si>
    <t>Replace 11kV T/x pole J273 Paikea St Te Araroa</t>
  </si>
  <si>
    <t>Replace 5 11kV poles Mangapoikie Rd</t>
  </si>
  <si>
    <t>Replace 11kV pole G3009 Nuhiti Stn Anaura Bay</t>
  </si>
  <si>
    <t>Repair 11kV lines at pole W6081 Mangapoikie Rd</t>
  </si>
  <si>
    <t>Replace  X arms on pole D2543 Pehiri Rd</t>
  </si>
  <si>
    <t>Remove trees in 11kV at pole J2022 Tapuwaeroa</t>
  </si>
  <si>
    <t>Change 11kV pole C1134 Taurau Valley Manutuke</t>
  </si>
  <si>
    <t>Erect new T/x on pole J1327 Kopuapounamu Rd</t>
  </si>
  <si>
    <t>Replace 4 11kv poles in Bell Rd Cut trees Matawhero</t>
  </si>
  <si>
    <t>Repair 11kV line at pole H2621 Waima Tokomaru Bay</t>
  </si>
  <si>
    <t>Repair 11kV lines at pole D3278 hit by Swan Tiniroto Rd</t>
  </si>
  <si>
    <t>Repair 11kV lines at pole W6084 Mangapoike Rd</t>
  </si>
  <si>
    <t>Reclose CB C13 &amp; CB C15 at Matawhero Sub</t>
  </si>
  <si>
    <t>Replace 11kV Pole C5158 Bell Rd</t>
  </si>
  <si>
    <t>Repair 11kV at pole W8328 at Morere</t>
  </si>
  <si>
    <t>Repair 11kV at pole J3744 Horoera Te Araroa</t>
  </si>
  <si>
    <t>Replace X Arms at pole J68 Maraehara Rd</t>
  </si>
  <si>
    <t>Replace 2 11kV insulators on pole E2156 Omarpare Rd</t>
  </si>
  <si>
    <t>Replace Xarm on T/x J262 in Te Wera Rd</t>
  </si>
  <si>
    <t>Reconductor between C5144 &amp; C5158 Bell Rd Matawhero</t>
  </si>
  <si>
    <t>Repair 11kV lines at T/x G27 Paramata Rd Tolaga Bay</t>
  </si>
  <si>
    <t>Change T/x B518 in Mary St</t>
  </si>
  <si>
    <t>Change 11kV poles Lavenham Rd Patutahi</t>
  </si>
  <si>
    <t>Change 11kv poles in Lavenham Rd Patutahi</t>
  </si>
  <si>
    <t>Repair 11kV lines at Pole G1480 Anaura Bay Rd</t>
  </si>
  <si>
    <t>Reclose CB W215 at Kiwi Sub Cause unknown</t>
  </si>
  <si>
    <t>Change T/x B571 in Charles St</t>
  </si>
  <si>
    <t>Reconductor 11kV Lines Lavenham Rd</t>
  </si>
  <si>
    <t>Reconductor 11kV lines Lavenham Rd Patutahi</t>
  </si>
  <si>
    <t>Change 5 11kV poles in Bruce Rd Ormond</t>
  </si>
  <si>
    <t>Relocate 11kV poles Horoera East Cape Rd</t>
  </si>
  <si>
    <t>Repair 11kV lines at pole H1498 near Kopuaroa</t>
  </si>
  <si>
    <t>Peplace 11kV Xarm on pole E2897 Ngakaroa Rd</t>
  </si>
  <si>
    <t>Replace poles C4701 &amp; C4764 Muriwai Beach Rd</t>
  </si>
  <si>
    <t>Repair 11kV lines &amp; cut trees between H1497 &amp; H1498 Kopuaroa</t>
  </si>
  <si>
    <t>Replace 11kV pole C3157 in Awapuni Rd Hit by Car</t>
  </si>
  <si>
    <t>Replace 11kV jumper on ABS C734 in McDonalds Rd Matawhero</t>
  </si>
  <si>
    <t>Replace 5  11kV poles Humphries Rd</t>
  </si>
  <si>
    <t>Repair 11kV lines at pole W4997 Mangone Rd</t>
  </si>
  <si>
    <t>Replace 11kV pole D4137 in Campbell Rd Ngatapa</t>
  </si>
  <si>
    <t>Repair 11kV lines between G1822 &amp; G178 Paramata Rd Tolaga Bay</t>
  </si>
  <si>
    <t>Replace 11kV lines at pole C5014 SH2 Main Rd Makaraka</t>
  </si>
  <si>
    <t>Repair 11kV lines between poles J821 &amp; J3633 SH35 Ruatoria North</t>
  </si>
  <si>
    <t>Repair 11kV lines between poles W8394 &amp; W8393 Morere</t>
  </si>
  <si>
    <t>Replace 11kV pole D4196 Seddon St Patutahi</t>
  </si>
  <si>
    <t>Repair 11kV lines between H1033 &amp; H1034 Mata Rd</t>
  </si>
  <si>
    <t>Repair Tapchanger at Puha Sub</t>
  </si>
  <si>
    <t>Reconductor 11kV Seddon St Patutahi</t>
  </si>
  <si>
    <t>Replace broken binder on pole F2532 Maonui Tap Off</t>
  </si>
  <si>
    <t>Reclose H341 Mata Rd cause unknown</t>
  </si>
  <si>
    <t>Replace RMU B751 Crn Anzac St &amp; Stanley Rd</t>
  </si>
  <si>
    <t>Repair 11kV lines at pole E561 Kanakanaia Rd</t>
  </si>
  <si>
    <t>Replace 11kV pole G3425 Tauwhareparae Rd</t>
  </si>
  <si>
    <t>Isolate 11kV lines for tree cutting Hicks Bay Area</t>
  </si>
  <si>
    <t>Repair 11kV Jumper at ABS F229 Motu Rd Matawai</t>
  </si>
  <si>
    <t>Repair 11kV conductor at Pole A4038 Waiomoko Rd</t>
  </si>
  <si>
    <t>Cut 11kV jumpers at pole F1469 Motu Rd</t>
  </si>
  <si>
    <t>Repair 11kV between H562 &amp; H563 SH35 Parenga</t>
  </si>
  <si>
    <t>Isolate 11kV lines in Manders Rd to cut trees</t>
  </si>
  <si>
    <t>Fit new DDO fuses to Tap off Loisels Beach</t>
  </si>
  <si>
    <t>Replace 50kV pole F560 near Hihiroroa Rd Puha to Ngatapa line</t>
  </si>
  <si>
    <t>Checked 11kV line by Helicopter Reclosed CB 215 Cause unknown</t>
  </si>
  <si>
    <t>Repair 11kV lines SH35 Pole H538 Trees in Slip near Mangaroa</t>
  </si>
  <si>
    <t>Replace 11kV insulator on pole W1520 at Mahia</t>
  </si>
  <si>
    <t>Reconductor 11kV in Seddon St &amp; Kirkpatrick Rd Patutahi</t>
  </si>
  <si>
    <t>Repair 11kV jumper on pole D1128 in Parakanapa Rd</t>
  </si>
  <si>
    <t>Rejoin 11kV jumpers at pole F1469 Motu Rd</t>
  </si>
  <si>
    <t>Replace 2 11kV poles Tawhara Valley</t>
  </si>
  <si>
    <t>Replace 11kV poles Eripiti &amp; Papuni Spurs</t>
  </si>
  <si>
    <t>Isolate 11kV lines for tree cutting Tauwhareparae Rd</t>
  </si>
  <si>
    <t>Repair 11kV cable ouside Community Centre Wairoa Township</t>
  </si>
  <si>
    <t>Replace T/x Pole &amp; restrain conductors Mangone Stn</t>
  </si>
  <si>
    <t>Remove branch from 11kV pole D3070 Wharekopae Rd</t>
  </si>
  <si>
    <t>Connect New T/x on pole W5813 Te Kahu Rd Mohaka</t>
  </si>
  <si>
    <t>Repair 11kV lines between W1708 &amp; W21515 Ruapapa Waihi</t>
  </si>
  <si>
    <t>Change T/x A366 in Rawiri St Kaiti</t>
  </si>
  <si>
    <t>Change T/x B659 &amp; Underground Sunvale Cres</t>
  </si>
  <si>
    <t>Replace 11kV pole E203 Mangatu Rd</t>
  </si>
  <si>
    <t>Isolate 11kV lines for tree cutting Mata Rd</t>
  </si>
  <si>
    <t>Erect new T/x D3543 Ruakaka Rd Tiniroto</t>
  </si>
  <si>
    <t>Replace poles &amp; repair 11kV lines Rangiahua Spur</t>
  </si>
  <si>
    <t>Repair 11kV jumper on pole C5014 at Makaraka</t>
  </si>
  <si>
    <t>Replace 11kV pole D4332  W/O Hika</t>
  </si>
  <si>
    <t>Reclose CB F408 at Puha Sub cause unknown</t>
  </si>
  <si>
    <t>Repair 11kV lines pole E1581 Waipaoa Stn</t>
  </si>
  <si>
    <t>Replace 11kV pole J1161 Rangitukia Rd Tikitiki</t>
  </si>
  <si>
    <t>Replace  5 11kV poles Papuni Spur</t>
  </si>
  <si>
    <t>Replace H pole Mangatarata Stn Mata Rd</t>
  </si>
  <si>
    <t>Reclose CB 410 at Puha Sub Cause unknown</t>
  </si>
  <si>
    <t>Replace 2 11kV poles Hereheretau Rd</t>
  </si>
  <si>
    <t>Replace 8 Heli poles Hereheretau Rd</t>
  </si>
  <si>
    <t>Repair 11kV lines at pole E2492 Ngakaroa Rd</t>
  </si>
  <si>
    <t>Install new DDO fuses D153 &amp; D485 Wharekopae Rd</t>
  </si>
  <si>
    <t>Replace 11kV pole C262 Kings Rd Hit by truck</t>
  </si>
  <si>
    <t>Isolate 11kV lines for tree cutting Ceasars Rd Ormond</t>
  </si>
  <si>
    <t>Repair 11kv lines between A1945 &amp; A1955 Uttings Rd Waimata</t>
  </si>
  <si>
    <t>Isolate 11kV lines for tree cutting Upper Balance St</t>
  </si>
  <si>
    <t>Replace 11kV pole B3270 in Lytton Rd</t>
  </si>
  <si>
    <t>Replace Xarm on pole D5953 Tansley Rd Patutahi</t>
  </si>
  <si>
    <t>Repair 11kV jumper ABS J377 Waikura Valley</t>
  </si>
  <si>
    <t>Repair 11kV line East Cape Rd Te Araroa</t>
  </si>
  <si>
    <t>Repair 11kV at pole W6276 Cricklewood Rd Wairoa</t>
  </si>
  <si>
    <t>Replace 11kV pole J1211 Beach Rd Rangitukia</t>
  </si>
  <si>
    <t>Cut jumpers to Tappoff Pole Down Private Line</t>
  </si>
  <si>
    <t>Reclose CB G327 Tauwhareparae  at Sub (Wind)</t>
  </si>
  <si>
    <t>Temp prop up 11kV pole F1015 in Motu Village</t>
  </si>
  <si>
    <t>Replace bolt in Xarm pole D1367 Tiniroto Rd Patutahi</t>
  </si>
  <si>
    <t>Replace 11kV pole C4789 hit by tree Foxleys Rd Muriwai</t>
  </si>
  <si>
    <t>Repair 11kV line at T/x J112 Tuparoa Rd Ruatoria</t>
  </si>
  <si>
    <t>Replace 11kV pole F1015 in Motu Village</t>
  </si>
  <si>
    <t>Repair 11kV lines between J2138 &amp; J2139 Kopuponamu Valley</t>
  </si>
  <si>
    <t>Replace T/x E151 Kanakanaia Rd</t>
  </si>
  <si>
    <t>Replace 11kv Pole H1867 SH35 Ruatoria</t>
  </si>
  <si>
    <t>Replace T/x &amp; Sw/Gr W1566 Lahore St</t>
  </si>
  <si>
    <t>Isolate 11kV lines for tree cutting Armstrong Rd Whatatutu</t>
  </si>
  <si>
    <t>Replace T/x on LBS E2467 Ngakaroa Rd</t>
  </si>
  <si>
    <t>Install 12.5m 50kV pole Lytton Rd</t>
  </si>
  <si>
    <t>Isolate 11kV lines for tree cutting Komihana Rd</t>
  </si>
  <si>
    <t>Repair 11kV lines Makarika</t>
  </si>
  <si>
    <t>Repair 11kV cable hit by Cable driller Lytton Rd</t>
  </si>
  <si>
    <t>Change T/x A1478 Crawford Rd Generator in use</t>
  </si>
  <si>
    <t>Replace 11kV insulator on pole C5342 in Riverpoint Rd</t>
  </si>
  <si>
    <t>Repair 11kV lines Between C11 &amp; D793 Waingake Contractors tree Cutting</t>
  </si>
  <si>
    <t>Remove wire from 11kV T/x bushing Kaiti Sub</t>
  </si>
  <si>
    <t>Repair 11kV lines between W9111 &amp; W9110 Kaiwatau Rd Mahia</t>
  </si>
  <si>
    <t>Check 11kV line &amp; Reclose CB D806</t>
  </si>
  <si>
    <t>Repair 11kV lines Shot down with rifle Taumata Rd Rere</t>
  </si>
  <si>
    <t>Isolate 11kV lines for tree cutting Tarndale Rd Whatatutu</t>
  </si>
  <si>
    <t>Replace 11kV pole  E2734 Bond Rd Ormond</t>
  </si>
  <si>
    <t>Replace 11kV T/x H333 Waipiro Bay hit by Lightning</t>
  </si>
  <si>
    <t>Change 11kV T/x D771 hit by Lightning Wharekopae Rd Ngatapa</t>
  </si>
  <si>
    <t>Replace 11kV Insulator on pole C5189 Riverpoint Rd Matawhero</t>
  </si>
  <si>
    <t>Rejoin 11kV jumpers on pole C2486 Pakawhai Rd Muriwai</t>
  </si>
  <si>
    <t>Checked 11kV line &amp; Reclosed CB D642 Cause unknown</t>
  </si>
  <si>
    <t>Repair 11kV lines between H2312 &amp; H2314 Carrol St Te Puia</t>
  </si>
  <si>
    <t>Repair 11kV lines at pole H1456 Kopuaroa</t>
  </si>
  <si>
    <t>Remove tree from 11kV pole F1141 Otoko Hill</t>
  </si>
  <si>
    <t>Remove 11kV pole at Tarndale Slip</t>
  </si>
  <si>
    <t>Remove trees in 11kV line between ABS H123 &amp; H340 Mata Rd</t>
  </si>
  <si>
    <t>Isolate 11kV lines Manghauine Valley Tokomaru Bay Cut Jumpers at H2192 &amp; H37</t>
  </si>
  <si>
    <t>Repair twisted 11kV lines Kahungngu Spur Raupunga</t>
  </si>
  <si>
    <t>Remove trees from 11kV lines E1219 Waimata Valley</t>
  </si>
  <si>
    <t>Remove Branch from 11kV pole E368 Arakihi Rd Waimata</t>
  </si>
  <si>
    <t>Repair 11kV between G2047 &amp; G2048 Tauwharaparae Rd</t>
  </si>
  <si>
    <t>Isolate broken11kV lines across river near Kaiteratahi Bridge</t>
  </si>
  <si>
    <t>Isolate 11kV &amp; 50Kv lines in Staffords Rd Pehiri</t>
  </si>
  <si>
    <t>Remove tree from 11kV between J2756 &amp; J525 SH35 Awatere</t>
  </si>
  <si>
    <t>Repair 11kV beyond W6561 Tukemokihi</t>
  </si>
  <si>
    <t>Replace 11kV pole C1066 near old Manutuke Bridge</t>
  </si>
  <si>
    <t>Remove tree from pole A5278 in 50kV line Shelly Rd</t>
  </si>
  <si>
    <t>Replace 11kV insulator on pole D3032 Humphries Rd</t>
  </si>
  <si>
    <t>Repair 50kV line Staffords Rd Pehiri</t>
  </si>
  <si>
    <t>Replace 11kV Sw/gr B631 at Woolworths</t>
  </si>
  <si>
    <t>Replace 11kV across River after flood near Kaiteratahi Bridge</t>
  </si>
  <si>
    <t>Repair 11kV line between H2786 &amp; H2787 Mata Rd near Bremnar Stn</t>
  </si>
  <si>
    <t>Replace 11kV pole W7130 Ruatanawha St  hit by Car</t>
  </si>
  <si>
    <t>Replace 11kV lines Crn Coops Rd &amp; SH2 Muriwai Truck with Crane</t>
  </si>
  <si>
    <t>Repair 11kV lines at pole F3179 near Puha turnoff</t>
  </si>
  <si>
    <t>Change 2 H pole Structures near Mangatarata St Mata Rd</t>
  </si>
  <si>
    <t>Remove trees from 11kV near ABS A20 Darwin Rd</t>
  </si>
  <si>
    <t>Replace 7 Heli Poles at Blue Gum Flats</t>
  </si>
  <si>
    <t>Replace 11kV line between D2927 &amp; D2926 Ngatapa</t>
  </si>
  <si>
    <t>Replace 5 11kV poles River Road Nuhaka</t>
  </si>
  <si>
    <t>Repair 11kV lines river Xing Wai Stn Nuhaka</t>
  </si>
  <si>
    <t>Change T/x A590 Hacche Rd</t>
  </si>
  <si>
    <t>Reclose CB W215 at Kiwi Sub cause Unknown</t>
  </si>
  <si>
    <t>Replace T/x W8816 at Tahaenui SF6 Switch</t>
  </si>
  <si>
    <t>Change T/x pole D496 Lake Rd Patutahi</t>
  </si>
  <si>
    <t>Isolate 11kV lines for tree cutting O'Gradys Rd</t>
  </si>
  <si>
    <t>Remove tree from 50kV line at pole J1806 near Radio Site Tikitiki</t>
  </si>
  <si>
    <t>Repair broken jumper</t>
  </si>
  <si>
    <t>Install new TX pole at G1471</t>
  </si>
  <si>
    <t>Broken conductor at W7375</t>
  </si>
  <si>
    <t>Cut trees in line - sparking</t>
  </si>
  <si>
    <t>Trees thru line J455</t>
  </si>
  <si>
    <t>Slip causing pole to fall at J4510</t>
  </si>
  <si>
    <t>Broken conductors at H2565</t>
  </si>
  <si>
    <t>Unknown tripping</t>
  </si>
  <si>
    <t>Broken conductor W1701</t>
  </si>
  <si>
    <t>Tree thru lines at J1652</t>
  </si>
  <si>
    <t>Unknown tree contact</t>
  </si>
  <si>
    <t>Treesthru line at C592 and C422</t>
  </si>
  <si>
    <t>Trees in line at F135</t>
  </si>
  <si>
    <t>50kV Coast trip Goodwin Rd</t>
  </si>
  <si>
    <t>50kV Coast  trip at Goodwin Rd</t>
  </si>
  <si>
    <t>Tree thru line at A4526</t>
  </si>
  <si>
    <t>Tree thru dble crt line at H1471</t>
  </si>
  <si>
    <t>Repair jumper A298</t>
  </si>
  <si>
    <t>Broken conductor</t>
  </si>
  <si>
    <t>ABS F88 faulty</t>
  </si>
  <si>
    <t>Unknown</t>
  </si>
  <si>
    <t>Rejoin jumpers at H1471</t>
  </si>
  <si>
    <t>Insulators shot at C186</t>
  </si>
  <si>
    <t>Repair broken jumpers at E148</t>
  </si>
  <si>
    <t>Repair broken jumper at J73</t>
  </si>
  <si>
    <t>Repair 11kV jumper at Pole W4139 near Frasertown</t>
  </si>
  <si>
    <t>Restore 11kV after Car Hit Pole A6471 in Crawford Rd</t>
  </si>
  <si>
    <t>Replace T/x A237 on Kaiti Hill</t>
  </si>
  <si>
    <t>Repair 11kV jumper at pole D322 Lavenham Rd</t>
  </si>
  <si>
    <t>Replace 11kV jumpers at pole A237 on Kaiti Hill</t>
  </si>
  <si>
    <t>Reconductor 11kV lines Mahunga Mahia</t>
  </si>
  <si>
    <t>Repair 11kV lines at pole H612 SH35 Tokomaru Bay</t>
  </si>
  <si>
    <t>Change T/x A99 Sirrah St Wainui</t>
  </si>
  <si>
    <t>Reclose CB F140 Puha Sub Cause unknown</t>
  </si>
  <si>
    <t>Repair 11kV jumper on pole J820 near Headleys Ruatoria</t>
  </si>
  <si>
    <t>Repair 11kV lines near Otoko</t>
  </si>
  <si>
    <t>Isolate 11kV burnt pole D6194 Parakanapa Rd</t>
  </si>
  <si>
    <t>Replace 11kV pole W1711 Mohaka</t>
  </si>
  <si>
    <t>Rejoin 11kV jumpers at pole D1054 Parakanapa Rd</t>
  </si>
  <si>
    <t>Repair broken O/H conductor between B1451 to B1452 Aberdeen Rd</t>
  </si>
  <si>
    <t>Rejoin 11kV jumpers J1283 and tree cutting Bowling green Rd</t>
  </si>
  <si>
    <t>Replace 11kV pole D2868 Hit by Car in Bck Ormond Rd</t>
  </si>
  <si>
    <t>Repair 11kV Cable on pole W1061 Hit by Lightining</t>
  </si>
  <si>
    <t>Repair 11kV lines between E1382 &amp; E1383 Kanakanaia Rd</t>
  </si>
  <si>
    <t>Reclose CB2 Kiwi A at Wairoa Sub Cause Unknown</t>
  </si>
  <si>
    <t>Replace 11kV Insulator on pole J897 SH35 Ruatoria North</t>
  </si>
  <si>
    <t>Replace 11kV pole E2136 SH2 Ormond Hit by Car</t>
  </si>
  <si>
    <t>Replace 11kV pole J2604 Hit by Car SH35 Te Araroa North</t>
  </si>
  <si>
    <t>Reclose CB 192 Carnarvon St at Gisborne Sub Tree in line pole B1857 in Oak St</t>
  </si>
  <si>
    <t>Repair 11kv lines between E521 &amp; E522 Tarndale Rd Whatatutu</t>
  </si>
  <si>
    <t>Repair 11kV lines at pole J2023 near Tapuwaeroa Ruatoria</t>
  </si>
  <si>
    <t>Repair 11kV lines beyond J96 damaged by fire near Tikitiki Radio Site</t>
  </si>
  <si>
    <t>Reclose CB H302 Inland at Tokomaru Bay Sub cause Unknown</t>
  </si>
  <si>
    <t>Reclose CB W820 Oraka Mahia</t>
  </si>
  <si>
    <t>Reclose CB W814 at Cricklewood cause Unknown</t>
  </si>
  <si>
    <t>Reclose CB W215 Frasertown at Kiwi Sub cause Unknown</t>
  </si>
  <si>
    <t>Repair 11kV lines between G1672 &amp; G1673 Paroa Rd Tolaga Bay</t>
  </si>
  <si>
    <t>Repair 11kV lines between G1579 &amp; G1580 Arikihi Rd Tolaga Bay</t>
  </si>
  <si>
    <t>Replace 11kV Insulator on ABS pole W922 Carroll St</t>
  </si>
  <si>
    <t>Replace 33kV pole W3750 at Whakakihi</t>
  </si>
  <si>
    <t>Repair 11kV lines Lloyde George Rd Wainui</t>
  </si>
  <si>
    <t>Reclose CB F410 Kanakanaia at Puha Sub cause unknown</t>
  </si>
  <si>
    <t>Repair 11kv lines at pole J402 Hicks Bay</t>
  </si>
  <si>
    <t>Repair 11kV lines between G1287 &amp; G1288 Paroa Rd Tolaga Bay</t>
  </si>
  <si>
    <t>Reclose CB A616 at Port Sub cause Unknown</t>
  </si>
  <si>
    <t>Replace 11kV pole A4371 at Makarori Hit by Car</t>
  </si>
  <si>
    <t>Reclose CB H341 Mata Rd Cause Unknown</t>
  </si>
  <si>
    <t>Replace 11kV pole F2949 Whatatutu Rd Hit by Car</t>
  </si>
  <si>
    <t>E/F Trip Mahia 33kV W1032 Patrol Line by Helicoptor</t>
  </si>
  <si>
    <t>Start Generator Patrol 33 kV line Close CB W1032 at Wairoa Sub</t>
  </si>
  <si>
    <t>Repair 11kV lines at pole A461 Wheatstone Rd</t>
  </si>
  <si>
    <t>Repair 11kV lines H105 Mangaroa Rd Tokomaru Bay</t>
  </si>
  <si>
    <t>Replace 2 11kV poles &amp; Repair lines Uawa Parade</t>
  </si>
  <si>
    <t>Repair 11kV lines pole A3945 Panikau Rd</t>
  </si>
  <si>
    <t>Repair 11kV line pole A3653 Panikau Rd</t>
  </si>
  <si>
    <t>Reclose CB G330 Town Feeder at Tolaga Bay Sub 11kV lines Clashing</t>
  </si>
  <si>
    <t>Reclose CBW820 at Mahia 11kV Hit by Goose</t>
  </si>
  <si>
    <t>Remove branch from 11kV lines near Te Araroa Sub</t>
  </si>
  <si>
    <t>Reclose CB F410 Kanakanaia at Puha Sub cause Unknown</t>
  </si>
  <si>
    <t>Replace burnt Xarm on pole H1663 Matahia Rd Ruatoria</t>
  </si>
  <si>
    <t>Repair 11kV lines at pole H216 Matahia Rd Ruatoria</t>
  </si>
  <si>
    <t>Repair 11kV lines at pole W634 Putere Rd</t>
  </si>
  <si>
    <t>Reclose CB W213 at Kiwi Sub cause unknown</t>
  </si>
  <si>
    <t>Remove trees burning at G2083 Waimea Stn Tap off</t>
  </si>
  <si>
    <t>Replace burnt T/x pole J292 at Hovell on Hill before Te Araroa</t>
  </si>
  <si>
    <t>Install new 11kV switch gear  W1240 Lucknow St</t>
  </si>
  <si>
    <t>Repair 11kv lines at pole W6717 possum on pole</t>
  </si>
  <si>
    <t>Replace 11kV pole C5162 SH2 Matawhero hit by car</t>
  </si>
  <si>
    <t>Remove trees in 11kV at pole A453 at Tatapouri</t>
  </si>
  <si>
    <t>Repair 11kV jumper on ABS A297 at Tatapouri</t>
  </si>
  <si>
    <t>Repair 11kV lines between poles G1444 to G1445 Anaura Bay</t>
  </si>
  <si>
    <t>Temp prop 11kV pole D3610 Ruakaka Rd</t>
  </si>
  <si>
    <t>Replace 11kV pole F367 Te Karaka hit by Car</t>
  </si>
  <si>
    <t>Replace Faulty ABS W912 Carroll St</t>
  </si>
  <si>
    <t>Reclose CB A8 Goodwins Rd cause unknown</t>
  </si>
  <si>
    <t>Reclose CB 29 at Makaraka Sub cause unknown</t>
  </si>
  <si>
    <t>Replace 11kV pole D3610 Ruakaka Rd</t>
  </si>
  <si>
    <t>Reroute 11kV Cable Lytton Rd</t>
  </si>
  <si>
    <t>Replace 11kV pole D3054 Wharekopae Rd Hit by Car</t>
  </si>
  <si>
    <t>Replace Xarm on pole W6595 Mangapoike Rd</t>
  </si>
  <si>
    <t>Replace Xarm on pole W6122 Awamate</t>
  </si>
  <si>
    <t>Replace 2 11kV poles E1613 &amp; E1614 Manders Rd</t>
  </si>
  <si>
    <t>Replace 50kV pole B5220 Lytton Rd Hit by Truck</t>
  </si>
  <si>
    <t>Repair 11kV cable at T/x B908 Anzac St</t>
  </si>
  <si>
    <t>Reclose CB 353 at Kopuaroa cause unknown</t>
  </si>
  <si>
    <t>Replace 11kV pole B2125 Crn Stout St &amp; Dalrymple Rd</t>
  </si>
  <si>
    <t>Repair 11kV between poles A1745 &amp; A1744 in Owen Rd</t>
  </si>
  <si>
    <t>Reclose CB A283 at Tatapouri cause unknown</t>
  </si>
  <si>
    <t>Run 50kV Conductor in Lytton Rd</t>
  </si>
  <si>
    <t>Repair 11kV lines Pole W8405 Mangatoto St Nuhaka</t>
  </si>
  <si>
    <t>Change 11kV pole &amp; Switch gear Rutherford St &amp; Hospital</t>
  </si>
  <si>
    <t>Repair 11kv lines at T/x J352 Waikura Stn</t>
  </si>
  <si>
    <t>Install new SDA3 Switch gear Rutherford St ( Generator)</t>
  </si>
  <si>
    <t>Repair 11kV lines between H2335 to H2150 Puketiti Te Puia</t>
  </si>
  <si>
    <t>Replace 11kV Xarm on T/x 1586 Scott St</t>
  </si>
  <si>
    <t>Reclose CB 808 at Blacks Pad cause unknown</t>
  </si>
  <si>
    <t>Remove trees in 11kV at Coventry Stn &amp; Reclose CB C4859</t>
  </si>
  <si>
    <t>Reterminate 11kV Cable on pole W1438 Clyde St</t>
  </si>
  <si>
    <t>Replace 11kV pole B1792 in Awapuni Rd</t>
  </si>
  <si>
    <t>Replace X arm on pole H1598 Puhunga Rd</t>
  </si>
  <si>
    <t>Repair 11kV jumpers between poles A3695 &amp; A3696 Panikau Rd</t>
  </si>
  <si>
    <t>Install UG Cable between W3628 to W8902 at Mahia</t>
  </si>
  <si>
    <t>Disconnect &amp; cut away T/x at Switch W8816 near Tahaenui</t>
  </si>
  <si>
    <t>Remove tree from 11kV at pole J543 at Tikitiki</t>
  </si>
  <si>
    <t>Replace 4 11kV poles Wainui Rd</t>
  </si>
  <si>
    <t>Reclose CB 24 at Tuai cause Unknown</t>
  </si>
  <si>
    <t>Remove trees in 11kV J2022 to J2023 in Tapuwaeroa Rd</t>
  </si>
  <si>
    <t>Reclose CB G329 at Tolaga Bay Sub cause unknown</t>
  </si>
  <si>
    <t>Replace 7 11kV poles Marumaru Spur</t>
  </si>
  <si>
    <t>Repair 11kV lines Between A309 to A808 near Tolaga Bay</t>
  </si>
  <si>
    <t>Remove trees from 11kV lines at pole J2640 Hicks Bay</t>
  </si>
  <si>
    <t>Replace broken Xarm on pole E699 near Wairere Stn</t>
  </si>
  <si>
    <t>Repair 11kV Oil Switch B918 in Pine St</t>
  </si>
  <si>
    <t>Replace burnt Xarm on pole A3785 Stevens Rd</t>
  </si>
  <si>
    <t>Repair 11kV lines at pole W8346 Possum Bend Morere</t>
  </si>
  <si>
    <t>Repair 11kV lines at pole E596 Kanakanaia (Ducks)</t>
  </si>
  <si>
    <t>Replace 4 11kV poles Ahirau Stn Rd Te Karaka</t>
  </si>
  <si>
    <t>Isolate 11kV lines for tree cutting Waipiro Bay Rd</t>
  </si>
  <si>
    <t>Reconductor  11kV lines Wainui Rd</t>
  </si>
  <si>
    <t>Install Generator for Reconductoring 11kV lines Wainui Rd</t>
  </si>
  <si>
    <t>Replace Insulator on pole A3452 Goodwins Rd (possum)</t>
  </si>
  <si>
    <t>Reconductor 11kV lines Wainui Rd</t>
  </si>
  <si>
    <t>Replace Xarm on pole A1593 Glenroy Rd</t>
  </si>
  <si>
    <t>Replace 11kV pole J761 &amp; Repair GVR Switch Tapuaeroa Rd</t>
  </si>
  <si>
    <t>Repair 11kV lines betwee W6065 &amp; W6086 Mangapoikie Rd ( Turkey)</t>
  </si>
  <si>
    <t>Replace burnt out DDO fuse C133 Browns Beach Rd Muriwai</t>
  </si>
  <si>
    <t>Repair 11kV lines between poles C824 &amp; C825 Tawera Rd Waingake</t>
  </si>
  <si>
    <t>Install 11kV DDO fuses at E1093 Kanakanaia Rd</t>
  </si>
  <si>
    <t>Replace 11kV poles &amp; Xarms Onenui Stn Mahia</t>
  </si>
  <si>
    <t>Replace T/x B6203 with new 300Kva at Harbourveiw Apartments</t>
  </si>
  <si>
    <t>Repair 11kV lines at pole J1310 Waiomatatini Rd Ruatoria</t>
  </si>
  <si>
    <t>Replace 11kV pole F1870 Whakarau Rd washed out by river</t>
  </si>
  <si>
    <t>Rejoin jumpers at pole F1875 Whakarau Rd after pole Replacement</t>
  </si>
  <si>
    <t>Replace 4 11kV poles with Helicopter Waihua Valley</t>
  </si>
  <si>
    <t>Replace 11kV pole W9254 Onenui Mahia (Wind)</t>
  </si>
  <si>
    <t>Replace 4 11kV poles with Helicopter Cricklewood Rd Spur</t>
  </si>
  <si>
    <t>Replace 11kV pole D2834 Bck Ormond Rd Hit by Car</t>
  </si>
  <si>
    <t>Replace T/x C222 Bushmere Rd</t>
  </si>
  <si>
    <t>Check 11kV Switch W1450 Tuai</t>
  </si>
  <si>
    <t>Repair H Pole D3298 Tiniroto Rd Damaged by Slip</t>
  </si>
  <si>
    <t>Replace Sw/Gr at T/X C446 Abereen Rd</t>
  </si>
  <si>
    <t>Replace T/x Xarm on F 137 Otoko Hill</t>
  </si>
  <si>
    <t>Repair 11kV lines pole G1583 Arikihi Rd</t>
  </si>
  <si>
    <t>Reconstruct 11kV lines Parkinson St Tolaga Bay</t>
  </si>
  <si>
    <t>Isolate 11kV lines for tree cutting Goodwins Rd</t>
  </si>
  <si>
    <t>Reclose CB A8 Goodwins Rd</t>
  </si>
  <si>
    <t>Repair 11kV lines at pole A3736 Panikau Rd</t>
  </si>
  <si>
    <t>Reclose CB54  at Kaiti Sub cause unknown</t>
  </si>
  <si>
    <t>Isolate 11kV lines for tree cutting Kanakanaia Rd</t>
  </si>
  <si>
    <t>Shutdown to change over to Generator to Replace T/x A78 Maoana Rd</t>
  </si>
  <si>
    <t>Replace 5 11kV poles Motu Rd</t>
  </si>
  <si>
    <t>Repair 11kV lines at pole C824 Waingake Rd</t>
  </si>
  <si>
    <t>Shutdown to Connect Generator for T/x Change B236 in Clifford St</t>
  </si>
  <si>
    <t>Connect generator to change T/x C433 Alfreco Motel Gladstone Rd</t>
  </si>
  <si>
    <t>Remove trees in 11kV lines pole J780 Te Hue Rd Tikitiki</t>
  </si>
  <si>
    <t>Isolate VT at Kaiti Sub &amp; Reclose CB152 at Gisborne Sub</t>
  </si>
  <si>
    <t>Reclose CB 817 after Earth Switch B1015 closed in error</t>
  </si>
  <si>
    <t>Isolate 11kV lines for Building Demolition Grey St</t>
  </si>
  <si>
    <t>Replace 5 11kV poles Motu Township</t>
  </si>
  <si>
    <t>Replace 11kV SW/GR at B756 Lytton Rd Manuka St Crn</t>
  </si>
  <si>
    <t>Reclose CB G329 at Tolaga Bay Sub cause Unknown</t>
  </si>
  <si>
    <t>Repair 11kV lines at T/x H231 Puhunga Rd</t>
  </si>
  <si>
    <t>Replace 11kV pole F2688 Motu Falls Rd</t>
  </si>
  <si>
    <t>Change T/x D479 Branson Rd to 100Kva</t>
  </si>
  <si>
    <t>Isolate 11kV lines for tree ctting Kaitara Lane Puha</t>
  </si>
  <si>
    <t>Reclose CB 215 cause Unknown</t>
  </si>
  <si>
    <t>Reclose CB W808 Blacks Pad cause unknown</t>
  </si>
  <si>
    <t>Reclose CB W215 at Kiwi Sub cause unknown</t>
  </si>
  <si>
    <t>Repair 1 Span 50kV between J1837 to J1838 Te Araroa</t>
  </si>
  <si>
    <t>Reclose W814 Chapmans cause unknown</t>
  </si>
  <si>
    <t>Replace floating wire at pole J2597 Hicks Bay</t>
  </si>
  <si>
    <t>Remove conductors from pole H319 Tokomaru Bay</t>
  </si>
  <si>
    <t>Replace 3 11kV poles and repair conductors Ohuka</t>
  </si>
  <si>
    <t>Repair 11kV lines at pole F1947 Matawai North</t>
  </si>
  <si>
    <t>Repair 11kV lines at pole F105 Motu Rd</t>
  </si>
  <si>
    <t>Remove branch line from 11kV line at pole E156 Kanakanaia Rd</t>
  </si>
  <si>
    <t>Patrol Tahaenui to Wairoa Sub &amp; Reclose W1032 cause unknown</t>
  </si>
  <si>
    <t>Repair 11kV lines at pole W10034 Otoi trees</t>
  </si>
  <si>
    <t>Repair 11kV lines at pole W36673 Waihi</t>
  </si>
  <si>
    <t>Reclose CB D640 Lavenham Patutahi Sub cause unknown</t>
  </si>
  <si>
    <t>Isolate broken 11kV pole D3768 Bushy Knoll Rd</t>
  </si>
  <si>
    <t>Repair 11kV between J312 to J396 Te Hue Rd</t>
  </si>
  <si>
    <t>Repair 11kV lines at pole E2225 Tarndale Rd</t>
  </si>
  <si>
    <t>Replace 11kV pole J4253 Waikura Valley</t>
  </si>
  <si>
    <t>Replace 11kV pole &amp; repair conductors in Ihungia Rd</t>
  </si>
  <si>
    <t>Cut away T/x J176 on  ground Tapuawaeroa Rd Ruatoria</t>
  </si>
  <si>
    <t>Isolate broken pole D5130 Tahora Rd</t>
  </si>
  <si>
    <t>Isolate 11kV pole F1709 Whakarau Rd</t>
  </si>
  <si>
    <t>Isolate 11kV lines for tree cutting Te Hue Rd</t>
  </si>
  <si>
    <t>Replace 11kV pole E2185 Mangamaia Whatatutu</t>
  </si>
  <si>
    <t>Repair 11kV lines beyond J408 Matakaoa Point</t>
  </si>
  <si>
    <t>Repair 11kV between J3829 to J3830 Matakaoa</t>
  </si>
  <si>
    <t>Temp repair 11kV pole D3622 Rukaka Rd</t>
  </si>
  <si>
    <t>Replace Pole H2624 Waima Rd Tokomaru Bay</t>
  </si>
  <si>
    <t>Isolate 11kV lines for tree cutting Huiarua Stn Mata Rd</t>
  </si>
  <si>
    <t>Rejoin 11kV jumpers at pole H2299 in Toa st Tokomaru Bay</t>
  </si>
  <si>
    <t>Isolate 11kV Mangapoike Rd Digger in contact with lines and restore power to Kiwi Sub</t>
  </si>
  <si>
    <t>Repair 11kV lines beyond G214 Tauwhareparae Rd</t>
  </si>
  <si>
    <t>Repair 11kv lines pole F749 Makaertu Rd</t>
  </si>
  <si>
    <t>Replace burnt out DDo fuse base at T/x J6 Waikura Valley</t>
  </si>
  <si>
    <t>Repair 33kV T/x at Blacks Pad</t>
  </si>
  <si>
    <t>Replace 11kV fuse base at Tx F87 Whakarau Rd</t>
  </si>
  <si>
    <t>Repair 11kv lines pole W4576 Waikaremoana</t>
  </si>
  <si>
    <t>Reclose CB F408 Matawai at Puha Sub cause unknown</t>
  </si>
  <si>
    <t>Isolate 11kV lines Waihua W6369 to W1002 and Connect Generator</t>
  </si>
  <si>
    <t>Repair 11kV lines at pole A4109 on Kaiti Hill</t>
  </si>
  <si>
    <t>Repair 11kV lines E2675 Ngakaroa Rd</t>
  </si>
  <si>
    <t>Isolate 11kV lines Lavenham Rd near T/x D383</t>
  </si>
  <si>
    <t>Repair 11kV lines between ABS poles H123 &amp; H317  Fernside Rd</t>
  </si>
  <si>
    <t>Repair 11kv Lines at pole E1086 Kanakanaia Rd</t>
  </si>
  <si>
    <t>Isolate 11kV at Cut jumpers pole E1762 &amp; E103 SH2 Te Karaka</t>
  </si>
  <si>
    <t>Repair 11kV lines pole  C550  Rakaukaka Rd Manutuke</t>
  </si>
  <si>
    <t>Remove shed roof from 11kV lines  near T/x 205 Riverpoint Rd</t>
  </si>
  <si>
    <t>Replace 11kv Pole C3755 SH2 Whararatas</t>
  </si>
  <si>
    <t>Isolate 11kV &amp; cut jumpers at C522 SH2 Matawhero</t>
  </si>
  <si>
    <t>Isolate 11kV lines &amp; cut jumpers at pole G4072 &amp; G4070 Wharekaka Crn</t>
  </si>
  <si>
    <t>Isolate 11kV &amp; cut jumpers at J2980 SH35 Tikitiki</t>
  </si>
  <si>
    <t>Cut 11kV jumpers H1832 &amp; H1762 Ngaramus Hill Ruatoria</t>
  </si>
  <si>
    <t>Replace burnt Xarm pole W1585 Scott St</t>
  </si>
  <si>
    <t>Rejoin 11kV jumpers pole D383 Lavenham Rd</t>
  </si>
  <si>
    <t>Atempt Replace pole F1870 Whakarau Rd</t>
  </si>
  <si>
    <t>Repair 11kV lines E2903 Ngakaroa Rd</t>
  </si>
  <si>
    <t>Repair 11kV lines D325  end Lake Rd Patutahi</t>
  </si>
  <si>
    <t>Replace 11kV pole G1437 Anaura Bay</t>
  </si>
  <si>
    <t>Replace 11kV cable to T/x A485 Ocean Beach Motel Wainui</t>
  </si>
  <si>
    <t>Isolate 11kV lines at W1158 Kakariki poles &amp; wires down</t>
  </si>
  <si>
    <t>Isolate 11kV lines between W1024 to W1040 Putere</t>
  </si>
  <si>
    <t>Replace 11kV pole C2244 Makaraka</t>
  </si>
  <si>
    <t>Isolate 11kV at links W1115 Waikaremoana</t>
  </si>
  <si>
    <t>Patrol 11kV lines and reclose W820 at Oraka</t>
  </si>
  <si>
    <t>Temp repair 11kV at pole J2411 SH35 Te Araroa</t>
  </si>
  <si>
    <t>Isolate 11kV lines for tree cutting J2019 Tapauwaeroa</t>
  </si>
  <si>
    <t>Repair 11kV lines between H1471 &amp; H1472 Makarika</t>
  </si>
  <si>
    <t>Repair 11kV lines between H146 &amp; H154  Tuakau Rd</t>
  </si>
  <si>
    <t>Replace 11kV poles &amp; conductors Woodlands</t>
  </si>
  <si>
    <t>Replace 11kV poles &amp; conductors Willow Flat</t>
  </si>
  <si>
    <t>Replace 2 11kV poles Opou Stn Papatu Rd</t>
  </si>
  <si>
    <t>Repair 11kV at T/x H328 Waipiro Bay</t>
  </si>
  <si>
    <t>Replace 11kV poles &amp; conductors Mangone</t>
  </si>
  <si>
    <t>Replace 11kV poles &amp; Conductor Otoi</t>
  </si>
  <si>
    <t>Repair 11kV lines between J37 to J240 SH35 Tikitiki</t>
  </si>
  <si>
    <t>Rejoin jumpers at H1465 &amp; H1473 SH35 Makarika</t>
  </si>
  <si>
    <t>Reconnect 11kV jumpers at pole F1875 Whakarau Rd</t>
  </si>
  <si>
    <t>Replace 11kV poles &amp; repair conductors Maungataniwha</t>
  </si>
  <si>
    <t>Replace 11kV poles repair lines Maungataniwha</t>
  </si>
  <si>
    <t>Repair 11kV lines at T/x J344 Hicks Bay</t>
  </si>
  <si>
    <t>Replace 11kV pole D3622 Ruakaka Rd</t>
  </si>
  <si>
    <t>Replace 11kV pole A2608 Monks Rd Waimata</t>
  </si>
  <si>
    <t>Reclose CB F410 Kanakanaia at Puha Sub Heron hit Line</t>
  </si>
  <si>
    <t>Replace 11kV pole C5310 in Bushmere Rd Hit by Car</t>
  </si>
  <si>
    <t>Replace 50kV pole B5252 Crn Kahuitia St &amp; Carnarvon St Hit by Car</t>
  </si>
  <si>
    <t>Reclose CB J525 Awatere at Te Araroa Sub cause unknown</t>
  </si>
  <si>
    <t>Replace burnt X  Arm on ABS pole H123 Mata Rd</t>
  </si>
  <si>
    <t>Replace burnt 11kV pole D3573 Ruakaka Rd Tiniroto</t>
  </si>
  <si>
    <t>Repair 11kV cable Pothead at T/x B208 Kingsley St</t>
  </si>
  <si>
    <t>Repair 11kV lines at pole W7678 Mahia</t>
  </si>
  <si>
    <t>Replace 2 11kV poles E1782 &amp; E1783 SH2 Te Karaka</t>
  </si>
  <si>
    <t>Replace 11kV pole C5026 SH2 Makaraka hit by Car</t>
  </si>
  <si>
    <t>Repair 11kV lines at pole W8717 Nuhaka</t>
  </si>
  <si>
    <t>Replace 11kV Xarm on pole A3986 Wharekiri Rd</t>
  </si>
  <si>
    <t>Repair 11kV lines at T/x W382 Hereheretau Rd</t>
  </si>
  <si>
    <t>Replace 11kV pole D1443 Bushy Knoll Rd</t>
  </si>
  <si>
    <t>Replace 11kV poles Motu Rd</t>
  </si>
  <si>
    <t>Replace 2 11kV poles in Opou Stn Papatu Rd</t>
  </si>
  <si>
    <t>Replace 11kV pole J1311 Main Rd Ruatoria hit by Car</t>
  </si>
  <si>
    <t>Repair 11kV at pole J3363 Kopupounamu Te Araroa</t>
  </si>
  <si>
    <t>Replace 5 11kV poles Motu Rd Matawai</t>
  </si>
  <si>
    <t>Remove tractor mounted rammer from pole G1732 Tauwhareparae Rd</t>
  </si>
  <si>
    <t>Repair 11kV  F1875 to F1876 in Whakarau Rd</t>
  </si>
  <si>
    <t>Repair 11kV lines between F3004 to F3005 SH2 Otoko Hill</t>
  </si>
  <si>
    <t>Replace 3 11kV poles Motu Rd Matawai</t>
  </si>
  <si>
    <t>Repair 11kV cable termination at Oil Switch B1014 Customhouse St</t>
  </si>
  <si>
    <t>Reclose CB A475 Tamarau at Kaiti Sub cause unknown</t>
  </si>
  <si>
    <t>Repair 11kV lines between J818 and J819 SH35 Ruatoria</t>
  </si>
  <si>
    <t>Isolate 11kV lines for erecting new T/x H6623 SH 35 at Makarika</t>
  </si>
  <si>
    <t>Replace 4 11kV poles at Motuhora &amp; Motu Rds Matawai</t>
  </si>
  <si>
    <t>Remove tree in 11kV at T/x F174 SH2 Rakauroa</t>
  </si>
  <si>
    <t>Straighten 11kV poles &amp; cut trees in Slip Morere Hill</t>
  </si>
  <si>
    <t>Replace burnt Xarms on pole F1746 Olivers Rd Whakarau End</t>
  </si>
  <si>
    <t>Replace Xarm on pole B383 Lytton Rd Hit by Car</t>
  </si>
  <si>
    <t>Repair 11kV lines at pole A3666 Panikau Rd Whangara</t>
  </si>
  <si>
    <t>Repair broken binder on pole F761 Makeratu Rd</t>
  </si>
  <si>
    <t>Liven new 11kv cable &amp; SWGR B6533, B6534, B6535 at Palm Court</t>
  </si>
  <si>
    <t>3x broken conductors at pole D1024 - ducks</t>
  </si>
  <si>
    <t>2x private poles (E3011 &amp; E30120 failed</t>
  </si>
  <si>
    <t>install 2x SF6 switches &amp; remove W817</t>
  </si>
  <si>
    <t>Unknown OC Trip</t>
  </si>
  <si>
    <t>OC trip cause unknow - line patrolled 31/08/06</t>
  </si>
  <si>
    <t>6x pole change G1732 - G1738</t>
  </si>
  <si>
    <t>W808 trip unknown</t>
  </si>
  <si>
    <t>replace 11kV poles</t>
  </si>
  <si>
    <t>replace 11kv poles</t>
  </si>
  <si>
    <t>replace poles C2819 &amp; C2820 hit by tractor</t>
  </si>
  <si>
    <t>1x conductor between poles F2095 &amp; F2094 shot</t>
  </si>
  <si>
    <t>TX pole C3289 relocate away from slip</t>
  </si>
  <si>
    <t>2x conductors down between poles W3629 - W3631 hit by birds</t>
  </si>
  <si>
    <t>2x Conductors down Wharf Rd, J523 OC &amp; EF trip</t>
  </si>
  <si>
    <t>Replace washed out T/x pole J639 Horera Te Araroa</t>
  </si>
  <si>
    <t>Install and liven new Switchgear at Big Save Gladstone Rd</t>
  </si>
  <si>
    <t>Replace 11kV Pole H632 Ihungia Rd</t>
  </si>
  <si>
    <t>Replace 3 11kV poles and tree cutting in Te Hue Rd</t>
  </si>
  <si>
    <t>Replace red tagged pole A2190 and Stub Sirrah St Wainui</t>
  </si>
  <si>
    <t>Replace T/x A322 and Swichgear Harris St Wainui Rd Crn</t>
  </si>
  <si>
    <t>Replace T/x B724 Shelly Rd</t>
  </si>
  <si>
    <t>Replace poles &amp; cut trees Frasertown Village</t>
  </si>
  <si>
    <t>Replace 11kV pole E214 Whatatutu</t>
  </si>
  <si>
    <t>Check 11kV Switch gear at B808 B809 B810 Mc Lean St</t>
  </si>
  <si>
    <t>Digger broke 2x 11kv OH conductors at TX E172</t>
  </si>
  <si>
    <t>Connect Generator to T/x B870 Mill Rd</t>
  </si>
  <si>
    <t>Connect Generator to T/x B840 Wellington St</t>
  </si>
  <si>
    <t>Replace 11kV pole F1133 Hit by Car Matawai</t>
  </si>
  <si>
    <t>Install generator and check Oil level in Tx B966 Shell Cobden St</t>
  </si>
  <si>
    <t>Replace faulty ABB Switch Gear Mill Rd</t>
  </si>
  <si>
    <t>Replace broken Private 11kV pole E3716 Ormond Valley</t>
  </si>
  <si>
    <t>Isolate 11kV lines for tree cutting River Rd Matawhero</t>
  </si>
  <si>
    <t>Change &amp; relocate 11kV poles Tiniroto Village</t>
  </si>
  <si>
    <t>Repair 11kV lines between W8148 &amp; W8149 Whakakihi</t>
  </si>
  <si>
    <t>Replace 11kV pole W3115 in Wairoa Township</t>
  </si>
  <si>
    <t>Replace 11kV pole H2364 Mangahauine Valley</t>
  </si>
  <si>
    <t>Replace 11kV pole W3500 at Raupunga</t>
  </si>
  <si>
    <t>Replace X arm on pole W9248 Mahia</t>
  </si>
  <si>
    <t>Replace 11kV  T/x pole D425 SH2 W/ O Hika</t>
  </si>
  <si>
    <t>Replace 11kV pole E710 Armstrong Rd</t>
  </si>
  <si>
    <t>Reclose CB C95 Haisman Rd cause Unknown</t>
  </si>
  <si>
    <t>Repair 11kV lines between W5104 to W5547 Woodlands</t>
  </si>
  <si>
    <t>Repair 11kV lines at pole C1275 SH2 Manutuke</t>
  </si>
  <si>
    <t>Replace floating insulator on pole W8725 at Nuhaka</t>
  </si>
  <si>
    <t>Replace Xarm on pole A4592 in  Glenroy Rd</t>
  </si>
  <si>
    <t>Replace 11kV jumper at T/x D497 Lavenham Rd</t>
  </si>
  <si>
    <t>Repair 11kV lines at pole C156 Coops Rd Muriwai</t>
  </si>
  <si>
    <t>Temp repair 11kV H pole D3594 Ruakaka Rd</t>
  </si>
  <si>
    <t>Remove tree branch from 11kV pole C218 l Bushmere Rd</t>
  </si>
  <si>
    <t>Reclose CB 24 at Tuai due to High Winds</t>
  </si>
  <si>
    <t>Remove trees in 11kV at poles D3333 &amp; D3450 Taumata Rd</t>
  </si>
  <si>
    <t>Isolate &amp; remove Digger from 11kV Lines Mangaoporo Valley</t>
  </si>
  <si>
    <t>Reclose CB22L at Patutahi Sub cause unknown</t>
  </si>
  <si>
    <t>Reclose CB 410 Kanakanaia cause unknown</t>
  </si>
  <si>
    <t>Replace X arm on pole W8157 Nuhaka</t>
  </si>
  <si>
    <t>Close Oil switch C6231 to restore supply Faulty OCB Matawhero sub</t>
  </si>
  <si>
    <t>Untwist 11kV lines beyond ABS D264 Bushy Knoll Rd</t>
  </si>
  <si>
    <t>Repair 11kV lines at pole C2490 near Coops Rd Crn</t>
  </si>
  <si>
    <t>Replace 11kV pole W8695 near LDS Church Nuhaka</t>
  </si>
  <si>
    <t>Reclose CB 24 at Tuai cause unknown</t>
  </si>
  <si>
    <t>Remove branch from 11kV lines at pole H1829 Makarika</t>
  </si>
  <si>
    <t>Repair 11kV lines at pole A3976 Wharekiri Rd Whangara</t>
  </si>
  <si>
    <t>Reclose CB W999 at Pokopoko cause unknown</t>
  </si>
  <si>
    <t>Reclose CB J525 Awatere Te Araroa Sub cause unknown</t>
  </si>
  <si>
    <t>Change 11kV pole H4189 hit by truck Waitahia Rd</t>
  </si>
  <si>
    <t>Repair 11kV lines at pole E2076 SH2 Ormond</t>
  </si>
  <si>
    <t>Repair 11kv lines at pole W5082 Mangone</t>
  </si>
  <si>
    <t>Reclose CB D141 at Rere Very Windy</t>
  </si>
  <si>
    <t>Remove branch off 11kV Aerodrome Rd &amp; Reclose CB B711 Chalmers Rd at Parkinson Sub</t>
  </si>
  <si>
    <t>Reclose CB H353 at Kopuaroa cause unknown</t>
  </si>
  <si>
    <t>Reclose CB 808 Blacks Pad cause unknown</t>
  </si>
  <si>
    <t>Reclose CB1 at Wairoa Sub cause unknown</t>
  </si>
  <si>
    <t>Repair 11kV cable Kahutia St feeder at Carnarvon St Sub</t>
  </si>
  <si>
    <t>Cut jumpers at poles G4009 &amp; G4023 Tolaga Bay North</t>
  </si>
  <si>
    <t>Change 11kV poles &amp; rejoin jumpers Tolaga Bay North</t>
  </si>
  <si>
    <t>Repair 11kV Xarm on pole G2080 Waimea Stn Tauwhareparae</t>
  </si>
  <si>
    <t>Reconnect 11kV jumpers at poles H37 &amp; H2336 Te Puia</t>
  </si>
  <si>
    <t>Repair 11kV lines between poles W5357 &amp; W5354 Kotemaori</t>
  </si>
  <si>
    <t>Replace 11kV pole G1741 Arikihi Rd Tolaga Bay</t>
  </si>
  <si>
    <t>Replace 11kV pole W9137 Kaiwatau Rd Mahia</t>
  </si>
  <si>
    <t>Repair 11kV lines between F205 &amp; F1219 Rakauroa Rd</t>
  </si>
  <si>
    <t>Repair 11kV at T/x D725 Bruntons Rd Patutahi ( Bird Strike)</t>
  </si>
  <si>
    <t>Replace 11kV fuse base on T/x F277 Whatatutu Rd</t>
  </si>
  <si>
    <t>Reconductor 11kV between H3222 &amp; H2337 SH35 Te Puia</t>
  </si>
  <si>
    <t>Reclose CB W999 Pokopoko High Winds</t>
  </si>
  <si>
    <t>Repair 11kV lines at pole F1400 Whakarau Rd</t>
  </si>
  <si>
    <t>Replace 11kV pole E414 &amp; repair 11kV lines Tarndale Rd</t>
  </si>
  <si>
    <t>Repair 11kV lines between H1046 to H1047 Waitahaia Rd</t>
  </si>
  <si>
    <t>Repair 11kVlines at pole E2162 Mangamaia Rd</t>
  </si>
  <si>
    <t>Repair 11kV lines at pole D3836 Tiniroto Rd</t>
  </si>
  <si>
    <t>Repair 11kV lines between poles J966 &amp; J967 Waiomatini</t>
  </si>
  <si>
    <t>Repair 11kV lines near T/x J331 Te Araroa</t>
  </si>
  <si>
    <t>Remove 400V lines from 11kV Whitiwhiti Hill Hit by Truck</t>
  </si>
  <si>
    <t>Replace 11kV pole W8355 SH2 Nuhaka</t>
  </si>
  <si>
    <t>Change 11kV pole G1275 Parkinson St Tolaga Bay</t>
  </si>
  <si>
    <t>Repair 11kV lines between poles W967 to W1052 Hereheretau Rd</t>
  </si>
  <si>
    <t>Remove branch from 11kV lines near pole F1018 Opp Motu School</t>
  </si>
  <si>
    <t>Repair 11kV lines at pole W6426 Te Kumi Rd</t>
  </si>
  <si>
    <t>Repair 11kV lines at pole J186 Tapuwaroa Valley Rd</t>
  </si>
  <si>
    <t>Repair 11kV lines between poles W5588 to W5589 Kahuhgungu</t>
  </si>
  <si>
    <t>Replace 13 - 11kV poles with 13 - 50kV poles Awapuni Rd</t>
  </si>
  <si>
    <t>Connect generator to replace 11kV pole W9898 Queen St</t>
  </si>
  <si>
    <t>Remove OH T/x &amp; Liven new 200kvA T/x Mahunga Beach</t>
  </si>
  <si>
    <t>Reclose CB J3 at Ruatoria Sub cause Unknown</t>
  </si>
  <si>
    <t>Remove tree branch from 11kV lines at pole J795 Waiomatatini</t>
  </si>
  <si>
    <t>Replace 11kV pole &amp; change T/x E159 Kanakanaia</t>
  </si>
  <si>
    <t>Repair 11kV lines at pole W7536 Te Reinga</t>
  </si>
  <si>
    <t>Reclose CB W816 Trees near Te Reinga</t>
  </si>
  <si>
    <t>Isolate 11kV Cut jumpers at pole E1318 Waimata Valley(Trees)</t>
  </si>
  <si>
    <t>Reclose CB A8 Goodwins Rd cause Unknown</t>
  </si>
  <si>
    <t>Reclose CB H14 at Tokomaru Bay Sub cause unknown</t>
  </si>
  <si>
    <t>broken 11kV jumper at W805</t>
  </si>
  <si>
    <t>Repair 11kV cable at pole A6467 De latour Rd</t>
  </si>
  <si>
    <t>Reclose CB J526 Inc 1 Te Araroa Sub cause unknown</t>
  </si>
  <si>
    <t>Reclose CB A158 Panikau Rd cause unknown</t>
  </si>
  <si>
    <t>Repair 11kV lines at pole H1830 Reedys Hill Ruatoria</t>
  </si>
  <si>
    <t>Replace 11kV Xarm on pole E2373 Bond Rd Ormond</t>
  </si>
  <si>
    <t>Replace 11kV Insulator on pole A4017 Wharekiri Rd Panikau</t>
  </si>
  <si>
    <t>Repair 11kV cable Grey St</t>
  </si>
  <si>
    <t>Rejoin 11kV jumpers at pole E1008 at Terrace Stn Kanakanaia</t>
  </si>
  <si>
    <t>Replace 11kV pole C354 hit by Trailer Muriwai</t>
  </si>
  <si>
    <t>Replace 11kV poles with 50kV Awapuni Rd</t>
  </si>
  <si>
    <t>Replace 11kV pole C4862 SH2 Muriwai Hit by Car</t>
  </si>
  <si>
    <t>Repair 11kV Cable at Pole C3976 Dunstan Rd</t>
  </si>
  <si>
    <t>Repair 11kV lines at pole E1144 Kanakanaia Rd</t>
  </si>
  <si>
    <t>Repair 11kV lines between Poles W8346 &amp; W8347 Morere</t>
  </si>
  <si>
    <t>Install draw wire for pulling new 50kV conductor Awapuni Rd</t>
  </si>
  <si>
    <t>Run new 50kV Conductor between pole 38 to 53 Awapuni Rd</t>
  </si>
  <si>
    <t>Reclose CB G329 Rototahi at Tolaga Bay Sub cause unknown</t>
  </si>
  <si>
    <t>Replace T/x B316 &amp; connect new 95mm 11kV cable Awapuni Rd</t>
  </si>
  <si>
    <t>Replace 11kV pole J1304 Waiomatatini Ruatoria</t>
  </si>
  <si>
    <t>Run new 50kV Conductor Matawhero to Parkinson St Sub Awapuni Rd</t>
  </si>
  <si>
    <t>Replace 11kV insulator on pole W3679 Waihi Rd</t>
  </si>
  <si>
    <t>Isolate 11kV lines for tree cutting Ruakaka Rd Tiniroto</t>
  </si>
  <si>
    <t>Replace Burnt 11kV pole E958 Waitangi Rd Kanakanaia</t>
  </si>
  <si>
    <t>Replace 11kV Xarm on pole W692 Hereheretau Rd Nuhaka</t>
  </si>
  <si>
    <t>Run new 11kVconductor Awapuni Rd</t>
  </si>
  <si>
    <t>Repair 11kV lines between Poles W506 &amp; W8977 Mahia</t>
  </si>
  <si>
    <t>Replace 11kV Pole D1323 Tiniroto Rd outside Patutahi Sub</t>
  </si>
  <si>
    <t>Reconnect 11kV jumpers at pole E1318 Waimata Valley</t>
  </si>
  <si>
    <t>Rebuild 11kV line between Tuai to Home Bay Waikaremoana</t>
  </si>
  <si>
    <t>Replace T/x B531 &amp; Sw/Gr Rainbow Fast Foods Grey St</t>
  </si>
  <si>
    <t>Replace 11kV insulator on pole W7132 Ruatanawha Rd</t>
  </si>
  <si>
    <t>Reclose CB 410 Kanakanaia at Puha Sub cause unknown</t>
  </si>
  <si>
    <t>Replace 50kV Xarm on pole A1159 in Riverside Rd</t>
  </si>
  <si>
    <t>Repair 11kV lines at pole F2282 Whakarau Rd</t>
  </si>
  <si>
    <t>Reconductor 11kV lines Between poles C199 &amp; C5156 SH2 Matawhero</t>
  </si>
  <si>
    <t>Temp prop 11kV pole E1102 Kanakanaia Rd</t>
  </si>
  <si>
    <t>Repair 11kv lines at pole W5025 Raupunga</t>
  </si>
  <si>
    <t>Repair 11kV lines between W965 to W137 Morere Hill</t>
  </si>
  <si>
    <t>Reclose CB 24 at Tuai cause unknown Wind ?</t>
  </si>
  <si>
    <t>Repair 11kV lines beyond A193 Panikau Rd</t>
  </si>
  <si>
    <t>Remove St light to allow clearance for 11kV lines opp Showgrounds</t>
  </si>
  <si>
    <t>Replace 11kV pole H2618 Beach Rd Tokomaru Bay</t>
  </si>
  <si>
    <t>Remove tree from 50kV at pole J1832 Tikitiki</t>
  </si>
  <si>
    <t>Replace 11kV jumper on fuse C100 Paparatu Rd</t>
  </si>
  <si>
    <t>Reclose CB192 at Gisborne Sub Cause Unknown</t>
  </si>
  <si>
    <t>Rejoin 11kV Jumpers on pole W5025 Otoi</t>
  </si>
  <si>
    <t>Replace T/x W1569 &amp; Switch Gear Lahore St</t>
  </si>
  <si>
    <t>Reclose CB A18 Goodwins Rd cause unknown</t>
  </si>
  <si>
    <t>Replace 50kV pole A1049 near Glenroy Rd</t>
  </si>
  <si>
    <t>Repair 11kv wire at H2040</t>
  </si>
  <si>
    <t>Repair 11kV at pole J3748 East Cape Rd Horera</t>
  </si>
  <si>
    <t>Replace 11kV pole E1102 Kanakanaia Rd</t>
  </si>
  <si>
    <t>Cut 11kV jumpers at pols A4109 &amp; A6482 Kaiti Hill</t>
  </si>
  <si>
    <t>Replace 11kV pole A3977 Wharekiri Rd</t>
  </si>
  <si>
    <t>Replace 11kV poles near Olympic Pool Awapuni Rd</t>
  </si>
  <si>
    <t>Replace 11kV pole W5330 Kotiemaori</t>
  </si>
  <si>
    <t>Remove SW/GR B596, B597, B598 at Gear Meat Grey St</t>
  </si>
  <si>
    <t>W826 to W1039</t>
  </si>
  <si>
    <t>Isolate 11kVlines to Upright Petrol Tanker Nuhaka</t>
  </si>
  <si>
    <t>Remove SW/GR at Gear Meat Grey St</t>
  </si>
  <si>
    <t>W1008 to W1204</t>
  </si>
  <si>
    <t>Temp Repair T/x Structure W729 Tuahura</t>
  </si>
  <si>
    <t>Temp prop T/x Pole H115 Mata Rd</t>
  </si>
  <si>
    <t>Replace T/x pole H115 Jeffards Mata Rd</t>
  </si>
  <si>
    <t>Replace 10 11kV poles Opou Stn Papatu Rd Manutuke</t>
  </si>
  <si>
    <t>Change Transformer E13 Waimata Valley</t>
  </si>
  <si>
    <t>Replace fuse switch B477 Reads Quay Sub</t>
  </si>
  <si>
    <t>Install new transformer on pole D1142 Parakanapa Rd</t>
  </si>
  <si>
    <t>Remove tree branch from 11kV lines near T/x E91 SH2 Te Karaka</t>
  </si>
  <si>
    <t>Replace burnt out fuse base on T/x E91 SH2 Te Karaka</t>
  </si>
  <si>
    <t>Replace burnt Xarm on pole A455 Murphy Rd Wainui</t>
  </si>
  <si>
    <t>Isolate 11kV lines for tree cutting Mangatokeru Rd Tolaga Bay</t>
  </si>
  <si>
    <t>Isolate 11kV lines for tree cutting Mangatuna Rd Tolaga Bay</t>
  </si>
  <si>
    <t>Reclose CB 23 Tuai Cause unknown</t>
  </si>
  <si>
    <t>Connect 300mm cable on pole A6477 Crawford Rd</t>
  </si>
  <si>
    <t>Connect 300mm cable on pole A3208 Ranfurly Rd</t>
  </si>
  <si>
    <t>Reconnect 11kV jumpers at pole A4109 Kaiti Hill Rd</t>
  </si>
  <si>
    <t>Replace burnt out 11kV fuse base at T/x G343 Bank St Tolaga Bay</t>
  </si>
  <si>
    <t>Replace jumper on DD/O fuse B712 Wellington St</t>
  </si>
  <si>
    <t>D/con &amp; Recon 11kV jumpers poles H1832 &amp; H1762 SH 35 Ruatoria</t>
  </si>
  <si>
    <t>Replace 11kV pole H8137 SH35 Ruatoria</t>
  </si>
  <si>
    <t>Repair 11kV lines at pole D668 Tahora</t>
  </si>
  <si>
    <t>Relocate 11kV poles &amp; T/x Mahia Est Mahia</t>
  </si>
  <si>
    <t>Replace 11kV poles &amp; Maintenance Mahia Est Mahia</t>
  </si>
  <si>
    <t>Install 3 DDO fuses on pole D1892 Wharekopae Rd</t>
  </si>
  <si>
    <t>Replace 11kV pole A22 in Darwin Rd</t>
  </si>
  <si>
    <t>Repair 11kV lines at pole A4337 in Goodwins Rd</t>
  </si>
  <si>
    <t>Erect new T/x on pole B3127 Valley Rd</t>
  </si>
  <si>
    <t>Reclose CB E863 at Whatatutu cause unknown</t>
  </si>
  <si>
    <t>Replace 5 - 11kV poles in  Makeretu Rd</t>
  </si>
  <si>
    <t>Cut 11kV jumpers on poles H2259 &amp; H2405 Mangahauine Valley</t>
  </si>
  <si>
    <t>Repair 11kV cable in De Latour Rd</t>
  </si>
  <si>
    <t>Replace 6 - 11kV poles Makeretu Rd</t>
  </si>
  <si>
    <t>Repair 11kV lines at pole A3922 Wharekiri Rd</t>
  </si>
  <si>
    <t>Change burnt out DDO fuse base pole E316 Whatatutu</t>
  </si>
  <si>
    <t>Replace 11kV pole F3222 hit by car Otoko</t>
  </si>
  <si>
    <t>Replace 50kV pole A831 in Waihau Rd</t>
  </si>
  <si>
    <t>Rejoin 11kV jumpers at pole A3961 Wharekiri Rd</t>
  </si>
  <si>
    <t>HV cable alterations &amp; install New ABS on pole B4070 Aberdeen Rd</t>
  </si>
  <si>
    <t>Replace 3 -  Isolation fuses pole E129 Bruce Rd cause unknown</t>
  </si>
  <si>
    <t>Repair 11kV jumper on pole W1433 Mahia</t>
  </si>
  <si>
    <t>Replace 12 11kV poles Waiomoko Rd</t>
  </si>
  <si>
    <t>Connect &amp; Reconnect Generator Gladstone Rd</t>
  </si>
  <si>
    <t>To Connect &amp;Reconnect Generator Gladstone Rd</t>
  </si>
  <si>
    <t>Repair faulty Tapchanger at Te Araroa Sub</t>
  </si>
  <si>
    <t>Replace 11kV poles Waiomoko Rd</t>
  </si>
  <si>
    <t>Replace 11kV pole W8761 at Waikokopu</t>
  </si>
  <si>
    <t>Connect 11kV cable B6550 in Herbert Rd</t>
  </si>
  <si>
    <t>Repair 11kV lines at pole A3672 Panikau Rd</t>
  </si>
  <si>
    <t>Install new SW/Gr B6507 in Stanley Rd</t>
  </si>
  <si>
    <t>Replace 3 11kV poles near Pongaroa Stn Mahia</t>
  </si>
  <si>
    <t>Check T/x B290 Carnarvon St found Ok</t>
  </si>
  <si>
    <t>Repair 11kV jumper at fuses D76 outside Ngatapa Sub Bird</t>
  </si>
  <si>
    <t>Reclose Inc 1 F411 at Puha Sub cause unknown</t>
  </si>
  <si>
    <t>Replace 11kV pole W5481 Cricklewood Stn</t>
  </si>
  <si>
    <t>Replace 11kV pole A168 in Panikau Rd</t>
  </si>
  <si>
    <t>Replace 3 11kV poles in Panikau Rd</t>
  </si>
  <si>
    <t>Repair 11kV lines between poles J3753 &amp; J3754 Horoera Rd</t>
  </si>
  <si>
    <t>Reclose Inc 1 B715 at Parkinson St Sub cause unknown</t>
  </si>
  <si>
    <t>Replace DDO fuse base B739 in Wellington St</t>
  </si>
  <si>
    <t>Rejoin 11kV jumpers at pole A166  in Panikau Rd</t>
  </si>
  <si>
    <t>Reclose CB W816 Ohuka cause unknown</t>
  </si>
  <si>
    <t>Connect new 11kV line at pole C3233 in Cameron Rd</t>
  </si>
  <si>
    <t>Replace T/x B636 in Gladstone Rd</t>
  </si>
  <si>
    <t>Cut 11kV jumpers at pole A3930 in Wharekiri Rd</t>
  </si>
  <si>
    <t>Repair 11kV lines at pole W8381 Morere</t>
  </si>
  <si>
    <t>Remove tree from 11kV lines at pole A1937 Uttings Rd</t>
  </si>
  <si>
    <t>Repair 11kV cable fault at T/x C670 Makaraka</t>
  </si>
  <si>
    <t>Change 4 11kV poles in Wharekiri Rd</t>
  </si>
  <si>
    <t>Repair 11kV lines at pole W7639 East Coast Rd Mahia</t>
  </si>
  <si>
    <t>Rejoin 11kV jumpers at pole A3930 in Wharekiri Rd</t>
  </si>
  <si>
    <t>Repair 11kV lines between H649 &amp; H650 Ihungia Rd</t>
  </si>
  <si>
    <t>Remove tree form 11kV lines between F1982 &amp; 1981 SH2 Matawai North</t>
  </si>
  <si>
    <t>Replace 3 11kV poles in Mary St</t>
  </si>
  <si>
    <t>Temp replace 50kV pole G2646 near Murphys Tolaga Bay</t>
  </si>
  <si>
    <t>Repair 11kV lines on ABS pole W803 Mahia</t>
  </si>
  <si>
    <t>Repair 11kV lines at pole H642 Ihungia Rd</t>
  </si>
  <si>
    <t>Repair 11kV lines between poles E540 &amp; E539 Tarndale Rd</t>
  </si>
  <si>
    <t>Replace 11kV pole E748 &amp; repair 11kV lines at pole E748 Whatatutu</t>
  </si>
  <si>
    <t>Temp prop up 11kV pole E3420 Whatatutu</t>
  </si>
  <si>
    <t>Temp prop 11kV pole E1269 Whatatutu</t>
  </si>
  <si>
    <t>Repair 11kV jumper on ABS pole D518 Ngatapa</t>
  </si>
  <si>
    <t>Repair 11kV jumper at pole J2573 Te Araroa</t>
  </si>
  <si>
    <t>Replace 50kV pole J1766 Ruatoria</t>
  </si>
  <si>
    <t>Untwist 11kV lines beyond W1006 Waitaha</t>
  </si>
  <si>
    <t>Change T/x pole A169 in Stevens Rd</t>
  </si>
  <si>
    <t>Repair 11kV lines at pole W5866 Muramura</t>
  </si>
  <si>
    <t>Temp prop 11kV pole W1403 Wairoa CBD</t>
  </si>
  <si>
    <t>Replace 11kV pole C1516 Bck Ormond Rd</t>
  </si>
  <si>
    <t>Repair 11kV lines between poles A805 &amp; A806 SH35 Rototahi</t>
  </si>
  <si>
    <t>Isolate 11kV lines for tree cutting in Bushmere Rd</t>
  </si>
  <si>
    <t>Change T/x E196 in Whitmore Rd Ormond</t>
  </si>
  <si>
    <t>Replace Poles D280 &amp; D284</t>
  </si>
  <si>
    <t>Repair broken conductor H272</t>
  </si>
  <si>
    <t>Change Tap Changer TX B1003</t>
  </si>
  <si>
    <t>Broken Conductor D4342 - D2869</t>
  </si>
  <si>
    <t>Replace Poles G1006, G1087</t>
  </si>
  <si>
    <t>Tree Cutting - Brown Road, Hika</t>
  </si>
  <si>
    <t>Broken Conductor E618 - E619</t>
  </si>
  <si>
    <t>Car Hit Pole C3543</t>
  </si>
  <si>
    <t>Isolate 11kV for Construction Work</t>
  </si>
  <si>
    <t>Tree Cutting TikiTiki Radio Site</t>
  </si>
  <si>
    <t>Tree Cutting Waima</t>
  </si>
  <si>
    <t>Replace Rotten 11kV Pole C773</t>
  </si>
  <si>
    <t>Install New SF6 SW/GR B295</t>
  </si>
  <si>
    <t>Replace SW/GR B6544 - Hit by Car</t>
  </si>
  <si>
    <t>Broken Conductor J384</t>
  </si>
  <si>
    <t>Broken Conductors - W6089 - W6090 - Turkey</t>
  </si>
  <si>
    <t>11kV Fuses W1128 Blowen - Unknown</t>
  </si>
  <si>
    <t>Broken X-Arm A106</t>
  </si>
  <si>
    <t>2 Faults - Unknown</t>
  </si>
  <si>
    <t>Replace 11kV Poles Sievwright Lane</t>
  </si>
  <si>
    <t>Unknown - Suspect Trees</t>
  </si>
  <si>
    <t>Lower 11kV for High Load</t>
  </si>
  <si>
    <t>Install New GM SW/GR G372</t>
  </si>
  <si>
    <t>Broken Conductor - Tree Felled Through Line W5870</t>
  </si>
  <si>
    <t>Replace X arm &amp; insulators on pole C2689 in Harringtons Rd</t>
  </si>
  <si>
    <t>Change 11kV pole F771 Makaretu Rd</t>
  </si>
  <si>
    <t>Rebind 11kV wire on pole E2156 Mangamaia Rd</t>
  </si>
  <si>
    <t>Reclose CB F410 Kanakanaia cause unknown</t>
  </si>
  <si>
    <t>Replace 11kV Xarm on pole W6189 Raupunga</t>
  </si>
  <si>
    <t>Replace T/x B370 in Lowe St</t>
  </si>
  <si>
    <t>Replace 11kV poles D166 &amp; D1368 Tiniroto Rd</t>
  </si>
  <si>
    <t>Reclose CB A612 at Port Sub cause unknown</t>
  </si>
  <si>
    <t>Restrain 11kVlines between F621 &amp; f622 Rakauroa Rd</t>
  </si>
  <si>
    <t>Replace 11kV wire  onto pole A3984 Wharekiri Rd</t>
  </si>
  <si>
    <t>Remove 11kV lines in Roberts Rd</t>
  </si>
  <si>
    <t>Repair 11kV lines between poles W6559 &amp; W6658 Mangapoikie Rd</t>
  </si>
  <si>
    <t>Replace 11kV pole A805 SH35 Rototahi</t>
  </si>
  <si>
    <t>Replace shackle on pole H1824 Makarika Rd</t>
  </si>
  <si>
    <t>Replace faulty ABS W989 at Tuai</t>
  </si>
  <si>
    <t>Replace 5 11kV poles Tuai / Kokako / Onepoto</t>
  </si>
  <si>
    <t>Isolate 11kV lines for tree cutting Armstrong Rd</t>
  </si>
  <si>
    <t>Repair 11kV lines at pole W8518 Hereheretau Rd</t>
  </si>
  <si>
    <t>Remove trees in 11kV lines between poles F2562 &amp; F2563 Hihiroroa Rd</t>
  </si>
  <si>
    <t>Replace T/x A185 in Darwin Rd</t>
  </si>
  <si>
    <t>Restrain 11kV lines Hihiroroa Rd</t>
  </si>
  <si>
    <t>Isolate 11kV lines for tree cutting between D380 &amp; D3026 Humphries Rd</t>
  </si>
  <si>
    <t>Isolate 11kV lines for tree cutting between D3075 &amp; D341 Wharekopae Rd</t>
  </si>
  <si>
    <t>Repair 11kV lines at pole D1016 at W/ O Kuri</t>
  </si>
  <si>
    <t>Temp prop 11kV pole W3923 Kaihunahuna</t>
  </si>
  <si>
    <t>Replace 11kV pole W3923 at Kaihunahuna</t>
  </si>
  <si>
    <t>Replace T/x A191 in Alice St</t>
  </si>
  <si>
    <t>Repair 11kV lines at pole D2707 Wharekopae Rd</t>
  </si>
  <si>
    <t>Install new fuse switch B6510 Peel St</t>
  </si>
  <si>
    <t>Repair 11kV lines at pole W6090 Mangapoikie Rd</t>
  </si>
  <si>
    <t>Replace faulty disc on pole D2934 Wharekopae Rd</t>
  </si>
  <si>
    <t>Remove trees from 11kV lines between poles E192 to E1736 Arnstrong Rd Whatatutu</t>
  </si>
  <si>
    <t>Replace 3 11kV poles Kiwi Valley Rd</t>
  </si>
  <si>
    <t>Isolate faulty Bucholtz Relay &amp; Reclose Inc 1 F411 at Puha Sub</t>
  </si>
  <si>
    <t>Change T/x C400 1964 Wharerata Rd Muriwai</t>
  </si>
  <si>
    <t>Change T/x B439 Corson Grain Awapuni Rd</t>
  </si>
  <si>
    <t>Repair 11kV lines at pole W6558 Magapoikie Valley</t>
  </si>
  <si>
    <t>Isolate 11kV lines for tree cutting in Ceasars Rd Ormond</t>
  </si>
  <si>
    <t>Replace 11kV Xarm on pole J4475 Oweka Stn</t>
  </si>
  <si>
    <t>Restrain 11kv lines at pole D3699 Bushy Knoll Rd</t>
  </si>
  <si>
    <t>Replace 3 11kV poles Mary St</t>
  </si>
  <si>
    <t>Reclose CB A612 Crawford Rd at Port Sub cause Unknown</t>
  </si>
  <si>
    <t>Replace 11kV jumper on pole D262 Bushy Knoll Rd</t>
  </si>
  <si>
    <t>Rejoin 11kV jumper at pole D3679 Bushy Knoll Rd</t>
  </si>
  <si>
    <t>Repair 11kV lines between W5831 &amp; W5830 Te Kahu Rd</t>
  </si>
  <si>
    <t>Repair 11kV lines between W6176 &amp; W6178 Heremau Kiwi Valley</t>
  </si>
  <si>
    <t>Repair 11kV lines at pole E688 Wairere Rd Whatatutu</t>
  </si>
  <si>
    <t>Repair 11kV lines at pole H4121 Waitahia Rd</t>
  </si>
  <si>
    <t>Repair 11kV Lines at pole E1581 Armstrong Rd</t>
  </si>
  <si>
    <t>Repair 11kV lines between J2487 &amp; J2486 East Cape</t>
  </si>
  <si>
    <t>Reclose CB24 at Tuai cause Unknown</t>
  </si>
  <si>
    <t>Repair 11kV lines at pole D5010 Wharekopae Rd Rere</t>
  </si>
  <si>
    <t>Reclose CB W830 Very High Winds nothing found</t>
  </si>
  <si>
    <t>Replace 11kV conductor on pole D2989 Rere Farm Settlement Rd</t>
  </si>
  <si>
    <t>Replace 2 11kV poles Strathblane Stn Busy Knoll Rd</t>
  </si>
  <si>
    <t>Reset Bucholtz Relay &amp; Reclose CB C 94 at Makaraka Sub</t>
  </si>
  <si>
    <t>Repair 11kV jumper on pole A4109 Queens Drive</t>
  </si>
  <si>
    <t>Replace 11kV insulator on pole G1706 Tauwhareparae Rd</t>
  </si>
  <si>
    <t>Replace T/x W1575 Apatu St</t>
  </si>
  <si>
    <t>Replace T/x W1574 Apatu St</t>
  </si>
  <si>
    <t>Replace 3 11kV insulators and Stay wire at pole F2424 Marumoko Rd</t>
  </si>
  <si>
    <t>Repair 11kV ABS W980 at Ardkeen</t>
  </si>
  <si>
    <t>Repair 11kV lines  between F3052 to F3053 Otoko</t>
  </si>
  <si>
    <t>Replace T/x W1573 Apatu St</t>
  </si>
  <si>
    <t>Repair 11kV lines between poles A2406 to A2408 Sponge Bay Rd</t>
  </si>
  <si>
    <t>Replace X Arm on pole C258 SH2 opp Bloomfeild Rd</t>
  </si>
  <si>
    <t>Repair 11kV at pole H324 Waipiro Bay</t>
  </si>
  <si>
    <t>Repair 11kV lines at pole W8338 Morere</t>
  </si>
  <si>
    <t>Repair 11kV lines between J2704 to J2705 Mangaoporo</t>
  </si>
  <si>
    <t>Repair 11kV lines at pole H635 Ihungia Rd</t>
  </si>
  <si>
    <t>Repair 11kV conductor at pole F660 Rakauroa Rd</t>
  </si>
  <si>
    <t>Repair 11kV jumper on T/x J173 Ngati Poru Radio Ruatoria</t>
  </si>
  <si>
    <t>Remove T/x B6237 &amp; Check Oil Switchs B6211 B6212 &amp; B6210 Valley Rd</t>
  </si>
  <si>
    <t>Replace 11kV pole W4996 Mangone</t>
  </si>
  <si>
    <t>Repair 11kV jumper at pole D3579 Ruakaka Rd</t>
  </si>
  <si>
    <t>Repair 11kV lines between G213 to G2098 Tauwhareparae Rd</t>
  </si>
  <si>
    <t>Replace 11kV jumper at pole W4804 Ruapapa Rd</t>
  </si>
  <si>
    <t>Repair 11kV lines at pole F2563 Hihioroa Rd</t>
  </si>
  <si>
    <t>Replace 50kV pole A1126 Goodwins Rd</t>
  </si>
  <si>
    <t>Reclose Inc CB 25 at Patutahi Sub Cause unknown High Winds</t>
  </si>
  <si>
    <t>Reclose CB C95 Haisman Rd Cause unknown High Winds</t>
  </si>
  <si>
    <t>Replace T/x B653 in Domett St</t>
  </si>
  <si>
    <t>To cut &amp; rejoin 11kV jumpers at pole B4873 in Russell St</t>
  </si>
  <si>
    <t>Repair 11kV lines pole W7112 Ruatanawha St</t>
  </si>
  <si>
    <t>Remove tree in line at pole J776 Tapauwaeroa</t>
  </si>
  <si>
    <t>Repair 11kV lines at pole A663 at Whangara</t>
  </si>
  <si>
    <t>Reclose CB W808 cause unknown High Winds</t>
  </si>
  <si>
    <t>Reclose Inc CB G329 at Tolaga Bay Sub cause unknown</t>
  </si>
  <si>
    <t>Reclose CB 4859 at Muriwai Cause unknown High Winds</t>
  </si>
  <si>
    <t>Remove branch from pole C370 Muriwai</t>
  </si>
  <si>
    <t>Replace 11kV pole D2197 in Branson Rd</t>
  </si>
  <si>
    <t>Replace 11kV insulator on pole W6540 Mangapoike Rd</t>
  </si>
  <si>
    <t>Reclose Inc CB D678 Patutahi Sub cause unknown</t>
  </si>
  <si>
    <t>Repair 11kV lines between H1926 to H1927 Waipiro Bay Rd</t>
  </si>
  <si>
    <t>Replace 11kV pole H546 Arero</t>
  </si>
  <si>
    <t>Reclose CB W816  Ohuka  cause unknown</t>
  </si>
  <si>
    <t>Replace LV panel at T/x B638 in Central St</t>
  </si>
  <si>
    <t>Replace 33kV pole W3793 at Whakakihi</t>
  </si>
  <si>
    <t>Reclose 50kV CB A8 Goodwins Rd cause unknown</t>
  </si>
  <si>
    <t>Repair 11kV lines at pole G1803 Paramata Rd</t>
  </si>
  <si>
    <t>Repair 11kV jumper on pole G2863 Paramata Rd Tolaga Bay</t>
  </si>
  <si>
    <t>Replace 11kV pole B2041 in Riverside Rd</t>
  </si>
  <si>
    <t>Repair 11kV binder on pole D3761 Bushy Knoll Rd</t>
  </si>
  <si>
    <t>Change 50kV pole B1814 in Howarth St</t>
  </si>
  <si>
    <t>Replace 11kV disc on pole A3924 Wharekiri Rd</t>
  </si>
  <si>
    <t>Repair 11kV lines at pole H797 Mata Rd</t>
  </si>
  <si>
    <t>Repair 11kv lines at pole W9000 at Mahia</t>
  </si>
  <si>
    <t>Remove tree in 11kV Waihau Beach Rd</t>
  </si>
  <si>
    <t>Repair 11kV lines between D1701 to D1016 Tiniroto Rd</t>
  </si>
  <si>
    <t>Isolate 11kV lines for tree cutting Tiniroto Rd</t>
  </si>
  <si>
    <t>Relocate 11kV pole H4196 Ihungia Rd due to Roadworks</t>
  </si>
  <si>
    <t>Isolate 11kV lines for high load SH35 Rototahi</t>
  </si>
  <si>
    <t>Repair 11kV jumper on pole W4255 Frasertown</t>
  </si>
  <si>
    <t>Isolate 11kV lines for tree cutting Hokoroa Rd Waimata</t>
  </si>
  <si>
    <t>Repair 11kV lines at pole D3264 Bushy Knoll Rd</t>
  </si>
  <si>
    <t>Remove tree from 11kV at pole D2456 Pehiri Rd</t>
  </si>
  <si>
    <t>Repair broken 11kV jumper at pole D70 Totangi Rd</t>
  </si>
  <si>
    <t>Reclose CB C96 at Makaraka Sub cause unknown</t>
  </si>
  <si>
    <t>Replace insulator on pole D787 Taumata Rd</t>
  </si>
  <si>
    <t>Repair 11kV cable hit by Directional Driller beyond W8897 Mahia</t>
  </si>
  <si>
    <t>Repair 11kV conductors at pole J3875 Hicks Bay Rd</t>
  </si>
  <si>
    <t>Repair 11kV conductors between poles H4321 &amp; H4322 Tokomaru Bay</t>
  </si>
  <si>
    <t>Reclose CB F410 Puha Sub cause unknown</t>
  </si>
  <si>
    <t>Replace 10 11kV poles Beach Rd Waima Rd Parua St Tokomaru Bay</t>
  </si>
  <si>
    <t>Replace 11kV Ddo fuse base at T/x A509 Makarori</t>
  </si>
  <si>
    <t>Replace 3 11kV poles SH35 Rototahi Tolaga Bay</t>
  </si>
  <si>
    <t>Isolate 11kV lines for tree cutting &amp; restrain at pole A663 Whangara</t>
  </si>
  <si>
    <t>Replace 11kV pole B1450 &amp; T/x B635 Bayley St</t>
  </si>
  <si>
    <t>Reclose CB D141 in Wharekopae Rd cause unknown</t>
  </si>
  <si>
    <t>Replace 11kV pole J1407 Poroporo Valley</t>
  </si>
  <si>
    <t>Untwist 11kV lines beyond pole W1158 Kai Kai</t>
  </si>
  <si>
    <t>Reclose CB W814 at Chapmans cause unknown</t>
  </si>
  <si>
    <t>Remove branch from 11kV lines near pole D4329 Matawai Rd</t>
  </si>
  <si>
    <t>Loss of supply due to Earthquake</t>
  </si>
  <si>
    <t>Straighten 11kV SW/GR B2469 in Potae Ave</t>
  </si>
  <si>
    <t>Untwist 11kV lines in Munro St</t>
  </si>
  <si>
    <t>Change damaged T/x C527 in Nelson Rd</t>
  </si>
  <si>
    <t>Untwist 11kV lines pole F53 Mahiki Farm Settlement Rd</t>
  </si>
  <si>
    <t>Reclose CB  W820 Mahia</t>
  </si>
  <si>
    <t>Repair 11kV lines between J2369 &amp; J2368 Poroporo Valley( (Trees)</t>
  </si>
  <si>
    <t>Repair 2 11kV lines beyond W6613 Tukemokihi Rd</t>
  </si>
  <si>
    <t>Replace 2 11kV poles J2369 &amp; J2368 Poroporo Valley</t>
  </si>
  <si>
    <t>Repair 11kV lines at pole W5235 Willow Flat</t>
  </si>
  <si>
    <t>Repair cable fault Porter St</t>
  </si>
  <si>
    <t>Repair 11kV lines at pole G102 Anaura Bay</t>
  </si>
  <si>
    <t>Repair 11kV cable in Alice St</t>
  </si>
  <si>
    <t>Change T/x G340 Hauiti Tolaga Bay</t>
  </si>
  <si>
    <t>Remove tree from 11kV lines near pole H1456 Makarika Rd</t>
  </si>
  <si>
    <t>Temp repair 11kV pole W1523 Ormond Rd Wairoa</t>
  </si>
  <si>
    <t>Remove tree from 11kV lines at pole E1646 Riverside Rd</t>
  </si>
  <si>
    <t>Replace faulty T/x A311 in Einstein St</t>
  </si>
  <si>
    <t>Remove trees in 11kV beyond E9 in Manders Rd</t>
  </si>
  <si>
    <t>Repair 11kV at T/x J365 in Waikura Valley</t>
  </si>
  <si>
    <t>Repair 3 11kV conductors at pole E1067 Kanakanaia Rd</t>
  </si>
  <si>
    <t>Replace burnt 11kV pole J2839 near Awatere Hill Te Araroa</t>
  </si>
  <si>
    <t>Rejoin 11kV jumpers at poles J2836 &amp; J3903 after pole replacement</t>
  </si>
  <si>
    <t>Replace 50kV pole G2799 near Christophers Rd</t>
  </si>
  <si>
    <t>Remove tree from 11kV beyond A484 Lynsnar Rd</t>
  </si>
  <si>
    <t>Repair 11kV lines between J787 &amp; J788 &amp; replace pole J2867 Te Hue</t>
  </si>
  <si>
    <t>Replace burnt Xarm on pole A1068 near Christophers Rd</t>
  </si>
  <si>
    <t>Repair 11kV lines beyond pole W1184 Awamate Rd</t>
  </si>
  <si>
    <t>Patrol 11kV lines and reclose LBS F469 Matawai</t>
  </si>
  <si>
    <t>Replace 11kV pole J2839 on Te Araroa Hill</t>
  </si>
  <si>
    <t>Temp replace Kidney insulator on pole H1500 Makarika Valley</t>
  </si>
  <si>
    <t>Isolate 11kV lines for tree cutting Gordons Rd Manutuke</t>
  </si>
  <si>
    <t>Isolate 11kV lines for tree cutting Paparatu Rd Waingake</t>
  </si>
  <si>
    <t>Replace 11kV pole H1500 Makarika Valley</t>
  </si>
  <si>
    <t>Reclose CB C95 Haisman Rd cause unknown</t>
  </si>
  <si>
    <t>Repair 11kV lines between poles J4556 &amp; J4555 Waikura Valley</t>
  </si>
  <si>
    <t>Replace T/x pole J75 Beach Rd Rangitukia</t>
  </si>
  <si>
    <t>Replace 11kV pole A3422 in Lynsar Rd Wainui</t>
  </si>
  <si>
    <t>Replace 11kV pole C3512 SH2 Muriwai</t>
  </si>
  <si>
    <t>Replace 11kV link W1201 near Rai Cotters Titirangi</t>
  </si>
  <si>
    <t>Repair 11kV lines beyond E81 Ngakaroa Rd</t>
  </si>
  <si>
    <t>Isolate LBS H1920 for servicing Waipiro Bay Rd</t>
  </si>
  <si>
    <t>Reclose Inc D776 at Pehiri Sub cause unknown</t>
  </si>
  <si>
    <t>Replace 11kV pole W8621 Hit by Truck Tahaenui</t>
  </si>
  <si>
    <t>Replace 11kV poles &amp; replace Oil Switchs W1061 &amp; W1062 Carroll St</t>
  </si>
  <si>
    <t>Isolate 11kV lines for tree cutting Whareponga Rd</t>
  </si>
  <si>
    <t>Replace DDO fuse on T/x C5863 Waughs Rd Waingake</t>
  </si>
  <si>
    <t>Replace 7 11kV poles Beach Rd Tokomaru Bay</t>
  </si>
  <si>
    <t>Replace 11kV pole F1297 near Matawai</t>
  </si>
  <si>
    <t>Remove trees &amp; Illegal lights from 11kV poles Harringtons Rd Manutuke</t>
  </si>
  <si>
    <t>Replace 11kV pole C5054 SH2 near Kings Rd</t>
  </si>
  <si>
    <t>Rejoin 11kV jumpers pole H874 Kaiawha Rd</t>
  </si>
  <si>
    <t>Reclose CB A616 Harris St at Port Sub cause unknown</t>
  </si>
  <si>
    <t>Install new T/x J130 &amp; 11kV Maintenance Main Rd Hicks Bay</t>
  </si>
  <si>
    <t>Repair 11kV lines at pole J2387 SH35 near Te Hue Crn</t>
  </si>
  <si>
    <t>Repair 11kV lines at pole D5041 Wharekopae Rd</t>
  </si>
  <si>
    <t>Isolate 11kV lines for tree cutting Wharekopae Rd</t>
  </si>
  <si>
    <t>Isolate 11kV lines for tree cutting Lavenham Rd</t>
  </si>
  <si>
    <t>Install 3 DDO fuses at pole H865 Kaiawha Rd Tokomaru Bay</t>
  </si>
  <si>
    <t>Repair 11kV lines at T/x D309 Tiniroto Rd</t>
  </si>
  <si>
    <t>Isolate 11kV lines for tree cutting SH35 Tolaga Bay</t>
  </si>
  <si>
    <t>Remove tree from 11kV at pole D4914 Totangi Rd</t>
  </si>
  <si>
    <t>To connect 11kV jumpers on pole D1732 for new connection Tiniroto Rd</t>
  </si>
  <si>
    <t>Replace 4 11kV poles Russell St B4869 B4897 B4898 &amp; B4899</t>
  </si>
  <si>
    <t>Connect 11kV jumpers at pole W7375 Ruakitiri Valley</t>
  </si>
  <si>
    <t>Repair 11kV jumper on T/x J59 Rangitukia</t>
  </si>
  <si>
    <t>Isolate T/x C315 Stirling Park for relevelling</t>
  </si>
  <si>
    <t>Replace 11kV jumper at pole D91 outside Pehiri Sub</t>
  </si>
  <si>
    <t>Remove 11kV fuses to allow 50kV pole Change Kaiawha Rd</t>
  </si>
  <si>
    <t>Replace Xarm brace on 11kV pole G2142 Paroa Rd</t>
  </si>
  <si>
    <t>Isolate 11kV to allow replacement of 50kV pole G2781 at Mangatuna</t>
  </si>
  <si>
    <t>Replace 2 11kV poles H2570 &amp; H2571 Tokomaru Bay</t>
  </si>
  <si>
    <t>Reclose Inc CB F411 at Puha Sub cause unknown</t>
  </si>
  <si>
    <t>Remove possom from T/x J102 behind School Ruatoria</t>
  </si>
  <si>
    <t>Replace 11kV poles Poroporo Valley</t>
  </si>
  <si>
    <t>Repair 11kV jumper on pole J2370 Poroporo Valley</t>
  </si>
  <si>
    <t>Remove tree from 11kV between W8858 to W8854 Kahangungu</t>
  </si>
  <si>
    <t>Replace Xarm on pole E1432 Kawatiri Rd</t>
  </si>
  <si>
    <t>Repair 11kV lines at pole H1829 Reedys Hill Ruatoria</t>
  </si>
  <si>
    <t>Replace Xarm on pole J2135 Koia Rd Rangitukia</t>
  </si>
  <si>
    <t>Repair 11kV lines at pole W6801 Mangapoikie Rd Wairoa</t>
  </si>
  <si>
    <t>Repair 11kV jumper on pole F420 Whakarau Rd</t>
  </si>
  <si>
    <t>Replace burnt 11kV pole D1667 at Waituhi</t>
  </si>
  <si>
    <t>Repair 11kV lines between poles J1225 &amp; J1226 Kopuponamu river Xing</t>
  </si>
  <si>
    <t>Repair 11kV lines at pole W7689 Onenui Stn Mahia</t>
  </si>
  <si>
    <t>Replace Xarm on pole W7021 Hokinui</t>
  </si>
  <si>
    <t>Repair 11kV lines between poles J3714 to J3715 Moewra Te Araroa</t>
  </si>
  <si>
    <t>Reclose CB 23 at Tuai cause unknown</t>
  </si>
  <si>
    <t>Isolate 11kV to cut trees at pole W4649 Tuai</t>
  </si>
  <si>
    <t>Install 3 DDO fuses &amp; Isolate 11kV for tree cutting Ormond Valley</t>
  </si>
  <si>
    <t>Reclose CB C18 Bell Rd at Matawhero Sub</t>
  </si>
  <si>
    <t>Reclose CB G329 Rototahi at Tolaga Bay Sub</t>
  </si>
  <si>
    <t>Repair 11kV lines &amp; install prop pole at Waiokopu Mahia</t>
  </si>
  <si>
    <t>Replace T/x structure at W1782 Eripiti</t>
  </si>
  <si>
    <t>Reclose CB W213 Brickworks at Kiwi Sub cause unknown</t>
  </si>
  <si>
    <t>Reclose CB A8 at Goodwins Rd cause unknown</t>
  </si>
  <si>
    <t>Fit 3 DDO fuses to pole C5805 Crn Parkers Lane Makaraka</t>
  </si>
  <si>
    <t>Isolate 11kV pole D1464 Kaimoe Rd hit by Car</t>
  </si>
  <si>
    <t>Isolate 11kV lines for tree cutting Waingake Rd near Water Works</t>
  </si>
  <si>
    <t>Change 2 11kV poles Tauwhareparae Rd</t>
  </si>
  <si>
    <t>Replace 11kV pole D1416 in Kaimoe Rd Patutahi</t>
  </si>
  <si>
    <t>Isolate 11kV lines for tree cutting Totangi Rd Ngatapa</t>
  </si>
  <si>
    <t>Install new SF6 W788 Switch at Putere</t>
  </si>
  <si>
    <t>CB W826 possible lightning</t>
  </si>
  <si>
    <t>11Kv CONDUCTOR BROKEN J4507 - J4508</t>
  </si>
  <si>
    <t>install new tx W7613</t>
  </si>
  <si>
    <t>tree cutting</t>
  </si>
  <si>
    <t>unknown J1078 O/C &amp; E/F</t>
  </si>
  <si>
    <t>repair 11kV conductor A2585</t>
  </si>
  <si>
    <t>cut trees H991</t>
  </si>
  <si>
    <t>replace 11kV SwGr B808, B809, B810</t>
  </si>
  <si>
    <t>broken jumper ABS J356</t>
  </si>
  <si>
    <t>broken 11kV conductors J969 - J970</t>
  </si>
  <si>
    <t>replace 11kv SwGr B805</t>
  </si>
  <si>
    <t>possum - burnt xarms Pole D2044</t>
  </si>
  <si>
    <t>replace 11kV SwGr B308</t>
  </si>
  <si>
    <t>mouse in CB A472</t>
  </si>
  <si>
    <t>car vs pole C2212</t>
  </si>
  <si>
    <t>cable cucifix fault pole B6322</t>
  </si>
  <si>
    <t>rocks broke insulators pole A445</t>
  </si>
  <si>
    <t>reconnect cable after repaired to pole B6322</t>
  </si>
  <si>
    <t>shelterbelt trimming</t>
  </si>
  <si>
    <t>connect new cable &amp; SwGr at Equties sub division</t>
  </si>
  <si>
    <t>conductor broken W7636</t>
  </si>
  <si>
    <t>broken conductor at D511</t>
  </si>
  <si>
    <t>broken conductor pole A2582</t>
  </si>
  <si>
    <t>unknown OC trip A475</t>
  </si>
  <si>
    <t>tree broke conductor and pole W6288</t>
  </si>
  <si>
    <t>car vs pole C3350</t>
  </si>
  <si>
    <t>tree through lines, broke pole w6288</t>
  </si>
  <si>
    <t>faulty cable insulator boot on SwGr A397</t>
  </si>
  <si>
    <t>shackle insulator pulled out of xarm C1277</t>
  </si>
  <si>
    <t>Replace lightining arrestor on pole W6668</t>
  </si>
  <si>
    <t>Isolate faulty ABS C1098 Manutuke</t>
  </si>
  <si>
    <t>Repair 11kV lines at pole E2479 Ngakaroa Rd</t>
  </si>
  <si>
    <t>Isolate 11kV lines for Tree cutting Bck Ormond Rd</t>
  </si>
  <si>
    <t>Isolate 11kV lines for tree cutting Bushmere Rd</t>
  </si>
  <si>
    <t>Remove tree branch from pole B229 Riverside Rd</t>
  </si>
  <si>
    <t>Repair 11kV jumper on pole W1115 Onepoto</t>
  </si>
  <si>
    <t>Replace pole J278 Hicks Bay Hit by car towing trailer</t>
  </si>
  <si>
    <t>Repair 11kV lines at pole F135 Matawai</t>
  </si>
  <si>
    <t>Replace Xarm on pole D3564 Ruakaka Rd Tiniroto</t>
  </si>
  <si>
    <t>Replace 11kV pole C937 Wharekopae Rd</t>
  </si>
  <si>
    <t>Replace 11kV pole H196 Ruatoria South</t>
  </si>
  <si>
    <t>Reclose CB24 at Tuai  Strong Winds in Area</t>
  </si>
  <si>
    <t>Replace SW/Gr at T/x B290 Carnarvon St</t>
  </si>
  <si>
    <t>Repair 11kV lines at pole J4879 Tuparoa Rd</t>
  </si>
  <si>
    <t>Replace 11kV SW/gr at B694 Anzac St Crn</t>
  </si>
  <si>
    <t>Rejoin 11kV jumpers at pole A1745  Live line cut</t>
  </si>
  <si>
    <t>Replace 4 11kV poles in Kelvin St</t>
  </si>
  <si>
    <t>Replace 4 11kV poles in Munro St</t>
  </si>
  <si>
    <t>Replace burnt Xarms on pole J3831 Hicks Bay</t>
  </si>
  <si>
    <t>Cut &amp; join 11kV cable to T/x B294 Chip Housing</t>
  </si>
  <si>
    <t>Install generator at T/x B294 Chip Housing</t>
  </si>
  <si>
    <t>Repair 11kV jumper at pole J53 Hicks Bay</t>
  </si>
  <si>
    <t>Remove tree from pole W687 River Rock Rd</t>
  </si>
  <si>
    <t>Remove tree from 11kV at pole G1580 Arikihi Rd Tolaga</t>
  </si>
  <si>
    <t>Repair 11kV lines between poles W5367 to W5366 Puterino</t>
  </si>
  <si>
    <t>Repair 11kv lines between poles G614 &amp; G615 Waimata Valley</t>
  </si>
  <si>
    <t>Replace Burnt 11kV pole W460 at Waitaha</t>
  </si>
  <si>
    <t>To replace TX structure J58</t>
  </si>
  <si>
    <t>Rejoin 11kV jumpers at pole J2730 Poroporo Valley</t>
  </si>
  <si>
    <t>Cut jumpers - Replace ABS W1024 - Rejoin jumpers</t>
  </si>
  <si>
    <t>Joint &amp; recloate 11kV cables to new gas switch A6546, A6548, A6549 and fuse switch A6547</t>
  </si>
  <si>
    <t>Car hit TX pole E293</t>
  </si>
  <si>
    <t>1 x 11kV wire down at pole J1157 - Tree</t>
  </si>
  <si>
    <t>Car hit TX pole D599</t>
  </si>
  <si>
    <t>Wire down at W9185</t>
  </si>
  <si>
    <t>Conductor clashed and welded at C2709 - C127</t>
  </si>
  <si>
    <t>Unknown - to be investigated further</t>
  </si>
  <si>
    <t>Reclose CBW808 Blacks Pad cause unknown</t>
  </si>
  <si>
    <t>Fire at Mahunga - Replace pole W1213 and conductor</t>
  </si>
  <si>
    <t>Replace 11kV poles A2585 &amp; A2586 at Wainui near the okitu bridge SHW35</t>
  </si>
  <si>
    <t>isolate 11kV so Arborcare can clear trees out of close zone near lines</t>
  </si>
  <si>
    <t>Replace x-arm on pole W8731 Nuhaka</t>
  </si>
  <si>
    <t>Isolate 11kV so Arborcare can clear trees out of close zone near lines</t>
  </si>
  <si>
    <t>Replace 11kV poles H3277 &amp; H39 Cemetery Rd, Te Puia</t>
  </si>
  <si>
    <t>Replace TX W1076 with 300kVA TX and overlay 95mm AL with 185mm AL</t>
  </si>
  <si>
    <t>Replace 6 x 11kV poles - E2159, E2171, E2176, E2177, E2182, E2183</t>
  </si>
  <si>
    <t>Rejoin 11kV jumpers at poles D4944 - D4952 - Trees</t>
  </si>
  <si>
    <t>Change 11kV pole H324</t>
  </si>
  <si>
    <t>Replace 11kV &amp; 400V poles A2260, A2262, A2263, A321 &amp; remove redundant ABS A269</t>
  </si>
  <si>
    <t>Cut 11kV jumpers at G4001 &amp; G4013 / Repair 11kV lines G4009 - G4010</t>
  </si>
  <si>
    <t>Remove redundant ABS A462 &amp; join jumpers through</t>
  </si>
  <si>
    <t>Lower 11kV lines at J4438 for tree removal</t>
  </si>
  <si>
    <t>Rejoin 11kv lines at J4438 after tree removal</t>
  </si>
  <si>
    <t>Put 11kV link between oil swithc B1424 &amp; B753 and phase out at Carnarvon</t>
  </si>
  <si>
    <t>Tree cutting O'Grady &amp; Tucker Rds</t>
  </si>
  <si>
    <t>Repair 11kV lines between G1458 - G1459 Anaura Bay</t>
  </si>
  <si>
    <t>Replace 11kV pole J2074 Rangitukia Rd</t>
  </si>
  <si>
    <t>Isolate 11kV so Arborcare can clear trees out of close zone near lines - E1218 &amp; E1220</t>
  </si>
  <si>
    <t>Change damaged load break switch C1098 Whakato Rd</t>
  </si>
  <si>
    <t>Replace 11kV pole G1081 Sheltons Rd</t>
  </si>
  <si>
    <t>Repair 11kV jumper on ABS W939</t>
  </si>
  <si>
    <t>Broken pole / replace A4313 Goodwins Rd</t>
  </si>
  <si>
    <t>Fault beond E203 - Trees in 11kV E549 - E548</t>
  </si>
  <si>
    <t>Isolate 11kV pole A3718 Panikau Rd</t>
  </si>
  <si>
    <t>Replace 11kV pole E4010 &amp; x-arm on pole E4012 Bond Road</t>
  </si>
  <si>
    <t>Untwist 11kV conductor at pole J805 &amp; J806 river xing</t>
  </si>
  <si>
    <t>Check lines nothing found reclose C2175</t>
  </si>
  <si>
    <t>Replace x-arm pole E2415 Ormond Valley Rd</t>
  </si>
  <si>
    <t>Repair 11kV lines beond W1221 Onenui</t>
  </si>
  <si>
    <t>Repair 11kV lines at pole W6516 Mangapokie</t>
  </si>
  <si>
    <t>Reclose W790 Tahaenui, cause unknown</t>
  </si>
  <si>
    <t>Repair 11kV beond TX W134 Morere</t>
  </si>
  <si>
    <t>Isolate 11kV lines at A4113 Kaiti hill</t>
  </si>
  <si>
    <t>Repair 11kV lines H4179 Ihunga Rd</t>
  </si>
  <si>
    <t>Isolate 11kV pole J984 Waiomatatini</t>
  </si>
  <si>
    <t>Repair 11kV at pole A4336 Goodwinds Rd</t>
  </si>
  <si>
    <t>Remove Tree from 11kV pole D68 Totangi Rd</t>
  </si>
  <si>
    <t>Repair 11kV lines at pole G1700 Tauwharepare</t>
  </si>
  <si>
    <t>Reclose CB W999 Pokopoko (High winds)</t>
  </si>
  <si>
    <t>Reclose CB24 Tuai cause unknown</t>
  </si>
  <si>
    <t>Cut 11kV jumpers at A4115 - A4118 - broken conductors trees</t>
  </si>
  <si>
    <t>insulator fault at J1701 - repair</t>
  </si>
  <si>
    <t>Broken 11kV jumper to DDO TX C335 McClaurin Rd</t>
  </si>
  <si>
    <t>Cut 11kV jumpers at pole W8064 Mangone Rd</t>
  </si>
  <si>
    <t>Pole down F2151 - No wire broken</t>
  </si>
  <si>
    <t>Rejoin 11kV jumpers pole W8064 Klonkeen Stn</t>
  </si>
  <si>
    <t>Repair 11kV lines between poles E652 &amp; E653 Tarndale Rd</t>
  </si>
  <si>
    <t>Replace 11kV lines J983 to J981 Waiomatatini Rd</t>
  </si>
  <si>
    <t>Cut 11kV jumpers at pole D3956 Tahunga Rd</t>
  </si>
  <si>
    <t>Remove tree from 11kV beyond fuses W1115 Onepoto</t>
  </si>
  <si>
    <t>Repair 11kV lines between poles W5215 &amp; W5216 Woodlands</t>
  </si>
  <si>
    <t>Rejoin 11kV jumpers pole D3956 Tahunga Rd</t>
  </si>
  <si>
    <t>Isolate to cut jumpers C5053 &amp; C5056 to replace ABS C260 SH2 Matawai Rd</t>
  </si>
  <si>
    <t>Replace 11kV pole G1715 Tauwhareparae Rd</t>
  </si>
  <si>
    <t>Replace 11kV pole J748 Tapuaeroa Rd</t>
  </si>
  <si>
    <t>Replace 11kV pole A3738 Panikau Rd</t>
  </si>
  <si>
    <t>Replace 11kV pole A4313 Goodwins Rd</t>
  </si>
  <si>
    <t>Rejoin 11kV jumpers pole A4115 Kaiti Hill</t>
  </si>
  <si>
    <t>Repair 11kV cable under Wairoa Bridge</t>
  </si>
  <si>
    <t>Replace 11kV pole E723 Armstrong Rd</t>
  </si>
  <si>
    <t>Repair SW/Gr B758 crn Lytton Rd &amp; Manuka St</t>
  </si>
  <si>
    <t>Repair 11kV lines at pole F3300 Te Karaka</t>
  </si>
  <si>
    <t>Repair 11kV jumper pole F3300 Te Karaka Car hit pole</t>
  </si>
  <si>
    <t>Isolate 11kV lines for tree cutting Pehiri Rd</t>
  </si>
  <si>
    <t>Replace 5 11kV poles Taihamiti Rd</t>
  </si>
  <si>
    <t>Repair 11kV line pole J620 to J404 SH35 Te Araroa</t>
  </si>
  <si>
    <t>Repair 11kV jumper pole D1817 Crn Bruntons Rd &amp; Wharekopae Rd</t>
  </si>
  <si>
    <t>Check T/x B119 Scott St</t>
  </si>
  <si>
    <t>Repair 11kV lines D3306 to D3307 Tiniroto Rd</t>
  </si>
  <si>
    <t>Replace 11kV pole D3023 Humphries Rd</t>
  </si>
  <si>
    <t>Repair 11kV line W6217 Ohinepaka</t>
  </si>
  <si>
    <t>Repair 11kV lines pole G1845 Tauwhareparae Rd</t>
  </si>
  <si>
    <t>Repair 11kV between poles J3898 &amp; J3899 Wharf Rd Hicks Bay</t>
  </si>
  <si>
    <t>Rejoin 11kV jumpers at pole G1845 Paramata Rd Tolaga Bay</t>
  </si>
  <si>
    <t>Isolate 11kV lines to Cut jumpers poles C5684 &amp; C3154 Awapuni Rd</t>
  </si>
  <si>
    <t>Replace 7 11kV poles Armstrong Rd</t>
  </si>
  <si>
    <t>Relocate 2 11kV poles SH2 near Bond Rd E2140 &amp; E60</t>
  </si>
  <si>
    <t>Replace boots on 11kV cable SW/Gr A382 Wairere Rd</t>
  </si>
  <si>
    <t>Remove bird from top of 11kV pole H627 Arero</t>
  </si>
  <si>
    <t>Replace 11kV poles A718 A724 A756 A763 A765 &amp; A767 Mokairau</t>
  </si>
  <si>
    <t>Repair 11kV CB B414 at Gisborne Hospital</t>
  </si>
  <si>
    <t>Replace 11kV pole D3126 SH2 Makaraka</t>
  </si>
  <si>
    <t>Replace 11kV poles A820 &amp; A823 Rototahi Stn</t>
  </si>
  <si>
    <t>Repair quadrant on ABS H59 at Te Puia</t>
  </si>
  <si>
    <t>Replace 11kV poles G1041 &amp; G1043 Wharf Rd Tolaga</t>
  </si>
  <si>
    <t>Repair 11kV lines between J3714 &amp; J3715 Horera</t>
  </si>
  <si>
    <t>Replace 11kV poles G1014 &amp; G1021 Sheltons Rd Tolaga</t>
  </si>
  <si>
    <t>Replace 11kV ABS B211 Fox St</t>
  </si>
  <si>
    <t>Repair 11kV jumpers on pole C5014 &amp; Replace pole C5048 SH2 Makaraka</t>
  </si>
  <si>
    <t>Change Xarms on pole G1009 Sheltons Rd Tolaga</t>
  </si>
  <si>
    <t>Replace 11kV poles G1026 &amp; G1027 Sheltons Rd Tolaga</t>
  </si>
  <si>
    <t>Remove temp fuses pole G1009 Wharf Rd Tolaga</t>
  </si>
  <si>
    <t>Relocate 11kV pole J967 Waiomatatini</t>
  </si>
  <si>
    <t>Cut &amp; turn 11kV cable into Gas switch B1428 Disralie St</t>
  </si>
  <si>
    <t>Connect 11kV jumpers at pole B3701 Disralie St</t>
  </si>
  <si>
    <t>Install DDOs on pole C3233 in Cameron Rd</t>
  </si>
  <si>
    <t>Change 11kV ABS C199 Bloomfeild Rd Matawhero</t>
  </si>
  <si>
    <t>Remove branch from 11kV lines at pole J2411 Te Hue</t>
  </si>
  <si>
    <t>Replace 11kV poles W8833 W8834 W8650 &amp; W8654 Kokohu</t>
  </si>
  <si>
    <t>Install &amp; remove Line breaks at pole W8655 Kokohu</t>
  </si>
  <si>
    <t>Isolate 11kV lines for tree cutting E3993 Ceasars Rd</t>
  </si>
  <si>
    <t>Replace Xarm on pole H627 Arero Rd Tokomaru Bay</t>
  </si>
  <si>
    <t>Repair 11kV between D3874 &amp; D3875 Tiniroto Rd</t>
  </si>
  <si>
    <t>Isolate 11kV lines for tree cutting Kirkpatrick Rd</t>
  </si>
  <si>
    <t>Repair 11kV at pole W4255 Mangapoikie Valley</t>
  </si>
  <si>
    <t>Reclose CB 24 Tuai High winds conductor clashes</t>
  </si>
  <si>
    <t>Repair 11kV line at pole W1234 in Tawhara Valley</t>
  </si>
  <si>
    <t>Repair numerious 11kV faults due to high winds Raupunga to Putere</t>
  </si>
  <si>
    <t>Repair 11kV jumpers on ABS pole J396 Te Hue Rd</t>
  </si>
  <si>
    <t>Remove trees from 11kV near Huriharama</t>
  </si>
  <si>
    <t>Replace 11kV pole D1672 Lavenham Rd</t>
  </si>
  <si>
    <t>Repair 11kV lines at pole E221 Tarndale Rd</t>
  </si>
  <si>
    <t>Untwist 11kV lines at pole H188 Ihungia Rd</t>
  </si>
  <si>
    <t>Replace 11kV pole G1413 Anaura Bay</t>
  </si>
  <si>
    <t>Repair 11kV lines opp Pilmers Rd</t>
  </si>
  <si>
    <t>Repair 11kV lines at pole H1666 Makarika</t>
  </si>
  <si>
    <t>Replace 11kV pole D5183 at Tahora</t>
  </si>
  <si>
    <t>Repair 11kV lines beyond F185 Matawai</t>
  </si>
  <si>
    <t>Replace oil Switch B347 Abbott St</t>
  </si>
  <si>
    <t>Remove tree from 11kV W5126 Mangataniwha</t>
  </si>
  <si>
    <t>Replace 11kV pole W381 Tangiwai Stn</t>
  </si>
  <si>
    <t>Replace 11kV pole J333 Kopuponamu Rd</t>
  </si>
  <si>
    <t>Repair 11kV jumper at pole D70 Totangi Rd</t>
  </si>
  <si>
    <t>Repair 11kV jumper at pole D4002 Totangi Rd</t>
  </si>
  <si>
    <t>Replace 11kV pole D713 Brunton Rd</t>
  </si>
  <si>
    <t>Replace Oil switch B1419 Abbott St</t>
  </si>
  <si>
    <t>Replace oil switch B1420 Abbott St</t>
  </si>
  <si>
    <t>Replace oil switch B1431 Abbott St</t>
  </si>
  <si>
    <t>Replace 11kV pole J3010 Whakaangiangi Rd</t>
  </si>
  <si>
    <t>Replace faulty T/x F343 Puha</t>
  </si>
  <si>
    <t>Repair 11kV lines at pole F4824 Tahora</t>
  </si>
  <si>
    <t>Repair 11kV lines pole F651 Shaws Rd</t>
  </si>
  <si>
    <t>Replace 11kV pole D3765 Bushy Knoll</t>
  </si>
  <si>
    <t>Repair 11kV lines pole E221 Tanrdale Rd</t>
  </si>
  <si>
    <t>Replace 11kV Xarm on pole D4189 Kirkpatrick Rd</t>
  </si>
  <si>
    <t>Replace 11kV jumper on ABS W909 Station Rd</t>
  </si>
  <si>
    <t>Repair 11kV jumper on pole D1080 Parakanapa Rd</t>
  </si>
  <si>
    <t>Replace strain insulator on pole H1948 Waipiro Bay</t>
  </si>
  <si>
    <t>Remove tree from 11kV pole C392 Nelson Rd</t>
  </si>
  <si>
    <t>Repair 11kV between poles W6611 to W1747 Mangapoike Rd</t>
  </si>
  <si>
    <t>Replace 11kV pole G1083 Sheltons Rd</t>
  </si>
  <si>
    <t>Replace 11kV pole J5000 East Cape Rd</t>
  </si>
  <si>
    <t>Reclose D141 cause unknown</t>
  </si>
  <si>
    <t>Isolate 11kV lines for tree cutting Beach Rd Rangitukia</t>
  </si>
  <si>
    <t>Isolate 11kV lines for tree cutting Mc Neil Rd</t>
  </si>
  <si>
    <t>Isolate 11kV lines for tree cutting Tapuaeroa Rd</t>
  </si>
  <si>
    <t>Replace T/x G55 Waiapu Rd</t>
  </si>
  <si>
    <t>Replace 11kV pole H4487 Waitahaia Rd</t>
  </si>
  <si>
    <t>Replace 11kV T/x B347 Abbott St</t>
  </si>
  <si>
    <t>Replace 11kV pole D2031 Repongare Rd</t>
  </si>
  <si>
    <t>Top up oil in T/x A233 Cambridge Trc</t>
  </si>
  <si>
    <t>Replace 11kV pole D1974 Renners Rd</t>
  </si>
  <si>
    <t>Remove tree branch from 11kV pole W6842</t>
  </si>
  <si>
    <t>Repair 11kV lines pole F741 Matawai</t>
  </si>
  <si>
    <t>Replace burnt Xarm on pole D3350 Tiniroto</t>
  </si>
  <si>
    <t>Restart Generator1 &amp; reclose CB Te Araroa Sub cause unknown</t>
  </si>
  <si>
    <t>Reclose CB H341 Mata Rd cause unknown</t>
  </si>
  <si>
    <t>Restart Generator 5 &amp; close CB cause unknown</t>
  </si>
  <si>
    <t>Repair 11kV lines between poles C5039 &amp; C5040 SH2 Makaraka</t>
  </si>
  <si>
    <t>Replace 11kV pole W3613 Mahia hit by Car</t>
  </si>
  <si>
    <t>Cut 11kV jumpers at ple D4002 Wharekopae Rd</t>
  </si>
  <si>
    <t>Replace 11kV pole D1926 Wharekopae Rd</t>
  </si>
  <si>
    <t>Repair 11kV lines River Xing pole E613 Kanakanaia</t>
  </si>
  <si>
    <t>Replace 2 11kV poles D41 &amp; D1894 Lavenham Rd</t>
  </si>
  <si>
    <t>Replace 3 11kV poles D1887, D1881, &amp; D1873 Lavenham Rd</t>
  </si>
  <si>
    <t>Change T/x W1571 Chambelin Ave</t>
  </si>
  <si>
    <t>Connect 2 DDO fuses for new T/X E1992 Whatatutu Rd</t>
  </si>
  <si>
    <t>Repair 11kV lines between poles J2227 to J2229 Kopuponamu Rd</t>
  </si>
  <si>
    <t>Change T/x W1554 Kowhai Plc</t>
  </si>
  <si>
    <t>Isolate 11kV lines for tree cutting Uttings Rd Waimata</t>
  </si>
  <si>
    <t>Replace 11kV pole F1257 Matawai Rd</t>
  </si>
  <si>
    <t>Replace 11kV pole D3071 Lavenham Rd</t>
  </si>
  <si>
    <t>Replace 11kV Sw/Gr A540, A541 &amp; A542 Port Cool Store</t>
  </si>
  <si>
    <t>Untwist 11kV lines at pole W5285 Kakariki Rd</t>
  </si>
  <si>
    <t>Replace 11kV pole A4109 Ranfurly Rd</t>
  </si>
  <si>
    <t>Replace 2 T/xs W448 &amp; W564 Lake Waikaremoana</t>
  </si>
  <si>
    <t>Replace oil in Sws A287, A288, A290, A314, A315, A316, A133, A111, &amp; A130 Tyndall Rd</t>
  </si>
  <si>
    <t>Replace 11kV poles A3206 &amp; A3207 Ranfurly Rd</t>
  </si>
  <si>
    <t>Replace T/x C378 Bck Ormond Rd</t>
  </si>
  <si>
    <t>Replace T/x C3218 Hansen Rd</t>
  </si>
  <si>
    <t>Isolate 11kV cable  Oil switch B697 Anzac St</t>
  </si>
  <si>
    <t>Replace T/x B515 Totara St</t>
  </si>
  <si>
    <t>Isolate 11kV lines for 50kV work to replace 3 poles G2779 G2791 &amp; G2792 Mangatuna</t>
  </si>
  <si>
    <t>Replace 11 11kV poles Wharekopae Rd</t>
  </si>
  <si>
    <t>Rejoin 11kV jumpers at pole A3210 Cambridge Trce</t>
  </si>
  <si>
    <t>Repair 11kV lines pole J2206 Maraehara Rd</t>
  </si>
  <si>
    <t>Replace 11kV pole W3607 Mahia</t>
  </si>
  <si>
    <t>Replace 3 11kV poles Bruntons Rd D1815 D1814 &amp; D721</t>
  </si>
  <si>
    <t>Replace T/x D394 Humphries Rd</t>
  </si>
  <si>
    <t>Replace 3 11kV poles D1327 D1332 &amp; D1333 Tiniroto Rd</t>
  </si>
  <si>
    <t>Replace 7 11kV poles Coopers Rd &amp; Pipiwhako Rd D1353 D1344 D1602 D1607 D4219 D1614 &amp; D1627</t>
  </si>
  <si>
    <t>Replace 3 11kV poles D1387 D167 &amp; D1521 Tiniroto Rd</t>
  </si>
  <si>
    <t>Replace Xarm on pole C3622 Waingake Rd</t>
  </si>
  <si>
    <t>Temp repair 11kV pole C3397 Awapuni Rd</t>
  </si>
  <si>
    <t>Untwist 11kV lines at pole D3743 Bushy Knoll Rd</t>
  </si>
  <si>
    <t>Install 11kV links pole A6477 Crawford Rd</t>
  </si>
  <si>
    <t>Isolate 11kV lines for tree cutting D3519 Tiniroto</t>
  </si>
  <si>
    <t>Isolate 11kV lines for tree cutting D3602 Ruakaka Rd</t>
  </si>
  <si>
    <t>Isolate 11kV lines for tree cutting D3305 Awapapa Stn Tiniroto Rd</t>
  </si>
  <si>
    <t>Replace 11kV pole  J2206 Maraehara Rd</t>
  </si>
  <si>
    <t>Replace 11kV pole G1458 Anaura Bay Rd</t>
  </si>
  <si>
    <t>Isolate 11kV lines for tree cutting C2201 Matawai Rd</t>
  </si>
  <si>
    <t>Repair 11kV lines between poles A777 &amp; A778 Rototahi</t>
  </si>
  <si>
    <t>Repair 11kV jumper on pole W3087 Mc lean St</t>
  </si>
  <si>
    <t>Repair 11kV lines at pole A778 Rototahi</t>
  </si>
  <si>
    <t>Replace 11kV pole E2068 Waihirere</t>
  </si>
  <si>
    <t>Repair 11kV lines at pole J2024 Tapuwharoa Rd</t>
  </si>
  <si>
    <t>Replace 6 11kV poles Wainui Rd A2056 A2055 A2050 A2048 A2045 &amp; A2044</t>
  </si>
  <si>
    <t>Replace Xarms on pole F1740 Davis Rd</t>
  </si>
  <si>
    <t>Repair 11kV lines between poles D1135 &amp; D1128 Parakanapa Stn Wire thrown over 11kV</t>
  </si>
  <si>
    <t>Replace 11kV pole C3606 Waingake Rd</t>
  </si>
  <si>
    <t>Repair 11kV line at pole C3604 Waingake Rd</t>
  </si>
  <si>
    <t>Untwist 11kV lines between poles A4033 &amp; A4034 Waiomoko Rd</t>
  </si>
  <si>
    <t>Remove trees from 11kV lines pole W4463 Ohuka Rd</t>
  </si>
  <si>
    <t>Re-sag 11kV lines pole D630 Seddon St Patutahi</t>
  </si>
  <si>
    <t>Replace 11kV pole D1477 Knights Rd Patutahi</t>
  </si>
  <si>
    <t>Replace 11kV pole D1941 Judds Rd Patutahi</t>
  </si>
  <si>
    <t>Isolate 11kV lines for Tree cutting Tiniroto Rd</t>
  </si>
  <si>
    <t>Replace 5 11kV poles Humphries Rd D3018 D398 D3019 D3012 &amp; D3022</t>
  </si>
  <si>
    <t>Replace 3 11kV poles A2401 A2402 &amp; A2403 Sponge Bay Rd</t>
  </si>
  <si>
    <t>Isolate 11kV for fire fighting Mahia</t>
  </si>
  <si>
    <t>Isolate 11kV lines for Fire Fighting Glen Roy Rd</t>
  </si>
  <si>
    <t>Repair 11kV Lines between G2059 &amp; G2063 Doonholm Hill</t>
  </si>
  <si>
    <t>Isolate 11kV lines for tree cutting SH35 Rototahi</t>
  </si>
  <si>
    <t>Isolate 11kV for tree cutting Hikuwai Arero</t>
  </si>
  <si>
    <t>Relocate 2 11kV poles A2323 &amp; A56 Sponge Bay Rd</t>
  </si>
  <si>
    <t>Repair 11kV jumper on pole W1031Kiwi Sub</t>
  </si>
  <si>
    <t>Erect new Xarms &amp; T/x fuses on pole E2425 Ormond Valley Rd</t>
  </si>
  <si>
    <t>Isolate 11kV lines for fire fighting B9 hill Tikitiki</t>
  </si>
  <si>
    <t>Reclose E864 Waimata cause unknown</t>
  </si>
  <si>
    <t>Isolate 11kV lines for tree cutting Hihiroroa Rd Otoko</t>
  </si>
  <si>
    <t>Install line breaks at pole E2056 SH2 W /O Hika</t>
  </si>
  <si>
    <t>Power off due to Generator Trip would not restart restored to grid</t>
  </si>
  <si>
    <t>Replace 11kV pole A56 Sponge Bay Rd</t>
  </si>
  <si>
    <t>Replace 11kV pole W9712 Y M C A Rd Mahia</t>
  </si>
  <si>
    <t>Repair 11 kV lines pole B322 Awapuni Rd (Truck hit pole)</t>
  </si>
  <si>
    <t>Replace 2 11kV poles E236 &amp; E826 Mangamaia Rd</t>
  </si>
  <si>
    <t>Install DDO fuses on pole F1754 Olivers Rd</t>
  </si>
  <si>
    <t>Replace insulator on pole A245 Endcliffe Rd</t>
  </si>
  <si>
    <t>Remove line breaks pole E2056 SH2 W /O Hika</t>
  </si>
  <si>
    <t>Isolate 11kV lines for tree cutting Hihiroroa Rd Otoko end</t>
  </si>
  <si>
    <t>Repair 11kV lines at pole W1207 Mahunga Mahia</t>
  </si>
  <si>
    <t>Replace T/x B605 Lowe St with 500KVA T/x</t>
  </si>
  <si>
    <t>Install new Sub Station Ngatapa</t>
  </si>
  <si>
    <t>Replace 8 11kV poles Goodwins Rd over 4 Days</t>
  </si>
  <si>
    <t>Replace 11kV Disc on pole H540 Hikuwai</t>
  </si>
  <si>
    <t>Cut 11kV jumpers at pole F74 Olivers Rd for pipe laying</t>
  </si>
  <si>
    <t>Isolate 11kV for Tree cutting Tapuaeroa Rd</t>
  </si>
  <si>
    <t>Repair 11kV lines pole A3991 Waiomoko Rd</t>
  </si>
  <si>
    <t>Isolate 11kV for 50kV pole Replacements Mangatuna</t>
  </si>
  <si>
    <t>Isolate 11kV for tree cutting Tahunga Rd</t>
  </si>
  <si>
    <t>Replace 11kV pole A4326 Goodwins Rd</t>
  </si>
  <si>
    <t>Replace Xarm on pole W62879 Cricklewood Rd</t>
  </si>
  <si>
    <t>Isolate 11kV lines for tree cutting Ohuka Rd</t>
  </si>
  <si>
    <t>Replace 2 11kV poles Riverside Rd A4240 &amp; A4243</t>
  </si>
  <si>
    <t>Replace 11kV pole H2301 Te Puia</t>
  </si>
  <si>
    <t>Replace 11kV pole A547 Goodwins Rd</t>
  </si>
  <si>
    <t>Remove tree from 11kV lines pole C858 Paparatu Rd</t>
  </si>
  <si>
    <t>Repair 11kV lines between J2227 &amp; J2229 Kopuponamu Valley</t>
  </si>
  <si>
    <t>Replace 11kV pole E2097 SH 2 Ormond</t>
  </si>
  <si>
    <t>Reclose CB1 on Generator 2 at Ruatoria</t>
  </si>
  <si>
    <t>Reclose CB D646 Bushmere at Patutahi Sub cause unknown</t>
  </si>
  <si>
    <t>Reclose CB D644 Muriwai cause unknown</t>
  </si>
  <si>
    <t>Relocate 11kV pole J4028 Hicks Bay</t>
  </si>
  <si>
    <t>To cut jumpers at pole A800 &amp; A803 SH35 Rototahi</t>
  </si>
  <si>
    <t>Repair 11kV lines D3446 to D3447 Taumata Rd</t>
  </si>
  <si>
    <t>Cut 11kV jumpers pole D2088 Lavenham Rd</t>
  </si>
  <si>
    <t>Replace 2 11kV poles D2088 &amp; D361 Lavenham Rd</t>
  </si>
  <si>
    <t>Replace 11kV pole D2083 Lavenham Rd</t>
  </si>
  <si>
    <t>Repair 11kV between poles E1067 to E1068 Kanakanaia Rd</t>
  </si>
  <si>
    <t>Close ABS B206 in Fox St</t>
  </si>
  <si>
    <t>Replace 11kV pole A4309 Goodwins Rd</t>
  </si>
  <si>
    <t>Replace 11kV pole A4080 Darwin Rd</t>
  </si>
  <si>
    <t>Install new T/x W309 Karaka St</t>
  </si>
  <si>
    <t>Phase out across Gas Switch W245 &amp; W247 Kitchener St</t>
  </si>
  <si>
    <t>Rejoin 11kV jumpers pole D2088 Lavenham Rd</t>
  </si>
  <si>
    <t>Repair 11kV lines at between poles C858 to C859 Paparatu Rd</t>
  </si>
  <si>
    <t>Cut 11kV jumpers at poles B2038 &amp; B5008 Riverside Rd</t>
  </si>
  <si>
    <t>Replace 2 11kV poles B2040 &amp; B2041 Riverside Rd</t>
  </si>
  <si>
    <t>Repair 11kv cable B222 Waimata Cheese Riverside Rd</t>
  </si>
  <si>
    <t>Replace T/x D120 Rere</t>
  </si>
  <si>
    <t>Repair 11kV line pole W6209 Kiwi Valley</t>
  </si>
  <si>
    <t>Cut 11kV jumpers on pole H2356 Te Puia</t>
  </si>
  <si>
    <t>Rejion 11kV jumper at poles H2357 &amp; H2359 Te Puia</t>
  </si>
  <si>
    <t>Replace 11kV poles F1754 to F328 Olivers Rd</t>
  </si>
  <si>
    <t>Repair 11kV line H563 to H561 SH 35 Parenga Crn</t>
  </si>
  <si>
    <t>Replace 11kV pole E1465 Kaiteratahi</t>
  </si>
  <si>
    <t>Replace 11kV pole A4063 Haache Rd</t>
  </si>
  <si>
    <t>Replace T/x J275 to 50kVA Waione Rd</t>
  </si>
  <si>
    <t>Rejoin 11kV jumpers at pole J3979 Waione Rd</t>
  </si>
  <si>
    <t>Cut 11kV jumpers at pole J3979 Waione Rd</t>
  </si>
  <si>
    <t>Install line breaks D4328 &amp; D4318 SH2 W/O Hika</t>
  </si>
  <si>
    <t>Replace 11kV pole W8258 Whakakihi</t>
  </si>
  <si>
    <t>Replace insulator on pole A3970 Wharekiri Rd</t>
  </si>
  <si>
    <t>To Connect &amp; Disconnect Generator Sunvale Cres T/X B175</t>
  </si>
  <si>
    <t>Replace 2 11kV Poles B1280 &amp; B1283 Fox St</t>
  </si>
  <si>
    <t>Replace 6 11kV poles Between W733 to W807 Nuhaka</t>
  </si>
  <si>
    <t>Replace 11kV poles D4325 D4322 D659 &amp; D4324 SH2 W /O Hika</t>
  </si>
  <si>
    <t>Replace H Pole F170 Makaretu Crn</t>
  </si>
  <si>
    <t>Replace 9 11kV poles Between W7487 to W7533 Ruakituri Valley</t>
  </si>
  <si>
    <t>Remove pole B2038 from 11kV lines Riverside Rd</t>
  </si>
  <si>
    <t>Replace 7 11kV poles Upper Ruakituri Valley W7368 to W7458</t>
  </si>
  <si>
    <t>Connect &amp; Disconnect Generator Ruakituiri Valley W7358</t>
  </si>
  <si>
    <t>Replace 2 11kV poles B2033 &amp; B2038 Riverside Rd</t>
  </si>
  <si>
    <t>Remove line breaks poles D4318 &amp; D4328 SH2 W / O Hika</t>
  </si>
  <si>
    <t>Install new Oil Switch B593 Roberts Rd</t>
  </si>
  <si>
    <t>Isolate 11kV lines for tree cutting J1396 to J1358 Harrison Rd</t>
  </si>
  <si>
    <t>Isolate 11kV lines for tree cutting J88 Mangaharei St Ruatoria</t>
  </si>
  <si>
    <t>Replace 11kV poles B2072 &amp; B2074 Riverside Rd</t>
  </si>
  <si>
    <t>Isolate 11kV lines for tree cutting J1954 Tapuaero Rd</t>
  </si>
  <si>
    <t>Install line breaks pole D1998 Lavenham Rd</t>
  </si>
  <si>
    <t>To remove line breaks at pole D1998 Lavenham Rd</t>
  </si>
  <si>
    <t>Replace 11kv poles between D1998 to D361 Lavenham Rd</t>
  </si>
  <si>
    <t>Isolate 11kV lines for tree cutting Arero G4226 to G4225</t>
  </si>
  <si>
    <t>Patrol 11kV lines Waimata Valley from Recloser E864</t>
  </si>
  <si>
    <t>Remove tree from 11kV pole E804 Mangatu Stud Farm</t>
  </si>
  <si>
    <t>Isolate 11kV lines for tree cutting D489 to D3405 Taumata Rd</t>
  </si>
  <si>
    <t>Repair 11kV line pole W6785 Frasertown Rd</t>
  </si>
  <si>
    <t>Erect 11kV pole E1606 Manders Rd</t>
  </si>
  <si>
    <t>Replace T/x A419 Murdouch St</t>
  </si>
  <si>
    <t>CLASS A-G</t>
  </si>
  <si>
    <t>C</t>
  </si>
  <si>
    <t>B</t>
  </si>
  <si>
    <t>c</t>
  </si>
  <si>
    <t>NOTES</t>
  </si>
  <si>
    <t>Duration of Outage max (mins)</t>
  </si>
  <si>
    <t>2012/2013</t>
  </si>
  <si>
    <t>2013/2014</t>
  </si>
  <si>
    <t>02/04/2011</t>
  </si>
  <si>
    <t>03/04/2011</t>
  </si>
  <si>
    <t>04/04/2011</t>
  </si>
  <si>
    <t>05/04/2011</t>
  </si>
  <si>
    <t>06/04/2011</t>
  </si>
  <si>
    <t>07/04/2011</t>
  </si>
  <si>
    <t>08/04/2011</t>
  </si>
  <si>
    <t>11/04/2011</t>
  </si>
  <si>
    <t>12/04/2011</t>
  </si>
  <si>
    <t>13/04/2011</t>
  </si>
  <si>
    <t>14/04/2011</t>
  </si>
  <si>
    <t>18/04/2011</t>
  </si>
  <si>
    <t>19/04/2011</t>
  </si>
  <si>
    <t>20/04/2011</t>
  </si>
  <si>
    <t>26/04/2011</t>
  </si>
  <si>
    <t>27/04/2011</t>
  </si>
  <si>
    <t>28/04/2011</t>
  </si>
  <si>
    <t>29/04/2011</t>
  </si>
  <si>
    <t>30/04/2011</t>
  </si>
  <si>
    <t>01/05/2011</t>
  </si>
  <si>
    <t>02/05/2011</t>
  </si>
  <si>
    <t>03/05/2011</t>
  </si>
  <si>
    <t>04/05/2011</t>
  </si>
  <si>
    <t>05/05/2011</t>
  </si>
  <si>
    <t>09/05/2011</t>
  </si>
  <si>
    <t>10/05/2011</t>
  </si>
  <si>
    <t>11/05/2011</t>
  </si>
  <si>
    <t>12/05/2011</t>
  </si>
  <si>
    <t>13/05/2011</t>
  </si>
  <si>
    <t>14/05/2011</t>
  </si>
  <si>
    <t>16/05/2011</t>
  </si>
  <si>
    <t>17/05/2011</t>
  </si>
  <si>
    <t>19/05/2011</t>
  </si>
  <si>
    <t>20/05/2011</t>
  </si>
  <si>
    <t>22/05/2011</t>
  </si>
  <si>
    <t>23/05/2011</t>
  </si>
  <si>
    <t>24/05/2011</t>
  </si>
  <si>
    <t>25/05/2011</t>
  </si>
  <si>
    <t>26/05/2011</t>
  </si>
  <si>
    <t>27/05/2011</t>
  </si>
  <si>
    <t>31/05/2011</t>
  </si>
  <si>
    <t>01/06/2011</t>
  </si>
  <si>
    <t>02/06/2011</t>
  </si>
  <si>
    <t>05/06/2011</t>
  </si>
  <si>
    <t>06/06/2011</t>
  </si>
  <si>
    <t>08/06/2011</t>
  </si>
  <si>
    <t>09/06/2011</t>
  </si>
  <si>
    <t>10/06/2011</t>
  </si>
  <si>
    <t>11/06/2011</t>
  </si>
  <si>
    <t>12/06/2011</t>
  </si>
  <si>
    <t>14/06/2011</t>
  </si>
  <si>
    <t>17/06/2011</t>
  </si>
  <si>
    <t>22/06/2011</t>
  </si>
  <si>
    <t>23/06/2011</t>
  </si>
  <si>
    <t>24/06/2011</t>
  </si>
  <si>
    <t>26/06/2011</t>
  </si>
  <si>
    <t>27/06/2011</t>
  </si>
  <si>
    <t>29/06/2011</t>
  </si>
  <si>
    <t>30/06/2011</t>
  </si>
  <si>
    <t>01/07/2011</t>
  </si>
  <si>
    <t>04/07/2011</t>
  </si>
  <si>
    <t>05/07/2011</t>
  </si>
  <si>
    <t>07/07/2011</t>
  </si>
  <si>
    <t>08/07/2011</t>
  </si>
  <si>
    <t>09/07/2011</t>
  </si>
  <si>
    <t>10/07/2011</t>
  </si>
  <si>
    <t>11/07/2011</t>
  </si>
  <si>
    <t>12/07/2011</t>
  </si>
  <si>
    <t>13/07/2011</t>
  </si>
  <si>
    <t>14/07/2011</t>
  </si>
  <si>
    <t>15/07/2011</t>
  </si>
  <si>
    <t>17/07/2011</t>
  </si>
  <si>
    <t>18/07/2011</t>
  </si>
  <si>
    <t>19/07/2011</t>
  </si>
  <si>
    <t>21/07/2011</t>
  </si>
  <si>
    <t>22/07/2011</t>
  </si>
  <si>
    <t>23/07/2011</t>
  </si>
  <si>
    <t>24/07/2011</t>
  </si>
  <si>
    <t>25/07/2011</t>
  </si>
  <si>
    <t>27/07/2011</t>
  </si>
  <si>
    <t>28/07/2011</t>
  </si>
  <si>
    <t>29/07/2011</t>
  </si>
  <si>
    <t>30/07/2011</t>
  </si>
  <si>
    <t>01/08/2011</t>
  </si>
  <si>
    <t>02/08/2011</t>
  </si>
  <si>
    <t>04/08/2011</t>
  </si>
  <si>
    <t>05/08/2011</t>
  </si>
  <si>
    <t>06/08/2011</t>
  </si>
  <si>
    <t>07/08/2011</t>
  </si>
  <si>
    <t>08/08/2011</t>
  </si>
  <si>
    <t>10/08/2011</t>
  </si>
  <si>
    <t>11/08/2011</t>
  </si>
  <si>
    <t>12/08/2011</t>
  </si>
  <si>
    <t>14/08/2011</t>
  </si>
  <si>
    <t>15/08/2011</t>
  </si>
  <si>
    <t>17/08/2011</t>
  </si>
  <si>
    <t>18/08/2011</t>
  </si>
  <si>
    <t>19/08/2011</t>
  </si>
  <si>
    <t>23/08/2011</t>
  </si>
  <si>
    <t>24/08/2011</t>
  </si>
  <si>
    <t>25/08/2011</t>
  </si>
  <si>
    <t>26/08/2011</t>
  </si>
  <si>
    <t>31/08/2011</t>
  </si>
  <si>
    <t>01/09/2011</t>
  </si>
  <si>
    <t>02/09/2011</t>
  </si>
  <si>
    <t>05/09/2011</t>
  </si>
  <si>
    <t>07/09/2011</t>
  </si>
  <si>
    <t>08/09/2011</t>
  </si>
  <si>
    <t>09/09/2011</t>
  </si>
  <si>
    <t>12/09/2011</t>
  </si>
  <si>
    <t>13/09/2011</t>
  </si>
  <si>
    <t>14/09/2011</t>
  </si>
  <si>
    <t>15/09/2011</t>
  </si>
  <si>
    <t>16/09/2011</t>
  </si>
  <si>
    <t>18/09/2011</t>
  </si>
  <si>
    <t>19/09/2011</t>
  </si>
  <si>
    <t>20/09/2011</t>
  </si>
  <si>
    <t>21/09/2011</t>
  </si>
  <si>
    <t>22/09/2011</t>
  </si>
  <si>
    <t>23/09/2011</t>
  </si>
  <si>
    <t>27/09/2011</t>
  </si>
  <si>
    <t>28/09/2011</t>
  </si>
  <si>
    <t>29/09/2011</t>
  </si>
  <si>
    <t>30/09/2011</t>
  </si>
  <si>
    <t>01/10/2011</t>
  </si>
  <si>
    <t>03/10/2011</t>
  </si>
  <si>
    <t>04/10/2011</t>
  </si>
  <si>
    <t>05/10/2011</t>
  </si>
  <si>
    <t>06/10/2011</t>
  </si>
  <si>
    <t>07/10/2011</t>
  </si>
  <si>
    <t>10/10/2011</t>
  </si>
  <si>
    <t>11/10/2011</t>
  </si>
  <si>
    <t>12/10/2011</t>
  </si>
  <si>
    <t>13/10/2011</t>
  </si>
  <si>
    <t>14/10/2011</t>
  </si>
  <si>
    <t>17/10/2011</t>
  </si>
  <si>
    <t>18/10/2011</t>
  </si>
  <si>
    <t>19/10/2011</t>
  </si>
  <si>
    <t>20/10/2011</t>
  </si>
  <si>
    <t>21/10/2011</t>
  </si>
  <si>
    <t>23/10/2011</t>
  </si>
  <si>
    <t>26/10/2011</t>
  </si>
  <si>
    <t>27/10/2011</t>
  </si>
  <si>
    <t>28/10/2011</t>
  </si>
  <si>
    <t>30/10/2011</t>
  </si>
  <si>
    <t>01/11/2011</t>
  </si>
  <si>
    <t>02/11/2011</t>
  </si>
  <si>
    <t>08/11/2011</t>
  </si>
  <si>
    <t>09/11/2011</t>
  </si>
  <si>
    <t>10/11/2011</t>
  </si>
  <si>
    <t>11/11/2011</t>
  </si>
  <si>
    <t>15/11/2011</t>
  </si>
  <si>
    <t>18/11/2011</t>
  </si>
  <si>
    <t>19/11/2011</t>
  </si>
  <si>
    <t>20/11/2011</t>
  </si>
  <si>
    <t>21/11/2011</t>
  </si>
  <si>
    <t>22/11/2011</t>
  </si>
  <si>
    <t>23/11/2011</t>
  </si>
  <si>
    <t>24/11/2011</t>
  </si>
  <si>
    <t>25/11/2011</t>
  </si>
  <si>
    <t>26/11/2011</t>
  </si>
  <si>
    <t>28/11/2011</t>
  </si>
  <si>
    <t>30/11/2011</t>
  </si>
  <si>
    <t>01/12/2011</t>
  </si>
  <si>
    <t>02/12/2011</t>
  </si>
  <si>
    <t>04/12/2011</t>
  </si>
  <si>
    <t>05/12/2011</t>
  </si>
  <si>
    <t>06/12/2011</t>
  </si>
  <si>
    <t>07/12/2011</t>
  </si>
  <si>
    <t>08/12/2011</t>
  </si>
  <si>
    <t>09/12/2011</t>
  </si>
  <si>
    <t>12/12/2011</t>
  </si>
  <si>
    <t>13/12/2011</t>
  </si>
  <si>
    <t>14/12/2011</t>
  </si>
  <si>
    <t>15/12/2011</t>
  </si>
  <si>
    <t>16/12/2011</t>
  </si>
  <si>
    <t>19/12/2011</t>
  </si>
  <si>
    <t>20/12/2011</t>
  </si>
  <si>
    <t>21/12/2011</t>
  </si>
  <si>
    <t>22/12/2011</t>
  </si>
  <si>
    <t>23/12/2011</t>
  </si>
  <si>
    <t>02/01/2012</t>
  </si>
  <si>
    <t>08/01/2012</t>
  </si>
  <si>
    <t>10/01/2012</t>
  </si>
  <si>
    <t>12/01/2012</t>
  </si>
  <si>
    <t>13/01/2012</t>
  </si>
  <si>
    <t>14/01/2012</t>
  </si>
  <si>
    <t>16/01/2012</t>
  </si>
  <si>
    <t>17/01/2012</t>
  </si>
  <si>
    <t>19/01/2012</t>
  </si>
  <si>
    <t>20/01/2012</t>
  </si>
  <si>
    <t>21/01/2012</t>
  </si>
  <si>
    <t>23/01/2012</t>
  </si>
  <si>
    <t>25/01/2012</t>
  </si>
  <si>
    <t>26/01/2012</t>
  </si>
  <si>
    <t>28/01/2012</t>
  </si>
  <si>
    <t>01/02/2012</t>
  </si>
  <si>
    <t>02/02/2012</t>
  </si>
  <si>
    <t>03/02/2012</t>
  </si>
  <si>
    <t>08/02/2012</t>
  </si>
  <si>
    <t>09/02/2012</t>
  </si>
  <si>
    <t>10/02/2012</t>
  </si>
  <si>
    <t>12/02/2012</t>
  </si>
  <si>
    <t>13/02/2012</t>
  </si>
  <si>
    <t>14/02/2012</t>
  </si>
  <si>
    <t>15/02/2012</t>
  </si>
  <si>
    <t>17/02/2012</t>
  </si>
  <si>
    <t>20/02/2012</t>
  </si>
  <si>
    <t>21/02/2012</t>
  </si>
  <si>
    <t>22/02/2012</t>
  </si>
  <si>
    <t>23/02/2012</t>
  </si>
  <si>
    <t>24/02/2012</t>
  </si>
  <si>
    <t>25/02/2012</t>
  </si>
  <si>
    <t>27/02/2012</t>
  </si>
  <si>
    <t>29/02/2012</t>
  </si>
  <si>
    <t>01/03/2012</t>
  </si>
  <si>
    <t>02/03/2012</t>
  </si>
  <si>
    <t>03/03/2012</t>
  </si>
  <si>
    <t>04/03/2012</t>
  </si>
  <si>
    <t>05/03/2012</t>
  </si>
  <si>
    <t>06/03/2012</t>
  </si>
  <si>
    <t>07/03/2012</t>
  </si>
  <si>
    <t>08/03/2012</t>
  </si>
  <si>
    <t>09/03/2012</t>
  </si>
  <si>
    <t>11/03/2012</t>
  </si>
  <si>
    <t>12/03/2012</t>
  </si>
  <si>
    <t>13/03/2012</t>
  </si>
  <si>
    <t>14/03/2012</t>
  </si>
  <si>
    <t>15/03/2012</t>
  </si>
  <si>
    <t>16/03/2012</t>
  </si>
  <si>
    <t>18/03/2012</t>
  </si>
  <si>
    <t>19/03/2012</t>
  </si>
  <si>
    <t>20/03/2012</t>
  </si>
  <si>
    <t>21/03/2012</t>
  </si>
  <si>
    <t>22/03/2012</t>
  </si>
  <si>
    <t>23/03/2012</t>
  </si>
  <si>
    <t>25/03/2012</t>
  </si>
  <si>
    <t>27/03/2012</t>
  </si>
  <si>
    <t>28/03/2012</t>
  </si>
  <si>
    <t>29/03/2012</t>
  </si>
  <si>
    <t>30/03/2012</t>
  </si>
  <si>
    <t>02/04/2012</t>
  </si>
  <si>
    <t>03/04/2012</t>
  </si>
  <si>
    <t>04/04/2012</t>
  </si>
  <si>
    <t>05/04/2012</t>
  </si>
  <si>
    <t>06/04/2012</t>
  </si>
  <si>
    <t>08/04/2012</t>
  </si>
  <si>
    <t>09/04/2012</t>
  </si>
  <si>
    <t>10/04/2012</t>
  </si>
  <si>
    <t>12/04/2012</t>
  </si>
  <si>
    <t>13/04/2012</t>
  </si>
  <si>
    <t>16/04/2012</t>
  </si>
  <si>
    <t>17/04/2012</t>
  </si>
  <si>
    <t>18/04/2012</t>
  </si>
  <si>
    <t>19/04/2012</t>
  </si>
  <si>
    <t>20/04/2012</t>
  </si>
  <si>
    <t>23/04/2012</t>
  </si>
  <si>
    <t>24/04/2012</t>
  </si>
  <si>
    <t>26/04/2012</t>
  </si>
  <si>
    <t>27/04/2012</t>
  </si>
  <si>
    <t>28/04/2012</t>
  </si>
  <si>
    <t>30/04/2012</t>
  </si>
  <si>
    <t>01/05/2012</t>
  </si>
  <si>
    <t>02/05/2012</t>
  </si>
  <si>
    <t>03/05/2012</t>
  </si>
  <si>
    <t>07/05/2012</t>
  </si>
  <si>
    <t>08/05/2012</t>
  </si>
  <si>
    <t>09/05/2012</t>
  </si>
  <si>
    <t>11/05/2012</t>
  </si>
  <si>
    <t>15/05/2012</t>
  </si>
  <si>
    <t>16/05/2012</t>
  </si>
  <si>
    <t>17/05/2012</t>
  </si>
  <si>
    <t>18/05/2012</t>
  </si>
  <si>
    <t>21/05/2012</t>
  </si>
  <si>
    <t>22/05/2012</t>
  </si>
  <si>
    <t>23/05/2012</t>
  </si>
  <si>
    <t>25/05/2012</t>
  </si>
  <si>
    <t>26/05/2012</t>
  </si>
  <si>
    <t>28/05/2012</t>
  </si>
  <si>
    <t>29/05/2012</t>
  </si>
  <si>
    <t>30/05/2012</t>
  </si>
  <si>
    <t>01/06/2012</t>
  </si>
  <si>
    <t>05/06/2012</t>
  </si>
  <si>
    <t>06/06/2012</t>
  </si>
  <si>
    <t>07/06/2012</t>
  </si>
  <si>
    <t>08/06/2012</t>
  </si>
  <si>
    <t>12/06/2012</t>
  </si>
  <si>
    <t>13/06/2012</t>
  </si>
  <si>
    <t>14/06/2012</t>
  </si>
  <si>
    <t>15/06/2012</t>
  </si>
  <si>
    <t>18/06/2012</t>
  </si>
  <si>
    <t>19/06/2012</t>
  </si>
  <si>
    <t>20/06/2012</t>
  </si>
  <si>
    <t>21/06/2012</t>
  </si>
  <si>
    <t>22/06/2012</t>
  </si>
  <si>
    <t>23/06/2012</t>
  </si>
  <si>
    <t>24/06/2012</t>
  </si>
  <si>
    <t>25/06/2012</t>
  </si>
  <si>
    <t>26/06/2012</t>
  </si>
  <si>
    <t>27/06/2012</t>
  </si>
  <si>
    <t>28/06/2012</t>
  </si>
  <si>
    <t>29/06/2012</t>
  </si>
  <si>
    <t>30/06/2012</t>
  </si>
  <si>
    <t>01/07/2012</t>
  </si>
  <si>
    <t>02/07/2012</t>
  </si>
  <si>
    <t>03/07/2012</t>
  </si>
  <si>
    <t>04/07/2012</t>
  </si>
  <si>
    <t>05/07/2012</t>
  </si>
  <si>
    <t>06/07/2012</t>
  </si>
  <si>
    <t>09/07/2012</t>
  </si>
  <si>
    <t>10/07/2012</t>
  </si>
  <si>
    <t>11/07/2012</t>
  </si>
  <si>
    <t>12/07/2012</t>
  </si>
  <si>
    <t>13/07/2012</t>
  </si>
  <si>
    <t>15/07/2012</t>
  </si>
  <si>
    <t>16/07/2012</t>
  </si>
  <si>
    <t>17/07/2012</t>
  </si>
  <si>
    <t>20/07/2012</t>
  </si>
  <si>
    <t>22/07/2012</t>
  </si>
  <si>
    <t>24/07/2012</t>
  </si>
  <si>
    <t>25/07/2012</t>
  </si>
  <si>
    <t>26/07/2012</t>
  </si>
  <si>
    <t>27/07/2012</t>
  </si>
  <si>
    <t>29/07/2012</t>
  </si>
  <si>
    <t>30/07/2012</t>
  </si>
  <si>
    <t>31/07/2012</t>
  </si>
  <si>
    <t>01/08/2012</t>
  </si>
  <si>
    <t>02/08/2012</t>
  </si>
  <si>
    <t>03/08/2012</t>
  </si>
  <si>
    <t>04/08/2012</t>
  </si>
  <si>
    <t>06/08/2012</t>
  </si>
  <si>
    <t>07/08/2012</t>
  </si>
  <si>
    <t>08/08/2012</t>
  </si>
  <si>
    <t>09/08/2012</t>
  </si>
  <si>
    <t>10/08/2012</t>
  </si>
  <si>
    <t>12/08/2012</t>
  </si>
  <si>
    <t>13/08/2012</t>
  </si>
  <si>
    <t>14/08/2012</t>
  </si>
  <si>
    <t>15/08/2012</t>
  </si>
  <si>
    <t>16/08/2012</t>
  </si>
  <si>
    <t>19/08/2012</t>
  </si>
  <si>
    <t>20/08/2012</t>
  </si>
  <si>
    <t>21/08/2012</t>
  </si>
  <si>
    <t>22/08/2012</t>
  </si>
  <si>
    <t>23/08/2012</t>
  </si>
  <si>
    <t>24/08/2012</t>
  </si>
  <si>
    <t>25/08/2012</t>
  </si>
  <si>
    <t>28/08/2012</t>
  </si>
  <si>
    <t>29/08/2012</t>
  </si>
  <si>
    <t>01/09/2012</t>
  </si>
  <si>
    <t>04/09/2012</t>
  </si>
  <si>
    <t>06/09/2012</t>
  </si>
  <si>
    <t>07/09/2012</t>
  </si>
  <si>
    <t>08/09/2012</t>
  </si>
  <si>
    <t>09/09/2012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</si>
  <si>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</si>
  <si>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</si>
  <si>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</si>
  <si>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</si>
  <si>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</si>
  <si>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</si>
  <si>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</si>
  <si>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17/09/2012</t>
  </si>
  <si>
    <t>18/09/2012</t>
  </si>
  <si>
    <t>19/09/2012</t>
  </si>
  <si>
    <t>20/09/2012</t>
  </si>
  <si>
    <t>24/09/2012</t>
  </si>
  <si>
    <t>26/09/2012</t>
  </si>
  <si>
    <t>27/09/2012</t>
  </si>
  <si>
    <t>28/09/2012</t>
  </si>
  <si>
    <t>30/09/2012</t>
  </si>
  <si>
    <t>02/10/2012</t>
  </si>
  <si>
    <t>03/10/2012</t>
  </si>
  <si>
    <t>04/10/2012</t>
  </si>
  <si>
    <t>05/10/2012</t>
  </si>
  <si>
    <t>06/10/2012</t>
  </si>
  <si>
    <t>07/10/2012</t>
  </si>
  <si>
    <t>08/10/2012</t>
  </si>
  <si>
    <t>09/10/2012</t>
  </si>
  <si>
    <t>10/10/2012</t>
  </si>
  <si>
    <t>11/10/2012</t>
  </si>
  <si>
    <t>12/10/2012</t>
  </si>
  <si>
    <t>13/10/2012</t>
  </si>
  <si>
    <t>14/10/2012</t>
  </si>
  <si>
    <t>15/10/2012</t>
  </si>
  <si>
    <t>16/10/2012</t>
  </si>
  <si>
    <t>17/10/2012</t>
  </si>
  <si>
    <t>18/10/2012</t>
  </si>
  <si>
    <t>22/10/2012</t>
  </si>
  <si>
    <t>23/10/2012</t>
  </si>
  <si>
    <t>24/10/2012</t>
  </si>
  <si>
    <t>25/10/2012</t>
  </si>
  <si>
    <t>26/10/2012</t>
  </si>
  <si>
    <t>28/10/2012</t>
  </si>
  <si>
    <t>31/10/2012</t>
  </si>
  <si>
    <t>01/11/2012</t>
  </si>
  <si>
    <t>03/11/2012</t>
  </si>
  <si>
    <t>06/11/2012</t>
  </si>
  <si>
    <t>08/11/2012</t>
  </si>
  <si>
    <t>10/11/2012</t>
  </si>
  <si>
    <t>13/11/2012</t>
  </si>
  <si>
    <t>14/11/2012</t>
  </si>
  <si>
    <t>18/11/2012</t>
  </si>
  <si>
    <t>20/11/2012</t>
  </si>
  <si>
    <t>21/11/2012</t>
  </si>
  <si>
    <t>22/11/2012</t>
  </si>
  <si>
    <t>23/11/2012</t>
  </si>
  <si>
    <t>24/11/2012</t>
  </si>
  <si>
    <t>25/11/2012</t>
  </si>
  <si>
    <t>26/11/2012</t>
  </si>
  <si>
    <t>27/11/2012</t>
  </si>
  <si>
    <t>28/11/2012</t>
  </si>
  <si>
    <t>29/11/2012</t>
  </si>
  <si>
    <t>30/11/2012</t>
  </si>
  <si>
    <t>01/12/2012</t>
  </si>
  <si>
    <t>04/12/2012</t>
  </si>
  <si>
    <t>05/12/2012</t>
  </si>
  <si>
    <t>06/12/2012</t>
  </si>
  <si>
    <t>07/12/2012</t>
  </si>
  <si>
    <t>08/12/2012</t>
  </si>
  <si>
    <t>09/12/2012</t>
  </si>
  <si>
    <t>11/12/2012</t>
  </si>
  <si>
    <t>13/12/2012</t>
  </si>
  <si>
    <t>14/12/2012</t>
  </si>
  <si>
    <t>17/12/2012</t>
  </si>
  <si>
    <t>18/12/2012</t>
  </si>
  <si>
    <t>20/12/2012</t>
  </si>
  <si>
    <t>23/12/2012</t>
  </si>
  <si>
    <t>28/12/2012</t>
  </si>
  <si>
    <t>07/01/2013</t>
  </si>
  <si>
    <t>10/01/2013</t>
  </si>
  <si>
    <t>11/01/2013</t>
  </si>
  <si>
    <t>13/01/2013</t>
  </si>
  <si>
    <t>14/01/2013</t>
  </si>
  <si>
    <t>15/01/2013</t>
  </si>
  <si>
    <t>17/01/2013</t>
  </si>
  <si>
    <t>18/01/2013</t>
  </si>
  <si>
    <t>19/01/2013</t>
  </si>
  <si>
    <t>22/01/2013</t>
  </si>
  <si>
    <t>24/01/2013</t>
  </si>
  <si>
    <t>25/01/2013</t>
  </si>
  <si>
    <t>31/01/2013</t>
  </si>
  <si>
    <t>01/02/2013</t>
  </si>
  <si>
    <t>04/02/2013</t>
  </si>
  <si>
    <t>05/02/2013</t>
  </si>
  <si>
    <t>07/02/2013</t>
  </si>
  <si>
    <t>11/02/2013</t>
  </si>
  <si>
    <t>12/02/2013</t>
  </si>
  <si>
    <t>13/02/2013</t>
  </si>
  <si>
    <t>14/02/2013</t>
  </si>
  <si>
    <t>15/02/2013</t>
  </si>
  <si>
    <t>16/02/2013</t>
  </si>
  <si>
    <t>20/02/2013</t>
  </si>
  <si>
    <t>21/02/2013</t>
  </si>
  <si>
    <t>22/02/2013</t>
  </si>
  <si>
    <t>23/02/2013</t>
  </si>
  <si>
    <t>24/02/2013</t>
  </si>
  <si>
    <t>25/02/2013</t>
  </si>
  <si>
    <t>27/02/2013</t>
  </si>
  <si>
    <t>28/02/2013</t>
  </si>
  <si>
    <t>01/03/2013</t>
  </si>
  <si>
    <t>03/03/2013</t>
  </si>
  <si>
    <t>05/03/2013</t>
  </si>
  <si>
    <t>06/03/2013</t>
  </si>
  <si>
    <t>08/03/2013</t>
  </si>
  <si>
    <t>10/03/2013</t>
  </si>
  <si>
    <t>11/03/2013</t>
  </si>
  <si>
    <t>12/03/2013</t>
  </si>
  <si>
    <t>14/03/2013</t>
  </si>
  <si>
    <t>17/03/2013</t>
  </si>
  <si>
    <t>19/03/2013</t>
  </si>
  <si>
    <t>20/03/2013</t>
  </si>
  <si>
    <t>21/03/2013</t>
  </si>
  <si>
    <t>22/03/2013</t>
  </si>
  <si>
    <t>25/03/2013</t>
  </si>
  <si>
    <t>26/03/2013</t>
  </si>
  <si>
    <t>27/03/2013</t>
  </si>
  <si>
    <t>28/03/2013</t>
  </si>
  <si>
    <t>30/03/2013</t>
  </si>
  <si>
    <t>Replace pole G1686 Arikihi Rd</t>
  </si>
  <si>
    <t>Remove branch from 11kV pole J1669 Bowling Green Rd</t>
  </si>
  <si>
    <t>Repair lines poles H1474 &amp; H1475 Makarika Rd</t>
  </si>
  <si>
    <t>Remove tree branch from line pole W1107 Harrison Rd</t>
  </si>
  <si>
    <t>Remove branch from line Pole H4155 Ihungia Rd</t>
  </si>
  <si>
    <t>Repair 11kV jumper pole W9412 Onenui</t>
  </si>
  <si>
    <t>Relocate 11kV pole G1685 due to river shiffting</t>
  </si>
  <si>
    <t>Replace broken pole J1770 Kemps Hill</t>
  </si>
  <si>
    <t>Repair 11kV lines pole D3012 Tiniroto Rd</t>
  </si>
  <si>
    <t>Replace 3 11kV poles C2227 C2228 &amp; C244 Main Rd Makaraka</t>
  </si>
  <si>
    <t>Repair 11kV lines pole D1793 Gentle Annie Hill</t>
  </si>
  <si>
    <t>Repair 11kV lines poles H135 to H1230 Tuakau Rd</t>
  </si>
  <si>
    <t>Replace 11kV pole J3553 Tuparoa Rd hit by Car</t>
  </si>
  <si>
    <t>Repair tapchanger T3 at Ruatoria Sub</t>
  </si>
  <si>
    <t>Isolate 11kV lines pole D5335 Lavenham Rd</t>
  </si>
  <si>
    <t>Repair lines pole W5880 Tiniroto Rd</t>
  </si>
  <si>
    <t>Repair 11kV lines pole H154 to H146 Ihungia Rd</t>
  </si>
  <si>
    <t>Install T/x on pole C4995 Nelson Rd</t>
  </si>
  <si>
    <t>Replace 11kV pole W3995 Mohaka</t>
  </si>
  <si>
    <t>Replace 11kV pole H527 Waihau Rd</t>
  </si>
  <si>
    <t>Replace 11kV poles H2512 H2541 Arthur St</t>
  </si>
  <si>
    <t>Repair 11kV lines pole G1696 Arikihi Rd</t>
  </si>
  <si>
    <t>Repair ABS C1091 Waingake Rd</t>
  </si>
  <si>
    <t>Replace 11kV poles H1505 H1506 H1505 H1505 Makarika</t>
  </si>
  <si>
    <t>Replace 11kV poles F3374 &amp; F3378 Kipling Rd</t>
  </si>
  <si>
    <t>Replace poles beyond E157 Te Hau Rd</t>
  </si>
  <si>
    <t>Replace ABS B213 Russel St</t>
  </si>
  <si>
    <t>Replace insulator pole J363 Hicks Bay</t>
  </si>
  <si>
    <t>Replace T/x J303 East Cape Rd</t>
  </si>
  <si>
    <t>Replace 11kV poles D492 &amp; D3927 Taumata Rd</t>
  </si>
  <si>
    <t>Replace 2 broken poles F2400 &amp; F2401 Marumoko Rd Motu</t>
  </si>
  <si>
    <t>Replace 11kV pole E2147 SH2 Ormond</t>
  </si>
  <si>
    <t>Isolate 11kV lines for tree cutting A4431 Turihau Stn</t>
  </si>
  <si>
    <t>Replace burnt pole H1948 Kopuaroa Rd possum on pole</t>
  </si>
  <si>
    <t>Isolate lines pole W1112 Titirangi Rd</t>
  </si>
  <si>
    <t>Repair LBS D141 Wharekopae Rd</t>
  </si>
  <si>
    <t>Replace 11kV poles G2213 &amp; G2211 Mangatuna Rd</t>
  </si>
  <si>
    <t>Replace 11kV poles W5868 &amp; W5860 Brownlie Rd</t>
  </si>
  <si>
    <t>Isolate 11kV lines for tree cutting pole J2565 Te Araroa</t>
  </si>
  <si>
    <t>Replace 11kV poles D491 to D3494 Taumata Rd</t>
  </si>
  <si>
    <t>Replace T/x F369 Matawai Rd Te Karaka</t>
  </si>
  <si>
    <t>Straighten 11kV pole J4510 Hicks Bay</t>
  </si>
  <si>
    <t>Repair 11kV lies pole W8835 Morere</t>
  </si>
  <si>
    <t>Relocate stay wire 11kV pole E310 Waimata Valley Rd</t>
  </si>
  <si>
    <t>Reposition pole C2165 Waingake Valley Rd</t>
  </si>
  <si>
    <t>Replace 11kV poles D2686 D2687 D2688 Pehiri Rd</t>
  </si>
  <si>
    <t>Replace poles B1991 &amp; B1993 Matokitoki Valley</t>
  </si>
  <si>
    <t>Repair 11kV jumper pole G1773 Tauwhareparae Rd</t>
  </si>
  <si>
    <t>Replace ABS H59 Waiapu Rd Te Puia</t>
  </si>
  <si>
    <t>Replace 11kV poles beyond G1674 Mangatuna Rd</t>
  </si>
  <si>
    <t>Reclose  Arcing ABS E188  Mangamaia Rd</t>
  </si>
  <si>
    <t>Connect &amp; reconnect Recloser W999 for Maintenance Pokopoko</t>
  </si>
  <si>
    <t>Replace 11kV poles H1531 H1511 H1519 H1517 Horehore Rd</t>
  </si>
  <si>
    <t>Isolate 11kV lines poles H188 to H186 Puketoro Rd</t>
  </si>
  <si>
    <t>Replace 11kV poles beyond fuses H229 Kawera Rd</t>
  </si>
  <si>
    <t>Install T/x on pole 11kV pole J3834 Matakaoa Rd</t>
  </si>
  <si>
    <t>Isolate 11kV lines for tree cutting beyond G175 Hokoroa Rd</t>
  </si>
  <si>
    <t>Replace faulty DDO fuses pole F384 Te Karaka</t>
  </si>
  <si>
    <t>Replace 50kV 11kV pole C5852 Mc Donalds Rd</t>
  </si>
  <si>
    <t>Replace 11kV poles C5445 C5406 C5428 C5426 Kirkpatrick Rd</t>
  </si>
  <si>
    <t>Repair 11kV lies pole W1316 Tawhara Rd Wairoa</t>
  </si>
  <si>
    <t>Isolate 11kV lines pole H146 Ihungia Rd</t>
  </si>
  <si>
    <t>Replace 11kV poles E1456 E1455 F1075 F1074 F1073 Kanakanaia Rd</t>
  </si>
  <si>
    <t>Replace 11kV poles C5429 C5431 C5433 C5435 Kirkpatrick Rd</t>
  </si>
  <si>
    <t>Replace 11kV poles H1960 H1962 Kiekie Rd</t>
  </si>
  <si>
    <t>Replace T/x J187 Tapuwaeroa Rd</t>
  </si>
  <si>
    <t>Replace 11kV poles C5438 C5439 C5404 Kirkpatrick Rd</t>
  </si>
  <si>
    <t>Replace 11kV poles H1677 H1678 H1502 Makarika Rd</t>
  </si>
  <si>
    <t>Re adjust ABSs E109 &amp; E92 Matawai Rd</t>
  </si>
  <si>
    <t>Remove branch from 11kV pole G1469 Anaura Bay</t>
  </si>
  <si>
    <t>Isolate 11kV lines W1165 Putere Rd for tree cutting</t>
  </si>
  <si>
    <t>Replace 11kV poles F378 F1063 F1062 Kanakanaia Rd</t>
  </si>
  <si>
    <t>Scheduled pole replacement</t>
  </si>
  <si>
    <t>Broken jumper</t>
  </si>
  <si>
    <t>HV U/G cable faulty</t>
  </si>
  <si>
    <t>Repair 11kV cable termination at C3402</t>
  </si>
  <si>
    <t>Scheduled shutdown</t>
  </si>
  <si>
    <t>Planned</t>
  </si>
  <si>
    <t>Scheduled Shutdown</t>
  </si>
  <si>
    <t>Faulty switch J1078</t>
  </si>
  <si>
    <t>Replace old poles</t>
  </si>
  <si>
    <t>Scheduled Shuutdown</t>
  </si>
  <si>
    <t>Differential trip (Cause Unknwon)</t>
  </si>
  <si>
    <t>won't close properly</t>
  </si>
  <si>
    <t>CB rectifier repaired</t>
  </si>
  <si>
    <t>Tap changer faulty</t>
  </si>
  <si>
    <t>burnt HV fuse carrier</t>
  </si>
  <si>
    <t>pole broken</t>
  </si>
  <si>
    <t>Scheduled Shutdowns</t>
  </si>
  <si>
    <t>Unknown, suspect bird strike</t>
  </si>
  <si>
    <t>Feeder fault pole down W6251</t>
  </si>
  <si>
    <t>Trees not outside 'fall zone'</t>
  </si>
  <si>
    <t>unknown</t>
  </si>
  <si>
    <t>Car hit pole</t>
  </si>
  <si>
    <t>intermittent fault</t>
  </si>
  <si>
    <t>only holding by steel core</t>
  </si>
  <si>
    <t>Repair 11kV lead to Tx F94</t>
  </si>
  <si>
    <t>nearly falling in sea</t>
  </si>
  <si>
    <t>rotten</t>
  </si>
  <si>
    <t>car vs pole</t>
  </si>
  <si>
    <t>Repair faulty Gas Switch B351 Aberdeen Rd</t>
  </si>
  <si>
    <t>Replace 11kV poles between D2784 to D2904 Wharekopae Rd</t>
  </si>
  <si>
    <t>Repair 11kV ABS B292 Aberdeen Rd</t>
  </si>
  <si>
    <t>Replace 11kV poles H2511 H2512 H2541 H2542 H2543 H2544 Arthur St</t>
  </si>
  <si>
    <t>Repair 11kV lines pole J3714 East Coast Rd Te Araroa</t>
  </si>
  <si>
    <t>Repair 11kV lines pole W6064 Mangapoikie Rd</t>
  </si>
  <si>
    <t>Replace 11kV poles D2908 D2911 D2912 D2914 Wharekopae Rd</t>
  </si>
  <si>
    <t>Replace 11kV poles H1721 &amp; H1722 Makarika Rd</t>
  </si>
  <si>
    <t>Repair 11kV lines pole J1004 to J1006 Poroporo Valley</t>
  </si>
  <si>
    <t>Replace 11kV poles D2922 D509 D123 Wharekopae Rd</t>
  </si>
  <si>
    <t>Replace 11kV poles between H311 to H351 Arthur St Tokomaru Bay</t>
  </si>
  <si>
    <t>Repair 11kV lines poles J554 to J3633 Ruatoria North</t>
  </si>
  <si>
    <t>Repair 11kV jumper pole C250 Makaraka</t>
  </si>
  <si>
    <t>Replace 11kV poles D2931 D2935 D2939 Wharekopae Rd</t>
  </si>
  <si>
    <t>Isolate 11kV for tree Cutting D1045 Parakanapa Rd</t>
  </si>
  <si>
    <t>Replace 11kV poles F1049 F1050 F1051 Kanakanaia Rd</t>
  </si>
  <si>
    <t>Isolate 11kV lines between C397 to D642 for LV pole Changes Kirkpatrick Rd</t>
  </si>
  <si>
    <t>Reclose CB 24 at Tuai Cause unknown</t>
  </si>
  <si>
    <t>Repair 11kV jumper pole W1102 Mahia</t>
  </si>
  <si>
    <t>Replace 11kV pole J3633 Ruatoria</t>
  </si>
  <si>
    <t>Repair 11kV line Poles W6286 to W6287 Raupunga</t>
  </si>
  <si>
    <t>Repair 11kV lines pole F264 Te Wera Rd</t>
  </si>
  <si>
    <t>Replace 11kV poles F1037 F1038 F1041 Kanakanaia Rd</t>
  </si>
  <si>
    <t>Relocate 11kV pole D301 Ruakaka Rd</t>
  </si>
  <si>
    <t>Replace 11kV pole J4400 Te Araroa</t>
  </si>
  <si>
    <t>Replace 11kV poles B2114 B2115 Stout St</t>
  </si>
  <si>
    <t>Repair 11kV X arm pole F272 Journeys End Te Wera</t>
  </si>
  <si>
    <t>Replace 11kV poles F1047 F1046 F1044 Kanakanaia Rd</t>
  </si>
  <si>
    <t>Repair 11kV lines pole W349 to W5048 Ruapapa Rd</t>
  </si>
  <si>
    <t>Replace 11kV T/x B119 Scott St</t>
  </si>
  <si>
    <t>Repair 11kV lines poles W6307 to W70 Cricklewood</t>
  </si>
  <si>
    <t>Repair 11kV lines pole A1216 Whangara Pa Rd</t>
  </si>
  <si>
    <t>Repair 11kV lines Poles W3949 to W5043 Raupunga</t>
  </si>
  <si>
    <t>Repair 11kV line pole W3949 to W5047 Raupunga</t>
  </si>
  <si>
    <t>Repair 11kV lines pole G1101 Rototahi</t>
  </si>
  <si>
    <t>Temp repair pole J980 Waiomatatini</t>
  </si>
  <si>
    <t>Isolate Faulty Tap Changer J3 at Ruatoria Sub</t>
  </si>
  <si>
    <t>Replace 11kV poles H1904 H1910 H1912 Kopuaroa Rd</t>
  </si>
  <si>
    <t>Repair 11kv lines beyond pole C811 Waingake</t>
  </si>
  <si>
    <t>Repair 11kV lines pole E251 Kanakanaia Rd</t>
  </si>
  <si>
    <t>Replace 11kV pole D383 Lavenham Rd</t>
  </si>
  <si>
    <t>Replace 11kV poles H329 H1986 Waipiro Bay Rd</t>
  </si>
  <si>
    <t>Repair 11kV lines poles H2783 to H3891 Mata Rd</t>
  </si>
  <si>
    <t>Replace T/x pole D308 Tiniroto tree hit pole</t>
  </si>
  <si>
    <t>CBs 172 &amp; 152 Trip at Gisborne Sub cause unknown</t>
  </si>
  <si>
    <t>Isloate 11kV pole H142 Waitahia Rd for tree cutting</t>
  </si>
  <si>
    <t>Reboot 11kV cables T/x B112 Queens Rd</t>
  </si>
  <si>
    <t>Repair 11kV lines poles H1931 to H1932 Waipiro Bay Rd</t>
  </si>
  <si>
    <t>Replace 11kV pole H4408 Ihungia Rd</t>
  </si>
  <si>
    <t>Replace 11kV SW/GR B556 B986 B141 Lytton Rd</t>
  </si>
  <si>
    <t>Replace 11kV poles H1981 H1978 H1977 Kopauroa Rd</t>
  </si>
  <si>
    <t>Isolate 11kV lines pole H135 Tuakau Rd for tree cutting</t>
  </si>
  <si>
    <t>Replace 11kV poles C955 C957 C958 Wharerata Rd</t>
  </si>
  <si>
    <t>Replace 11kV poles H2849 H2852 H2236 H2859 Waipiro Bay Rd</t>
  </si>
  <si>
    <t>Replace 11kV pole J2127 Koia Rd Tikitiki</t>
  </si>
  <si>
    <t>Replace 11kV pole J2415 Tikitiki</t>
  </si>
  <si>
    <t>Replace 11kV disc on pole D5566 Kings Rd</t>
  </si>
  <si>
    <t>Replace 11kV poles C1211 C1209 C1203 C1200 C1099 Whakato Rd</t>
  </si>
  <si>
    <t>Relocate 11kV pole A4590 Glenroy Rd</t>
  </si>
  <si>
    <t>Reconductor 11kV lines B2114 to B2108 Stout St</t>
  </si>
  <si>
    <t>Replace 11kV poles H2233 H2221 H254 H2208 Waipiro Bay Rd</t>
  </si>
  <si>
    <t>Replace T/x B685 &amp; G/S B707 B708 B868 Lytton Rd</t>
  </si>
  <si>
    <t>Replace 11kV pole C1340 Papatu Rd hit by car</t>
  </si>
  <si>
    <t>Isolate 11kV lines C516 Dunstan Rd for tree cutting</t>
  </si>
  <si>
    <t>Isolate 11kV lines pole H134 Mata Rd for tree cutting</t>
  </si>
  <si>
    <t>Relocate 50kV 11kV pole C6705 Awapuni Rd</t>
  </si>
  <si>
    <t>Isolate 11kV lines for tree cutting pole H340 Mata Rd</t>
  </si>
  <si>
    <t>Replace 11kV poles F1036 F1037 F1044 Kanakanaia Rd</t>
  </si>
  <si>
    <t>Isolate 11kV for tree cutting pole H114 Mata Rd</t>
  </si>
  <si>
    <t>Replace 11kV poles between D878 to D483 Waimaha Rd</t>
  </si>
  <si>
    <t>Repair 11kV lines pole W8327 Nuhaka</t>
  </si>
  <si>
    <t>Replace T/x W1530 Glengarry Place</t>
  </si>
  <si>
    <t>Replace Xarm 11kV pole G1842 Paramata Rd</t>
  </si>
  <si>
    <t>Replace 11kV poles x 2</t>
  </si>
  <si>
    <t>Service 11kV ABS's (x 18) C &amp; D areas</t>
  </si>
  <si>
    <t>Replace 11kV poles</t>
  </si>
  <si>
    <t>Repair broken wires Wharekiri rd</t>
  </si>
  <si>
    <t>Replace 11kV Poles.</t>
  </si>
  <si>
    <t>Upgrade transformer W1582</t>
  </si>
  <si>
    <t>Replace 11kV ABS Pole</t>
  </si>
  <si>
    <t>Cut trees</t>
  </si>
  <si>
    <t>Cause unknown</t>
  </si>
  <si>
    <t>Cause Unkown ( Could be high winds)</t>
  </si>
  <si>
    <t>Repair 11kv lines</t>
  </si>
  <si>
    <t>Repair 11kV Cable Queen St</t>
  </si>
  <si>
    <t>Replace 11kV pole F2201</t>
  </si>
  <si>
    <t>T/c fault Ruatoria Sub</t>
  </si>
  <si>
    <t>Replace 11kV Poles</t>
  </si>
  <si>
    <t>Replace 11kV pole F2046</t>
  </si>
  <si>
    <t>Replace failed DDO fuses</t>
  </si>
  <si>
    <t>Replace 11kV poles (x4)</t>
  </si>
  <si>
    <t>Install Solid links Pole J2270</t>
  </si>
  <si>
    <t>11kV Line work</t>
  </si>
  <si>
    <t>Upgrade Transformer B120</t>
  </si>
  <si>
    <t>Unkown</t>
  </si>
  <si>
    <t>Cause Unkown</t>
  </si>
  <si>
    <t>Tree in 11kV pole W5708</t>
  </si>
  <si>
    <t>Replace 11kV poles &amp; install new fuses</t>
  </si>
  <si>
    <t>Straighten Xarm at pole J2901</t>
  </si>
  <si>
    <t>Replace 1kV poles (x4)</t>
  </si>
  <si>
    <t>Replace 11kV poles (x2)</t>
  </si>
  <si>
    <t>Tree cutting</t>
  </si>
  <si>
    <t>Suspect concrete boxing support peg been hammered into HV cable</t>
  </si>
  <si>
    <t>Repair 11kV jumper G4001</t>
  </si>
  <si>
    <t>Remove tree off line at G3657</t>
  </si>
  <si>
    <t>HV Pothead on pole W1408 blew up</t>
  </si>
  <si>
    <t>replace polesH2541 - H2544</t>
  </si>
  <si>
    <t>Murrae St HV upgrades, new DDO, new Tx W1037</t>
  </si>
  <si>
    <t>replace poles D878 &amp; D483 Waimaha Rd</t>
  </si>
  <si>
    <t>replace broken xarm</t>
  </si>
  <si>
    <t>replace poles E1978, E158</t>
  </si>
  <si>
    <t>Tree cutting &amp; replace pole</t>
  </si>
  <si>
    <t>replace poles A3783, A3784, A3788, A3789</t>
  </si>
  <si>
    <t>11kV wire broken at pole F222</t>
  </si>
  <si>
    <t>repair 11kV disc on pole G2197</t>
  </si>
  <si>
    <t>broken insulator pole J802</t>
  </si>
  <si>
    <t>replace pole F2217</t>
  </si>
  <si>
    <t>blown off jumper pole W978</t>
  </si>
  <si>
    <t>trees caused line clash at pole W6978, flipped xarm</t>
  </si>
  <si>
    <t>replace broken pole J1987</t>
  </si>
  <si>
    <t>trees broke wire pole H4123</t>
  </si>
  <si>
    <t>replace poles G164 G166 install Gen</t>
  </si>
  <si>
    <t>Install replacement poles F1322 - F1330</t>
  </si>
  <si>
    <t>replace poles F1036 F1034 F1033</t>
  </si>
  <si>
    <t>replace poles H2652 H2674 h2675</t>
  </si>
  <si>
    <t>Replace poles Manders Rd</t>
  </si>
  <si>
    <t>trees on line w599, repair conductor</t>
  </si>
  <si>
    <t>trees brought wires down at J2809</t>
  </si>
  <si>
    <t>trees brought wires down pole C846, caused fire</t>
  </si>
  <si>
    <t>Extreme winds - conductor broke A6491 - caused fire Sirrah St</t>
  </si>
  <si>
    <t>extreme weather pole F4238 blown over</t>
  </si>
  <si>
    <t>extreme winds, wire broken A4410 &amp; A4414</t>
  </si>
  <si>
    <t>tree through line D2045</t>
  </si>
  <si>
    <t>trees broken wire w6369</t>
  </si>
  <si>
    <t>Tree in wind flogged out shackle</t>
  </si>
  <si>
    <t>Burnt Xarm after tree branch hit jumper</t>
  </si>
  <si>
    <t>replace centre bolt, temp. replace pole</t>
  </si>
  <si>
    <t>tree broke wires</t>
  </si>
  <si>
    <t>Trees in line W5285 - W5276 damaged conductor - strong winds</t>
  </si>
  <si>
    <t>trees on line w916</t>
  </si>
  <si>
    <t>trees brought pole G2278 down</t>
  </si>
  <si>
    <t>replace broken pole</t>
  </si>
  <si>
    <t>cable fault between SWGR W247 - W1074</t>
  </si>
  <si>
    <t>replace poles H1531, H1511, H1517, H227</t>
  </si>
  <si>
    <t>Tree vs lines, broken wires</t>
  </si>
  <si>
    <t>Trees broke lines</t>
  </si>
  <si>
    <t>replace poles H235 H1667 H1674</t>
  </si>
  <si>
    <t>Replace Tx J35</t>
  </si>
  <si>
    <t>trees brought Wire down before W312 - pole W6662</t>
  </si>
  <si>
    <t>strong wind brought down lines</t>
  </si>
  <si>
    <t>Tree vs line in wind</t>
  </si>
  <si>
    <t>cut jumpers @ A268</t>
  </si>
  <si>
    <t>HV cable blow up</t>
  </si>
  <si>
    <t>Replace poles H2652 H2674 H2675</t>
  </si>
  <si>
    <t>Replace pole G166</t>
  </si>
  <si>
    <t>replace pole B1510, B2219 + LV alterations</t>
  </si>
  <si>
    <t>replace poles H235 &amp; H1667</t>
  </si>
  <si>
    <t>replace Tx A351</t>
  </si>
  <si>
    <t>Replace insulator pole F3447 Te Karaka</t>
  </si>
  <si>
    <t>Repair 11kV jumper pole H61 Ihungia Rd</t>
  </si>
  <si>
    <t>Replace poles H2652 H2674 H2642 Waima Rd</t>
  </si>
  <si>
    <t>Isolate 11kV lines pole C92 Campion Rd for building shift</t>
  </si>
  <si>
    <t>Replace polymers pole J4415 Te Araroa</t>
  </si>
  <si>
    <t>Replace Xarm pole W7043 &amp; cut trees Ohuka Rd</t>
  </si>
  <si>
    <t>Repair 11kV lines pole W101 Ohuia</t>
  </si>
  <si>
    <t>Repair LBS J45 Poroporo</t>
  </si>
  <si>
    <t>Replace 11kV poles H2222 H2212 &amp; Tx on pole H244 Waipiro Bay Rd</t>
  </si>
  <si>
    <t>Repair 11kV ABS A244 Endcliffe Rd</t>
  </si>
  <si>
    <t>Replace poles J4472 J4475 J4476 J377 Waikura Valley</t>
  </si>
  <si>
    <t>Repair 11kV lines poles W8991 to W8992 Mahia</t>
  </si>
  <si>
    <t>Replace Xarm pole W492 Mangone</t>
  </si>
  <si>
    <t>Repair 11kV lines pole W554 Ruapapa Rd</t>
  </si>
  <si>
    <t>Repair 11kV lines poles H2853 to H2235 Waipiro Bay Rd</t>
  </si>
  <si>
    <t>Replace 11kV poles D5003 D1413 Wharekopae Rd</t>
  </si>
  <si>
    <t>Isolate 11kV lines for tree cutting B193 to B6206 Balance St</t>
  </si>
  <si>
    <t>Repair 11kV lines pole F1884 Whakarau Rd</t>
  </si>
  <si>
    <t>Replace 11kV poles D5015 D5016 Wharekopae Rd</t>
  </si>
  <si>
    <t>Replace 11kV pole E1978 Te Hau Rd Whatatutu</t>
  </si>
  <si>
    <t>Replace Tx B34 Victoria St</t>
  </si>
  <si>
    <t>Isolate 11kV cable Between B485 to B484 Centennial Cres</t>
  </si>
  <si>
    <t>Repair 11kV jumper pole A87 Goodwins Rd</t>
  </si>
  <si>
    <t>Replace 11kV tx pole C385 Nelson Rd</t>
  </si>
  <si>
    <t>Repair 11kV lines pole A4309 Goodwins Rd</t>
  </si>
  <si>
    <t>Replace 11kV pole W1117 Omana Crn Nuhaka</t>
  </si>
  <si>
    <t>Replace 11kV poles J4472 J4475 J4476 Waikura Valley</t>
  </si>
  <si>
    <t>Repair 11kV lines pole W5075 Otoi Rd</t>
  </si>
  <si>
    <t>Replace 11kV poles J4214 J4217 Waikura Valley</t>
  </si>
  <si>
    <t>Repair 11kV lines pole W1184 Awamate Rd</t>
  </si>
  <si>
    <t>Replace 11kV pole F1796 hit by digger Whakarau Rd</t>
  </si>
  <si>
    <t>Repair 11kV jumper pole E9 Manders Rd</t>
  </si>
  <si>
    <t>Cable fault between N502 &amp; N231 Affco Site</t>
  </si>
  <si>
    <t>Isolate 11kV lines pole C242 Mc Donalds Rd</t>
  </si>
  <si>
    <t>Repair 11kV lines poles W6083 to W6084 Mangapoikie Rd</t>
  </si>
  <si>
    <t>Replace 11kV poles F1531 F1526 F1520 Whakarau Rd</t>
  </si>
  <si>
    <t>Install new 11kV pole between poles W7017 to W7018 Ruakituri Valley</t>
  </si>
  <si>
    <t>Replace 11kV poles F2260 F2253 F2249 Whakarau Rd</t>
  </si>
  <si>
    <t>Repair lines poles W1779 to W7485 Ruakituri</t>
  </si>
  <si>
    <t>Remove tree from 11kV lines poles J2707 to J2708 Mangaoporo</t>
  </si>
  <si>
    <t>Replace 11kV pole J1350 Harrison Rd Ruatoria</t>
  </si>
  <si>
    <t>Reclose CB 24 Ruakituri at Tuai High Winds</t>
  </si>
  <si>
    <t>Replace 11kV pole B4873 Russell St</t>
  </si>
  <si>
    <t>Replace 11kV pole J1748 Ruatoria</t>
  </si>
  <si>
    <t>Replace 11kV poles F79 F2240 F1792 Whakarau Rd</t>
  </si>
  <si>
    <t>Install DDO fuses pole C2507 Nelson Rd</t>
  </si>
  <si>
    <t>Repair 11kV cable SW/GR B6276 Awapuni Rd</t>
  </si>
  <si>
    <t>Install DDO fuses pole W5685 Raupunga</t>
  </si>
  <si>
    <t>Isolate 11kV lines poles D431 to D625 Harpers Rd tree cutting</t>
  </si>
  <si>
    <t>Replace 11kV poles W6342 W6244 W6355 W6356 W6359 Raupunga</t>
  </si>
  <si>
    <t>Repair 11kV lines poles G4204 to G4025 Three Bridges</t>
  </si>
  <si>
    <t>Replace 11kV poles W6268 &amp; W6270 Waihua Hill</t>
  </si>
  <si>
    <t>Isolate 11kV lines J129 for tree cutting</t>
  </si>
  <si>
    <t>Replace 11kV pole E187 Armstrong Rd</t>
  </si>
  <si>
    <t>Replace 11kV poles A3797 A3798 A3799 Stevens Rd</t>
  </si>
  <si>
    <t>Replace insulators pole J2441 Te Hue Rd Crn</t>
  </si>
  <si>
    <t>Isolate 11kV cable between switches B251 to B371 Cosy Club</t>
  </si>
  <si>
    <t>Replace burnt 50kV pole H709 Ruatoria</t>
  </si>
  <si>
    <t>Repair 11kV lines pole A4204 Riverside Rd</t>
  </si>
  <si>
    <t>Reclose F419 Whakarau Rd cause unknown</t>
  </si>
  <si>
    <t>Repair 11kV lines pole C4037 Taurau Valley</t>
  </si>
  <si>
    <t>Replace 11kV poles H1713 H1721 H1722 Makarika Rd</t>
  </si>
  <si>
    <t>Replace 11kV poles A3783 A3784 A3788 Stevens Rd</t>
  </si>
  <si>
    <t>Reclose CB95 at Makaraka Sub Bird Strike pole C1501</t>
  </si>
  <si>
    <t>Remove ABS B746 Awapuni Rd</t>
  </si>
  <si>
    <t>Replace 11kV poles H197 Ruatoria South</t>
  </si>
  <si>
    <t>Replace poles D2976 D5225 Settlement Rd</t>
  </si>
  <si>
    <t>Replace DDO fuses pole C141 Pakawhai Rd</t>
  </si>
  <si>
    <t>Replace 11kV poles H1667 H1674 H1675 Makarika Rd</t>
  </si>
  <si>
    <t>Cut trees pole G367 Tauwhareparae Rd</t>
  </si>
  <si>
    <t>Replace ABS A244 Endcliffe Rd</t>
  </si>
  <si>
    <t>Reclose CB 95 Makaraka Sub Suspect fault T/x C500 Bck Ormond Rd</t>
  </si>
  <si>
    <t>Repair 11kV cable B254 to B766 Sheridan St</t>
  </si>
  <si>
    <t>Replace 11kV poles D1565 D5194 D5181 D5185 Tahora Rd</t>
  </si>
  <si>
    <t>Replace 11kV poles H2840 Waipiro Bay Rd</t>
  </si>
  <si>
    <t>Reposition 2 11kV poles A1223 &amp; A1229 Pa Rd  Whangara</t>
  </si>
  <si>
    <t>Replace 11kV poles H2541 H2542 Arthur St Tokomaru Bay</t>
  </si>
  <si>
    <t>Replace 11kV pole H1511 Horehore Rd</t>
  </si>
  <si>
    <t>Replace 11kV poles H2667 H2694 H4341 Waima Rd</t>
  </si>
  <si>
    <t>Reclose CB 24 Ruakituri Feeder atTuai Sub High Winds</t>
  </si>
  <si>
    <t>Replace 11kV poles D5195 D5193 D5198 Tahora Rd</t>
  </si>
  <si>
    <t>Replace 11kV pole B1991 Matokitoki Valley</t>
  </si>
  <si>
    <t>Straighten 11kV poles G1883 &amp; G274 Paremata Rd</t>
  </si>
  <si>
    <t>Replace 11kV poles F1770 F1732 F1776 F1779 Whakarau Rd</t>
  </si>
  <si>
    <t>Repair 11kV cable fault between C3922 to C3102 Kemps Rd</t>
  </si>
  <si>
    <t>Cut jumpers pole G4118 Mangatuna Truck hit pole</t>
  </si>
  <si>
    <t>Install DDO fuses pole C1507 Bck Ormond Rd</t>
  </si>
  <si>
    <t>Replace 11kV poles D149 D5120 Tahora Rd</t>
  </si>
  <si>
    <t>Isolate 11kV lines at pole J216 for tree cutting Mangaproporo Valley</t>
  </si>
  <si>
    <t>Isolate 11kV lines at pole CB F406 for tree cutting Whatatutu</t>
  </si>
  <si>
    <t>Replace 11kV poles H2547 H2538 Arthur St Tokomaru Bay</t>
  </si>
  <si>
    <t>Replace 11kV poles G2088 G2096 Tauwhareparae Rd</t>
  </si>
  <si>
    <t>Reclose CB H341 Mata Rd lightining  in Area</t>
  </si>
  <si>
    <t>Reclose CB D644 Muriwai at Patutahi Sub cause unknown</t>
  </si>
  <si>
    <t>Isolate 11kV at pole E51to remove crashed Truck Ormond</t>
  </si>
  <si>
    <t>Replace 11kV poles W6369 W6371 W75 Raupunga</t>
  </si>
  <si>
    <t>Repair 2 - 11kV jumpers pole W5651 Frasertown</t>
  </si>
  <si>
    <t>Repair 11kV lines pole E2359 Ormond</t>
  </si>
  <si>
    <t>11kV Line Maintenance Tuai Area CB23 &amp; CB24</t>
  </si>
  <si>
    <t>Repair 11kV lines pole D1048 Parakanapa Rd</t>
  </si>
  <si>
    <t>Replace 11kV poles W6251 W6256 W6258 W6261 Raupunga</t>
  </si>
  <si>
    <t>Isolate 11kVat pole A547 for tree cutting Goodwins Rd</t>
  </si>
  <si>
    <t>Repair 11kV lines pole W 4465 Ohuka Rd</t>
  </si>
  <si>
    <t>Reclose CB 182 Makaraka at Gisborne Sub cause unknown</t>
  </si>
  <si>
    <t>Replace 11kV poles W6322 W6329 W6330 W6341 W6345 W6354 Raupunga</t>
  </si>
  <si>
    <t>Replace Xarm pole C5810 Main Rd Makaraka</t>
  </si>
  <si>
    <t>Cut jumpers poles W8892 &amp; W8895 for Voltage Regulator Change</t>
  </si>
  <si>
    <t>Repair 11kV lines pole W5866 Brownlie Rd</t>
  </si>
  <si>
    <t>Install New ABS's  poles W3939 &amp; W5726 Raupunga</t>
  </si>
  <si>
    <t>Replace UG cable to T/x W1521 Carroll St</t>
  </si>
  <si>
    <t>Replace 11kV poles W6429 W6426 W6425 W6415 W6410 Raupunga</t>
  </si>
  <si>
    <t>Reclose CB E864 Waimata Valley Bird on wire pole G1169</t>
  </si>
  <si>
    <t>Replace 11kV poles W8518 W8523 Harrison Rd</t>
  </si>
  <si>
    <t>Repair 11kV jumper pole E316 Wairere Rd Whatatutu</t>
  </si>
  <si>
    <t>Replace 11kV poles W1717 W5707 W5706 W5703 Raupunga</t>
  </si>
  <si>
    <t>Repair 11kV lines Pole W9139 Mahia</t>
  </si>
  <si>
    <t>Replace 11kV poles D5087 D5085 D5066 D5062 D5061 Wharekopae Rd</t>
  </si>
  <si>
    <t>Reclose CB 192 Carnarvon at Gisborne Sub digger hit lines pole B1854</t>
  </si>
  <si>
    <t>Replace T/x pole J306 Te Araroa hit by Car</t>
  </si>
  <si>
    <t>Isolate 11kV cable fault between B351 to B4070 Wi Pere St</t>
  </si>
  <si>
    <t>Replace Xarm on pole W5121 Putere</t>
  </si>
  <si>
    <t>Replace 11kV poles W5833 W751 W1717 W5712 Raupunga</t>
  </si>
  <si>
    <t>Repair 11kV lines pole W7634 Mahia</t>
  </si>
  <si>
    <t>Replace 11kV pole W5707 Raupunga</t>
  </si>
  <si>
    <t>Replace ABS W945 at Mahia Regulator</t>
  </si>
  <si>
    <t>Repair 11kV lines pole C3316 to C3317 Waingake Rd</t>
  </si>
  <si>
    <t>Isolate for tree cutting pole H1803 Kopuaroa</t>
  </si>
  <si>
    <t>Replace 11kV poles H197 H198 Ruatoria South</t>
  </si>
  <si>
    <t>Replace 11kV pole E2359 Ormond</t>
  </si>
  <si>
    <t>Isolate for tree cutting H1803 Kopuaroa</t>
  </si>
  <si>
    <t>Replace 11kV pole H1667 Matahiia Rd</t>
  </si>
  <si>
    <t>Replace 11kV poles G2232 G1755 G2118 Takapau Rd</t>
  </si>
  <si>
    <t>Install New SW/GR C6631 Aerodrome Rd</t>
  </si>
  <si>
    <t>Replace 11kV pole W8280 Whakaki</t>
  </si>
  <si>
    <t>Repair 11kV jumper pole W943 Kinikini</t>
  </si>
  <si>
    <t>Repair cable SW/GR B984 Potae Ave</t>
  </si>
  <si>
    <t>Install DDO fuses pole C243 Dunstan Rd</t>
  </si>
  <si>
    <t>Clean cable terminations SW/GR B984 B985 B986 Potae Ave</t>
  </si>
  <si>
    <t>Replace poles D3585 D3589 D3618 D3627 Ruakaka Rd</t>
  </si>
  <si>
    <t>Connect 11kV cable pole W4622 Lake Waikaremoana</t>
  </si>
  <si>
    <t>Repair lines pole W1047 Morere</t>
  </si>
  <si>
    <t>Reclose CB A8 Goodwins Rd Cause unknown</t>
  </si>
  <si>
    <t>Replace 11kV pole F3041 Otoko</t>
  </si>
  <si>
    <t>Repair 11kV lines pole W5619 Putere</t>
  </si>
  <si>
    <t>Replace ABS pole E174 Whatatutu</t>
  </si>
  <si>
    <t>Reclose CB A475 Tamarau at Kaiti Sub</t>
  </si>
  <si>
    <t>Replace poles H1331 H1830 H1829 H1288 SH35 Ruatoria South</t>
  </si>
  <si>
    <t>Isolate 11kV lines H114 to H340 for tree cutting Mata Rd</t>
  </si>
  <si>
    <t>Repair 11kV lines pole W5877 Marumaru</t>
  </si>
  <si>
    <t>Remove branch from 11kV line pole W6847</t>
  </si>
  <si>
    <t>Isolate 11kV lines for tree cutting C1077 to C384 Waingake Rd</t>
  </si>
  <si>
    <t>Replace 11kV poles D2435 D2436 D2441 D2445 Pehiri Rd</t>
  </si>
  <si>
    <t>Replace 11kV pole A324 &amp; remove poles A2213 &amp; A2214 Graham Rd</t>
  </si>
  <si>
    <t>Replace 11kV poles D3585 D3589 D3599 Ruakaka Rd</t>
  </si>
  <si>
    <t>Repair 11kV jumper pole W1420 Clyde Rd</t>
  </si>
  <si>
    <t>Replace pole WW6358 and repair 11kV lines W6351 to W1157 Raupunga</t>
  </si>
  <si>
    <t>Repair 11kV jumper pole W1510 Moana Drive Mahia</t>
  </si>
  <si>
    <t>Repair 11kV jumper pole W1673 Lake Rd Wairoa</t>
  </si>
  <si>
    <t>Repair 11kV line pole W8338 Morere</t>
  </si>
  <si>
    <t>Repair 11kV jumper pole J803 SH35 Ruatoria</t>
  </si>
  <si>
    <t>Repair 11kV lines pole W1014 Raupunga</t>
  </si>
  <si>
    <t>Repair 11kV jumper pole W6830 opp Kiwi Sub</t>
  </si>
  <si>
    <t>Repair 11kV lines pole H2793 Mata Rd</t>
  </si>
  <si>
    <t>Replace burnt Xarm pole H1922 Waipiro Bay Rd</t>
  </si>
  <si>
    <t>Relocate 11kV pole J4890 from creek Mangaporo Valley</t>
  </si>
  <si>
    <t>Remove tree from 11kV lines between poles E549 to E550 Tarndale Rd</t>
  </si>
  <si>
    <t>Replace 11kV pole W9602 Tininui Rd</t>
  </si>
  <si>
    <t>Reclose CB J543 Tikitiki at Ruatoria Sub cause unknown</t>
  </si>
  <si>
    <t>Replace 11kV poles C1303 C621 C1191 &amp; C1192 Muriwai</t>
  </si>
  <si>
    <t>Repair 11kV jumper ABS W1003 Putere</t>
  </si>
  <si>
    <t>Repair end cap on cable SW/GR B986  Potae Ave</t>
  </si>
  <si>
    <t>Reclose Inc H300 Tokomaru Bay sub cause unknown</t>
  </si>
  <si>
    <t>Rejion jumpers pole W6426 Te Hami</t>
  </si>
  <si>
    <t>Repair 11kV lines pole F3771 Puha</t>
  </si>
  <si>
    <t>Replace insulators pole D3178 Berry Rd Tiniroto</t>
  </si>
  <si>
    <t>Repair 11kV lines pole W963 Morere</t>
  </si>
  <si>
    <t>Replace poles between C101 to C886 Paparatu Rd</t>
  </si>
  <si>
    <t>Replace 11kV poles H1854 H1842 H1837 H1831 H1830 Waiapu Rd</t>
  </si>
  <si>
    <t>Isolate 11kV lines for tree cutting H114 Mata Rd</t>
  </si>
  <si>
    <t>Replace Xarm pole W9414 Onenui Stn Mahia</t>
  </si>
  <si>
    <t>Isolate 11kV lines for Teee cutting H329 to H2853 Waipiro Rd</t>
  </si>
  <si>
    <t>Isolate 11kV lines for tree cutting F105 Motu</t>
  </si>
  <si>
    <t>Remove tree from 11kV pole W5579 Raupunga</t>
  </si>
  <si>
    <t>Connect 11kV cable B5835 Lowe St</t>
  </si>
  <si>
    <t>Replace 11kV poles H896 &amp; H563 Busbys Hill</t>
  </si>
  <si>
    <t>Cut jumpers pole C4074 to change private pole Gordons Rd</t>
  </si>
  <si>
    <t>Repair 11kV lines between G2047 to G2048 Tauwhareparae Rd</t>
  </si>
  <si>
    <t>Replace H Pole C844 Waingake</t>
  </si>
  <si>
    <t>Replace T/x fuses J239 &amp; jumper Te Araroa</t>
  </si>
  <si>
    <t>Repair 11kV lines pole C3580 Muriwai</t>
  </si>
  <si>
    <t>Untwist 11kV pole D5068 Wharekopae Rd</t>
  </si>
  <si>
    <t>Reclose CB G367 Tauwhareparae at Tolaga Bay Sub Cause unknown</t>
  </si>
  <si>
    <t>Repair 11kV lines between poles A4384 to A3401 Makarori</t>
  </si>
  <si>
    <t>Repair 11kV lines pole G2183 to G2184 Paroa Rd</t>
  </si>
  <si>
    <t>Isolate 11kV lines for tree cutting G146 Arakihi Rd</t>
  </si>
  <si>
    <t>Replace poles E696 &amp; E691 Tarndale Rd</t>
  </si>
  <si>
    <t>Repair 11kV lines between poles W8405 to W8411 Morere</t>
  </si>
  <si>
    <t>Replace 11kV poles B3508 B3511 B3512 B3543 Lytton Rd</t>
  </si>
  <si>
    <t>Replace &amp; relocate pole F2066 Whakarau Rd</t>
  </si>
  <si>
    <t>Replace 11kV poles B4037 B4038 B453 B4039 B1711 Aberdeen Rd</t>
  </si>
  <si>
    <t>Replace 11kV poles C2164 C2165 Waingake Rd</t>
  </si>
  <si>
    <t>Repair Earthing T/X B349 Carters Gladstone Rd</t>
  </si>
  <si>
    <t>Isolate 11kV lines for tree cutting E2894 Ngakaroa Rd</t>
  </si>
  <si>
    <t>Remove temp links poles D2727 D2446 D2473 Pehiri Rd</t>
  </si>
  <si>
    <t>Replace 11kV poles B4017 B4019 B4032 Aberdeen Rd</t>
  </si>
  <si>
    <t>Replace T/x D216 Stafford Rd</t>
  </si>
  <si>
    <t>Replace 11kV poles B4039 B4040 B4045 Aberdeen Rd</t>
  </si>
  <si>
    <t>Repair 11kV lines between poles J4508 to J4507 Hicks Bay</t>
  </si>
  <si>
    <t>Untwist 11kV lines beyond J72 Maraehara Rd Rangitukia</t>
  </si>
  <si>
    <t>Remove tree for 11kV pole J177 Tapuaweroa Rd</t>
  </si>
  <si>
    <t>Repair 11kV jumper pole J161 Rangitukia Rd</t>
  </si>
  <si>
    <t>Replace X arm pole D2012 Lavenham Rd</t>
  </si>
  <si>
    <t>Replace 11kV pole W5190 Cricklewood</t>
  </si>
  <si>
    <t>Replace 11kV cable between W1448 &amp; W304 Tuai</t>
  </si>
  <si>
    <t>Replace 11kV poles B3463 B3464 B3465 B3466 Bulwer Rd</t>
  </si>
  <si>
    <t>Replace 11kV cable between W1450 to W1772 Tuai</t>
  </si>
  <si>
    <t>Rebind 11kV wire pole W9416 Onenui</t>
  </si>
  <si>
    <t>Repair 11kV line pole W109 Hereheretau</t>
  </si>
  <si>
    <t>Replace poles B931 B4034 B4035 Aberdeen Rd</t>
  </si>
  <si>
    <t>Remove tree from poles J1835 to J1836 Tikitiki</t>
  </si>
  <si>
    <t>Repair 11kV jumper pole J195 Ruatoria</t>
  </si>
  <si>
    <t>Maintenance on poles H333 H1966 &amp; H1950 Waipiro Bay</t>
  </si>
  <si>
    <t>Replace DDO fuses E162 Mangamaia</t>
  </si>
  <si>
    <t>Replace poles F2265 &amp; F81 Whakarau Rd</t>
  </si>
  <si>
    <t>Repair 11kV lines pole A848 Pakarae Stn</t>
  </si>
  <si>
    <t>Replace broken pole J2716 Mangaporo Valley</t>
  </si>
  <si>
    <t>Repair 11kV lines pole B3105 Valley Rd</t>
  </si>
  <si>
    <t>Replace 11kV poles J2411 J2409 Tikitiki</t>
  </si>
  <si>
    <t>Repair 11kv lines pole A3630 Waiomoko Rd</t>
  </si>
  <si>
    <t>Replace 11kV poles C2198 C2685 Waingake Rd</t>
  </si>
  <si>
    <t>Replace poles B4037 B4038 B1711 Aberdeen Rd</t>
  </si>
  <si>
    <t>Replace 11kV poles C2150 &amp; C2151 Waingake Rd</t>
  </si>
  <si>
    <t>Replace 11kV poles C2107 &amp; C3699 Waingake Rd</t>
  </si>
  <si>
    <t>Replace 11kV poles B535 &amp; adjust ABS B11o Lytton Rd</t>
  </si>
  <si>
    <t>Repair 11kV line pole W8727 Nuhaka</t>
  </si>
  <si>
    <t>Repair 11kV lines pole W9116 Kaiwaitau Rd</t>
  </si>
  <si>
    <t>Replace 11kV pole W7940 Nuhaka</t>
  </si>
  <si>
    <t>Replace 11kV polesC3674 C3676 C3683 C3686 C2687 C3688 Waingake Rd</t>
  </si>
  <si>
    <t>Repair 11kV lines pole H2539 Mata Rd</t>
  </si>
  <si>
    <t>Erect 3 11kV DDO fuses pole B3105 Valley Rd</t>
  </si>
  <si>
    <t>Upgrade 200kvA T/x B287 Childers Rd</t>
  </si>
  <si>
    <t>Replace 11kV poles B3464 &amp; B3465 Bulwer Rd</t>
  </si>
  <si>
    <t>Replace poles B4066 B4067 B35 Aberdeen Rd</t>
  </si>
  <si>
    <t>Terminate 11kV cable pole C3162 Awapuni Rd</t>
  </si>
  <si>
    <t>Repair ABS F278 Koranga Valley</t>
  </si>
  <si>
    <t>Replace insulator on pole W6231 Kiwi Valley</t>
  </si>
  <si>
    <t>Replace 11kV pole H1817 SH35 Ruatoria South</t>
  </si>
  <si>
    <t>Remove from 11kV near T/x F76 Whakarau Rd</t>
  </si>
  <si>
    <t>Reclose CB G327 Tauwhareparae Feeder Tolaga Sub High Winds</t>
  </si>
  <si>
    <t>Remove tree 11kV pole H238 Makarika Crn</t>
  </si>
  <si>
    <t>Repair 11kV lines pole A3912 Wharekiri Rd</t>
  </si>
  <si>
    <t>Repair 11kV lines poles H2715 to H249 Busbys Hill</t>
  </si>
  <si>
    <t>Replace pole F761 &amp; repair lines pole F475 Makaretu</t>
  </si>
  <si>
    <t>Repair 11kV lines poles F455 to F221 Main Rd Matawai</t>
  </si>
  <si>
    <t>Repair 11kv lines poles H123 to H341 Mata Rd</t>
  </si>
  <si>
    <t>Repair 11kV lines poles W5617 to W5619 Kahangungu</t>
  </si>
  <si>
    <t>Repair 11kV jumper pole G1222 Crn Banks &amp; Cook Sts</t>
  </si>
  <si>
    <t>Replace faulty DDOs pole W1409 Bridge St</t>
  </si>
  <si>
    <t>Cut jumpers pole A4258 Tatapouri to repair line pole A4400 later</t>
  </si>
  <si>
    <t>Repair 11kV lines pole W993 Mahiwi</t>
  </si>
  <si>
    <t>Repair 11kV lines poles J634 to J1271 Ruatoria</t>
  </si>
  <si>
    <t>Repair 11kV lines pole G4071 Wharekaka</t>
  </si>
  <si>
    <t>Cut jumpers pole G4115 Wharekaka lines0 down Poles G4109 to G4110</t>
  </si>
  <si>
    <t>Reclose W812 Mangapoikie Rd cause unknown</t>
  </si>
  <si>
    <t>Remove tree from 11kV pole A3964 Wharekiri Rd</t>
  </si>
  <si>
    <t>Repair 11kV lines pole G1100 Rototahi</t>
  </si>
  <si>
    <t>Replace pole G1100 Rototahi</t>
  </si>
  <si>
    <t>Repair 11kV lines pole F283 Whakarau Rd</t>
  </si>
  <si>
    <t>Repair 11kV lines poles H508 to H509 Mata Rd</t>
  </si>
  <si>
    <t>Repair 11kv lines beyond W906 Mangapoikie Rd</t>
  </si>
  <si>
    <t>Repair 11kV lines pole F221 Matawai Rd</t>
  </si>
  <si>
    <t>Jumper out Faulty ABS G175 Tauwhareparae Rd</t>
  </si>
  <si>
    <t>Replace 11kV pole G4071 Wharekaka Rd</t>
  </si>
  <si>
    <t>Install 11kV extra pole G4115 for clearance from 50kV Wharakaka</t>
  </si>
  <si>
    <t>Repair 11kV lines pole W34 Mangapoikie Rd</t>
  </si>
  <si>
    <t>Repair 11kV jumper pole A2841 Tatapouri</t>
  </si>
  <si>
    <t>Replace 11kV pole F373 Kanakanaia Rd</t>
  </si>
  <si>
    <t>Replace 11kV pole E685 Tarndale Rd</t>
  </si>
  <si>
    <t>Repair 11kV ABS W1040 Mangone</t>
  </si>
  <si>
    <t>Upgrade T/x A32 to 200kva Tyndall Rd</t>
  </si>
  <si>
    <t>Repair 11kV lines beyond F217 Matawai</t>
  </si>
  <si>
    <t>Isolate 11kV lines for tree cutting F99 Motu Rd</t>
  </si>
  <si>
    <t>Replace poles B4040 B4045 &amp; B4053 Aberdeen Rd</t>
  </si>
  <si>
    <t>Repair 11kV lines pole C3326 Waingake Rd</t>
  </si>
  <si>
    <t>Isolate 11kV for tree cutting C321 Bck Ormond Rd</t>
  </si>
  <si>
    <t>Replace 11kV poles C2680 &amp; C2679 Waughs Rd</t>
  </si>
  <si>
    <t>Replace 11kV poles B4019 B4032 B4034 Aberdeen Rd</t>
  </si>
  <si>
    <t>Remove tree from 50kV line pole B5285 Darwin Rd</t>
  </si>
  <si>
    <t>Repair 11kV lines poles E1046 to E1219 Waimata Valley Rd</t>
  </si>
  <si>
    <t>Repair 11kV lines pole J1910 Haha Stn Rd Rangitukia</t>
  </si>
  <si>
    <t>Repair 11kV jumper pole W672 Nuhaka</t>
  </si>
  <si>
    <t>Replace T/x B870 with 300kva Mill Rd</t>
  </si>
  <si>
    <t>Isolate 11kV lines at A91  for tree cutting Caves Rd</t>
  </si>
  <si>
    <t>Cut jumpers poles C3631 &amp; C3658 Waingake Rd</t>
  </si>
  <si>
    <t>Isolate 11kV lines for tree cutting F146 Otoko</t>
  </si>
  <si>
    <t>Replace pole C3648 Waingake Rd</t>
  </si>
  <si>
    <t>Replace 11kV poles H2646 &amp; H2681 Beach Rd Tokomaru Bay</t>
  </si>
  <si>
    <t>Replace 11kV poles C3605 C3630 &amp; C3628 Waingake Rd</t>
  </si>
  <si>
    <t>Replace 11kV pole F3439 &amp; repair 11kV lines poles F3444 to F3353 Dymocks Rd</t>
  </si>
  <si>
    <t>Repair 11kV lines pole A1277 Tamarau</t>
  </si>
  <si>
    <t>Connect 11kV tapp off to pole A3568 Wheatstone Rd</t>
  </si>
  <si>
    <t>Reposition poles due to bank falling Away poles H581 to H579 Hikuwai</t>
  </si>
  <si>
    <t>Replace poles C467 &amp; C2826 Waingake Rd</t>
  </si>
  <si>
    <t>Replace 11kV poles W967 Tukemokihi</t>
  </si>
  <si>
    <t>Replace T/x H75 Tokomaru Bay</t>
  </si>
  <si>
    <t>Upgrade T/x A430 Darwin Rd</t>
  </si>
  <si>
    <t>Replace 11kV pole C2679 Waughs Rd</t>
  </si>
  <si>
    <t>Install new ABS G1133 SH35 Tolaga Bay South</t>
  </si>
  <si>
    <t>Reconductor lines Ruatoria Sub to pole H1862</t>
  </si>
  <si>
    <t>Reclose CB 24 Ruakituri at Tuai Sub cause unknown</t>
  </si>
  <si>
    <t>Repair 11kv lines pole W8988 Pongaroa</t>
  </si>
  <si>
    <t>Reconductor lines H1862 to H238 Ruatoria South</t>
  </si>
  <si>
    <t>Replace poles A4527 A4530 A4532 A4533 Glenroy Rd</t>
  </si>
  <si>
    <t>Replace 11kV poles H85 H2556 &amp; H2557 Tokomaru St</t>
  </si>
  <si>
    <t>Repair 11kV lines pole G2000 Tauwharparae Rd</t>
  </si>
  <si>
    <t>Repair 11kV lines pole J373 Tapuawaeroa Valley Rd</t>
  </si>
  <si>
    <t>Replace DDO fuses J42 &amp; J1003 Poroporo Valley</t>
  </si>
  <si>
    <t>Repair 11kV lines pole C2786 Paparatu Rd</t>
  </si>
  <si>
    <t>Repair 11kV jumper pole W1210 Eripiti Rd</t>
  </si>
  <si>
    <t>Repair 11kV lines pole W7545 to W1778 Te Reinga</t>
  </si>
  <si>
    <t>Repair 11kV lines pole G2359 Tauwhareparae Rd</t>
  </si>
  <si>
    <t>Cut jumpers pole W8563 Hereheretau Rd</t>
  </si>
  <si>
    <t>Remove redundant pole D3393 Tiniroto</t>
  </si>
  <si>
    <t>Repair 11kV lines pole W5126 Putere</t>
  </si>
  <si>
    <t>Repair 11kV lines beyond ABS E219 Tarndale Rd</t>
  </si>
  <si>
    <t>Replace 11kV poles A3172 A3173 A3174 Endcliffe Rd</t>
  </si>
  <si>
    <t>Replace 11kV poles A279 A3312 Norwood Rd</t>
  </si>
  <si>
    <t>Replace Isolation fuse pole A271 Waiomoko Rd Whangara</t>
  </si>
  <si>
    <t>Replace 11kV poles B4065 B4034 Aberdeen Rd</t>
  </si>
  <si>
    <t>Replace 11kV pole H1628 Makarika Rd</t>
  </si>
  <si>
    <t>Repair 11kV lines pole H1520 Makarika</t>
  </si>
  <si>
    <t>Replace DDO fuses D603 O Gradys Rd Crn</t>
  </si>
  <si>
    <t>Replace 11kV poles B3502 B3503 B3504 Lytton Rd</t>
  </si>
  <si>
    <t>install line breaks C2257</t>
  </si>
  <si>
    <t>Replace poles A3310, A3311, A3312</t>
  </si>
  <si>
    <t>Pole replacement</t>
  </si>
  <si>
    <t>Replace pole D5055 &amp; install links at D141</t>
  </si>
  <si>
    <t>Deviate line D5051 - D5055</t>
  </si>
  <si>
    <t>Upgrade LV Bd at TX A565</t>
  </si>
  <si>
    <t>new Tx H2638</t>
  </si>
  <si>
    <t>Replace H pole E519</t>
  </si>
  <si>
    <t>pole E281 tree fell broke conductors</t>
  </si>
  <si>
    <t>Replace TX A350</t>
  </si>
  <si>
    <t>Rejoin jumpers at A3503</t>
  </si>
  <si>
    <t>Replace poles A3307, A3182</t>
  </si>
  <si>
    <t>Replace poles A3190, A3181</t>
  </si>
  <si>
    <t>Urgent tree cutting A3509</t>
  </si>
  <si>
    <t>Replace pole C506</t>
  </si>
  <si>
    <t>Replace pole H2808</t>
  </si>
  <si>
    <t>Broken Jumper W1056</t>
  </si>
  <si>
    <t>Broken conductor beyond E219</t>
  </si>
  <si>
    <t>tree across line G563</t>
  </si>
  <si>
    <t>Repair jumpers C5053</t>
  </si>
  <si>
    <t>Truck hit pole B2108 - replace pole</t>
  </si>
  <si>
    <t>Replace poles A2144, A2146, A482</t>
  </si>
  <si>
    <t>TX W775 - lightening arrestor failed</t>
  </si>
  <si>
    <t>Magpie broke conductor G2325</t>
  </si>
  <si>
    <t>SWGR C596 extension failed</t>
  </si>
  <si>
    <t>Broken conductor W6637</t>
  </si>
  <si>
    <t>Car hit pole B4868</t>
  </si>
  <si>
    <t>Burnt pole G2101</t>
  </si>
  <si>
    <t>Broken jumper D3075</t>
  </si>
  <si>
    <t>Broken jumper W8710</t>
  </si>
  <si>
    <t>Replace poles D235, D3974, D3975</t>
  </si>
  <si>
    <t>Replace poles B3503, B3501</t>
  </si>
  <si>
    <t>Broken jumper W64</t>
  </si>
  <si>
    <t>TX to CB H1219 failed</t>
  </si>
  <si>
    <t>Pole faied W5874 &amp; W5875</t>
  </si>
  <si>
    <t>Replace GM TX A77</t>
  </si>
  <si>
    <t>replace poles A2147, A484, A3421</t>
  </si>
  <si>
    <t>Replace poles A3179, A3176</t>
  </si>
  <si>
    <t>Tree on line beyond F757</t>
  </si>
  <si>
    <t>Tree on line beyond W1173</t>
  </si>
  <si>
    <t>Replace pole C2210</t>
  </si>
  <si>
    <t>Replace 11kV pole E597 hit by tractor Kanakanaia Rd</t>
  </si>
  <si>
    <t>Replace 11kV poles C2191 C2192 C2193 C3301 C3306 Waingake Rd</t>
  </si>
  <si>
    <t>Replace 3 11kV fuse bases pole C5864 Waingake Rd</t>
  </si>
  <si>
    <t>Replace 11kV poles A70 &amp; A2490 Wairere Rd</t>
  </si>
  <si>
    <t>Replace 2 11kV poles G2349 &amp; G2348 Tree cutters dropped tree on line</t>
  </si>
  <si>
    <t>Replace 11kV poles C3321 C3325 C5867 C2907 Waingake Rd</t>
  </si>
  <si>
    <t>Replace 11kV ABS G174 Tauwhareparae Rd</t>
  </si>
  <si>
    <t>Replace burnt out DDO fuse base W355 Putere</t>
  </si>
  <si>
    <t>Replace T/x C415 Shanks Rd Waingake</t>
  </si>
  <si>
    <t>Remove trees from 11kV H2301 Carroll St Te Puia</t>
  </si>
  <si>
    <t>Replace 11kV poles C753 &amp; C762 Waingake Rd</t>
  </si>
  <si>
    <t>Replace H pole D1110 Parikanapa Rd</t>
  </si>
  <si>
    <t>Repair 11kV jumper pole H4008 Crn Arthur St &amp; SH35 Tokomaru Bay</t>
  </si>
  <si>
    <t>Replace T/x B622 Stout St</t>
  </si>
  <si>
    <t>Repair 11kV lines pole D3444 Taumata Rd</t>
  </si>
  <si>
    <t>Replace 11kV poles A2369 A2372 A2376 Wairere Rd</t>
  </si>
  <si>
    <t>Replace 11kV poles G2960 &amp; G2965 Solander St Tolaga Bay</t>
  </si>
  <si>
    <t>Isolate faulty T/x H598 Ihungia Rd</t>
  </si>
  <si>
    <t>Replace 11kV poles H1761 H1760 &amp; H1865 SH35 Ruatoria South</t>
  </si>
  <si>
    <t>Replace 11kV poles G2959 G275 &amp; G2963 Solander St Tolaga Bay</t>
  </si>
  <si>
    <t>Replace faulty T/x H598 Ihungia Rd</t>
  </si>
  <si>
    <t>Isolate 11kV lines for tree cutting pole E280</t>
  </si>
  <si>
    <t>Install DDOs on pole C3956 Dunstan Rd</t>
  </si>
  <si>
    <t>Replace LBS T/x H1219 Mata Rd</t>
  </si>
  <si>
    <t>Replace 11kV pole J1050 Rangitukia Rd hit by Truck</t>
  </si>
  <si>
    <t>Replace 11kV poles E1678 E796 Whatatutu Rd</t>
  </si>
  <si>
    <t>Replace T/x B42 King St</t>
  </si>
  <si>
    <t>Isolate 11kV lines for tree cutting D409</t>
  </si>
  <si>
    <t>Replace 11kV poles Beyond W1128 Marumaru</t>
  </si>
  <si>
    <t>Repair 11kV cable B517 to T/x B518 Patrick St</t>
  </si>
  <si>
    <t>Replace 11kV poles A3176 A3302 Encliffe Rd</t>
  </si>
  <si>
    <t>Replace 11kV pole E614 Kanakanaia Rd</t>
  </si>
  <si>
    <t>Replace 2 11kV poles F1064 &amp; F1069 Kanakanaia Rd</t>
  </si>
  <si>
    <t>Replace burnt 11kV pole D3646 Bushy Knoll Rd</t>
  </si>
  <si>
    <t>Replace poles J61 &amp; J71 Rangitukia Rd</t>
  </si>
  <si>
    <t>Replace 50kV pole A6467 De Latour Rd</t>
  </si>
  <si>
    <t>Remove Magpie bird from 11kV pole E669 Tarndale Rd</t>
  </si>
  <si>
    <t>Remove branch from pole W3836 to W3837 Wai St Nuhaka</t>
  </si>
  <si>
    <t>Replace 11kV poles C769 C772 C774 Waingake Rd</t>
  </si>
  <si>
    <t>Install line breaks pole C922 Tiniroto Rd</t>
  </si>
  <si>
    <t>Replace poles A2376 A2356 Wairere Rd</t>
  </si>
  <si>
    <t>Replace 11kV poles C778 C789 Waingake Rd</t>
  </si>
  <si>
    <t>Replace 11kV poles C928 C933 Tiniroto Rd</t>
  </si>
  <si>
    <t>Replace 11kVpoles  G1537 G1535 G1534 Kiore Rd</t>
  </si>
  <si>
    <t>Replace 11kV poles B4595 B4594 B4593 B4592 B4591 Matokitoki Valley</t>
  </si>
  <si>
    <t>Replace 11kV pole D231 Pehiri</t>
  </si>
  <si>
    <t>Repair 11kV lines pole F1602 to F264 Te Wera Rd</t>
  </si>
  <si>
    <t>Repair 11kV lines W1747 to W6612 Mangapoikie</t>
  </si>
  <si>
    <t>Patrol line and Checked Cause unknown D2753 Totangi Rd</t>
  </si>
  <si>
    <t>Remove trees 11kV lines W1610 to W1609 Ruatanawha Rd</t>
  </si>
  <si>
    <t>Repair 11kV lines W8052 to W8051 Mangone Valley</t>
  </si>
  <si>
    <t>Repair 11kV lines pole W7636 to W7637 Pongaroa</t>
  </si>
  <si>
    <t>Replace 11kV pole W9609 Tuanui Rd</t>
  </si>
  <si>
    <t>Remove tree from 11kV pole C802 Waingake Rd</t>
  </si>
  <si>
    <t>Remove branch 11kV pole H502 Mata Rd</t>
  </si>
  <si>
    <t>Replace 11kV poles F1054 F1055  F1056 Paulson Rd</t>
  </si>
  <si>
    <t>Isolate 50kV / 11kV lines F1577 to F1576 Otoko</t>
  </si>
  <si>
    <t>Remove tree branch from 11kV pole W1106 Mahunga Mahia</t>
  </si>
  <si>
    <t>Repair 11kV line beyond pole W5585 Kahangungu</t>
  </si>
  <si>
    <t>Repair 11kV line poles W5592 to W5590 Kahangungu</t>
  </si>
  <si>
    <t>Rejoin 11kV jumpers pole H1772 Ruatoria South</t>
  </si>
  <si>
    <t>Repair handle on ABS C221 Bushmere Rd</t>
  </si>
  <si>
    <t>Repair 11kV lines pole W1218 Ruatanawha Rd</t>
  </si>
  <si>
    <t>Replace poles D3585 D3589 D3599 Ruakaka Rd</t>
  </si>
  <si>
    <t>Repair 11kV lead on T/x W1762 Whakakihi</t>
  </si>
  <si>
    <t>Repair 11kV lines pole F1602 Te Wera Rd</t>
  </si>
  <si>
    <t>Remove tree from 33kV lines pole W3837 Nuhaka</t>
  </si>
  <si>
    <t>Repair 11kV line pole D198 to D1118 Parakanapa Rd</t>
  </si>
  <si>
    <t>Reconductor 11kV poles B4051 to B4060 Aberdeen Rd</t>
  </si>
  <si>
    <t>Replace 11kV  river Xing W5590 to W5591 Kahangungu</t>
  </si>
  <si>
    <t>Replace poles F2183 &amp; F2194 Koranga Valley</t>
  </si>
  <si>
    <t>Repair Xarm on pole W5001 Waireka Rd</t>
  </si>
  <si>
    <t>Isolate 11kV lines pole W656 Eripiti</t>
  </si>
  <si>
    <t>Replace 11kV poles B1988 B1989 B1841 B4600 Matokitoki Valley</t>
  </si>
  <si>
    <t>Cut jumpers pole W6210 Kiwi Valley</t>
  </si>
  <si>
    <t>Isolate for tree cutting ABS E188 Whatatutu</t>
  </si>
  <si>
    <t>Replace Isolation fuses C100 Waingake</t>
  </si>
  <si>
    <t>Install DDO fuses ploe A2585 Wainui Rd</t>
  </si>
  <si>
    <t>Replace 11kV poles C111 C931 C932 Tiniroto Rd</t>
  </si>
  <si>
    <t>Replace faulty DDO fuses T/x J93 Ruatoria</t>
  </si>
  <si>
    <t>Repair 11kV lines pole W1212 Tuai</t>
  </si>
  <si>
    <t>Reposition pole C5873 Shanks Rd Waingake</t>
  </si>
  <si>
    <t>Replace 11kV lines pole A2407 Sponge Bay</t>
  </si>
  <si>
    <t>Replace 11kV poles B4582 B4584 B4585 B4587 B4588 Matokitoki Valley</t>
  </si>
  <si>
    <t>Replace 11kV poles E1940 &amp; E1941 Whatatutu</t>
  </si>
  <si>
    <t>Rep[lace 11kV poles B3503 Lytton Rd</t>
  </si>
  <si>
    <t>Isolate 11kV line F300 Phillips Rd</t>
  </si>
  <si>
    <t>Replace 11kV polesG1572 &amp; G1593 Kiore Rd</t>
  </si>
  <si>
    <t>Replace 11kV poles C5034 C5032 C5031 Makaraka Rd</t>
  </si>
  <si>
    <t>Replace poles B1984 B1988 B1987 B640 Matokitoki Valley</t>
  </si>
  <si>
    <t>Install new T/x F4315 Olivers Rd</t>
  </si>
  <si>
    <t>Replace 11kV poles J71 &amp; J72 Rangitukia Rd</t>
  </si>
  <si>
    <t>Repl;ace 11kV pole C778 Waingake Rd</t>
  </si>
  <si>
    <t>Replace Kidney pole H2646 Beach Rd Tokomaru Bay</t>
  </si>
  <si>
    <t>Replace 11kV pole C806 Tarewa Rd</t>
  </si>
  <si>
    <t>Replace 11kV poles C111 &amp; C930 Tiniroto Rd</t>
  </si>
  <si>
    <t>Replace 11kV pole W3621 Newcastle St Mahia</t>
  </si>
  <si>
    <t>Remove tree from 11kV pole C2624 Taurau Valley Rd</t>
  </si>
  <si>
    <t>Replace 3 11kV Discs pole J3986 outside Te Araroa Sub</t>
  </si>
  <si>
    <t>Replace 11kV poles D2543 D2556 D2558 D2562 Pehiri Rd</t>
  </si>
  <si>
    <t>Replace 11kV poles B4585 B4584 Matokitoki Valley</t>
  </si>
  <si>
    <t>Repair 11kV jumper pole W827 Mohaka</t>
  </si>
  <si>
    <t>Replace 11kV poles C2007 C2008 C2009 C2010 Mc laurins Rd</t>
  </si>
  <si>
    <t>Replace burnt Xarm pole G329 SH35 Tolaga Bay South</t>
  </si>
  <si>
    <t>Replace 11kV poles C926 &amp; C927 Tiniroto Rd</t>
  </si>
  <si>
    <t>Erect Xrm on 11kV pole F346 for Tapp Off Otara Stn Whatatutu</t>
  </si>
  <si>
    <t>Replace 11kV pole C2169 Waingake Rd</t>
  </si>
  <si>
    <t>Reclose CB F411 Inc 1 at Puha Sub cause unknown</t>
  </si>
  <si>
    <t>Relocate 11kV pole H1439 Hiruharama</t>
  </si>
  <si>
    <t>Replace 11kV poles B3503 B3511 B3512 Lytton Rd</t>
  </si>
  <si>
    <t>Replace 11kV T/x pole W1743 Putere Rd</t>
  </si>
  <si>
    <t>Isolate 11kV lines A173 for tree cutting Panikau Rd</t>
  </si>
  <si>
    <t>Reposition Xarm on pole W9135 Kaiwaitau Rd</t>
  </si>
  <si>
    <t>Remove tree from 11kV pole B2433 Hospital Rd</t>
  </si>
  <si>
    <t>Remove tree from 11kV pole W1127 Tiniroto Rd</t>
  </si>
  <si>
    <t>Repair 11kV lines pole D787 Tahunga</t>
  </si>
  <si>
    <t>Remove tree from 11kV pole D1205 W/O/Kuri</t>
  </si>
  <si>
    <t>Remove tree branch from 11kV pole H4305 Tokomaru Bay Township</t>
  </si>
  <si>
    <t>Repair 11kV cable pole A2058 Wainui Rd</t>
  </si>
  <si>
    <t>Replace 11kV poles A2356 &amp; resite pole A2376 Wairere Rd</t>
  </si>
  <si>
    <t>Replace poles C933 Tiniroto Rd</t>
  </si>
  <si>
    <t>Repair 11kV lines pole W312 Tukemokihi Rd</t>
  </si>
  <si>
    <t>Repair 11kV lines pole H4163 to H4165 Ihungia Rd</t>
  </si>
  <si>
    <t>Repair 11kV lines pole W992 Mahiwi</t>
  </si>
  <si>
    <t>Reclose CB W816 Ohuka High Winds</t>
  </si>
  <si>
    <t>Remove tree from 11kV pole H145 Ihungia Rd</t>
  </si>
  <si>
    <t>Remove tree from 11kV pole E34 Bck Ormond Rd</t>
  </si>
  <si>
    <t>Replace T/x pole C249 Makaraka Rd</t>
  </si>
  <si>
    <t>Repair 11kV lines past poles E670 to E672 Tarndale Rd</t>
  </si>
  <si>
    <t>Repair 11kV lines pole H57 SH35 Tokomaru Bay</t>
  </si>
  <si>
    <t>Replace 2 11kV poles W21009 7 W21008 Tininui</t>
  </si>
  <si>
    <t>Check 50kV lines poles C1031 to C1032 Taruheru Cemetery</t>
  </si>
  <si>
    <t>Patrol 11kV lines reclose CB C93 Nelson Rd Makaraka Sub</t>
  </si>
  <si>
    <t>Replace ABS pole E214 Te Hau Rd</t>
  </si>
  <si>
    <t>Replace pole E1952 Te Hau Rd Whatatutu</t>
  </si>
  <si>
    <t>Isolate and Earth 11kV lines for 50kV ABS change W1441 Patunamu Rd</t>
  </si>
  <si>
    <t>Repair 11kV lines pole W8523 Whakakihi</t>
  </si>
  <si>
    <t>Repair 11kV Cable pole C295 Aerodrome Rd</t>
  </si>
  <si>
    <t>Remove tree 11kV lines pole D2904 Wharekopae Rd</t>
  </si>
  <si>
    <t>Remove tree 11kV poles H342 to H74 Tokomaru Bay</t>
  </si>
  <si>
    <t>Isolate 11kV lines B777 Hospital Rd for tree Cutting</t>
  </si>
  <si>
    <t>Remove kite from 11kV lines pole B2040 Riverside Rd</t>
  </si>
  <si>
    <t>Replace poles A2397 A2388 Wairere Rd</t>
  </si>
  <si>
    <t>Cut away conductor poles H3241 to H3242 Te Puia</t>
  </si>
  <si>
    <t>Repair lines pole D2604 Pehiri Rd</t>
  </si>
  <si>
    <t>Replace poles beyond E157 Te Hau Rd Whatatutu</t>
  </si>
  <si>
    <t>Replace pole W7039 Ebbett Rd Wairoa</t>
  </si>
  <si>
    <t>Replace 11kV poles H1831 H1830 H1817 Ruatoria South</t>
  </si>
  <si>
    <t>Replace T/x pole J352 &amp; install polymers</t>
  </si>
  <si>
    <t>Repair 11kV lines pole A206 Kaiti Hill</t>
  </si>
  <si>
    <t>Replace 11kV pole Beyond F141 Hihiroroa Rd</t>
  </si>
  <si>
    <t>Replace 11kV poles beyond H229 Karewa Rd</t>
  </si>
  <si>
    <t>Replace 11kV poles H1517 H1519 H1520 H1521 Horehore Rd</t>
  </si>
  <si>
    <t>Repair 11kv lines pole E1773 SH2 Te Karaka</t>
  </si>
  <si>
    <t>Replace 50kV pole C3901 Willows Rd</t>
  </si>
  <si>
    <t>Replace T/x F231 Matawai Township</t>
  </si>
  <si>
    <t>Repair 11kV jumper pole G135 Tauwhareparae Rd</t>
  </si>
  <si>
    <t>Reclose CB W2 Kiwi B at Wairoa Sub Lightining</t>
  </si>
  <si>
    <t>Replace T/x D622 Glenelg Rd &amp; LV Re sag</t>
  </si>
  <si>
    <t>Replace 11kV poles G2165 G2166 &amp; G89 Paroa Rd</t>
  </si>
  <si>
    <t>Repair jumper pole G1773 Tauwhareparae Rd</t>
  </si>
  <si>
    <t>Isolate 11kV E29 Waihirere Rd for tree cutting</t>
  </si>
  <si>
    <t>Replace 11kV poles H1662 H1653 H1651 Matahia Rd</t>
  </si>
  <si>
    <t>Repair lines pole G1670 Paroa Rd tree pushed over by Bulldozer</t>
  </si>
  <si>
    <t>Replace 11kV poles H1522 H1523 H1524 H1525 Horehore Rd</t>
  </si>
  <si>
    <t>Replace 11kV poles H1650 H1645 H1644 Matahia Rd</t>
  </si>
  <si>
    <t>Remove tree from 11kV pole J208 Poroporo Rd</t>
  </si>
  <si>
    <t>Isolate ABS E1892 Bck Ormond Rd</t>
  </si>
  <si>
    <t>Remove pussom from pole J4476 Hicks Bay</t>
  </si>
  <si>
    <t>Repair 11kV lines pole D4410 Bck Ormond Rd</t>
  </si>
  <si>
    <t>Repair 11kV lines poles W6424 Mohaka</t>
  </si>
  <si>
    <t>Jumper out faulty ABS W1010 Waihua</t>
  </si>
  <si>
    <t>Replace burnt Xarm pole J1193 Rangitikia Rd</t>
  </si>
  <si>
    <t>Remove tree 11kV pole E3992 Whitmore Rd Ormond</t>
  </si>
  <si>
    <t>Repair 11kv lines pole W486 Waireka Rd</t>
  </si>
  <si>
    <t>Replace 11kV poles C2818 C2821 C2833 Papatu Rd</t>
  </si>
  <si>
    <t>Replace 11kV poles beyond E188 Mangamaia Rd</t>
  </si>
  <si>
    <t>Repair 11kV jumpers pole W8986 Mohaka</t>
  </si>
  <si>
    <t>Reclose CB A475 Kaiti Sub cause unknown</t>
  </si>
  <si>
    <t>Replace ABS E1892 Bck Ormond Rd</t>
  </si>
  <si>
    <t>Isolate 11kV lines H1586 to H1500 Whakapourangi Rd for tree Cutting</t>
  </si>
  <si>
    <t>Replace 11kV poles &amp; resag lines at pole E1952 Te Hau Rd</t>
  </si>
  <si>
    <t>Repair 11kV lines pole W8986 Kinikini</t>
  </si>
  <si>
    <t>Replace broken pole H1420 Mata Rd (Trees)</t>
  </si>
  <si>
    <t>Cut jumpers poles G2138 &amp; G2148 Paroa Rd (Broken poles)</t>
  </si>
  <si>
    <t>Repair 11kV lines poles D203 to D3355 Tiniroto Rd</t>
  </si>
  <si>
    <t>Alter 11kV jumpers on cable pole T/x C599 Nelson Rd</t>
  </si>
  <si>
    <t>Repair 11kV lines pole W8316 Morere</t>
  </si>
  <si>
    <t>Repair 11kV lines pole W8293 Whakaki</t>
  </si>
  <si>
    <t>Repair 11kV lines pole W382 Hereheretau</t>
  </si>
  <si>
    <t>Reclose W6835 High winds clashing conductors</t>
  </si>
  <si>
    <t>Summary of Faults Adverse WeatherW1032 Mahia</t>
  </si>
  <si>
    <t>Cut jumpers poles W9087 &amp; W20694 Mahunga Mahia</t>
  </si>
  <si>
    <t>Repair 11kV lines pole E3163 Whatatutu</t>
  </si>
  <si>
    <t>Repair 11kV lines pole W850 Mangone Rd Morere</t>
  </si>
  <si>
    <t>Replace 11kV jumper pole W3007 Rutherford St</t>
  </si>
  <si>
    <t>Temp prop 11kV pole E1370 Kaiteratahi hit by Car</t>
  </si>
  <si>
    <t>Repair 11kV lines pole J7242 Makarika</t>
  </si>
  <si>
    <t>Repair 11kV lines pole W8754 Mahia</t>
  </si>
  <si>
    <t>Repair 11kV lines poles G2004 &amp; G2267 Tauwhareparae Rd</t>
  </si>
  <si>
    <t>Repair 11kV lines Poles D1118 &amp; D205 Parakanapa Rd</t>
  </si>
  <si>
    <t>Repair 11kV lines poles W8893 &amp; W7680  Kinikini Mahia</t>
  </si>
  <si>
    <t>Temp replace Xarm on pole E793 Whatatutu</t>
  </si>
  <si>
    <t>Repair 11kV jumper pole W20694 Kaiwatai Rd Mahia</t>
  </si>
  <si>
    <t>Repair 11kV lines pole W8005 Morere</t>
  </si>
  <si>
    <t>Rejoin jumpers poles G2138 &amp; G2149 after 5 poles replaced Paroa Rd</t>
  </si>
  <si>
    <t>Replace 11kV SW/GR B808 McLean St</t>
  </si>
  <si>
    <t>Temp prop broken 11kV pole J933 SH35 Tikitiki Feeder</t>
  </si>
  <si>
    <t>Clean cable terminations on O/S C714 &amp; C713 Bck Ormond Rd</t>
  </si>
  <si>
    <t>Replace 11kV pole J4073 Waikohu Stn Hicks Bay</t>
  </si>
  <si>
    <t>Temp prop 11kV pole J933 Tikitiki Township</t>
  </si>
  <si>
    <t>Repair 11kV lines poles &amp; poles J533 Hicks Bay</t>
  </si>
  <si>
    <t>Replace pole J4073 &amp; rejoin jumpers poles J4074 &amp; J4071 Hicks Bay</t>
  </si>
  <si>
    <t>Replace 2 faulty DDO fuse bases T/x F87 Whakarau Rd</t>
  </si>
  <si>
    <t>Isolate 11kV lines for tree cutting C5144 Bushmere Rd</t>
  </si>
  <si>
    <t>Repair 11kV lines pole A2378 Wairere Rd</t>
  </si>
  <si>
    <t>Replace 11kV pole G594 Waimata Valley Rd</t>
  </si>
  <si>
    <t>Reclose CB C95 Haisman Rd at Makaraka Sub cause unknown</t>
  </si>
  <si>
    <t>Rejoin 11kV jumpers pole D2683 Pehiri Rd</t>
  </si>
  <si>
    <t>Replace 11kV poles D489 D499 D2962 Wharekopae Rd</t>
  </si>
  <si>
    <t>Isolate 11kV lines for tree cutting Waikura Valley Rd  J129</t>
  </si>
  <si>
    <t>Install ABS on pole D2784 &amp; Replace pole D117 Wharekopae Rd</t>
  </si>
  <si>
    <t>Isolate 11kV lines for tree cutting J129 Waikura Valley</t>
  </si>
  <si>
    <t>Reconductor Lines H1865 J622 SH 35 Ruatoria South</t>
  </si>
  <si>
    <t>Cut &amp; rejoin jumpers poles W8394 Mungatoto Stn Morere</t>
  </si>
  <si>
    <t>Rejoin cable jumpers pole J4873 Makarika</t>
  </si>
  <si>
    <t>Replace 11kV poles H1722 H1721 H1718 H1717 Makarika Rd</t>
  </si>
  <si>
    <t>Replace O/SW to Gas Switch B251 Stout St</t>
  </si>
  <si>
    <t>Replace ABS B90 Stout St</t>
  </si>
  <si>
    <t>Reclose CB C96 Bushmere Rd at Makaraka Sub High Winds</t>
  </si>
  <si>
    <t>Reclose CB C96 Bushmere Rd at Makaraka Sub cause unknown</t>
  </si>
  <si>
    <t>Install DDO fuse on pole D4100 Russell Rd Ngatapa</t>
  </si>
  <si>
    <t>Reclose CB F409 Te Karaka at Puha Sub cause High Winds</t>
  </si>
  <si>
    <t>Remove tree branch from 11kV at pole W7554 Te Reinga</t>
  </si>
  <si>
    <t>Repair 11kV lines pole J1274 Ruatoria</t>
  </si>
  <si>
    <t>Repair 11kV lines pole E2118 Matawai Rd</t>
  </si>
  <si>
    <t>Remove branch from 11kV lines pole W6203 Cricklewood Rd</t>
  </si>
  <si>
    <t>Replace Xarm pole W5602 &amp; cut jumpers pole W5619 Kahangungu</t>
  </si>
  <si>
    <t>Repair 11kV lines pole W6288 Cricklewood Rd</t>
  </si>
  <si>
    <t>Repair 11kV lines pole J556 SH35 Ruatoria</t>
  </si>
  <si>
    <t>Replace 2 11kV poles F3430 &amp; F3431 Te Karaka North</t>
  </si>
  <si>
    <t>Repair 11kv lines pole J1278 Ruatoria</t>
  </si>
  <si>
    <t>Repair 11kV lines pole C3142 Paratu Rd Whareratas</t>
  </si>
  <si>
    <t>Repair 11kV lines pole W8374 Morere</t>
  </si>
  <si>
    <t>Remove tree from 11kV lines pole H1062 Huarua Stn Mata Rd</t>
  </si>
  <si>
    <t>Replace ABS D491 &amp; poles Taumata Rd</t>
  </si>
  <si>
    <t>Repair 11kV lines pole G2019 Tauwhareparae Rd</t>
  </si>
  <si>
    <t>Replace 11kV SW/GR A382 Oneroa Rd Wainui</t>
  </si>
  <si>
    <t>Replace SW/GR B614 Lowe St</t>
  </si>
  <si>
    <t>Replace 11kV poles E1846 E1848 E2007 E1849 Te Karaka</t>
  </si>
  <si>
    <t>Isolate 11kV lines at C550 for tree cutting Papatu Rd</t>
  </si>
  <si>
    <t>Replace ABS pole H123 Mata Rd</t>
  </si>
  <si>
    <t>Isolate 11kV line ABS W1014 Woodgreen Stn Raupunga</t>
  </si>
  <si>
    <t>Replace 11kV DDO fuse T/x J243 Haig Rd  Tikitiki</t>
  </si>
  <si>
    <t>Replace 11kV poles D3613 D3642 D3601 Ruakaka Rd Tiniroto</t>
  </si>
  <si>
    <t>Replace O/SW A200 to Gas Switch Alice St Kaiti</t>
  </si>
  <si>
    <t>Replace 11kV poles F1903 F1010 &amp; relocate F1911 Te Wera Rd Matawai</t>
  </si>
  <si>
    <t>Reclose CB B825 Aberdeen Rd at Carnarvon St Sub cause unknown</t>
  </si>
  <si>
    <t>Repair 11kV lines beyond W8118 Tahaenui</t>
  </si>
  <si>
    <t>Replace 50kV pole C3350 McDonalds Rd</t>
  </si>
  <si>
    <t>Erect 2 11kV poles beyond E53 Private Ormond Valley</t>
  </si>
  <si>
    <t>Replace 3 11kV poles D2304 D2305 D2306 Kawatiri Rd</t>
  </si>
  <si>
    <t>Fit temp fuses on pole D534 Hihiroroa Rd</t>
  </si>
  <si>
    <t>Connect 11kV jumpers pole A747 Rototahi</t>
  </si>
  <si>
    <t>Replace 2 11kV poles D5307 D538 Kawatiri Rd</t>
  </si>
  <si>
    <t>Relocate GVR switch E864 Waimata Valley Hill</t>
  </si>
  <si>
    <t>Repair 11kV lines pole A3964 Wharekiri Rd</t>
  </si>
  <si>
    <t>Replace 2 DDO fuses T/x W525 Newcastle St Mahia</t>
  </si>
  <si>
    <t>Reclose CB C95 Haisman Rd at makaraka Sub cause unknown</t>
  </si>
  <si>
    <t>Replumb pole E2228 Arawhana Rd</t>
  </si>
  <si>
    <t>Reclose CB C1 at Hexton cause unknown</t>
  </si>
  <si>
    <t>Replace T/x F473 Kanakanaia Rd</t>
  </si>
  <si>
    <t>Isolate 11kV lines for tree cutting D422 Harpers Rd</t>
  </si>
  <si>
    <t>Isolate 11kV lines for lime stablilisation work SH35 at pole J356</t>
  </si>
  <si>
    <t>Install new Gas switch B5837 &amp; B5839 Awapuni Rd</t>
  </si>
  <si>
    <t>Reclose CB G368 Hokoroa Rd Trees</t>
  </si>
  <si>
    <t>Replace 11kV poles B1800 B1798 B1794 Awapuni Rd</t>
  </si>
  <si>
    <t>Repair 11kV lines pole W20795 Onenui Mahia</t>
  </si>
  <si>
    <t>Replace 14 11kV poles D2759 D2757 Hihiroroa Rd</t>
  </si>
  <si>
    <t>Repair broken jumper pole W5866 Marumaru</t>
  </si>
  <si>
    <t>Repair 11kV cable from B530 to T/x B375 Desmond Rd</t>
  </si>
  <si>
    <t>Replace 3 11kV poles B1790 B1788 B1771 Awapuni Rd</t>
  </si>
  <si>
    <t>Repair 11kV jumper pole F3328 Crn Cliff Rd &amp; Rangitira Rd</t>
  </si>
  <si>
    <t>Repair 11kV lines pole G759 Kaiaua Rd</t>
  </si>
  <si>
    <t>Replace 11kV poles D108 D4881 D4888 D4898 Hihiroroa Rd</t>
  </si>
  <si>
    <t>Replace 3 11kV poles G1670 G1667 G87 Paroa Rd</t>
  </si>
  <si>
    <t>Reclose A8 Goodwins Rd cause unknown</t>
  </si>
  <si>
    <t>Reclose CB A616 Harris St Kaiti Sub Contractors tree in Lines</t>
  </si>
  <si>
    <t>Erect new T/x on pole D1398 Tiniroto Rd</t>
  </si>
  <si>
    <t>Cut 11kV jumpers pole C3243 Nelson Rd</t>
  </si>
  <si>
    <t>Install DDO fuses on pole C306 Nelson Rd</t>
  </si>
  <si>
    <t>Repair 11kV jumper pole J356 Hicks Bay</t>
  </si>
  <si>
    <t>Replace poles D104 D2743 D2730 D2725 Hihiroroa Rd</t>
  </si>
  <si>
    <t>Replace DDO fuses pole C133 Muriwai</t>
  </si>
  <si>
    <t>Repair 11kV jumper pole A3622 Waiomoko Rd</t>
  </si>
  <si>
    <t>Repair floating wire pole G1810 Paramata Rd</t>
  </si>
  <si>
    <t>Remove tree from 11kV pole A4109 Kaiti Hill</t>
  </si>
  <si>
    <t>Repair 50kV lines Between H992 to H993 Te Puia</t>
  </si>
  <si>
    <t>Repair 11kV lines pole W9214 Pongaroa Mahia</t>
  </si>
  <si>
    <t>Isolate 11kV fault J72 Rangitukia and Restart Generator 1 Te Araroa</t>
  </si>
  <si>
    <t>Repair 11kV lines poles G613 to G614 Hokoroa Rd</t>
  </si>
  <si>
    <t>Repair 11kV line between W6380 &amp; W6381 Waihua</t>
  </si>
  <si>
    <t>Remove trees from 11kV lines between J1238 to J1916 Rangitukia Rd</t>
  </si>
  <si>
    <t>Rejoin 11kV jumpers pole W6375 Waihua</t>
  </si>
  <si>
    <t>Check conductors poles D1376 to D717 Dead Swan Tiniroto Rd</t>
  </si>
  <si>
    <t>Replace 14 11kV poles E1788 to E1826 Kaiteratahi</t>
  </si>
  <si>
    <t>Isolate 11kV lines for tree cutting D3825 to D818 Tiniroto Rd</t>
  </si>
  <si>
    <t>Repair 11kV lines poles W5579 to W5580 Raupunga</t>
  </si>
  <si>
    <t>Replace ABS pole D84 Wharekopae Rd</t>
  </si>
  <si>
    <t>Replace 11kV Disc pole C2635 Taurau Valley</t>
  </si>
  <si>
    <t>Isolate 11kV lines for tree cutting D3825 Tiniroto Rd</t>
  </si>
  <si>
    <t>Repair 11kV lines W6287 to W6288 Cricklewood Rd</t>
  </si>
  <si>
    <t>Repair 11kV lines pole D2543 Tuhunga Rd</t>
  </si>
  <si>
    <t>Relocate 3 11kV poles D1485 D1484 D1483 Knights Rd</t>
  </si>
  <si>
    <t>Repair 11kV jumper ABS pole  D491 Taumata Rd</t>
  </si>
  <si>
    <t>Reclose CB G327 Rototahi cause truck caugh tin 11kV lines pole A800</t>
  </si>
  <si>
    <t>Install line breaks pole A3121 Huxley Rd</t>
  </si>
  <si>
    <t>Relocate 11kV pole D144 Wharekopae Rd</t>
  </si>
  <si>
    <t>Replace poles E104 E1776 E1778 E1779 SH2 Kaiteratahi</t>
  </si>
  <si>
    <t>Rejoin 11kV jumpers A4109 Queens Drive</t>
  </si>
  <si>
    <t>Repair 11kV lines pole W6506 Mangapoikie Rd</t>
  </si>
  <si>
    <t>Repair 11kV lines pole J2553 Te Araroa</t>
  </si>
  <si>
    <t>Repair 11kV lines pole W8381 Morere Hill</t>
  </si>
  <si>
    <t>Repair 11kV lines pole H2227 Waipiro Bay Rd</t>
  </si>
  <si>
    <t>Relocate pole J748 Tapueroa Rd river bank co lappsed</t>
  </si>
  <si>
    <t>Repair 11kV lines pole G1410 to G1412 Anaura Bay Rd</t>
  </si>
  <si>
    <t>Install 3 DDO fuses pole C757 Waingake</t>
  </si>
  <si>
    <t>Connect Terrace Subdivision pole W8897 Mahia</t>
  </si>
  <si>
    <t>Replace 11kV poles A1796 A254 A1798 A1799 Huxley Rd</t>
  </si>
  <si>
    <t>Isolate 11kV at ABS C189 Wharerata Rd for tree cutting</t>
  </si>
  <si>
    <t>Replace 11kV pole W8009 Nuhaka</t>
  </si>
  <si>
    <t>Replace 3 DDO fuses pole A533 Wheatstone Rd</t>
  </si>
  <si>
    <t>Repair 11kV lines H357 to H2784 Mata Rd</t>
  </si>
  <si>
    <t>By pass PMR G367 Tauwhareparae Rd</t>
  </si>
  <si>
    <t>Repair 11kV lines pole C852 Paparatu Rd</t>
  </si>
  <si>
    <t>Repair 11kV lines J4242 to J4243 Hicks Bay</t>
  </si>
  <si>
    <t>Repair 11kV jumper pole W1473 Ohopo</t>
  </si>
  <si>
    <t>Repair 11kV jumper pole A455 Murphy Rd</t>
  </si>
  <si>
    <t>Restand 11kV pole H652 Ihungia Rd Due to slip</t>
  </si>
  <si>
    <t>Repair 11kV lines pole H2329 Te Puia</t>
  </si>
  <si>
    <t>Replace 10 11kV Poles Between F2743 to F2756 Whatatutu Rd</t>
  </si>
  <si>
    <t>Repair 11kV lines pole H639 Mata Rd</t>
  </si>
  <si>
    <t>Repair 11kV lines pole G1410 Anaura Bay</t>
  </si>
  <si>
    <t>Repair 11kV Lines pole H2290 Tokomaru Bay</t>
  </si>
  <si>
    <t>Replace T/x D520 Lavenham Rd Car hit pole</t>
  </si>
  <si>
    <t>Replace 11kV pole H1982 Waipiro Bay Rd</t>
  </si>
  <si>
    <t>Remove tree in 11kV pole H2009 Kopouroa</t>
  </si>
  <si>
    <t>Repair 50kV lines pole J1835 Tikitiki</t>
  </si>
  <si>
    <t>Replace 11kV fuse B1016 Customhouse St</t>
  </si>
  <si>
    <t>Replace 11kV Poles F203 F184 F185 Rakauroa Rd</t>
  </si>
  <si>
    <t>Repair 11kV lines between W1021 to W7262 Waste Water Plant</t>
  </si>
  <si>
    <t>Replace 11kV pole C2148 Waingake Rd</t>
  </si>
  <si>
    <t>Install 11kV cable &amp; DDO fuses pole W1626 Goldsmith Rd</t>
  </si>
  <si>
    <t>Replace 11kV poles C5421 C830 Damm Rd</t>
  </si>
  <si>
    <t>Replace 11kV poles A1799 A1798 Huxley Rd</t>
  </si>
  <si>
    <t>Repair 11kV jumper ABS pole J268 Te Araroa</t>
  </si>
  <si>
    <t>Reclose GVR F469 Matawai cause unknown</t>
  </si>
  <si>
    <t>Repair 11kV lines pole W6081Mangapoike</t>
  </si>
  <si>
    <t>Repair 11kV lines pole H156 broken by Digger Ihungia Rd</t>
  </si>
  <si>
    <t>Replace 11kV DDO fuse G1210 Cook St Tolaga Bay</t>
  </si>
  <si>
    <t>Replace DDO fuse base D325 Lake Rd</t>
  </si>
  <si>
    <t>Isolate 11kV lines D818 for tree cutting Tiniroto Rd</t>
  </si>
  <si>
    <t>Rebind insulator on pole F2513 Moanui Valley</t>
  </si>
  <si>
    <t>Remove tree from 11kV pole F3196 Otoko</t>
  </si>
  <si>
    <t>Repair 11kV boot on cable Fuse Switch B1016 Customhouse St</t>
  </si>
  <si>
    <t>Relocate 11kV pole H369 Ihungia Rd caused by slip</t>
  </si>
  <si>
    <t>Replace pole F2739 &amp; rejoin jumpers pole F3461 Whatatutu Rd</t>
  </si>
  <si>
    <t>Replace poles B1145 B1146 B2499 Balance St</t>
  </si>
  <si>
    <t>Repair 11kV jumper pole J3831 Matakoa Point</t>
  </si>
  <si>
    <t>Replace 11kV poles B1144 B6227 B1162 Hill Rd</t>
  </si>
  <si>
    <t>Repair 11kV jumper pole F3726 Waihuka Rd</t>
  </si>
  <si>
    <t>Reclose CB24 Tuai Sub cause unknown</t>
  </si>
  <si>
    <t>Remove possum &amp; change insulator pole D2293 Lavenham Rd</t>
  </si>
  <si>
    <t>Replace 11kV poles B3182 B3187 Valley Rd</t>
  </si>
  <si>
    <t>Replace poles B1161 B1160 B1159 B1158 B1157 Hill Rd</t>
  </si>
  <si>
    <t>Replace 11kV poles B2367 B6301 B6305 James St</t>
  </si>
  <si>
    <t>Reclose KFE F419 Whakarau Rd cause unknown</t>
  </si>
  <si>
    <t>Reclose CB D464 Waimata at Patutahi Sub cause unkown</t>
  </si>
  <si>
    <t>Reclose CB E863 Whatatutu cause unknown</t>
  </si>
  <si>
    <t>Repair 11kV lines pole W4682 Kokako</t>
  </si>
  <si>
    <t>Replace 11kV poles B1160 &amp; B1159 Hill Rd</t>
  </si>
  <si>
    <t>Isolate 11kV lines D1784 to D1791 for tree cutting Tiniroto Rd</t>
  </si>
  <si>
    <t>Repair 11kV jumper T/x J174 Tapuwaeroa</t>
  </si>
  <si>
    <t>Replace polesB3186 B3185 &amp; B3184 Mary St</t>
  </si>
  <si>
    <t>Replace 11kV pole H1432 Hiruharama hit by car</t>
  </si>
  <si>
    <t>Replace 11kV poles B438 &amp; remove pole B3139 Mary St</t>
  </si>
  <si>
    <t>Replace 11kV poles F660 F195 F659 F658 Rakauroa Rd</t>
  </si>
  <si>
    <t>Replace 11kV disc on ABS H141 Tuakau Rd</t>
  </si>
  <si>
    <t>Replace 11kV poles B92 B3189 B2386 B3316 Mary St</t>
  </si>
  <si>
    <t>Replace DDO fuses F1762 Motuhora Rd</t>
  </si>
  <si>
    <t>Replace 11kV poles B517 B3183 B82 Mary St</t>
  </si>
  <si>
    <t>Isolate 11kV lines for tree cutting W337 to W338 Karkariki</t>
  </si>
  <si>
    <t>Repair 11kV jumper pole D143 Wharekopae Rd</t>
  </si>
  <si>
    <t>Replace DDO fuses A1222 Pa Rd Whangara</t>
  </si>
  <si>
    <t>Patrolled lines W998 to W1024 Reclose CB24 Tuai Sub</t>
  </si>
  <si>
    <t>Reclose CB24 Tuai Sub Strong winds in area</t>
  </si>
  <si>
    <t>Isolate 11kV A1223 for Rural Fire for House burn Pa Rd</t>
  </si>
  <si>
    <t>Replace Insulators poles W4722 &amp; W4718 Rangiahua</t>
  </si>
  <si>
    <t>Isolate 11kV lines for tree cutting C89 to C94 Tarewa Rd Waingake</t>
  </si>
  <si>
    <t>Replace Xarms on poles W4992 &amp; W4989 Waireka Rd</t>
  </si>
  <si>
    <t>Replace 11kV pole E1135 Kanakanaia Rd (trees)</t>
  </si>
  <si>
    <t>Install DDO fuses pole C3965 &amp; C3975 Dunstan Rd</t>
  </si>
  <si>
    <t>Replace 11kV poles C1533 C1548 Bck Ormond Rd</t>
  </si>
  <si>
    <t>Repair 11kV line pole W6426 Mohaka</t>
  </si>
  <si>
    <t>Isolate 11kV for tree cutting C189 to C4957 Opoutama Rd</t>
  </si>
  <si>
    <t>Replace 11kV poles F659 &amp; F660 Rakauroa Rd</t>
  </si>
  <si>
    <t>Replace pole B1159 Balance St &amp; rejoin jumpers B1146</t>
  </si>
  <si>
    <t>Replace 11kV poles B3183 B3147 Mary St</t>
  </si>
  <si>
    <t>Replace 11kV pole G2670 Wharf Rd Tolaga</t>
  </si>
  <si>
    <t>Repair 11kV jumper pole G1134 SH35 Tolaga Bay South</t>
  </si>
  <si>
    <t>Replace poles D2824 D2826 D2827 D2831 Bck Ormond Rd</t>
  </si>
  <si>
    <t>Repair 11kV cable B593 Awapuni Rd</t>
  </si>
  <si>
    <t>Restrain 11kV lines poles E523 to E519 Tarndale Rd</t>
  </si>
  <si>
    <t>Replace DDO  fuses T/x G30 Paramata Rd Lightining</t>
  </si>
  <si>
    <t>Replace DDO fuses T/x G89 Paroa Rd Lightining</t>
  </si>
  <si>
    <t>Repair 11kV jumper pole W816 Ohuka</t>
  </si>
  <si>
    <t>Replace DDO T/x fuses H29 Mangahaine Valley</t>
  </si>
  <si>
    <t>Replace poles D2835, D2836, D2837, D2853, D2856 BK Ormond Rd</t>
  </si>
  <si>
    <t>Repair jumper pole F660 Rakauroa Rd</t>
  </si>
  <si>
    <t>Replace poles D2857, D2859, D2860, D2861 &amp; remove line breaks at D2833 BK Ormond Rd</t>
  </si>
  <si>
    <t>Issue assurance to Hop Saddlier for tree cutting Lake Rd Patutahi</t>
  </si>
  <si>
    <t>Reposition pole A4210 Riverside Rd</t>
  </si>
  <si>
    <t>Replace 11kV disc pole G1758 Tauwhareparae Rd</t>
  </si>
  <si>
    <t>Repair 11kV lines pole W22113 Mangone Valley</t>
  </si>
  <si>
    <t>Tree through line at private pole D5471 - 2 x Broken Poles</t>
  </si>
  <si>
    <t>Reclose CB J543 Tikitiki at Ruatoria Sub</t>
  </si>
  <si>
    <t>Repair 11kV lines at pole TX W675 Waireka Road</t>
  </si>
  <si>
    <t>Replace x-arm at Pole F2209 Te Wera Rd</t>
  </si>
  <si>
    <t>Repair 11kV lines at pole G2385 Puketawa STN, Tauwhareparae</t>
  </si>
  <si>
    <t>Tree through line, wires down at pole C1779. Private No DDO's</t>
  </si>
  <si>
    <t>Cut jumpers at pole J3398, Tapuwharau Valley Replace pole J3399</t>
  </si>
  <si>
    <t>Cut 11kV jumpers at pole J804 old Waiapu metal supplies - line not in use</t>
  </si>
  <si>
    <t>Unknown went back in not found. Reclose CBA612 Crawford Rd Port Sub</t>
  </si>
  <si>
    <t>Replace poles D527, D2862, D2864, D2865, D2866 Bk Ormond Rd</t>
  </si>
  <si>
    <t>Replace 11kV pole C4906 Browns Beach Rd</t>
  </si>
  <si>
    <t>Replace poles D2869, D431 (ABS), D4409 Bk Ormond Rd &amp; Harpers Rd</t>
  </si>
  <si>
    <t>Replace 11 x poles D3249,D3250,D3251,D3252,D3253,D3254,D3255,D3256,D3257,D3258,D3259 Bushy knoll &amp; Elmers Rd</t>
  </si>
  <si>
    <t>Straighten 11kV pole C812 Tarewa Rd, Waingake</t>
  </si>
  <si>
    <t>Replace Disc with polymer at pole J2571 Dump Rd, Te Araroa</t>
  </si>
  <si>
    <t>Replace pole G1510 - Burnt top &amp; xarm. Cut jumpers at G1513</t>
  </si>
  <si>
    <t>Tree cutting between poles A152 &amp; A782 Rototahi</t>
  </si>
  <si>
    <t>Replace poles D2824, D2827, D2831 - BK Ormond Rd</t>
  </si>
  <si>
    <t>Address to low clearance 11kV span between poles F2094 &amp; F2095 (install prop pole?)</t>
  </si>
  <si>
    <t>Replace xarm at pole W8535</t>
  </si>
  <si>
    <t>Relocate poles C3539 &amp; C3540 Nicks Head Stn Muriwai</t>
  </si>
  <si>
    <t>Replace poles D4403, D4402, D4700, D4698 Harpers Road</t>
  </si>
  <si>
    <t>Reclose CB W816 High Winds</t>
  </si>
  <si>
    <t>Broken wire at D2663 - Tree</t>
  </si>
  <si>
    <t>11kV cable pothead failed at B1356</t>
  </si>
  <si>
    <t>Repair 11kV lines at pole A3964 Wharekiri Rd</t>
  </si>
  <si>
    <t>Reclose CB C1 Hexton Hight winds cause unknown</t>
  </si>
  <si>
    <t>Fault Beyond ABS H142 Ihungia Road - H142 left open No access thru gate to pole &amp; trees</t>
  </si>
  <si>
    <t>Tree on line F3209</t>
  </si>
  <si>
    <t>Repair 11kV lines at pole H272 Tauwhareparae Rd</t>
  </si>
  <si>
    <t>Replace poles C804, C812 Tewera Rd &amp; private poles in Damn Rd</t>
  </si>
  <si>
    <t>Remove plastic off lines at pole D605</t>
  </si>
  <si>
    <t>Repair 11kV lines at poles J2022 &amp; J2023</t>
  </si>
  <si>
    <t>11kV jumper off G1252 cnr Banks &amp; Solanders St</t>
  </si>
  <si>
    <t>Cause not found - Wind, trees, uneven spans?</t>
  </si>
  <si>
    <t>Repair 11kV lines H650 Ihungia Rd</t>
  </si>
  <si>
    <t>Fault not found - strong winds at time</t>
  </si>
  <si>
    <t>Prop up pole F1790</t>
  </si>
  <si>
    <t>Repair 11kV pole H230 Makarika Rd</t>
  </si>
  <si>
    <t>2 wires down tap off to H58.  Cut away and left</t>
  </si>
  <si>
    <t>Repair 11kV jumper W816 &amp; Wires at W1802</t>
  </si>
  <si>
    <t>Tree thru line beyond D298.  Isolate 11kV fuses</t>
  </si>
  <si>
    <t>Repair broken wire between H134 &amp; H340</t>
  </si>
  <si>
    <t>Remove tree from 11kV Lines H142</t>
  </si>
  <si>
    <t>Tree in line F652 - Need to be cut</t>
  </si>
  <si>
    <t>Cut Jumpers at pole J1966 due to trees in line J1966, JH1965, J667 &amp; wires down</t>
  </si>
  <si>
    <t>Pole W5380 wires down</t>
  </si>
  <si>
    <t>Tree contact on OH lines between TXs B3127 &amp; B77.  Blown OFS Fuses B760</t>
  </si>
  <si>
    <t>Tree Through lines poles H649 - H650</t>
  </si>
  <si>
    <t>Replaced pole J951</t>
  </si>
  <si>
    <t>Trees brought lines down G2280</t>
  </si>
  <si>
    <t>Repair 11kV wires  at G585</t>
  </si>
  <si>
    <t>Broken aerial jumper and line down at pole G1221</t>
  </si>
  <si>
    <t>Wire down caused by trees(again) in wind at pole H3362</t>
  </si>
  <si>
    <t>Wire down beyond G214</t>
  </si>
  <si>
    <t>Isolate and replace broken pole G1344</t>
  </si>
  <si>
    <t>Trees caused 2 x spans down and broken xarm at TX pole J417</t>
  </si>
  <si>
    <t>Replace pole H2320 Te Puia</t>
  </si>
  <si>
    <t>11kV wire broken between double pins on tap-off pole to TX J322</t>
  </si>
  <si>
    <t>Repairs to wire &amp; pole at J1610 (after multi cut/join jumpers on pole J1604</t>
  </si>
  <si>
    <t>Replace pole E741 Riki Stn</t>
  </si>
  <si>
    <t>Replace pole G2160 Paroa Rd</t>
  </si>
  <si>
    <t>O/Le Tag J188 Fault beyond</t>
  </si>
  <si>
    <t>Cut 11kV jumpers at J790, broken 11kV lines</t>
  </si>
  <si>
    <t>Replace poles D4693, D4695, D430, D4696, D4697 Harpers Road</t>
  </si>
  <si>
    <t>Rejoin jumpers after repairs at pole W486</t>
  </si>
  <si>
    <t>Broken wires between poles E2228 - E414</t>
  </si>
  <si>
    <t>Wire burnt down outside Wairoa sub on Golf course W216</t>
  </si>
  <si>
    <t>Tree on line at pole A1956</t>
  </si>
  <si>
    <t>Rejoin jumpers at pole H2039 SH35</t>
  </si>
  <si>
    <t>1 lug H pole G4287 burnt &amp; repair (used cut jumpers at pole G1102</t>
  </si>
  <si>
    <t>Wire down at pole A3967 (cut and rejoined jumpers at A3961)</t>
  </si>
  <si>
    <t>Repair floating insulator at pole G1553 Kiore Rd</t>
  </si>
  <si>
    <t>Line down at pole J2419</t>
  </si>
  <si>
    <t>Isolate &amp; Remove lines for tree cutting (Eastland Treecare) W337 -  W338 Karkariki/Woodland</t>
  </si>
  <si>
    <t>Replace poles D4673, D4668, D4666, D427 Harpers Rd</t>
  </si>
  <si>
    <t>Isolate for Hop to cut trees.  Customers advised individually - G3353</t>
  </si>
  <si>
    <t>Rejoin cable-line jumpers at pole B1356</t>
  </si>
  <si>
    <t>Replace poles D4663,D4662,D4661,D4659,D4658,D4657 Harpers Rd</t>
  </si>
  <si>
    <t>Replace Poles D4002,D4004,D4006,D5243,D4009,D5244,D4011,D4013,D4014 Wharekopae Rd &amp; cut jumpers at D4016</t>
  </si>
  <si>
    <t>Replace disc on pole H4459 Fernside Rd</t>
  </si>
  <si>
    <t>Repair 11kV line Pole W8118 Whakaki</t>
  </si>
  <si>
    <t>Repair 11kV jumper ABS pole A4116 Kaiti Hill</t>
  </si>
  <si>
    <t>Isolate 11kV lines for tree cutting H314 to H2568 Toa St</t>
  </si>
  <si>
    <t>Repair 11kV lines pole E1586 Lavenham Rd</t>
  </si>
  <si>
    <t>Patrol lines beyond E863 Tarndale Rd</t>
  </si>
  <si>
    <t>Replace 11kV line jumper pole F164 Makaretu Rd</t>
  </si>
  <si>
    <t>Repair 11kV lines pole W4240 Frasertown</t>
  </si>
  <si>
    <t>Replace 11kV links pole A6477 Crawford Rd</t>
  </si>
  <si>
    <t>Replace broken Xarm pole A3759 Panikau Rd</t>
  </si>
  <si>
    <t>Temp prop broken pole F1919 Matawai Rd</t>
  </si>
  <si>
    <t>Repair 11kV lines pole W1012 Eripiti</t>
  </si>
  <si>
    <t>Repair 11kV jumper pole J946 Tikitiki</t>
  </si>
  <si>
    <t>Replace 33kV pole W3800 Tahaenui</t>
  </si>
  <si>
    <t>Reposition Xam on pole D4569 SH2 W/O Hika</t>
  </si>
  <si>
    <t>Replace insulator pole B4867 Russell St</t>
  </si>
  <si>
    <t>Repair 11kv pole H48 Mangahauine Valley</t>
  </si>
  <si>
    <t>Repair 11kV lines pole J4452 SH2 Hicks Bay</t>
  </si>
  <si>
    <t>Repair 11kV pole D3892 Tiniroto Rd</t>
  </si>
  <si>
    <t>Repair 11kV lines pole J449 Matakoa Point</t>
  </si>
  <si>
    <t>Repair 11kV lines pole C786 Waingake Rd</t>
  </si>
  <si>
    <t>Disconnect Generator pole F202 Rakauroa Rd</t>
  </si>
  <si>
    <t>Temp replace pole G2345 Tauwhareparae Rd</t>
  </si>
  <si>
    <t>Replace pole G2157 Paroa Rd</t>
  </si>
  <si>
    <t>Replace kidney insulator pole D62 Totangi Rd</t>
  </si>
  <si>
    <t>Relocate 11kV pole C2823 Waingake Rd drop out in river bank</t>
  </si>
  <si>
    <t>Replace 11kV pole J4230 Haig Rd Tikitiki</t>
  </si>
  <si>
    <t>Reposition pole B1145 Hill Rd Slip</t>
  </si>
  <si>
    <t>Repair 11kV lines beyond pole W71 Cricklewood Rd</t>
  </si>
  <si>
    <t>Repair 11kV lines Pole D3636 Ruakaka Rd</t>
  </si>
  <si>
    <t>Reposition poles B1146 B1147 B1148 Hill Rd</t>
  </si>
  <si>
    <t>Repair 11kV lines W6414 Waihua</t>
  </si>
  <si>
    <t>Repair 11kV lines J2431 to J2432 Haig Rd</t>
  </si>
  <si>
    <t>Remove tree pole A208 Caves  Rd</t>
  </si>
  <si>
    <t>Relocate pole C2903 Waingake Rd</t>
  </si>
  <si>
    <t>Reclose CBs W2 &amp; W1032 Wairoa Sub cause unknown</t>
  </si>
  <si>
    <t>Replace poles  D2862 &amp; D2863 Bck Ormond Rd</t>
  </si>
  <si>
    <t>Bridge out ABS W979 Tiniroto Rd</t>
  </si>
  <si>
    <t>Remove tree  branch  pole G70 SH35 Wharekaka</t>
  </si>
  <si>
    <t>Replace poles D601 &amp; D3114 Matawai Rd</t>
  </si>
  <si>
    <t>Replace burnt down pole J4535 Hicks Bay</t>
  </si>
  <si>
    <t>Reclose CB G329 Rototahi at Tolaga Sub cause unknown</t>
  </si>
  <si>
    <t>Replace T/x A405 Endcliffe Rd hit by Car</t>
  </si>
  <si>
    <t>Replace burnt pole &amp; rejoin jumpers J512 Hicks Bay</t>
  </si>
  <si>
    <t>Replace X arm pole H1768 Ruatoria South</t>
  </si>
  <si>
    <t>Install 3 DDO fuses pole G4128 Waiapu Rd</t>
  </si>
  <si>
    <t>Isolate 11kV for LV Repairs pole A365 Wharekiri Rd</t>
  </si>
  <si>
    <t>Replace 11kV poles F179 F180 F621 F625 Rakauroa Rd</t>
  </si>
  <si>
    <t>Remove 2 spans 11kV lines from pole H306 Busbys Hill</t>
  </si>
  <si>
    <t>Replace 11kV poles D4691 D4690 D4688 D4686 Harpers Rd</t>
  </si>
  <si>
    <t>Replace 11kV poles D4654 D4656 E4657 E4658 E4665 E4673 Harpers Rd</t>
  </si>
  <si>
    <t>Isolate 11kV lines for tree cutting E2453 Lavenham Rd</t>
  </si>
  <si>
    <t>Isolate 11kV lines for tree cutting Ceasars Rd pole E2550</t>
  </si>
  <si>
    <t>Replace 11kV poles W7702 W7721 W7815 W7820 W7834 W7855 W7888 Iwitea Whakakihi</t>
  </si>
  <si>
    <t>Isolate 11kV lines for tree cutting Mata Rd H135</t>
  </si>
  <si>
    <t>Install new ABS W1021 &amp; remove ABSs W940 W948 &amp; W1030 Mc Lean St</t>
  </si>
  <si>
    <t>Install prop pole Between W5028 to W5029 Waireka Rd</t>
  </si>
  <si>
    <t>Replace 11kV poles D532 D4686 D4688 Harpers Rd</t>
  </si>
  <si>
    <t>Repair 11kV lines between poles E1736 to E3450 Moonlight Stn</t>
  </si>
  <si>
    <t>Replace T/x H255 &amp; 3 DDO fuses Makatoke Rd</t>
  </si>
  <si>
    <t>Reposition H pole  J2803 due to river diversion Awatere</t>
  </si>
  <si>
    <t>Replace 11kV poles D4017 D4019 D4020 D4023 D4024 D4025 D4026 Wharekopae Rd</t>
  </si>
  <si>
    <t>Repair 11kV cable W271 to W1069 Clyde Rd</t>
  </si>
  <si>
    <t>Replace pole D3248 Bushy Knoll Rd</t>
  </si>
  <si>
    <t>Install 11kV cable &amp; T/x A894 Wheatstone Rd</t>
  </si>
  <si>
    <t>Replace 11kV pole H2220 Waipiro Bay</t>
  </si>
  <si>
    <t>Replace poles A3964 &amp; A3965 Wharekiri Rd</t>
  </si>
  <si>
    <t xml:space="preserve"> Replace insulator pole A4032 Waiomoko Rd</t>
  </si>
  <si>
    <t>Isolate 11kV lines for tree cutting Pakawhai &amp; Ramoto Rds W1132</t>
  </si>
  <si>
    <t>Replace insulators pole J272 Te Araroa</t>
  </si>
  <si>
    <t>Repair 11kv pole J2966 Whakaangiangi</t>
  </si>
  <si>
    <t>Repair 11kV cable crutch pole C738 Nelson Rd</t>
  </si>
  <si>
    <t>Replace 11kV pole J1589 Tuparoa Rd</t>
  </si>
  <si>
    <t>Repair 11kV lines pole W8163 Tahaenui hit by car</t>
  </si>
  <si>
    <t>Reconnect jumpers pole C3245 Nelson Rd after repairs</t>
  </si>
  <si>
    <t>Replace 11kV poles D4680 D532 D4689 Harpers Rd</t>
  </si>
  <si>
    <t>Replace 11kV pole J2079 Rangitukia Rd</t>
  </si>
  <si>
    <t>Replace 11kV poles D3579 D3581 Ruakaka Rd</t>
  </si>
  <si>
    <t xml:space="preserve"> Replace fuse S/W  G/R W279 Mc Lean St</t>
  </si>
  <si>
    <t>Replace 11kV poles B3697 B3699 B617 Disralie St</t>
  </si>
  <si>
    <t>Remove tree from 11kV between poles H2227 to H2226 Waipiro Bay</t>
  </si>
  <si>
    <t>Isolate 11kV lines for tree cutting F417 Whakarau Rd</t>
  </si>
  <si>
    <t>Remove tree from 11kV pole A4502 Turihau</t>
  </si>
  <si>
    <t>Replace 11kV poles D3559 D3594 D3595 D3599 Ruakaka Rd</t>
  </si>
  <si>
    <t>Isolate 11kV lines for tree cutting H351 to H4013 Kaiawha Rd</t>
  </si>
  <si>
    <t>Replace 11kV poles D3248 D3249 D3250 Bushy Knoll Rd</t>
  </si>
  <si>
    <t>Replace H pole G4287 Tolaga Bay</t>
  </si>
  <si>
    <t>Replace 3 DDO fuses pole D302 Tiniroto</t>
  </si>
  <si>
    <t>Reclose CBC95 Haisman Rd at Makaraka Sub</t>
  </si>
  <si>
    <t>Isolate 11kV lines pole H2353 for tree cutting SH35 Waiapu Rd</t>
  </si>
  <si>
    <t>Remove isolation fuses C757 Waingake Rd</t>
  </si>
  <si>
    <t>Replace 11kV poles D2764 &amp; D2768 Ngatapa</t>
  </si>
  <si>
    <t>Replace 11kV pole J272 Te Araroa</t>
  </si>
  <si>
    <t>Remove possum from pole A3989 Panikau Rd</t>
  </si>
  <si>
    <t>Reclose CB W213 Brickworks at Kiwi Sub</t>
  </si>
  <si>
    <t>Install DDOs pole A4734 Wheatstone Rd</t>
  </si>
  <si>
    <t>Replace 11kV poles F1919 &amp; F1920 Matawai</t>
  </si>
  <si>
    <t>Repair 11kV lines W8286 to W8285 Ohue Whakakihi</t>
  </si>
  <si>
    <t>Replace shackle on pole J802 Ruatoria</t>
  </si>
  <si>
    <t>Replace 11kV pole F1790 Whakarau Rd</t>
  </si>
  <si>
    <t>Replace 11kV poles D4698 D4690 D4691 Harpers Rd</t>
  </si>
  <si>
    <t>Repair 11kV lines pole E122 to E610 Kanakanaia</t>
  </si>
  <si>
    <t>Replace insulator pole W4789 Ruapapa Rd</t>
  </si>
  <si>
    <t>Repair ABS W802 Whakakihi</t>
  </si>
  <si>
    <t>Remove burning tree pole W1019 Raupunga</t>
  </si>
  <si>
    <t>Replace T/x A436 Waihau Beach Rd</t>
  </si>
  <si>
    <t>Replace 11kV poles D3659 &amp; T/x D268 Bushy Knoll Rd</t>
  </si>
  <si>
    <t>Repair 11kV cable termination pole A397 Oneroa Rd</t>
  </si>
  <si>
    <t>Replace 6 11kV poles D4653 to D409 Harpers Rd</t>
  </si>
  <si>
    <t>Isolate 11kv lines pole E122 Kanakanaia Rd</t>
  </si>
  <si>
    <t>Replace bolt on Xarm pole W3604 Waihi Rd</t>
  </si>
  <si>
    <t>Repair 11kV lines pole W6083 Mangapoikie Rd</t>
  </si>
  <si>
    <t>Relocate T/x B453 Polytech Stout St</t>
  </si>
  <si>
    <t>Replace 11kV poles F3457 E3459 E3458 Te Karaka</t>
  </si>
  <si>
    <t>Isolate 11kV for tree cutting O Gradys Rd D4601</t>
  </si>
  <si>
    <t>Repair 11kV lines pole G1495 Anaura Bay</t>
  </si>
  <si>
    <t>Reclose CB D642 Te Arai at Patutahi Sub</t>
  </si>
  <si>
    <t>Repair 11kV lines pole W5319 Raupunga</t>
  </si>
  <si>
    <t>Remove tree kV lines Pole H74 Makarika Rd</t>
  </si>
  <si>
    <t>Remove tree from pole J971 Waiomatatini</t>
  </si>
  <si>
    <t>Remove tree from 11kV pole A4310 Goodwins Rd</t>
  </si>
  <si>
    <t>Replace 11kV DDO pole E99 Pointers Lane</t>
  </si>
  <si>
    <t>Isolate 11kV lines beyond pole H4118 Waitahaia Rd</t>
  </si>
  <si>
    <t>Cut 11kV jumpers pole D1312 Totangi Rd trees in line</t>
  </si>
  <si>
    <t>Repair 11kV jumper pole J258 Te Hue</t>
  </si>
  <si>
    <t>Repair 11kV conductor pole W587 Mangone Rd</t>
  </si>
  <si>
    <t>Repair 11kV cable pole B962 Aberdeen Rd</t>
  </si>
  <si>
    <t>Install DDO fuses pole C4982 7 replace pole C4654 Nelson Rd</t>
  </si>
  <si>
    <t>Repair 11kV pole E1153 Waimata Valley Rd</t>
  </si>
  <si>
    <t>Repair Conductor pole J971 Kakariki Rd</t>
  </si>
  <si>
    <t>Replace DDO fuses D62 Totangi Rd</t>
  </si>
  <si>
    <t>Remove trees from 11kV lines pole W311 Tukemokihi</t>
  </si>
  <si>
    <t>Replace pole W752 Mangapoikie Rd</t>
  </si>
  <si>
    <t>Temp repair ABS J616 Hicks Bay</t>
  </si>
  <si>
    <t>Reclose CB J523 Hicks Bay at Te Araroa Sub cause unknown</t>
  </si>
  <si>
    <t>Replace faulty ABS J616 Hicks Bay Rd</t>
  </si>
  <si>
    <t>Replace poles D3597 D2599 D3601 Ruakaka Rd</t>
  </si>
  <si>
    <t>Cut &amp; Rejoin jumpers pole B1145 Hill Rd for contractor</t>
  </si>
  <si>
    <t>Repair 11kV lines pole W8389 Morere</t>
  </si>
  <si>
    <t>Replace poles between D3659 to D268 Bushy Knoll Rd</t>
  </si>
  <si>
    <t>Repair 11kV lines between poles W5584 to W5586 Kahungungu</t>
  </si>
  <si>
    <t>Replace poles D3627 D3625 D3621 D3629 Ruakaka Rd</t>
  </si>
  <si>
    <t>Replace crook insulator pole W8707 Nuhaka</t>
  </si>
  <si>
    <t>Remove tree 11kv pole B1991 Matokitoki Valley</t>
  </si>
  <si>
    <t>Replace  11kV pole B1991 Matokitoki Valley</t>
  </si>
  <si>
    <t>Repair 11kV lines pole W4454 Pokopoko</t>
  </si>
  <si>
    <t>Repair 11kV lines pole E1736 to E3450 Mangatu Rd</t>
  </si>
  <si>
    <t>Reposition Xarm on pole W3640 Pokopoko</t>
  </si>
  <si>
    <t>Reposition pole J748 washed out from river bank Tapuearoa Rd</t>
  </si>
  <si>
    <t>Replace pole G1689 Arakihi Rd</t>
  </si>
  <si>
    <t>Replace poles D70 &amp; D4901 Totangi Rd</t>
  </si>
  <si>
    <t>Remove tree from 11kV pole A3476 208 Caves Rd</t>
  </si>
  <si>
    <t>Replace poles from E142 to end of line Waitangi Rd</t>
  </si>
  <si>
    <t>Replace 11kV pole W3640 Waihi Rd</t>
  </si>
  <si>
    <t>Repair 11kV lines pole W5584 Kahungungu</t>
  </si>
  <si>
    <t>Bypass CB J8 Te Araroa Sub bushing failed</t>
  </si>
  <si>
    <t>Replace poles D3603 D3605 D3606 D3611 Ruakaka Rd</t>
  </si>
  <si>
    <t>Isolate 11kV line poles G1834 G1852 G1851 G1832 for tree cutting Paramata Rd</t>
  </si>
  <si>
    <t>Replace DDO fuses B739 &amp; B178  Wellington St</t>
  </si>
  <si>
    <t>Replace 11kV pole G2425 Tauwhareparae Rd</t>
  </si>
  <si>
    <t>Repair 11kV lines pole G1523 Arahihi Rd Tolaga Bay</t>
  </si>
  <si>
    <t>Repair 11kV lines pole J2204 Rangitukia Rd</t>
  </si>
  <si>
    <t>Remove tree from 11kV pole F2563 Hihiroroa Rd North</t>
  </si>
  <si>
    <t>Install new T/x C3224 &amp; connect 11kV cable pole C3224 Cameron Rd</t>
  </si>
  <si>
    <t>Replace 11kV pole C1354 Wharekopae Rd</t>
  </si>
  <si>
    <t>Upgrade T/x A67 to 300kVA Wairere Rd</t>
  </si>
  <si>
    <t>Replace Recloser W821 Lake Rd Ruapapa Rd</t>
  </si>
  <si>
    <t>Patrol 50kV line nothing found cause unknown CB B4 tripped</t>
  </si>
  <si>
    <t>Replace T/x pole C65 Waingake Rd</t>
  </si>
  <si>
    <t>Replace 11kV pole C5197 Riverpoint Rd</t>
  </si>
  <si>
    <t>Patrolled lines nothing found cause unknown CB C95</t>
  </si>
  <si>
    <t>Repair 11kV lines J2022 to J2023 Tapuawaeroa Rd</t>
  </si>
  <si>
    <t>Isolate 11kV for tree cutting G53 to G217 Tauwhareparae Rd</t>
  </si>
  <si>
    <t>Replace 11kV poles E610 &amp; E643 Kanakanaia Rd</t>
  </si>
  <si>
    <t>Replace SW/GR C246 C247 C571 C572 Makaraka Lay By</t>
  </si>
  <si>
    <t>Reclose CB 25 at Patutahi Sub Bucholtz Trip</t>
  </si>
  <si>
    <t>Replace poles C5260 &amp; C208 Bloomfeild Rd Hit by car</t>
  </si>
  <si>
    <t>Isolate at pole E142 to Cut trees in lines Waitangi Rd</t>
  </si>
  <si>
    <t>Replace poles D3602 D3585 D3589 D3599 D3618 Ruakaka Rd</t>
  </si>
  <si>
    <t>Isolate 11kV lines H135 to H141 for tree cutting Tuakau Rd</t>
  </si>
  <si>
    <t>Replace insulator pole W8595 Kokohu Rd</t>
  </si>
  <si>
    <t>Replace DDO fuse G2210 Cook St Tolaga Bay</t>
  </si>
  <si>
    <t>Isolate 11kV for tree cutting F63 to F88 Whakarau Rd</t>
  </si>
  <si>
    <t>Replace Xarm on pole W109 Hereheretau Rd</t>
  </si>
  <si>
    <t>Change faulty T/X C378 Bck Ormond Rd</t>
  </si>
  <si>
    <t>Isolate 11kV for tree cutting F1231 to F4509 SH2 Matawai Rd</t>
  </si>
  <si>
    <t>Isolate 11kV lines for tree cutting SH2 Otoko  F140 to F178</t>
  </si>
  <si>
    <t>Replace T/x B147 &amp; SW/GR B1895 B1896 B1897 Abbott St</t>
  </si>
  <si>
    <t>Reclose CB A612 Crawford Rd at Port Sub cause unknown</t>
  </si>
  <si>
    <t>Re-route 11kV lines D2173 to D2169 Lavenham Rd</t>
  </si>
  <si>
    <t>Isolate 11kV lines trees burning between poles C1551 to C1555 Somertons Rd</t>
  </si>
  <si>
    <t>Replace 6 poles W6498 W6496 W6491 W6479 W6467 W6465 Marumaru</t>
  </si>
  <si>
    <t>Replace 11kV poles D3605 D3606 D3611 Ruakaka Rd</t>
  </si>
  <si>
    <t>Replace pole F1042 Balfour Rd Te Karaka</t>
  </si>
  <si>
    <t>Isolate 11kV for tree cutting A119 Pa Rd Whangara</t>
  </si>
  <si>
    <t>Isolate 11kV lines for tree cutting SH35 Rototahi A152 to A825</t>
  </si>
  <si>
    <t>Remove tree from 11kV pole W8940 Mahia</t>
  </si>
  <si>
    <t>Repair 11kV lines pole W6620 Tukemokihi</t>
  </si>
  <si>
    <t>Replace poles H1775 H1772 H1771 H1768 SH2 Ruatoria South</t>
  </si>
  <si>
    <t>Replace 11kV pole W71 Cricklewood Rd</t>
  </si>
  <si>
    <t>Replace GM T/x B400 Joanne St</t>
  </si>
  <si>
    <t>Isolate 11kV lines for tree cutting F437 Puha Settlement Rd</t>
  </si>
  <si>
    <t>Repair 11kV lines pole G566 Arikihi Rd</t>
  </si>
  <si>
    <t>Replace 50kV pole B3749 Stanley Rd</t>
  </si>
  <si>
    <t>Isolate for tree cutting H1496 Ihungia Rd</t>
  </si>
  <si>
    <t>Replace H poles G575 G613 and tree cutting Waimata Valley Rd</t>
  </si>
  <si>
    <t>Isolate 11kV lines for tree cutting Te Kowhai Rd Whatatutu E171</t>
  </si>
  <si>
    <t>Replace poles B6301 B6305 James St</t>
  </si>
  <si>
    <t>Isolate T/x  A416 for maintenance Gaddums Hill Rd</t>
  </si>
  <si>
    <t>Repair 11kV jumper pole H149 Ihungia Rd</t>
  </si>
  <si>
    <t>Term 11kV cable SDAF SW/GR B1899 Kahutia St</t>
  </si>
  <si>
    <t>Repair 11kV cable F/S C696 Saleyards Rd</t>
  </si>
  <si>
    <t>Replace poles D3602 D3585 D3589 D3599 D3618 D3623 D3627 Ruakaka Rd</t>
  </si>
  <si>
    <t>Isolate 11kV lines for tree cutting Tahunga D488</t>
  </si>
  <si>
    <t>Replace 11kV pole H154 Ihungia Rd</t>
  </si>
  <si>
    <t>Install new T/x on pole W5722 Ruakituri Valley</t>
  </si>
  <si>
    <t>Connect 11kV line pole A4381 Makarori Beach</t>
  </si>
  <si>
    <t>Replace poles H1854 H1853 H1853 H1852 H1851 SH35 Ruatoria South</t>
  </si>
  <si>
    <t>Install new T/x D2043 Lake Rd</t>
  </si>
  <si>
    <t>Replace insulators pole W6815 Kiwi Alley</t>
  </si>
  <si>
    <t>Repair 11kV lines pole G2322 Tauwhareparae Rd</t>
  </si>
  <si>
    <t>Replace Xarm pole D2154 Lavenham Rd</t>
  </si>
  <si>
    <t>Repair 11kV conductor pole J2607 Te Araroa</t>
  </si>
  <si>
    <t>Replace 11kV pole F1786 Whakarau Rd</t>
  </si>
  <si>
    <t>Reposition pole J359 Ruatoria (Washout)</t>
  </si>
  <si>
    <t>Isolate 11kV line for tree cutting Tawhara Valley W1138</t>
  </si>
  <si>
    <t>Check connections GRV W6835 Kiwi Alley</t>
  </si>
  <si>
    <t>Repair 11kV strands T/x D469 Totangi Rd</t>
  </si>
  <si>
    <t>Install DDO fuses pole E2241 Snowsills Rd</t>
  </si>
  <si>
    <t>Replace poles W8378 W8397 W8400 W8402 Morere</t>
  </si>
  <si>
    <t>Isolate 11kV lines for installation of Temp Bailie Bridge near pole H2431</t>
  </si>
  <si>
    <t>Isolate for tree cutting H159 Ihungia Rd</t>
  </si>
  <si>
    <t>Replace 11kV poles D98 D2404 D2405 D2406 D2418 Pehiri Rd</t>
  </si>
  <si>
    <t>Reclose CB C18 Bell Rd at Matawhero Sub cause unknown</t>
  </si>
  <si>
    <t>Replace faulty Recloser W6835 Kiwi Alley</t>
  </si>
  <si>
    <t>Replace Xarm pole G1509 Rangikohua Rd Tolaga Bay</t>
  </si>
  <si>
    <t>Repair 11kV lines poles J1388 to J1385 Harrison Rd</t>
  </si>
  <si>
    <t>Repair 11kV lines pole J4244 Waikura</t>
  </si>
  <si>
    <t>01/04/2009</t>
  </si>
  <si>
    <t>Install 3 DDO fuses pole C5158 in Bells Rd</t>
  </si>
  <si>
    <t>02/04/2009</t>
  </si>
  <si>
    <t>Relocate and Replace T/x B40 Wellington St</t>
  </si>
  <si>
    <t>Install line breaks pole D1662 Lavenham Rd</t>
  </si>
  <si>
    <t>Replace pole D1668 Lavenham Rd</t>
  </si>
  <si>
    <t>05/04/2009</t>
  </si>
  <si>
    <t>Repair 11kV cable between B889 to B969 Cobden St</t>
  </si>
  <si>
    <t>07/04/2009</t>
  </si>
  <si>
    <t>Connect 2 11kV DDO fuses pole C5704 Mc Laurins Rd</t>
  </si>
  <si>
    <t>08/04/2009</t>
  </si>
  <si>
    <t>Repair 11kv lines between F660 to F195 Rakauroa Rd</t>
  </si>
  <si>
    <t>09/04/2009</t>
  </si>
  <si>
    <t>Replace DDO fuse on T/x D379 Tahunga Rd</t>
  </si>
  <si>
    <t>Install 2 DDO fuses for T/x pole D1331 Tiniroto Rd</t>
  </si>
  <si>
    <t>12/04/2009</t>
  </si>
  <si>
    <t>Isolate 11kV pole A3165 Endcliffe Rd Hit by Car</t>
  </si>
  <si>
    <t>15/04/2009</t>
  </si>
  <si>
    <t>Install 11kV pole D1658 Lavenham Rd</t>
  </si>
  <si>
    <t>Remove line breaks at pole D1658 Lavenham Rd</t>
  </si>
  <si>
    <t>Replace 11kV pole F1656 Koranga Valley Rd</t>
  </si>
  <si>
    <t>16/04/2009</t>
  </si>
  <si>
    <t>Cut 11kV jumpers Pole D2119 Lavenham Rd</t>
  </si>
  <si>
    <t>Replace 5 11kV poles D2110 D2307 D2102 D370 D371 Lavenham Rd</t>
  </si>
  <si>
    <t>17/04/2009</t>
  </si>
  <si>
    <t>Replace 2 11kV poles D2112 &amp; D1671 Lavenham Rd</t>
  </si>
  <si>
    <t>Rejoin 11kV jumpers at pole D2119 Lavenham Rd</t>
  </si>
  <si>
    <t>18/04/2009</t>
  </si>
  <si>
    <t>Repair 11kV lines between H4400 to H3800 Tuakau Rd tree cut down by Owner</t>
  </si>
  <si>
    <t>20/04/2009</t>
  </si>
  <si>
    <t>Remove branch from 11kV pole W6856 near Affco</t>
  </si>
  <si>
    <t>Isolate 11kV Between poles C5270 to C211 Bloomfeild Rd</t>
  </si>
  <si>
    <t>21/04/2009</t>
  </si>
  <si>
    <t>Replace 11kV pole H757 Tuakau Rd</t>
  </si>
  <si>
    <t>Repair 11kV lines between J1645 to J1646 Tuparoa Rd</t>
  </si>
  <si>
    <t>Remove possum from 11kV pole E2906 Ngakaroa Rd</t>
  </si>
  <si>
    <t>Cut 11kV jumpers at pole J3831 Matakoa Point</t>
  </si>
  <si>
    <t>23/04/2009</t>
  </si>
  <si>
    <t>Install generator &amp; repair 11kV cable to T/x A17 De Lautour Rd</t>
  </si>
  <si>
    <t>24/04/2009</t>
  </si>
  <si>
    <t>Remove branch from 11kV pole W314 Nuhaka</t>
  </si>
  <si>
    <t>25/04/2009</t>
  </si>
  <si>
    <t>Relocate 11kV pole C483 Dunstan Rd</t>
  </si>
  <si>
    <t>26/04/2009</t>
  </si>
  <si>
    <t>Replace insulator on pole D2543 Pehiri Rd</t>
  </si>
  <si>
    <t>27/04/2009</t>
  </si>
  <si>
    <t>Repair 11kV lines at pole W6085 Mangapoikie Rd</t>
  </si>
  <si>
    <t>Cut 11kV jumpers pole W6692 Ruakituri</t>
  </si>
  <si>
    <t>Replace poles between W993 to W6692 Ruakituri</t>
  </si>
  <si>
    <t>28/04/2009</t>
  </si>
  <si>
    <t>Change over to Generator Ruakituri  at pole W7358</t>
  </si>
  <si>
    <t>30/04/2009</t>
  </si>
  <si>
    <t>Cut 11kV jumpers at pole W985 Ruakituri</t>
  </si>
  <si>
    <t>Replace 14 11kV poles W 985 to W 1056 Ruakituri</t>
  </si>
  <si>
    <t>01/05/2009</t>
  </si>
  <si>
    <t>Isolate 11kV to connect Generator W7358 Crosshills Stn</t>
  </si>
  <si>
    <t>Rejoin 11kV jumpers at pole W985 Te Tuhi Stn</t>
  </si>
  <si>
    <t>04/05/2009</t>
  </si>
  <si>
    <t>Repair 11kV between poles E618 &amp; E619 Kanakanaia Rd</t>
  </si>
  <si>
    <t>Repair 11kV ABS F309 Rakauroa Rd</t>
  </si>
  <si>
    <t>05/05/2009</t>
  </si>
  <si>
    <t>Connect Generator &amp; pole W7358 Crosshills Stn</t>
  </si>
  <si>
    <t>Remove Temp links D2153 Lavenham Rd</t>
  </si>
  <si>
    <t>07/05/2009</t>
  </si>
  <si>
    <t>Cut 11kV jumpers pole W985 Ruakituri</t>
  </si>
  <si>
    <t>13/05/2009</t>
  </si>
  <si>
    <t>Repair 11kV jumper pole E148 Kanakanaia Rd</t>
  </si>
  <si>
    <t>18/05/2009</t>
  </si>
  <si>
    <t>Repair 11kV lines pole A821 Rototahi Stn</t>
  </si>
  <si>
    <t>Disconnect Generator 7 at Crosshill Stn W7358</t>
  </si>
  <si>
    <t>21/05/2009</t>
  </si>
  <si>
    <t>Cut 11kV jumpers pole A2561 Lloyd George Rd Murphy Rd Crn</t>
  </si>
  <si>
    <t>Connect 3 DDO fuses pole A4135 Huxley Rd</t>
  </si>
  <si>
    <t>22/05/2009</t>
  </si>
  <si>
    <t>Reclose CB A516 at  Kaiti Sub</t>
  </si>
  <si>
    <t>23/05/2009</t>
  </si>
  <si>
    <t>Repair 11kV cable Pole A2268 Lyell Rd damaged by Screw Anchour</t>
  </si>
  <si>
    <t>24/05/2009</t>
  </si>
  <si>
    <t>Isolate T/x J590 East Cape Rd &amp; reclose CBJ524 Te Araroa Sub</t>
  </si>
  <si>
    <t>25/05/2009</t>
  </si>
  <si>
    <t>Replace 11kV pole W7990 Omana Rd</t>
  </si>
  <si>
    <t>Cut 11kV jumpers at pole A2104 Moana Rd</t>
  </si>
  <si>
    <t>26/05/2009</t>
  </si>
  <si>
    <t>Close ABS W807 &amp; Start generator to Support Voltage</t>
  </si>
  <si>
    <t>Isolate 11kV for tree cutting Opoutama W950</t>
  </si>
  <si>
    <t>27/05/2009</t>
  </si>
  <si>
    <t>Replace 11kV disc on ABS H123 Mata Rd</t>
  </si>
  <si>
    <t>Isolate 11kV for tree cutting Hillcrest W1234</t>
  </si>
  <si>
    <t>Isolate 11kV for tree cutting Mahunga Beach W1106</t>
  </si>
  <si>
    <t>28/05/2009</t>
  </si>
  <si>
    <t>Cut &amp; rejoin 11kV jumpers D1469 &amp; replace poles Kaimoe Rd</t>
  </si>
  <si>
    <t>29/05/2009</t>
  </si>
  <si>
    <t>Rejoin 11kV jumpers at pole A2104 Moana Rd</t>
  </si>
  <si>
    <t>Install line breaks D3088 &amp; change pole D3082 Wharekopae Rd</t>
  </si>
  <si>
    <t>30/05/2009</t>
  </si>
  <si>
    <t>Replace 11kV pole C1210 Whakatoa Rd hit by Car</t>
  </si>
  <si>
    <t>31/05/2009</t>
  </si>
  <si>
    <t>Remove branchs from 11kV Tarndale Rd &amp; Close ABS E203</t>
  </si>
  <si>
    <t>01/06/2009</t>
  </si>
  <si>
    <t>Reclose CB816 cause Snow</t>
  </si>
  <si>
    <t>Repair 11kV lines pole C821 Waingake Rd</t>
  </si>
  <si>
    <t>Replace 11kV pole A3618 Waiomoko Rd</t>
  </si>
  <si>
    <t>Repair 11kV lines pole F2443 Motu Fall Rd</t>
  </si>
  <si>
    <t>02/06/2009</t>
  </si>
  <si>
    <t>Remove tree from 11kV at pole G225 Tutamoe Rd</t>
  </si>
  <si>
    <t xml:space="preserve">   Repair 11kV jumper at T/x F86 Whakarau Rd</t>
  </si>
  <si>
    <t>03/06/2009</t>
  </si>
  <si>
    <t>Replace Xarm on pole C2637 Tau rau Valley</t>
  </si>
  <si>
    <t xml:space="preserve">  Repair 11kV pole A4588 Glenroy Rd</t>
  </si>
  <si>
    <t>04/06/2009</t>
  </si>
  <si>
    <t>Remove 11kV jumpers pole A2331 Wainui Rd</t>
  </si>
  <si>
    <t>06/06/2009</t>
  </si>
  <si>
    <t>Isolate 11kV lines at W1134 for tree cutting Ruapapa Rd</t>
  </si>
  <si>
    <t>10/06/2009</t>
  </si>
  <si>
    <t>Replace 11kV pole F757 Makaretu Rd</t>
  </si>
  <si>
    <t>13/06/2009</t>
  </si>
  <si>
    <t>Isolate T/x A84 Riverside Rd</t>
  </si>
  <si>
    <t>Repair 11kV jumper pole A4137 Huxley Rd</t>
  </si>
  <si>
    <t>Repair 11kV lines at pole A3572 Wainui</t>
  </si>
  <si>
    <t>Temp prop 11kV pole B32 Hospital Rd</t>
  </si>
  <si>
    <t>Repair 11kV lines between E1109 to E1110 Kanakanaia Rd</t>
  </si>
  <si>
    <t>Replace 11kV Xarm on pole G1840 Paramata Rd</t>
  </si>
  <si>
    <t>Reclose CB 35 at Makaraka Sub High Winds</t>
  </si>
  <si>
    <t>Reclose CB B825 Carnarvon St Sub High Winds</t>
  </si>
  <si>
    <t>Reclose CB W790 Tahaenui Sub High Winds</t>
  </si>
  <si>
    <t>Change fuse carrier T/x W1510 Mahia</t>
  </si>
  <si>
    <t>Repair 11kV lines at pole C321 Bck Ormond Rd</t>
  </si>
  <si>
    <t>14/06/2009</t>
  </si>
  <si>
    <t>Rejoin 11kV jumpers pole A4231 Riverside Rd</t>
  </si>
  <si>
    <t>15/06/2009</t>
  </si>
  <si>
    <t>Remove tree from 11kV pole G4224 SH35 Arero</t>
  </si>
  <si>
    <t>18/06/2009</t>
  </si>
  <si>
    <t>Temp replace 11kV disc pole E3778 Ngakaroa Rd</t>
  </si>
  <si>
    <t>Rejoin 11kV jumpers at pole A2331 Wainui Rd</t>
  </si>
  <si>
    <t>20/06/2009</t>
  </si>
  <si>
    <t>Isolate T/x D531 at cut jumpers D284 Ruakaka Rd</t>
  </si>
  <si>
    <t>22/06/2009</t>
  </si>
  <si>
    <t>Rejoin 11kV jumpers pole at D284 Ruakaka Rd</t>
  </si>
  <si>
    <t>Isolate 11kV lines for tree cutting W1157 Kiwi Valley Rd</t>
  </si>
  <si>
    <t>23/06/2009</t>
  </si>
  <si>
    <t>Isolate 11kV for 13 Pole replacements Mohaka beyond W1006</t>
  </si>
  <si>
    <t>25/06/2009</t>
  </si>
  <si>
    <t>Isolate 11kV lines  W992 for tree cutting Ohuka Mahiwi</t>
  </si>
  <si>
    <t>Replace 11kV poles B1183 &amp; B1184 Sheehan St</t>
  </si>
  <si>
    <t>26/06/2009</t>
  </si>
  <si>
    <t>Repair 11kV lines pole W7327 Ruaktituri</t>
  </si>
  <si>
    <t>Repair 11kV lines pole E1129 Kanakanaia Rd</t>
  </si>
  <si>
    <t>29/06/2009</t>
  </si>
  <si>
    <t>Reclose E864 Waimata Valley High Winds</t>
  </si>
  <si>
    <t>Isolate 11kV lines pole W71 Cricklewood Rd</t>
  </si>
  <si>
    <t>30/06/2009</t>
  </si>
  <si>
    <t>Remove tree from 11kV pole G627 Hokoroa Rd</t>
  </si>
  <si>
    <t>01/07/2009</t>
  </si>
  <si>
    <t>Reposition  11kV Pole J3711 road slipped away Horoera</t>
  </si>
  <si>
    <t>Install SDAF3 Oil Switch J643 Ruatoria</t>
  </si>
  <si>
    <t>02/07/2009</t>
  </si>
  <si>
    <t>Relocate 11kV pole W6659 from river slip Tukemokihi Rd</t>
  </si>
  <si>
    <t>Cut 11kV jumpers at pole J4750 Ruatoria</t>
  </si>
  <si>
    <t>03/07/2009</t>
  </si>
  <si>
    <t>Replace 11kV pole W6289 Cricklewood Rd</t>
  </si>
  <si>
    <t>Repair 11kV lines between poles G1585 &amp; G1586 Arakihi Rd</t>
  </si>
  <si>
    <t>04/07/2009</t>
  </si>
  <si>
    <t>Repair 11kV lines at pole G1844 Paramata Rd</t>
  </si>
  <si>
    <t>Repair 11kV jumper at pole G1822 Paramata Rd</t>
  </si>
  <si>
    <t>Isolate 11kV lines at poles H1854 &amp; H1853 SH35 Makarika</t>
  </si>
  <si>
    <t>05/07/2009</t>
  </si>
  <si>
    <t>Replace 11kV lines pole W7862 Mangapoikie Rd</t>
  </si>
  <si>
    <t>06/07/2009</t>
  </si>
  <si>
    <t>Isolate 11kV lines for 400V LV repairs pole E2185</t>
  </si>
  <si>
    <t>07/07/2009</t>
  </si>
  <si>
    <t>Erect 3 DDO fuse on pole E1147 Kanakanaia Rd</t>
  </si>
  <si>
    <t>Replace 11kV poles A2104 A2105 A2107 A2108 A2110 Moana Rd</t>
  </si>
  <si>
    <t>Replace 11kV pole J1267 Ruatoria</t>
  </si>
  <si>
    <t>Isolate E142 11kV lines for tree cutting Waitangi Rd</t>
  </si>
  <si>
    <t>08/07/2009</t>
  </si>
  <si>
    <t>Replace 11kV lines between poles H1858 to H1853 Reedys Hill SH35</t>
  </si>
  <si>
    <t>Replace 11kV poles J1276 J1278 Ruatoria</t>
  </si>
  <si>
    <t>13/07/2009</t>
  </si>
  <si>
    <t>Repair 11kV lines pole J2913 Waiomatatini Rd</t>
  </si>
  <si>
    <t>Repair 11kV lines Poles H1497 to H1498 SH35 Makarika</t>
  </si>
  <si>
    <t>Repair 11kV lines between poles J3276 &amp; J3277 Matakoa Point</t>
  </si>
  <si>
    <t>Relocate 11kV pole J1010 Poroporo Valley Rd</t>
  </si>
  <si>
    <t>14/07/2009</t>
  </si>
  <si>
    <t>Install line breaks pole C5819 Gladstone Rd</t>
  </si>
  <si>
    <t>Replace 11kV pole J1039 Ruatoria</t>
  </si>
  <si>
    <t>Replace 11kV pole J1157 Ruatoria</t>
  </si>
  <si>
    <t>15/07/2009</t>
  </si>
  <si>
    <t>Replace 11kV pole B32 Hospital Rd</t>
  </si>
  <si>
    <t>Replace 11kV poles J4742 J4744 J4746 J4748 Ruatoria</t>
  </si>
  <si>
    <t>16/07/2009</t>
  </si>
  <si>
    <t>Reclose CB B824 Childers Rd Switching Error</t>
  </si>
  <si>
    <t>Replace 11kV poles J4746 &amp; J4748 Ruatoria</t>
  </si>
  <si>
    <t>19/07/2009</t>
  </si>
  <si>
    <t>Repair 11kV lines between poles A3531 to A3532 Glenroy Rd</t>
  </si>
  <si>
    <t>Relocate 11kV pole W6928 at Ohuka</t>
  </si>
  <si>
    <t>20/07/2009</t>
  </si>
  <si>
    <t>Repair 11kV lines at pole W7006 Ohuka Rd</t>
  </si>
  <si>
    <t>Replace 11kV pole H1069 Bremner Stn Mata Rd</t>
  </si>
  <si>
    <t>21/07/2009</t>
  </si>
  <si>
    <t>Replace 11kV poles J1357 &amp; J1328 Ruatoria</t>
  </si>
  <si>
    <t>Replace 11kV ABS pole C604 Taurau Valley</t>
  </si>
  <si>
    <t>Reconnect jumpers at pole H153 Ihungia Rd</t>
  </si>
  <si>
    <t>22/07/2009</t>
  </si>
  <si>
    <t>Replace 11kV poles J1599 J1621 &amp; J1634 Ruatoria</t>
  </si>
  <si>
    <t>Replace 11kV pole C4791 Foxley Rd</t>
  </si>
  <si>
    <t>23/07/2009</t>
  </si>
  <si>
    <t>Repair 11kV pole J2473 East Cape Rd</t>
  </si>
  <si>
    <t>Reposition T/x pole D3095 Wharekopae Rd</t>
  </si>
  <si>
    <t>Repair 11kV lines between H1494 to H66 SH35 Makarika</t>
  </si>
  <si>
    <t>Repair 11kV lines at pole E861Armstrong Rd</t>
  </si>
  <si>
    <t>Patrol line Helicopter Reclosed CB 24 Tuai Cause unknown</t>
  </si>
  <si>
    <t>Replace 11kV pole D5068 Wharekopae Rd</t>
  </si>
  <si>
    <t>Replace poles J1702 J1703 J1683 J120 J118 Ruatoria</t>
  </si>
  <si>
    <t>24/07/2009</t>
  </si>
  <si>
    <t>Repair 11kV lines between J2411 to J2412 SH35 Te Araroa</t>
  </si>
  <si>
    <t>Remove tree from 11kV  pole J242 Koia Rd Tikitiki</t>
  </si>
  <si>
    <t>Repair 11kV jumper pole A4539 Wainui</t>
  </si>
  <si>
    <t>Repair 11kV lines at pole J3625 Tikitiki Radio Tapp Off</t>
  </si>
  <si>
    <t>Remove tree from 11kV pole H32 Pukititi Stn Te Puia</t>
  </si>
  <si>
    <t>Replace 11kV pole H4320 Tokomaru Bay</t>
  </si>
  <si>
    <t>Replace insulator on pole F2513 Te Wera Rd Matawai</t>
  </si>
  <si>
    <t>Restrain 11kV at pole F309  Rakauroa Rd</t>
  </si>
  <si>
    <t>25/07/2009</t>
  </si>
  <si>
    <t>Repair 11kV jumper pole F4825 Rakauroa Rd</t>
  </si>
  <si>
    <t>Replace Xarm on pole H2796 Mata Rd</t>
  </si>
  <si>
    <t>26/07/2009</t>
  </si>
  <si>
    <t>Replace Xarm on pole H1048 Ihungia Rd</t>
  </si>
  <si>
    <t>27/07/2009</t>
  </si>
  <si>
    <t>Change T/x H270 Makarika</t>
  </si>
  <si>
    <t>Repair 11kV lines at pole C183 Muriwai</t>
  </si>
  <si>
    <t>29/07/2009</t>
  </si>
  <si>
    <t>Replace 11kV Poles A2524 A2531 A2536 &amp; A2541 Lloyd George Rd</t>
  </si>
  <si>
    <t>30/07/2009</t>
  </si>
  <si>
    <t>Install 3 DDO fuses on pole A2969 Lynsar Rd Wainui</t>
  </si>
  <si>
    <t>Replace 11kV poles A2571 A2570 A524 A2566 A2564 A2562 Murphy Rd</t>
  </si>
  <si>
    <t>Cut jumpers at pole A2538 Murphy Rd</t>
  </si>
  <si>
    <t>31/07/2009</t>
  </si>
  <si>
    <t>Replace Xarm on pole D2013 Lavenham Rd</t>
  </si>
  <si>
    <t>Repair 11kV lines at pole F2513 Mangatu Rd</t>
  </si>
  <si>
    <t>04/08/2009</t>
  </si>
  <si>
    <t>Replace 11kV pole G4283 Rototahi</t>
  </si>
  <si>
    <t>Replace poles D424 D4568 &amp; D4566 Jackson Rd</t>
  </si>
  <si>
    <t>05/08/2009</t>
  </si>
  <si>
    <t>Replace T/x pole B915 Atkinson St</t>
  </si>
  <si>
    <t>06/08/2009</t>
  </si>
  <si>
    <t>Repair 11kV lines between A2922 &amp; A2923 Surf Shop Crn</t>
  </si>
  <si>
    <t>Replace poles D4573 D4572 &amp; D4567 Jackson Rd</t>
  </si>
  <si>
    <t>07/08/2009</t>
  </si>
  <si>
    <t>Replace Poles G1466 G3057 Anaura Bay</t>
  </si>
  <si>
    <t>08/08/2009</t>
  </si>
  <si>
    <t>Repair 11kV lines pole W137 Morere</t>
  </si>
  <si>
    <t>Repair 11kV lines pole G1693 Tauwhareparae Rd</t>
  </si>
  <si>
    <t>10/08/2009</t>
  </si>
  <si>
    <t>Reclose CB D14 cause unknown</t>
  </si>
  <si>
    <t>Replace Xarm on pole H2202 Waipiro Bay Rd</t>
  </si>
  <si>
    <t>Replace 11kV pole B924 Dalrymple Rd</t>
  </si>
  <si>
    <t>11/08/2009</t>
  </si>
  <si>
    <t>Replace ABS  pole J95 &amp;  T/x J118 Ruatoria</t>
  </si>
  <si>
    <t>Replace pole B2285 Dalrymple Rd</t>
  </si>
  <si>
    <t>12/08/2009</t>
  </si>
  <si>
    <t>Repair 11kV lines at pole  A3759 Panikau Rd</t>
  </si>
  <si>
    <t>Reclose Inc D13 at Ngatapa Sub cause unknown</t>
  </si>
  <si>
    <t>Replace poles B2280 &amp; B2279 Dalrymple Rd</t>
  </si>
  <si>
    <t>13/08/2009</t>
  </si>
  <si>
    <t>Replace pole B572 &amp; line breaks B2282 &amp; B2123 Stout St</t>
  </si>
  <si>
    <t>14/08/2009</t>
  </si>
  <si>
    <t>Repair 11kV jumper T/x pole B5057 Centennial Marine Drive</t>
  </si>
  <si>
    <t>Replace poles C2020 C1594 &amp; C1548 Bck Ormond Rd</t>
  </si>
  <si>
    <t>17/08/2009</t>
  </si>
  <si>
    <t>Repair 11kV jumper pole C45 Papatu Rd</t>
  </si>
  <si>
    <t>18/08/2009</t>
  </si>
  <si>
    <t>Temp prop 11kV pole E1269 Komihana Rd</t>
  </si>
  <si>
    <t>Replace poles E680 E1578 E682 E683 E183 Mangatu Rd</t>
  </si>
  <si>
    <t>19/08/2009</t>
  </si>
  <si>
    <t>Install ABS pole E1329 &amp; cut jumpers pole E1469 Kaiteratahi</t>
  </si>
  <si>
    <t>20/08/2009</t>
  </si>
  <si>
    <t>Remove tree from 11kV lines pole H796 Mata Rd</t>
  </si>
  <si>
    <t>Install Ddo fuse on  pole C5704 Mc Laurins Rd</t>
  </si>
  <si>
    <t>Replace ABS E280 7 cut jumpers D383 Kaiteratahi</t>
  </si>
  <si>
    <t>22/08/2009</t>
  </si>
  <si>
    <t>Repair 11kv lines between W6041 to W6042 Mangapoikie Rd</t>
  </si>
  <si>
    <t>23/08/2009</t>
  </si>
  <si>
    <t>Replace 11kV Xarm on pole F3212 Puha</t>
  </si>
  <si>
    <t>24/08/2009</t>
  </si>
  <si>
    <t>Restrain 11kV lines beyond fuses C133 Browns Beach Rd</t>
  </si>
  <si>
    <t>25/08/2009</t>
  </si>
  <si>
    <t>Repair 11kV jumper on pole D3574 Ruakaka Rd</t>
  </si>
  <si>
    <t>Replace 11kV pole D3078 Wharekopae Rd</t>
  </si>
  <si>
    <t>Fit D shackles to ABS C604 Taurau Valley</t>
  </si>
  <si>
    <t>Cut jumpers J1253 Replace ABS J95  &amp; remove temp links J4748 Ruatoria</t>
  </si>
  <si>
    <t>Fit Ddo fuses pole E1302 Waimata Valley Rd</t>
  </si>
  <si>
    <t>26/08/2009</t>
  </si>
  <si>
    <t>Repair 11kV lines between W1023 to W807 Nuhaka</t>
  </si>
  <si>
    <t>Replace 11kV burnt pole J2177 Maraehara Rd</t>
  </si>
  <si>
    <t>Repair 11kV lines between W8377 to W8378 Morere Hill</t>
  </si>
  <si>
    <t>27/08/2009</t>
  </si>
  <si>
    <t>Replace 11kV pole G2225 Takapau Rd</t>
  </si>
  <si>
    <t>Repair 11kV jumper pole D3656 Bushy Knoll Rd</t>
  </si>
  <si>
    <t>Replace 11kV Xarm pole H1703 Kawera Rd</t>
  </si>
  <si>
    <t>Repair 11kV line pole W5281 to W5280 Kakariki</t>
  </si>
  <si>
    <t>Remove ABS E144 &amp; replace jumpers pole E1469 Kaiteratahi</t>
  </si>
  <si>
    <t>Cut 11kV jumpers J1371 &amp; replace pole J1377 Ruatoria</t>
  </si>
  <si>
    <t>28/08/2009</t>
  </si>
  <si>
    <t>Repair 11kV Pole D3656 Bushy Knoll Rd</t>
  </si>
  <si>
    <t>30/08/2009</t>
  </si>
  <si>
    <t>Repair 11kV lines pole D3446 Taumata Rd</t>
  </si>
  <si>
    <t>31/08/2009</t>
  </si>
  <si>
    <t>Isolate Broken 11kV pole W3686 Pokopoko</t>
  </si>
  <si>
    <t>Repair 11kV lines pole D239 Kiteroa Stn Hangaroa</t>
  </si>
  <si>
    <t>Replace 11kV pole E1961 Te Hau Rd Whatatutu</t>
  </si>
  <si>
    <t>Cut 11kV jumpers W7793 Waitai Rd</t>
  </si>
  <si>
    <t>Repair 11kV lines pole J312 Awatete</t>
  </si>
  <si>
    <t>Repair 11kv lines pole J2772 Kiwinui Stn</t>
  </si>
  <si>
    <t>Reclose CB J545 Makarika Ruatoria Sub High Winds</t>
  </si>
  <si>
    <t>Reclose Inc 1 F411 Puha Sub High Wins Start Generator</t>
  </si>
  <si>
    <t>Repair 11kV lines D1173 Bellerbys Rd</t>
  </si>
  <si>
    <t>Repair floating wire pole F2062 Whakarau Rd</t>
  </si>
  <si>
    <t>Close W2 at Wairoa Sub after line Check High Winds</t>
  </si>
  <si>
    <t>Reclose CB 24 at Tuai High Winds</t>
  </si>
  <si>
    <t>Cut jumpers pole A3572 Wheatstone Rd</t>
  </si>
  <si>
    <t>01/09/2009</t>
  </si>
  <si>
    <t>Repair 11kV line at pole W7798 Waitai Valley</t>
  </si>
  <si>
    <t>Repair 11kV jumper at pole W1157 Kiwi Valley Rd</t>
  </si>
  <si>
    <t>Remove tree form 11kV at T/x pole D434 Faulkners Rd</t>
  </si>
  <si>
    <t>Rejoin jumpers &amp; fit DDO fuses pole A3572 Wheatstone Rd</t>
  </si>
  <si>
    <t>Isolate 11kV pole H3340 Bexhaven Stn Mata Rd</t>
  </si>
  <si>
    <t>03/09/2009</t>
  </si>
  <si>
    <t>Replace 11kV poles E1270 &amp; H1269 Mangamaia Rd</t>
  </si>
  <si>
    <t>Remove possum from 11kV ploe W804 Mahia</t>
  </si>
  <si>
    <t>Install line breaks pole A2116 Moana Rd</t>
  </si>
  <si>
    <t>04/09/2009</t>
  </si>
  <si>
    <t>Patrol 11kV lines nothing found Very High Winds</t>
  </si>
  <si>
    <t>Replace 11kV poles A2121 A2122 A2123 A2124 A2125 Moana Rd</t>
  </si>
  <si>
    <t>07/09/2009</t>
  </si>
  <si>
    <t>Repair 11kV jumper pole E392 Tarndale Rd</t>
  </si>
  <si>
    <t>Replace 11kV poles A2170 &amp; A2171 Douglas St</t>
  </si>
  <si>
    <t>08/09/2009</t>
  </si>
  <si>
    <t>Relocate 11kV pole D4886 Hihiroroa Rd</t>
  </si>
  <si>
    <t>Relocate 11kV pole A4332 end of Air Strip Goodwins Rd</t>
  </si>
  <si>
    <t>Replace 11kV poles A2531 Murphy Rd</t>
  </si>
  <si>
    <t>10/09/2009</t>
  </si>
  <si>
    <t>Replace 11kV poles A2570 &amp; A2564 Lloyd George Rd</t>
  </si>
  <si>
    <t>Repair  ABS A297 Tatapouri Regulator</t>
  </si>
  <si>
    <t>11/09/2009</t>
  </si>
  <si>
    <t>Patrol Line &amp; Reclose CB 1 at Hexton Cause unknown</t>
  </si>
  <si>
    <t>Reclose E863 cause unknown High Winds?</t>
  </si>
  <si>
    <t>Replace poles A2134 A2148 A2163 &amp; A2141 Lynsar Rd</t>
  </si>
  <si>
    <t>Repair 11kV ABS A2128 Moana Rd Wainui</t>
  </si>
  <si>
    <t>14/09/2009</t>
  </si>
  <si>
    <t>Replace 3 11kV poles D3655 D3656 &amp; D3672 Bushy Knoll Rd</t>
  </si>
  <si>
    <t>15/09/2009</t>
  </si>
  <si>
    <t>Replace T/x pole D478 Repongare Rd</t>
  </si>
  <si>
    <t>16/09/2009</t>
  </si>
  <si>
    <t>Remove bird from ABS A4110 Kaiti Hill</t>
  </si>
  <si>
    <t>Replace T/x pole D736 Wharekopae Rd</t>
  </si>
  <si>
    <t>17/09/2009</t>
  </si>
  <si>
    <t>Replace 11kV pole J1621 Reporoa Rd Ruatoria</t>
  </si>
  <si>
    <t>Relocate ABS A56 Wainui Rd</t>
  </si>
  <si>
    <t>Isolate 11kV lines for tree cutting Darwin Rd</t>
  </si>
  <si>
    <t>19/09/2009</t>
  </si>
  <si>
    <t>Replace insulator on pole C5580 Kings Rd</t>
  </si>
  <si>
    <t>21/09/2009</t>
  </si>
  <si>
    <t>Repair 11kV jumper pole G3135 Paramata Rd</t>
  </si>
  <si>
    <t>Repair 11kV jumper pole H1028 Mata Rd</t>
  </si>
  <si>
    <t>22/09/2009</t>
  </si>
  <si>
    <t>Isolate 11kV cable pole B6322 Awapuni Rd</t>
  </si>
  <si>
    <t>Replace 11kV poles B1345 &amp; B1362 Stafford St</t>
  </si>
  <si>
    <t>23/09/2009</t>
  </si>
  <si>
    <t>Replace 11kV pole C821 Tawera Rd Waingake</t>
  </si>
  <si>
    <t>Replace 11kV poles B1103 B4893 &amp; ABS B193 Balance St</t>
  </si>
  <si>
    <t>24/09/2009</t>
  </si>
  <si>
    <t>Isolate 11kV lines for Tree cutting Papatu Rd</t>
  </si>
  <si>
    <t>Install Tapp off arms on 11kV pole W9257 East Coast Rd Mahia</t>
  </si>
  <si>
    <t>25/09/2009</t>
  </si>
  <si>
    <t>Remove tree from 11kV pole A234 Panikau Rd</t>
  </si>
  <si>
    <t>28/09/2009</t>
  </si>
  <si>
    <t>Temp relocate 11kV disc on pole G1709 Tauwhareparae Rd</t>
  </si>
  <si>
    <t>Reconnect 11kV jumpers pole B6322 Awapuni Rd</t>
  </si>
  <si>
    <t>29/09/2009</t>
  </si>
  <si>
    <t>Replace 11kV poles B1107 &amp; B1108 Balance St</t>
  </si>
  <si>
    <t>Isolate 11kV lines for tree cutting Kanakanaia</t>
  </si>
  <si>
    <t>30/09/2009</t>
  </si>
  <si>
    <t>Replace poles B4892 B4890 B4888 B4886 B4883 Balance St</t>
  </si>
  <si>
    <t>01/10/2009</t>
  </si>
  <si>
    <t>Isolate 11kV lines for tree cutting W8357 Morere</t>
  </si>
  <si>
    <t>Replace 3 11kV poles B4876 B4875 &amp; B4873 Russell St</t>
  </si>
  <si>
    <t>Install 3 DDO fuses pole W698 East Coast Rd Mahia</t>
  </si>
  <si>
    <t>02/10/2009</t>
  </si>
  <si>
    <t>Replace 3 DDO fuses D761 W/O Kuri Quarry Tappoff</t>
  </si>
  <si>
    <t>Replace 50kV pole C3027 Bloomfeild Rd</t>
  </si>
  <si>
    <t>Isolate 11kV lines for tree cutting at pole E3993</t>
  </si>
  <si>
    <t>04/10/2009</t>
  </si>
  <si>
    <t>Replace 11kV pole W4971 Waihi</t>
  </si>
  <si>
    <t>Repair 11kV lines pole D5142 Wharekopae Rd</t>
  </si>
  <si>
    <t>Cut 11kV jumpers pole W5282 Kakariki</t>
  </si>
  <si>
    <t>05/10/2009</t>
  </si>
  <si>
    <t>Install Elecrinet Generator &amp; Generator 6 at Ruakituri</t>
  </si>
  <si>
    <t>Remove bark from ABS A235 Cambridge Trc</t>
  </si>
  <si>
    <t>Cut jumpers pole W6426 Raupunga lines down W518</t>
  </si>
  <si>
    <t>Remove tree   from 11kV pole G4070 SH35 Wharekaka Crn</t>
  </si>
  <si>
    <t>06/10/2009</t>
  </si>
  <si>
    <t>Repair 11kV lines pole W4635 Tuai Village</t>
  </si>
  <si>
    <t>Replace 11kV pole W22495 Mahia</t>
  </si>
  <si>
    <t>Repair 11kV lines pole H1030 to H179 Mata Rd</t>
  </si>
  <si>
    <t>Replace 11kV poles B198 B4881 B4880 B48 79 &amp; ABS B193 Russell St</t>
  </si>
  <si>
    <t>07/10/2009</t>
  </si>
  <si>
    <t>Repair 11kV lines pole W5211 Woodlands</t>
  </si>
  <si>
    <t>Repair 11kV line pole W4598 Lake Waikaremoana</t>
  </si>
  <si>
    <t>Rejion jumpers pole W5124 Mangatanawha</t>
  </si>
  <si>
    <t>Repair 11kV lines &amp; replace poles beyond W5002 Mangone Rd</t>
  </si>
  <si>
    <t>Repair 11kV line pole W446 Otoi</t>
  </si>
  <si>
    <t>08/10/2009</t>
  </si>
  <si>
    <t>Reconnect tapp off to T/x W518 pole W6426 Mohaka</t>
  </si>
  <si>
    <t>Repair 11kV lines between poles E518 to E519 Tarndale Rd</t>
  </si>
  <si>
    <t>Replace 11kV poles &amp; lines between W5317 to W5222 Willowflat</t>
  </si>
  <si>
    <t>09/10/2009</t>
  </si>
  <si>
    <t>Cut jumpers pole W4984 Terapartiki</t>
  </si>
  <si>
    <t>Rejoin 11kV jumpers pole W6982 Tuai</t>
  </si>
  <si>
    <t>Replace connector on pole B5057 Centennial Marine Drive</t>
  </si>
  <si>
    <t>10/10/2009</t>
  </si>
  <si>
    <t>Cut 11kV jumpers poles A154 &amp; A807 Rototahi</t>
  </si>
  <si>
    <t>Remove trees from 11kV pole E1647 Manders Rd</t>
  </si>
  <si>
    <t>Cut jumpers poles W6772 &amp; W6779 Near Wairoa Sub</t>
  </si>
  <si>
    <t>11/10/2009</t>
  </si>
  <si>
    <t>Repair 11kV lines between W6776 &amp; W6778 Wairoa Sub</t>
  </si>
  <si>
    <t>12/10/2009</t>
  </si>
  <si>
    <t>Disconnect Generator 6 at Ruakituri pole W1801</t>
  </si>
  <si>
    <t>Replace 11kV pole A806 Rototahi</t>
  </si>
  <si>
    <t>13/10/2009</t>
  </si>
  <si>
    <t>Replace Xarm on pole G2197 Mangatokorau Rd</t>
  </si>
  <si>
    <t>Replace pole A203 Baillies Rd Waimata</t>
  </si>
  <si>
    <t>Isolate 11kV lines for tree cutting Ferry Rd at D4535</t>
  </si>
  <si>
    <t>Replace pole W8330 &amp; cut trees Morere</t>
  </si>
  <si>
    <t>14/10/2009</t>
  </si>
  <si>
    <t>Rejoin jumpers pole W4984 Mangone</t>
  </si>
  <si>
    <t>Install Oil Switchs C6620 C6621 &amp; C6622 Ormond Rd</t>
  </si>
  <si>
    <t>15/10/2009</t>
  </si>
  <si>
    <t>Replace 2 DDO fuse bases T/x J286 Hicks Bay</t>
  </si>
  <si>
    <t>Repair 11kV lines pole E412 Tarndale Rd</t>
  </si>
  <si>
    <t>Repair 11kV jumper pole J96 Tikitiki</t>
  </si>
  <si>
    <t>Replace kidney on T/x pole D514 Hihiroroa Rd</t>
  </si>
  <si>
    <t>Replace 50kV pole C3022 Bushmere Rd</t>
  </si>
  <si>
    <t>Isolate 11kV for tree cutting Tahaenui at W1119</t>
  </si>
  <si>
    <t>16/10/2009</t>
  </si>
  <si>
    <t>Erect new 11kV pole D6161 Pohuturoa Stn Tiniroto</t>
  </si>
  <si>
    <t>20/10/2009</t>
  </si>
  <si>
    <t>Replace T/x Structure J102 College Rd</t>
  </si>
  <si>
    <t>Replace poles E1764 E1766 E1768 E1769 E1770 &amp; E1772 SH2 Te Karaka</t>
  </si>
  <si>
    <t>Isolate 11kV lines for tree cutting pole E374 Lavenham Rd</t>
  </si>
  <si>
    <t>Isolate 11kV lines for tree cutting E42 Ford Rd Ormond</t>
  </si>
  <si>
    <t>21/10/2009</t>
  </si>
  <si>
    <t>Replace 11kV pole B210 Seddon Cres</t>
  </si>
  <si>
    <t>Isolate 11kV lines for tree cutting G159 Takapau Rd</t>
  </si>
  <si>
    <t>22/10/2009</t>
  </si>
  <si>
    <t>Change T/x J289 to 50 Kva Onepoto Hicks Bay</t>
  </si>
  <si>
    <t>23/10/2009</t>
  </si>
  <si>
    <t>Repair 11kV lines pole A3710 Panikau Rd Whangara</t>
  </si>
  <si>
    <t>Repair Quadrant wire on ABS G73 Wharekaka Rd</t>
  </si>
  <si>
    <t>Repair 11kV lines pole A2531 Murphy Rd</t>
  </si>
  <si>
    <t>27/10/2009</t>
  </si>
  <si>
    <t>Reclose CB D678 at Patutahi Sub cause unknown</t>
  </si>
  <si>
    <t>28/10/2009</t>
  </si>
  <si>
    <t>Replace poles D726 D3096 &amp; D3094 Wharekopae Rd</t>
  </si>
  <si>
    <t>29/10/2009</t>
  </si>
  <si>
    <t>Repair 11kV jumper pole W711 Ruatanawha Rd</t>
  </si>
  <si>
    <t>Repair 11kV line pole W8377 Morere</t>
  </si>
  <si>
    <t>Remove tree from 33kV pole W3806 Tahaenui</t>
  </si>
  <si>
    <t>Remove tree branches from 11kV pole H2568 Tokomaru St</t>
  </si>
  <si>
    <t>Repair 11kV lines pole G540 Arikihi Rd Waimata</t>
  </si>
  <si>
    <t>30/10/2009</t>
  </si>
  <si>
    <t>Replace 11kV pole W6607 Mangapoikie Rd</t>
  </si>
  <si>
    <t>02/11/2009</t>
  </si>
  <si>
    <t>Isolate 11kV  at C3523  for tree cutting Whareratas</t>
  </si>
  <si>
    <t>03/11/2009</t>
  </si>
  <si>
    <t>Replace T/x &amp; pole E76 Ngakaroa Rd</t>
  </si>
  <si>
    <t>04/11/2009</t>
  </si>
  <si>
    <t>Repair 11kV lines pole F2671 Motu Falls Rd</t>
  </si>
  <si>
    <t>05/11/2009</t>
  </si>
  <si>
    <t>Replace 11kV poles B1109 &amp; B1143 Balance St</t>
  </si>
  <si>
    <t>10/11/2009</t>
  </si>
  <si>
    <t>Replace 11kV poles A2134 A2141 A2142 A2143 Lysnar Rd</t>
  </si>
  <si>
    <t>Isolate 11kV lines Fuses E285 for tree cutting Ngakaroa Rd</t>
  </si>
  <si>
    <t>15/11/2009</t>
  </si>
  <si>
    <t>Cut 11kV jumpers pole W82 Waihua Valley Rd</t>
  </si>
  <si>
    <t>By pass Faulty PMR Rangitukia Rd</t>
  </si>
  <si>
    <t>Replace pole B1189 B1188 B639 B1187 Sheehan St</t>
  </si>
  <si>
    <t>16/11/2009</t>
  </si>
  <si>
    <t>Repair PMR J1078 Rangitukia Rd Tikitiki</t>
  </si>
  <si>
    <t>Isolate 11kV lines at J41 for 50kV Poroporo Valley Rd</t>
  </si>
  <si>
    <t>17/11/2009</t>
  </si>
  <si>
    <t>Repair Quadrant wire ABS J389 Waikura Valley Rd</t>
  </si>
  <si>
    <t>Reclose CB 42 &amp; 46 Parkinson St Sub pole fire Arson B583</t>
  </si>
  <si>
    <t>Replace 9 11kV poles G611 G612 G617 G619 G621 G622 G624 G632 G634 Waimata Valley Rd</t>
  </si>
  <si>
    <t>Isolate 11kVlines ABS J396 for 50kV pole changes Te Hue Rd</t>
  </si>
  <si>
    <t>19/11/2009</t>
  </si>
  <si>
    <t>Replace 16 11kV poles E1201 to E1229 Waimata Valley Rd</t>
  </si>
  <si>
    <t>22/11/2009</t>
  </si>
  <si>
    <t>23/11/2009</t>
  </si>
  <si>
    <t>Replace 11kV cable to T/x W1222 Fortesque St Mahia</t>
  </si>
  <si>
    <t>24/11/2009</t>
  </si>
  <si>
    <t>Replace 11kV pole B1143 Balance St</t>
  </si>
  <si>
    <t>25/11/2009</t>
  </si>
  <si>
    <t>Relocate 11kV disc pole G1448 Koire Rd</t>
  </si>
  <si>
    <t>26/11/2009</t>
  </si>
  <si>
    <t>Temp prop 11kV pole W3943 Mohaka Hill</t>
  </si>
  <si>
    <t>Replace 14 11kV poles between E11 &amp; E19 Waimata Valley Rd</t>
  </si>
  <si>
    <t>27/11/2009</t>
  </si>
  <si>
    <t>Reclose CB 25 &amp; Inc D678 at Patutahi Sub</t>
  </si>
  <si>
    <t>Isolate 11kV lines at C175 Wharerata Rd for tree cutting</t>
  </si>
  <si>
    <t>30/11/2009</t>
  </si>
  <si>
    <t>Repair 11kV jumper pole W1042 Wairoa Sub</t>
  </si>
  <si>
    <t>Install links on pole D3355 Parakanapa Rd</t>
  </si>
  <si>
    <t>01/12/2009</t>
  </si>
  <si>
    <t>Install new 11kV TX pole E3601 Te Hau Rd Whatatutu</t>
  </si>
  <si>
    <t>02/12/2009</t>
  </si>
  <si>
    <t>Replace 11kV disc pole W7686 Mahia</t>
  </si>
  <si>
    <t>Repair 11kV lines poles D2474 to D2475 Pehiri Rd</t>
  </si>
  <si>
    <t>Isolate 11kV lines C251 for Tree cutting Pilmers Rd</t>
  </si>
  <si>
    <t>Connect and Disconnect Generator pole W1460 Waihua</t>
  </si>
  <si>
    <t>Relocate 11kV pole W68 Cricklewood Crn</t>
  </si>
  <si>
    <t>03/12/2009</t>
  </si>
  <si>
    <t>Remove tree from 11kV pole F241 Matawai Rd North</t>
  </si>
  <si>
    <t>Temp repair Xarm on pole D3611 Ruakaka Rd Tiniroto</t>
  </si>
  <si>
    <t>Cut and rejoin jumpers pole E1911 for tree cutting Waihirere</t>
  </si>
  <si>
    <t>Repair PMR C2175 and temp repair C89 Waingake Rd</t>
  </si>
  <si>
    <t>Replace 14 11kV poles E19 to E199 Waimata Valley Rd</t>
  </si>
  <si>
    <t>04/12/2009</t>
  </si>
  <si>
    <t>Repair 11kv lines pole E1072 Kanakanaia Rd</t>
  </si>
  <si>
    <t>06/12/2009</t>
  </si>
  <si>
    <t>07/12/2009</t>
  </si>
  <si>
    <t>Reclose CB A475 Tamarau at Kaiti sub cause unknown</t>
  </si>
  <si>
    <t>08/12/2009</t>
  </si>
  <si>
    <t>Install Links pole J1074 Rangitukia Rd Tikitiki</t>
  </si>
  <si>
    <t>Replace 3 11kV pole G611 G612 G619 Waimata Valley Rd</t>
  </si>
  <si>
    <t>09/12/2009</t>
  </si>
  <si>
    <t>Install links pole E1152 and replace pole E7 Waimata Valley Rd</t>
  </si>
  <si>
    <t>10/12/2009</t>
  </si>
  <si>
    <t>Replace 11kV poles E1305 E1668 E1306 E1299 E1310 Waimata Valley Rd</t>
  </si>
  <si>
    <t>15/12/2009</t>
  </si>
  <si>
    <t>Isolate 11kV lines fuses W4336 Titirangi Rd</t>
  </si>
  <si>
    <t>17/12/2009</t>
  </si>
  <si>
    <t>Cut away T/x supplying SF6 W7902 switch Nuhaka</t>
  </si>
  <si>
    <t>22/12/2009</t>
  </si>
  <si>
    <t>Replace 11kV Tx supplying SF6 Switch W7902 Nuhaka</t>
  </si>
  <si>
    <t>Replace SF6 Switch C89 Waingake Rd</t>
  </si>
  <si>
    <t>23/12/2009</t>
  </si>
  <si>
    <t>Erect 3 11kV fuses pole D2722 Hihiroroa Rd</t>
  </si>
  <si>
    <t>24/12/2009</t>
  </si>
  <si>
    <t>Replace 11kV pole J1088 Rangitukia Rd</t>
  </si>
  <si>
    <t>27/12/2009</t>
  </si>
  <si>
    <t>Repair 11kV lines poles E3078 to E3079 Whatatutu</t>
  </si>
  <si>
    <t>29/12/2009</t>
  </si>
  <si>
    <t>Reclose CB W826 at Raupunga cause unknown</t>
  </si>
  <si>
    <t>Remove bark from 11kV pole E142 Kanakanaia Rd</t>
  </si>
  <si>
    <t>03/01/2010</t>
  </si>
  <si>
    <t>Repair 11kV lines pole A1248 Pa Rd Whangara</t>
  </si>
  <si>
    <t>04/01/2010</t>
  </si>
  <si>
    <t>Repair 11kV lines G1824 to G1825 Paramata Rd</t>
  </si>
  <si>
    <t>07/01/2010</t>
  </si>
  <si>
    <t>Replace insulator pole W7151 Ruatanawha Rd</t>
  </si>
  <si>
    <t>Change Phase jumper over on T/x pole W426 Ngamoto Rd</t>
  </si>
  <si>
    <t>08/01/2010</t>
  </si>
  <si>
    <t>Cut trees in 11kV pole D1788 Gentle Annie Hill</t>
  </si>
  <si>
    <t>Repair 11kV lines pole F1942 Te Wera</t>
  </si>
  <si>
    <t>10/01/2010</t>
  </si>
  <si>
    <t>Repair 11kV lines pole W4545 Piripaua</t>
  </si>
  <si>
    <t>11/01/2010</t>
  </si>
  <si>
    <t>Repair 11kVlines between poles A436 to A520 Waihau Bay</t>
  </si>
  <si>
    <t>Cut trees in 11kV pole W171 Piripaua</t>
  </si>
  <si>
    <t>Repair 11kV lines pole W5357 Putorino</t>
  </si>
  <si>
    <t>Repair 11kV lines pole W7534 River Rd Te Reinga</t>
  </si>
  <si>
    <t>Install 3 DDO fuses pole D3119 Crn O"Gradys Rd</t>
  </si>
  <si>
    <t>12/01/2010</t>
  </si>
  <si>
    <t>Replace faulty insulator pole W1731 Kotemaori</t>
  </si>
  <si>
    <t>Replace 2 11kV poles E1054 &amp; E1060 Kanakanaia</t>
  </si>
  <si>
    <t>Isolate 11kV lines for tree cutting C3959 to C3961 Dunstan Rd</t>
  </si>
  <si>
    <t>13/01/2010</t>
  </si>
  <si>
    <t>Isolate &amp; lower lines for tree cutting G3708 to C3711 Whareratas</t>
  </si>
  <si>
    <t>15/01/2010</t>
  </si>
  <si>
    <t>Repair 11kV lines pole H2713 Fernside Rd</t>
  </si>
  <si>
    <t>16/01/2010</t>
  </si>
  <si>
    <t>Replace SW/GR RMU A337 S339 A340 Ropata St</t>
  </si>
  <si>
    <t>18/01/2010</t>
  </si>
  <si>
    <t>Replace 11kV pole A3184 Endcliffe Rd</t>
  </si>
  <si>
    <t>20/01/2010</t>
  </si>
  <si>
    <t>Replace 6 Poles E1214 E1215 E1216 E1218 E1220 E1219 Waimata Rd</t>
  </si>
  <si>
    <t>21/01/2010</t>
  </si>
  <si>
    <t>Repair 11kV lines pole W5633 Kahugungu</t>
  </si>
  <si>
    <t>22/01/2010</t>
  </si>
  <si>
    <t>Replace 11kV poles   E1238 &amp; E1239 Waimata Rd</t>
  </si>
  <si>
    <t>23/01/2010</t>
  </si>
  <si>
    <t>Replace poles E1220 &amp; E1221 due to faulty Crimp Joint</t>
  </si>
  <si>
    <t>Erect 3 DDO fuses on pole E2001 Te Hau Rd</t>
  </si>
  <si>
    <t>25/01/2010</t>
  </si>
  <si>
    <t>Replace 11kV T/x pole J293 Te Araroa</t>
  </si>
  <si>
    <t>Replace 11kV pole E655 &amp; repair lines Tarndale Rd</t>
  </si>
  <si>
    <t>26/01/2010</t>
  </si>
  <si>
    <t>Repair 11kV cable between CB24 to links W1447 Tuai</t>
  </si>
  <si>
    <t>Repair 11kV jumper pole W550 Waihi</t>
  </si>
  <si>
    <t>28/01/2010</t>
  </si>
  <si>
    <t>Replace 11kV pole J1599 Tuparoa Rd</t>
  </si>
  <si>
    <t>29/01/2010</t>
  </si>
  <si>
    <t>Replace 22 poles Between G368 to G367 Waimata Valley</t>
  </si>
  <si>
    <t>30/01/2010</t>
  </si>
  <si>
    <t>Reclose CB 23 at Tuai Sub</t>
  </si>
  <si>
    <t>Repair 11kV lines between H2774 to H2238 Mata Rd</t>
  </si>
  <si>
    <t>31/01/2010</t>
  </si>
  <si>
    <t>Repair 11kV lines poles G2045 to G2050 to G2051 Tauwhareparae</t>
  </si>
  <si>
    <t>Reclose CB C2175 Waingake Rd Trees in line</t>
  </si>
  <si>
    <t>Repair 11kV lines poles G606 G607 Waimata Valley Rd</t>
  </si>
  <si>
    <t>01/02/2010</t>
  </si>
  <si>
    <t>Repair 11kV lines pole G214 Tauwhareparae Rd</t>
  </si>
  <si>
    <t>Reposition T/x pole D132 Rere School Wharekopae Rd</t>
  </si>
  <si>
    <t>Reclose CB W213 Raupunga at Kiwi Sub cause unknown</t>
  </si>
  <si>
    <t>02/02/2010</t>
  </si>
  <si>
    <t>Repair 11kV lines pole H2181 Puketiti Rd Te Puia</t>
  </si>
  <si>
    <t>Repair 11kV lines pole C898 Paparatu Rd Waingake</t>
  </si>
  <si>
    <t>03/02/2010</t>
  </si>
  <si>
    <t>Repair 11kV Jumper on pole G3307 Tutamoe Rd</t>
  </si>
  <si>
    <t>Repair 11kV Jumper on pole G1601 Arikihi Rd</t>
  </si>
  <si>
    <t>04/02/2010</t>
  </si>
  <si>
    <t>Replace 50kV pole H711near 11kV lines Ngarimus Hill Ruatoria</t>
  </si>
  <si>
    <t>Replace 8 11kV poles G848 G547 G551 G558 G561 G567  Waimata Valley</t>
  </si>
  <si>
    <t>06/02/2010</t>
  </si>
  <si>
    <t>Replace T/x pole F30 Kaitara Lane</t>
  </si>
  <si>
    <t>07/02/2010</t>
  </si>
  <si>
    <t>Replace T/x A256 Jackson St</t>
  </si>
  <si>
    <t>Install Gas switch A6600 Jackson St</t>
  </si>
  <si>
    <t>08/02/2010</t>
  </si>
  <si>
    <t>Connect jumpers pole D1789 Tiniroto Rd</t>
  </si>
  <si>
    <t>09/02/2010</t>
  </si>
  <si>
    <t>Repair 11kV lines pole H796 Mata Rd</t>
  </si>
  <si>
    <t>Replace T/x A250 Porter St</t>
  </si>
  <si>
    <t>Replace 6 11kV poles beyond E1090 Kanakanaia Rd</t>
  </si>
  <si>
    <t>Connect 11kV jumpers pole W6124 Awamate Rd Wairoa</t>
  </si>
  <si>
    <t>10/02/2010</t>
  </si>
  <si>
    <t>Repair 11kV lines pole W5108 near Putere School</t>
  </si>
  <si>
    <t>Erect 11kV fuses on pole D3155 Rere Farm Settlement Rd</t>
  </si>
  <si>
    <t>11/02/2010</t>
  </si>
  <si>
    <t>Cut jumpers &amp; install DDO fuses pole E1456 Kanakanaia Rd</t>
  </si>
  <si>
    <t>16/02/2010</t>
  </si>
  <si>
    <t>Repair 11kV lines pole W5531 Ruapapa Rd</t>
  </si>
  <si>
    <t>Replace 11kV pole E1239 Waimata Valley Rd</t>
  </si>
  <si>
    <t>Replace 6 11kV poles between G368 to G197 Waimata Valley Rd</t>
  </si>
  <si>
    <t>18/02/2010</t>
  </si>
  <si>
    <t>22/02/2010</t>
  </si>
  <si>
    <t>Replace 11kV pole W20124 &amp; rejoin jumpers W82 Waihua Valley</t>
  </si>
  <si>
    <t>23/02/2010</t>
  </si>
  <si>
    <t>Replace 2 11kV poles E1130 &amp; E1129 Kanakanaia Rd</t>
  </si>
  <si>
    <t>Replace 11kV poles H1429 H1434 H1439 H1440 H1443 H1445 SH35 Makarika</t>
  </si>
  <si>
    <t>25/02/2010</t>
  </si>
  <si>
    <t>Reclose CB G326 Toko Tie at Tolaga Bay Sub cause unknown</t>
  </si>
  <si>
    <t>Install T/X B243 &amp; fuse switch B1437 Bank St</t>
  </si>
  <si>
    <t>27/02/2010</t>
  </si>
  <si>
    <t>Repair 11kV jumper pole F4033 near Puha Sub</t>
  </si>
  <si>
    <t>28/02/2010</t>
  </si>
  <si>
    <t>Repair 11kv lines pole W7900 Tahaenui</t>
  </si>
  <si>
    <t>01/03/2010</t>
  </si>
  <si>
    <t>Replace 11kV pole D4891 Hihiroroa Rd</t>
  </si>
  <si>
    <t>Replace Xarm on pole C2851 Ruakaka Rd</t>
  </si>
  <si>
    <t>02/03/2010</t>
  </si>
  <si>
    <t>Isolate 11kV lines poles C184 to C189 Wharerata Rd</t>
  </si>
  <si>
    <t>04/03/2010</t>
  </si>
  <si>
    <t>Replace pole D998 Hihiroroa Rd</t>
  </si>
  <si>
    <t>05/03/2010</t>
  </si>
  <si>
    <t>Replace ABB RMU W251 Kauri St Wairoa</t>
  </si>
  <si>
    <t>Repair 11kV jumper pole W930 Carroll St</t>
  </si>
  <si>
    <t>Rejoin 11kV jumpers pole H306 Busby's  Hill</t>
  </si>
  <si>
    <t>Connect 3 11kV jumpers pole J4052 Hicks Bay</t>
  </si>
  <si>
    <t>Replace T/x A471 Port Gisborne</t>
  </si>
  <si>
    <t>07/03/2010</t>
  </si>
  <si>
    <t>Replace 11kV pole G1134 Rototahi</t>
  </si>
  <si>
    <t>Replace 11kV pole C951near Waipaoa Roundabout</t>
  </si>
  <si>
    <t>09/03/2010</t>
  </si>
  <si>
    <t>Cut 11kV jumpers pole D3588 Ruakaka Rd</t>
  </si>
  <si>
    <t>10/03/2010</t>
  </si>
  <si>
    <t>Rejoin 11kV jumpers pole D3588 Ruakaka Rd</t>
  </si>
  <si>
    <t>Replace 3 11kV poles G520 G522 &amp; G519 Waimata Valley Rd</t>
  </si>
  <si>
    <t>12/03/2010</t>
  </si>
  <si>
    <t>Remove tree from 11kV pole W918 in AFFCO Compound</t>
  </si>
  <si>
    <t>Replace 5 11kV poles G540 G548 G538 G189 G587 Waimata Valley Rd</t>
  </si>
  <si>
    <t>13/03/2010</t>
  </si>
  <si>
    <t>Repair 11kV lines pole A753 Mokirau Stn (Duck)</t>
  </si>
  <si>
    <t>15/03/2010</t>
  </si>
  <si>
    <t>Repair 11kv lines pole A4526 Glen Roy Rd</t>
  </si>
  <si>
    <t>16/03/2010</t>
  </si>
  <si>
    <t>Replace 11kV pole C104 Paparatu Rd</t>
  </si>
  <si>
    <t>Replace 11kV SW/GR B637 B500 B648 B589 &amp; T/x B650 Centennial Cres</t>
  </si>
  <si>
    <t>Phase out across Gas Switch B528 Centennial Cres</t>
  </si>
  <si>
    <t>17/03/2010</t>
  </si>
  <si>
    <t>Isolate 11kV for tree cutting pole D183 Rockhill Rd</t>
  </si>
  <si>
    <t>Replace T/x A336 Parau St</t>
  </si>
  <si>
    <t>18/03/2010</t>
  </si>
  <si>
    <t>Replace 10 11kV poles D1410 D1470 D1401D1412 D1571 D1415 D1440 D435 D1416 D1417 Waimata Valley</t>
  </si>
  <si>
    <t>22/03/2010</t>
  </si>
  <si>
    <t>Replace 4 11kV poles D2763 D2762 D2761 D2760 Hihiroroa Rd</t>
  </si>
  <si>
    <t>23/03/2010</t>
  </si>
  <si>
    <t>Repair 11kV lines pole W827 Kahungungu</t>
  </si>
  <si>
    <t>Repair PMR CB C2175 Waingake Valley</t>
  </si>
  <si>
    <t>Replace 11kV pole C108 Paparatu Rd</t>
  </si>
  <si>
    <t>24/03/2010</t>
  </si>
  <si>
    <t>Repair 11kV lines pole E1106 Kanakanaia Rd</t>
  </si>
  <si>
    <t>Isolate 11kV for tree cutting pole W5150 Ruapapa Rd</t>
  </si>
  <si>
    <t>Replace 2 11kV poles E523 E526 Waimata Valley Rd</t>
  </si>
  <si>
    <t>25/03/2010</t>
  </si>
  <si>
    <t>Replace X arm on pole F772 Makaretu Rd</t>
  </si>
  <si>
    <t>Replace 3 DDO fuses pole H218 Makarika Rd</t>
  </si>
  <si>
    <t>26/03/2010</t>
  </si>
  <si>
    <t>Replace 3 11kV poles G540 G548 G538 Waimata Valley Rd</t>
  </si>
  <si>
    <t>29/03/2010</t>
  </si>
  <si>
    <t>Reliven CB J544 Ruatoria Sub due to Generator Overload</t>
  </si>
  <si>
    <t>30/03/2010</t>
  </si>
  <si>
    <t>Replace X arm on pole G725 Kaiaua Rd</t>
  </si>
  <si>
    <t>Relocate 11kV cable Gas switch B6275 Awapuni Rd</t>
  </si>
  <si>
    <t>Erect 3 DDO fuses on pole A3505 Caves Rd</t>
  </si>
  <si>
    <t>31/03/2010</t>
  </si>
  <si>
    <t>Replace T/x C173 2278 Wharerata Rd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</si>
  <si>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</si>
  <si>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</si>
  <si>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</si>
  <si>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</si>
  <si>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</si>
  <si>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</si>
  <si>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</si>
  <si>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</si>
  <si>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</si>
  <si>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</si>
  <si>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SAIDI</t>
  </si>
  <si>
    <t>SAIFI</t>
  </si>
  <si>
    <t>Non-normalised</t>
  </si>
  <si>
    <t>Normalised</t>
  </si>
  <si>
    <t>Eastland Network Limited</t>
  </si>
  <si>
    <t>Annual Reliabilty Summary</t>
  </si>
  <si>
    <t xml:space="preserve"> </t>
  </si>
  <si>
    <t>Grand Total</t>
  </si>
  <si>
    <t>Data</t>
  </si>
  <si>
    <t>Sum of Saidi</t>
  </si>
  <si>
    <t>Sum of Safi</t>
  </si>
  <si>
    <t>Sum of FixedSaidi</t>
  </si>
  <si>
    <t>Sum of FixedSaifi</t>
  </si>
  <si>
    <t>Corrected 2005 - 2007</t>
  </si>
  <si>
    <t>As per Information Disclosures</t>
  </si>
  <si>
    <t>Notes:</t>
  </si>
  <si>
    <t>The variance in the 2006/07 year is due to an outage on 9 March 2007 which was originally stated as a Class C outage but has been reclassified as Class I.  This change is due to the Pole that was hit by a third partys' digger was found to be a private pole and not an ENL asset.</t>
  </si>
  <si>
    <t>As per Compliance Statements</t>
  </si>
  <si>
    <t>SAIDI diff to ID</t>
  </si>
  <si>
    <t>SAIFI diff to ID</t>
  </si>
  <si>
    <t>SAIDI diff to TCS</t>
  </si>
  <si>
    <t>SAIFI diff to TCS</t>
  </si>
  <si>
    <t>Explained in notes below table.</t>
  </si>
  <si>
    <t>TC has normalised SAIDI others are Non-normalised</t>
  </si>
  <si>
    <t>2009/10 Variance due to outage on 1 Mar 2010 originally recorded as class C but was actually a transpower outage (Class D) = 67,828 mins, # of custs = 5,434</t>
  </si>
  <si>
    <t>2011/12 variance is due to the Compliance Statement showing the normalised SAIDI instead of the non-normalised SAIDI</t>
  </si>
  <si>
    <t>2007/08 variance is due to outages originally stated as a Class B or Class C outages but have now been reclassified as Class I = 1.85 SAIDI</t>
  </si>
  <si>
    <t>Not due yet</t>
  </si>
  <si>
    <t>Actual</t>
  </si>
  <si>
    <t>Normalised and Fixed</t>
  </si>
  <si>
    <t>02/04/2013</t>
  </si>
  <si>
    <t>03/04/2013</t>
  </si>
  <si>
    <t>04/04/2013</t>
  </si>
  <si>
    <t>05/04/2013</t>
  </si>
  <si>
    <t>06/04/2013</t>
  </si>
  <si>
    <t>07/04/2013</t>
  </si>
  <si>
    <t>08/04/2013</t>
  </si>
  <si>
    <t>09/04/2013</t>
  </si>
  <si>
    <t>10/04/2013</t>
  </si>
  <si>
    <t>11/04/2013</t>
  </si>
  <si>
    <t>12/04/2013</t>
  </si>
  <si>
    <t>13/04/2013</t>
  </si>
  <si>
    <t>15/04/2013</t>
  </si>
  <si>
    <t>17/04/2013</t>
  </si>
  <si>
    <t>18/04/2013</t>
  </si>
  <si>
    <t>19/04/2013</t>
  </si>
  <si>
    <t>22/04/2013</t>
  </si>
  <si>
    <t>24/04/2013</t>
  </si>
  <si>
    <t>27/04/2013</t>
  </si>
  <si>
    <t>28/04/2013</t>
  </si>
  <si>
    <t>01/05/2013</t>
  </si>
  <si>
    <t>02/05/2013</t>
  </si>
  <si>
    <t>03/05/2013</t>
  </si>
  <si>
    <t>04/05/2013</t>
  </si>
  <si>
    <t>05/05/2013</t>
  </si>
  <si>
    <t>06/05/2013</t>
  </si>
  <si>
    <t>07/05/2013</t>
  </si>
  <si>
    <t>08/05/2013</t>
  </si>
  <si>
    <t>09/05/2013</t>
  </si>
  <si>
    <t>10/05/2013</t>
  </si>
  <si>
    <t>11/05/2013</t>
  </si>
  <si>
    <t>15/05/2013</t>
  </si>
  <si>
    <t>16/05/2013</t>
  </si>
  <si>
    <t>17/05/2013</t>
  </si>
  <si>
    <t>20/05/2013</t>
  </si>
  <si>
    <t>21/05/2013</t>
  </si>
  <si>
    <t>22/05/2013</t>
  </si>
  <si>
    <t>27/05/2013</t>
  </si>
  <si>
    <t>29/05/2013</t>
  </si>
  <si>
    <t>31/05/2013</t>
  </si>
  <si>
    <t>05/06/2013</t>
  </si>
  <si>
    <t>06/06/2013</t>
  </si>
  <si>
    <t>07/06/2013</t>
  </si>
  <si>
    <t>11/06/2013</t>
  </si>
  <si>
    <t>12/06/2013</t>
  </si>
  <si>
    <t>13/06/2013</t>
  </si>
  <si>
    <t>15/06/2013</t>
  </si>
  <si>
    <t>18/06/2013</t>
  </si>
  <si>
    <t>19/06/2013</t>
  </si>
  <si>
    <t>20/06/2013</t>
  </si>
  <si>
    <t>21/06/2013</t>
  </si>
  <si>
    <t>22/06/2013</t>
  </si>
  <si>
    <t>24/06/2013</t>
  </si>
  <si>
    <t>25/06/2013</t>
  </si>
  <si>
    <t>26/06/2013</t>
  </si>
  <si>
    <t>28/06/2013</t>
  </si>
  <si>
    <t>29/06/2013</t>
  </si>
  <si>
    <t>30/06/2013</t>
  </si>
  <si>
    <t>02/07/2013</t>
  </si>
  <si>
    <t>03/07/2013</t>
  </si>
  <si>
    <t>05/07/2013</t>
  </si>
  <si>
    <t>09/07/2013</t>
  </si>
  <si>
    <t>10/07/2013</t>
  </si>
  <si>
    <t>11/07/2013</t>
  </si>
  <si>
    <t>12/07/2013</t>
  </si>
  <si>
    <t>13/07/2013</t>
  </si>
  <si>
    <t>15/07/2013</t>
  </si>
  <si>
    <t>16/07/2013</t>
  </si>
  <si>
    <t>17/07/2013</t>
  </si>
  <si>
    <t>19/07/2013</t>
  </si>
  <si>
    <t>20/07/2013</t>
  </si>
  <si>
    <t>22/07/2013</t>
  </si>
  <si>
    <t>23/07/2013</t>
  </si>
  <si>
    <t>25/07/2013</t>
  </si>
  <si>
    <t>26/07/2013</t>
  </si>
  <si>
    <t>28/07/2013</t>
  </si>
  <si>
    <t>29/07/2013</t>
  </si>
  <si>
    <t>30/07/2013</t>
  </si>
  <si>
    <t>01/08/2013</t>
  </si>
  <si>
    <t>03/08/2013</t>
  </si>
  <si>
    <t>06/08/2013</t>
  </si>
  <si>
    <t>08/08/2013</t>
  </si>
  <si>
    <t>10/08/2013</t>
  </si>
  <si>
    <t>11/08/2013</t>
  </si>
  <si>
    <t>13/08/2013</t>
  </si>
  <si>
    <t>14/08/2013</t>
  </si>
  <si>
    <t>15/08/2013</t>
  </si>
  <si>
    <t>16/08/2013</t>
  </si>
  <si>
    <t>18/08/2013</t>
  </si>
  <si>
    <t>19/08/2013</t>
  </si>
  <si>
    <t>20/08/2013</t>
  </si>
  <si>
    <t>21/08/2013</t>
  </si>
  <si>
    <t>22/08/2013</t>
  </si>
  <si>
    <t>23/08/2013</t>
  </si>
  <si>
    <t>26/08/2013</t>
  </si>
  <si>
    <t>28/08/2013</t>
  </si>
  <si>
    <t>29/08/2013</t>
  </si>
  <si>
    <t>31/08/2013</t>
  </si>
  <si>
    <t>03/09/2013</t>
  </si>
  <si>
    <t>04/09/2013</t>
  </si>
  <si>
    <t>05/09/2013</t>
  </si>
  <si>
    <t>06/09/2013</t>
  </si>
  <si>
    <t>11/09/2013</t>
  </si>
  <si>
    <t>12/09/2013</t>
  </si>
  <si>
    <t>13/09/2013</t>
  </si>
  <si>
    <t>14/09/2013</t>
  </si>
  <si>
    <t>15/09/2013</t>
  </si>
  <si>
    <t>17/09/2013</t>
  </si>
  <si>
    <t>18/09/2013</t>
  </si>
  <si>
    <t>19/09/2013</t>
  </si>
  <si>
    <t>20/09/2013</t>
  </si>
  <si>
    <t>23/09/2013</t>
  </si>
  <si>
    <t>25/09/2013</t>
  </si>
  <si>
    <t>26/09/2013</t>
  </si>
  <si>
    <t>28/09/2013</t>
  </si>
  <si>
    <t>01/10/2013</t>
  </si>
  <si>
    <t>02/10/2013</t>
  </si>
  <si>
    <t>08/10/2013</t>
  </si>
  <si>
    <t>09/10/2013</t>
  </si>
  <si>
    <t>10/10/2013</t>
  </si>
  <si>
    <t>11/10/2013</t>
  </si>
  <si>
    <t>12/10/2013</t>
  </si>
  <si>
    <t>13/10/2013</t>
  </si>
  <si>
    <t>14/10/2013</t>
  </si>
  <si>
    <t>15/10/2013</t>
  </si>
  <si>
    <t>16/10/2013</t>
  </si>
  <si>
    <t>17/10/2013</t>
  </si>
  <si>
    <t>18/10/2013</t>
  </si>
  <si>
    <t>20/10/2013</t>
  </si>
  <si>
    <t>23/10/2013</t>
  </si>
  <si>
    <t>24/10/2013</t>
  </si>
  <si>
    <t>25/10/2013</t>
  </si>
  <si>
    <t>26/10/2013</t>
  </si>
  <si>
    <t>29/10/2013</t>
  </si>
  <si>
    <t>30/10/2013</t>
  </si>
  <si>
    <t>31/10/2013</t>
  </si>
  <si>
    <t>01/11/2013</t>
  </si>
  <si>
    <t>04/11/2013</t>
  </si>
  <si>
    <t>05/11/2013</t>
  </si>
  <si>
    <t>07/11/2013</t>
  </si>
  <si>
    <t>08/11/2013</t>
  </si>
  <si>
    <t>11/11/2013</t>
  </si>
  <si>
    <t>12/11/2013</t>
  </si>
  <si>
    <t>13/11/2013</t>
  </si>
  <si>
    <t>14/11/2013</t>
  </si>
  <si>
    <t>19/11/2013</t>
  </si>
  <si>
    <t>20/11/2013</t>
  </si>
  <si>
    <t>21/11/2013</t>
  </si>
  <si>
    <t>22/11/2013</t>
  </si>
  <si>
    <t>24/11/2013</t>
  </si>
  <si>
    <t>25/11/2013</t>
  </si>
  <si>
    <t>27/11/2013</t>
  </si>
  <si>
    <t>29/11/2013</t>
  </si>
  <si>
    <t>30/11/2013</t>
  </si>
  <si>
    <t>03/12/2013</t>
  </si>
  <si>
    <t>05/12/2013</t>
  </si>
  <si>
    <t>06/12/2013</t>
  </si>
  <si>
    <t>09/12/2013</t>
  </si>
  <si>
    <t>10/12/2013</t>
  </si>
  <si>
    <t>12/12/2013</t>
  </si>
  <si>
    <t>13/12/2013</t>
  </si>
  <si>
    <t>15/12/2013</t>
  </si>
  <si>
    <t>16/12/2013</t>
  </si>
  <si>
    <t>17/12/2013</t>
  </si>
  <si>
    <t>18/12/2013</t>
  </si>
  <si>
    <t>19/12/2013</t>
  </si>
  <si>
    <t>20/12/2013</t>
  </si>
  <si>
    <t>30/12/2013</t>
  </si>
  <si>
    <t>31/12/2013</t>
  </si>
  <si>
    <t>03/01/2014</t>
  </si>
  <si>
    <t>04/01/2014</t>
  </si>
  <si>
    <t>05/01/2014</t>
  </si>
  <si>
    <t>06/01/2014</t>
  </si>
  <si>
    <t>07/01/2014</t>
  </si>
  <si>
    <t>08/01/2014</t>
  </si>
  <si>
    <t>09/01/2014</t>
  </si>
  <si>
    <t>10/01/2014</t>
  </si>
  <si>
    <t>12/01/2014</t>
  </si>
  <si>
    <t>14/01/2014</t>
  </si>
  <si>
    <t>15/01/2014</t>
  </si>
  <si>
    <t>16/01/2014</t>
  </si>
  <si>
    <t>21/01/2014</t>
  </si>
  <si>
    <t>22/01/2014</t>
  </si>
  <si>
    <t>24/01/2014</t>
  </si>
  <si>
    <t>25/01/2014</t>
  </si>
  <si>
    <t>29/01/2014</t>
  </si>
  <si>
    <t>30/01/2014</t>
  </si>
  <si>
    <t>31/01/2014</t>
  </si>
  <si>
    <t>01/02/2014</t>
  </si>
  <si>
    <t>04/02/2014</t>
  </si>
  <si>
    <t>06/02/2014</t>
  </si>
  <si>
    <t>07/02/2014</t>
  </si>
  <si>
    <t>08/02/2014</t>
  </si>
  <si>
    <t>09/02/2014</t>
  </si>
  <si>
    <t>10/02/2014</t>
  </si>
  <si>
    <t>11/02/2014</t>
  </si>
  <si>
    <t>12/02/2014</t>
  </si>
  <si>
    <t>13/02/2014</t>
  </si>
  <si>
    <t>17/02/2014</t>
  </si>
  <si>
    <t>18/02/2014</t>
  </si>
  <si>
    <t>19/02/2014</t>
  </si>
  <si>
    <t>20/02/2014</t>
  </si>
  <si>
    <t>21/02/2014</t>
  </si>
  <si>
    <t>23/02/2014</t>
  </si>
  <si>
    <t>26/02/2014</t>
  </si>
  <si>
    <t>01/03/2014</t>
  </si>
  <si>
    <t>04/03/2014</t>
  </si>
  <si>
    <t>05/03/2014</t>
  </si>
  <si>
    <t>06/03/2014</t>
  </si>
  <si>
    <t>07/03/2014</t>
  </si>
  <si>
    <t>11/03/2014</t>
  </si>
  <si>
    <t>13/03/2014</t>
  </si>
  <si>
    <t>14/03/2014</t>
  </si>
  <si>
    <t>15/03/2014</t>
  </si>
  <si>
    <t>16/03/2014</t>
  </si>
  <si>
    <t>17/03/2014</t>
  </si>
  <si>
    <t>20/03/2014</t>
  </si>
  <si>
    <t>22/03/2014</t>
  </si>
  <si>
    <t>26/03/2014</t>
  </si>
  <si>
    <t>27/03/2014</t>
  </si>
  <si>
    <t>28/03/2014</t>
  </si>
  <si>
    <t>30/03/2014</t>
  </si>
  <si>
    <t>31/03/2014</t>
  </si>
  <si>
    <t>Replace 11kV pole E1879 Bck Ormond Rd Hit by Car</t>
  </si>
  <si>
    <t>Isolate 11kV lines for Tree cutting D3036 to D3039 Kaimoe Rd</t>
  </si>
  <si>
    <t>Reclose CB A472 Whangara at Kaiti sub cause unknown</t>
  </si>
  <si>
    <t>Replace 11kV poles E200 E640 E642 E1055 E1056 E1057 Kanakanaia Rd</t>
  </si>
  <si>
    <t>Repair 11kV jumper pole J575 Tikitiki</t>
  </si>
  <si>
    <t>Isolate 11kV lines &amp; install DDO fuses pole C1354 Wharekopae Rd</t>
  </si>
  <si>
    <t>Remove bird from pole C2138 W/O Hika</t>
  </si>
  <si>
    <t>Replace 2 strain insulators pole B1792 Awapuni Rd</t>
  </si>
  <si>
    <t>Repair 11kV lines pole D546 Tahunga</t>
  </si>
  <si>
    <t>Replace 11kV pole G1309 Tauwhareparae Rd</t>
  </si>
  <si>
    <t>Remove DDO fuses C3803 &amp; connect cables D O L Chalmers Rd</t>
  </si>
  <si>
    <t>Isolate lines for Contractor Pole C1354 Wharekopae Rd</t>
  </si>
  <si>
    <t>Isolate lines A8 to allow change over from Generators East Coast</t>
  </si>
  <si>
    <t>Replace 11kV poles E1063 E1057 E126 E1055 Kanakanaia</t>
  </si>
  <si>
    <t>Install DDO fuses pole E22 Waimata Valley</t>
  </si>
  <si>
    <t>Replace 11kV ploes D5084 D5048 D5099 Wharekopae Rd</t>
  </si>
  <si>
    <t>Repair 11kV lines pole A4231 Riverside Rd</t>
  </si>
  <si>
    <t>Repair 11kV lines btween poles A4204 to A90 Riverside Rd</t>
  </si>
  <si>
    <t>Replace 11kV poles E637 E640 E646 E648 E650 Kanakanaia Rd</t>
  </si>
  <si>
    <t>Replace 11kV pole G346 Wharf Rd Tolaga Bay</t>
  </si>
  <si>
    <t>Repair 11kV lines pole W9135 Kaiwaitau Rd</t>
  </si>
  <si>
    <t>Replace 11kV poles G2158 G2159 Paroa Rd</t>
  </si>
  <si>
    <t>Remove bird from T/x J395 Waikura Valley</t>
  </si>
  <si>
    <t>Remove trees from 11kV pole E1508 Matawai Rd</t>
  </si>
  <si>
    <t>Isolate 11kV lines pole C3212 Bck Ormond Rd for Contractor</t>
  </si>
  <si>
    <t>Replace 11kV pole C1377 Wharekopae Rd Hit by car</t>
  </si>
  <si>
    <t>Replace faulty insulator pole J4291 Waikura Valley</t>
  </si>
  <si>
    <t>Replace 11kV poles G2158 &amp; G2122 Paroa Rd</t>
  </si>
  <si>
    <t>Repair 11kV lines between poles G2355 to G2357 Tauwhareparae Rd</t>
  </si>
  <si>
    <t>Replace insulator pole W6742 Frasertown Rd</t>
  </si>
  <si>
    <t>Jumper through faulty PMR C4859 Muriwai</t>
  </si>
  <si>
    <t>Replace 11kV poles E650 E1052 E640 E1055 Kanakanaia Rd</t>
  </si>
  <si>
    <t>Isolate O/S A557 cable fault outside 91 Iranui Rd</t>
  </si>
  <si>
    <t>Remove tree from 11kV lines pole C3684 Waingake Rd</t>
  </si>
  <si>
    <t>Isolate 11kV lines pole C4138 Waingake Rd for tree cutting</t>
  </si>
  <si>
    <t>Replace T/x A164 &amp; install DDO fuses Mihiwhitu Rd</t>
  </si>
  <si>
    <t>Replace 11kV poles D5084 D5048 D5099 D5110 Mutuera Rd</t>
  </si>
  <si>
    <t>Replace 11kV pole W20563 Wai Stn</t>
  </si>
  <si>
    <t>Repair 11kV cable pole C672 Dunstan Rd</t>
  </si>
  <si>
    <t>Replace 11kv T/x pole H44 Carroll St Te Puia</t>
  </si>
  <si>
    <t>Replace 11kV poles E1056 E1063 E648 E646 Kanakanaia Rd</t>
  </si>
  <si>
    <t>Replace 33kV pole W3717 Clydebank Rd</t>
  </si>
  <si>
    <t>Reconductor 11kV lines Between poles H1865 to H1854 SH35 Ruatoria</t>
  </si>
  <si>
    <t>Replace 11kV pole E602 Kanakanaia Rd</t>
  </si>
  <si>
    <t>Repair 11kV lines pole G2018 Tauwhareparae Rd</t>
  </si>
  <si>
    <t>Replace 11kV pole C4876 SH2 Muriwai</t>
  </si>
  <si>
    <t>Reconductor lines between poles H1831 to H2907 SH35 Ruatoria</t>
  </si>
  <si>
    <t>Reconductor lines between poles H1842 to H1839 SH35 Ruatoria</t>
  </si>
  <si>
    <t>Replace 11kV pole B4866 Russell St Hit by Car</t>
  </si>
  <si>
    <t>Replace 11kV pole D3308 Pareroa Stn Tiniroto Rd</t>
  </si>
  <si>
    <t>Isolate 11kV lines for tree cutting W1009 Kahungngu</t>
  </si>
  <si>
    <t>Replace 11kV poles J4041 J4042 J4045 Hicks Bay</t>
  </si>
  <si>
    <t>Replace 11kV poles J4496 J4498 Hicks Bay</t>
  </si>
  <si>
    <t>Replace 11kV poles F2046 to ABS F63 Whakarau Rd</t>
  </si>
  <si>
    <t>Replace 11kV poles J4217 J4228 J4244 J4251 Waikura Valley Rd</t>
  </si>
  <si>
    <t>Install DDO fuses on pole F2948 Whatatutu Rd</t>
  </si>
  <si>
    <t>Replace 11kV poles E1052 E640 E1055 Kanakanaia Rd</t>
  </si>
  <si>
    <t>Reconductor lines between poles H1839 to  J622 Waiapu Rd</t>
  </si>
  <si>
    <t>Repair 11kV lines between poles C3582 to C3583 Maraetaha</t>
  </si>
  <si>
    <t>Install DDO fuses on pole A896 Wheatstone Rd</t>
  </si>
  <si>
    <t>Reclose CBW9859 Te Reinga cause unknown</t>
  </si>
  <si>
    <t>Repair 11kV lines pole W8383 Morere Hill</t>
  </si>
  <si>
    <t>Replace 11kV poles J4244 J4251 Waikura Valley Rd</t>
  </si>
  <si>
    <t>Replace Xarms T/x pole W330 Pihanui Stn</t>
  </si>
  <si>
    <t>Replace 1 11kV poles W21128 &amp; W21130 Ohuia Rd</t>
  </si>
  <si>
    <t>Replace 11kV pole J3829 Hicks Bay</t>
  </si>
  <si>
    <t>Repair 11kV jumper pole J2574 Shortcut Rd Te Araroa</t>
  </si>
  <si>
    <t>Repair 11kV lines pole W7678 Kinikini</t>
  </si>
  <si>
    <t>Replace 11kV pole A4122 Kaiti Beach Rd</t>
  </si>
  <si>
    <t>Replace 11kV poles F2063 F2064 F2065 Whakarau Rd</t>
  </si>
  <si>
    <t>Install DDO fuses on pole C2505 Nelson Rd</t>
  </si>
  <si>
    <t>Replace 11kV poles G1717 G1716 G1714 G134 Tauwhareparae Rd</t>
  </si>
  <si>
    <t>Repair 11kV lines pole A1209 Whitiwhiti Hill</t>
  </si>
  <si>
    <t>Isolate 11kV lines A4350 Goodwins Rd for tree cutting</t>
  </si>
  <si>
    <t>Replace 11kV poles between F2081 to F68 Whakarau Rd</t>
  </si>
  <si>
    <t>Replace poles between G40 to G2130 Paroa Rd</t>
  </si>
  <si>
    <t>Reclose CB D462 Te Arai at Patutahi Sub cause unknown</t>
  </si>
  <si>
    <t>Replace 2 11kV poles J654 &amp; J752 Tapuaeroa Rd</t>
  </si>
  <si>
    <t>Install line breaks pole A4346 Goodwins Rd</t>
  </si>
  <si>
    <t>Repair 11kV jumper pole W979 Frasertown Rd</t>
  </si>
  <si>
    <t>Reconductor 11kV between poles H1839 to J622  Waiapu Rd</t>
  </si>
  <si>
    <t>Install new SW/Gr W863 W865 Locheill St Mahia</t>
  </si>
  <si>
    <t>Replace 11kV poles G1301 G1302 G1307 G243 Tauwharaparae Rd</t>
  </si>
  <si>
    <t>Reclose CB1 &amp; W1032 Wairoa Sub High Winds</t>
  </si>
  <si>
    <t>Repair 11kV lines pole W1433 Waikokopu</t>
  </si>
  <si>
    <t>Replace 11kV poles G1705 G1706 G1707 G1709 Tauwhareparae Rd</t>
  </si>
  <si>
    <t>Repair 11kV lines poles W6316 to W6315</t>
  </si>
  <si>
    <t>Replace T/x W463 Trees broke conductor &amp; T/x bushing</t>
  </si>
  <si>
    <t>Repair 11kV lines between poles H1092 to H1093 Mata Rd ( Ducks)</t>
  </si>
  <si>
    <t>Repair 11kV jumper pole W1173 Flaxmill Rd</t>
  </si>
  <si>
    <t>11kV Maintenance poles W21128 W21130 Ohuia Rd</t>
  </si>
  <si>
    <t>Replace 11kV poles between F2081 &amp; F1705 Whakarau Rd</t>
  </si>
  <si>
    <t>Repair 11kV lines pole J2076 Koia Rd Rangitukia</t>
  </si>
  <si>
    <t>Replace Recloser C4859 SH2  Muriwai</t>
  </si>
  <si>
    <t>Replace 11kV poles W9127 W9135 Kaiwaitau Rd</t>
  </si>
  <si>
    <t>Replace Jumpers on ABS C674 Nelson Rd</t>
  </si>
  <si>
    <t>Isolate 11kV cable fault A299 Huxley Rd</t>
  </si>
  <si>
    <t>Check cable termination Oil Switch A299 Huxley Rd</t>
  </si>
  <si>
    <t>Upgrade T/x B187 Firestone Gladstone Rd</t>
  </si>
  <si>
    <t>Replace 11kV poles J4496 J4498 &amp; ABS J356 Hicks Bay</t>
  </si>
  <si>
    <t>Repair 11kV cable A229 Huxley Rd</t>
  </si>
  <si>
    <t>Reclose CB 2 Wairoa Sub High Winds</t>
  </si>
  <si>
    <t>Replace 11kV poles J4244 Waikura Valley</t>
  </si>
  <si>
    <t>Replace 11kV poles J493 J620 Wharf Rd Hicks Bay</t>
  </si>
  <si>
    <t>Replace 3 DDO fuses pole B896 Island Rd</t>
  </si>
  <si>
    <t>Replace 11kV poles G1302 G1307 Tauwhareparae Rd</t>
  </si>
  <si>
    <t>Replace 11kV poles G1717 G1716 G134 Tauwhareparae Rd</t>
  </si>
  <si>
    <t>Repair 11kV lines Pole H2064 SH35 Te Puia</t>
  </si>
  <si>
    <t>Replace SW/GR B770 B771 B772 Awapuni Rd</t>
  </si>
  <si>
    <t>Replace 11kV poles F1707 F1710 F1714 Whakarau Rd</t>
  </si>
  <si>
    <t>Repair 11kV lines pole D3313 Tiniroto Rd</t>
  </si>
  <si>
    <t>Replace 33kV poleW3757 near  Hereheretau Rd</t>
  </si>
  <si>
    <t>Repair 11kV jumper pole W922 Kaimoana Rd</t>
  </si>
  <si>
    <t>Repair 11kV lines pole J3397 Tapuaeroa Valley</t>
  </si>
  <si>
    <t>Repair 11kV lines pole D3314 Wharerata Rd</t>
  </si>
  <si>
    <t>Repair 11kV jumpers poles W813 &amp; W5851 Frasertown Rd</t>
  </si>
  <si>
    <t>Replace 11kV pole C1938 Muriwai</t>
  </si>
  <si>
    <t>Repair 11kV lines pole W4009 Mangpoikie Rd</t>
  </si>
  <si>
    <t>Replace 2 11kV poles E855 &amp; E856 Tarndale Rd Whatatutu</t>
  </si>
  <si>
    <t>Temp prop 11kV pole F2276 Whakarau Rd</t>
  </si>
  <si>
    <t>Repair 11kV lines pole C811 Waingake</t>
  </si>
  <si>
    <t>Replace Kidney insulator pole H1017 Waitahaia Rd</t>
  </si>
  <si>
    <t>Replace 11kV UG Cable B4070 to B351 Roebuck Rd</t>
  </si>
  <si>
    <t>Repair 11kV lines pole W6562 Mangapoikie Rd</t>
  </si>
  <si>
    <t>Replace 3 DDO fuses B888 Albert St</t>
  </si>
  <si>
    <t>Replace SW/GR C447 C448 C449 Aberdeen Rd</t>
  </si>
  <si>
    <t>Replace 11kV poles J322 J3002 J3003 Whakaangiangi Rd</t>
  </si>
  <si>
    <t>Replace 11kV poles  J2214 J2215 J2216 Kopuaponamu Rd</t>
  </si>
  <si>
    <t>Replace 11kV pole B172 Aberdeen Rd Hit by Car</t>
  </si>
  <si>
    <t>Isolate 11kV lines for tree cutting B189 Paratu Rd</t>
  </si>
  <si>
    <t>Replace 11kV poles W3873 W3870 Waihua Valley</t>
  </si>
  <si>
    <t>Replace 11kV poles E42 E2556 E2559 E2561 Ford Rd</t>
  </si>
  <si>
    <t>Remove branch from pole A1061 Christophers Rd</t>
  </si>
  <si>
    <t>Replace 11kV poles E237 E2568 E2569 Ford Rd</t>
  </si>
  <si>
    <t>Isolate 11kV lines D409 Ferry Rd for tree cutting</t>
  </si>
  <si>
    <t>Repair 11kV lines pole J2043 Awatere</t>
  </si>
  <si>
    <t>Repair 11kV Lines pole H2233 Waipiro Bay Rd</t>
  </si>
  <si>
    <t>Repair 11kV lines pole F1848 Matawai Rd</t>
  </si>
  <si>
    <t>Reclose CB J4035 cause unknown High Winds</t>
  </si>
  <si>
    <t>Replace 2 11kV poles A510 &amp; A1529 &amp; repair lines Waihau Rd</t>
  </si>
  <si>
    <t>Upgrade T/x B195 Reads Quay</t>
  </si>
  <si>
    <t>Repair 11kV jumper pole B3187 Mary St</t>
  </si>
  <si>
    <t>Repair 11kV lines pole A3442 SH35 Rototahi</t>
  </si>
  <si>
    <t>Replace 11kV poles F2479 F3094 F174 SH2 Matawai Rd</t>
  </si>
  <si>
    <t>Install 3 DDO fuses pole C5672 Saleyards Rd</t>
  </si>
  <si>
    <t>Remove trees in 11kV lines pole F178 Matawai Rd</t>
  </si>
  <si>
    <t>Reclose CB F411 at Puha sub cause unknown</t>
  </si>
  <si>
    <t>Replace 11kV poles J3002 J3003 J3004 Whakaangiangi</t>
  </si>
  <si>
    <t>Replace 11kV poles J3985 J3984 J3983 Waione Rd</t>
  </si>
  <si>
    <t>Replace faulty Oil fuse Switch B1038 Parkinson St</t>
  </si>
  <si>
    <t>Repair 11kV lines pole W8021 Nuhaka (bird clash)</t>
  </si>
  <si>
    <t>Replace 11kV ABS pole F1770 Whakarau Rd</t>
  </si>
  <si>
    <t>Repair 11kV lines pole G1580 Arikihi Rd</t>
  </si>
  <si>
    <t>Erect 3 11kV fuses pole J166 Tapuearoa Rd</t>
  </si>
  <si>
    <t>Replace 11kV pole F75 &amp; remove ABS Whakarau Rd</t>
  </si>
  <si>
    <t>Isolate 11kV pole D733 Smiths Rd Ngatapa</t>
  </si>
  <si>
    <t>Replace 11kV poles J3000 J2974 J2975 J2976 Whakaangiangi Rd</t>
  </si>
  <si>
    <t>Repair 11kV ABS F467 Matawai Rd Otoko</t>
  </si>
  <si>
    <t>Replace 11kV poles J4439 J4440 J2837 Waione Rd</t>
  </si>
  <si>
    <t>Replace 11kV poles J314 J2771 J2764 J2751 Te Araroa Rd</t>
  </si>
  <si>
    <t>Repair 11kV jumper pole W6834 North Clyde</t>
  </si>
  <si>
    <t>Restore power to T/x F383 Te Karaka</t>
  </si>
  <si>
    <t>Replace DDO Fuses F56 Mahiki Rd</t>
  </si>
  <si>
    <t>Replace 11 kV pole G1206 Tolaga Bay</t>
  </si>
  <si>
    <t>Replace poles E2559 E2561 E2865 Ford Rd</t>
  </si>
  <si>
    <t>Replace T/x B849 Oak St</t>
  </si>
  <si>
    <t>Replace 11kV pole F2023 Mahiki Rd</t>
  </si>
  <si>
    <t>Replace insulator pole D3677 Bushy Knoll Rd</t>
  </si>
  <si>
    <t>Replace 11kV pole F4806 Tapuihikitia Rd</t>
  </si>
  <si>
    <t>Replace 11kV poles J2215 J2216 J2212 Kopuapounamu</t>
  </si>
  <si>
    <t>Repair 11kV lines between poles W21679 to W606 Frasertown</t>
  </si>
  <si>
    <t>Replace 11kV poles F1551 F1546 F1532 Whakarau Rd</t>
  </si>
  <si>
    <t>Repair 11kV lines pole D2959 Wharekopae Rd</t>
  </si>
  <si>
    <t>Repair 11kV lines pole H510 Ihungia Rd</t>
  </si>
  <si>
    <t>Repair 11kV jumper pole F1131 Otoko Hill</t>
  </si>
  <si>
    <t>Repair 11kV lines Pole G277 Three Bridges</t>
  </si>
  <si>
    <t>Cut jumpers pole A1949 Ballies Rd Waimata</t>
  </si>
  <si>
    <t>Replace 11kV pole D410 Pehiri Rd</t>
  </si>
  <si>
    <t>Repair 11kV line poles G211 to G2331 Tauwhareparae Rd</t>
  </si>
  <si>
    <t>Repair 11kV lines between poles W5022 to W1040 Putere</t>
  </si>
  <si>
    <t>Repair 11kV lines pole W5584 Raupunga</t>
  </si>
  <si>
    <t>Repair 11kV lines pole W7033 Ohuka</t>
  </si>
  <si>
    <t>Repair 11kV lines pole C849 Waingake Rd</t>
  </si>
  <si>
    <t>Replace 11kV pole E1072 Kanakanaia Rd</t>
  </si>
  <si>
    <t>Repair 11kV line pole A3991 Waiomoko Rd</t>
  </si>
  <si>
    <t>Repair 11kV lines pole E157 Te Hau Rd</t>
  </si>
  <si>
    <t>Repair 11kV lines pole H2020 Kopuaroa</t>
  </si>
  <si>
    <t>Repair 11kV lines between poles W905 to W575 Tahaenui</t>
  </si>
  <si>
    <t>Repair twisted lines poles W69 to W6280 Cricklewood</t>
  </si>
  <si>
    <t>Repair 11kV lines pole W6022 Kotare</t>
  </si>
  <si>
    <t>Repair 11kV lines pole E676 Tarndale Rd</t>
  </si>
  <si>
    <t>Repair 11kV lines pole H509 Ihungia Rd</t>
  </si>
  <si>
    <t>Replace 11kV poleW1746 Waihua Valley</t>
  </si>
  <si>
    <t>Repair 11kV Lines beyond pole  W1003 Otoi</t>
  </si>
  <si>
    <t>Repair 11kV lines pole H231 Karewa Rd</t>
  </si>
  <si>
    <t>Replace 11kV pole W5372 Kotiemaori</t>
  </si>
  <si>
    <t>Replace poles C2486 C4390 C2494  Pakowhai Rd</t>
  </si>
  <si>
    <t>Repair 11kV lines pole W1780 Erepiti</t>
  </si>
  <si>
    <t>Repair 11kV lines pole H1668 Matahiia Rd</t>
  </si>
  <si>
    <t>Repair 11kV jumper pole J887 Tikitiki</t>
  </si>
  <si>
    <t>Replace 11kV pole F1468 Koranga Valley</t>
  </si>
  <si>
    <t>Repair 11kV lines pole E1152 Kanakanaia Rd</t>
  </si>
  <si>
    <t>Repair 11kV line poles W5022 to W1040 Putere</t>
  </si>
  <si>
    <t>Replace 11kV pole H1242 Tuakau Rd</t>
  </si>
  <si>
    <t>Replace 11kV pole A1951 Ballies Rd</t>
  </si>
  <si>
    <t>Replace 11kV pole G2255 Hokoroa Rd</t>
  </si>
  <si>
    <t>Isolate 11kV cable pole D4160 Kirkpatrick Rd</t>
  </si>
  <si>
    <t>Reconnect cable pole D4160 Kirkpatrick Rd</t>
  </si>
  <si>
    <t>Repair 11kV lines pole W5550 Raupunga</t>
  </si>
  <si>
    <t>Repair 11kV lines between poles H1498 to H1499 Kopuaroa</t>
  </si>
  <si>
    <t>Repair 11kV jumper pole W8710 Nuhaka</t>
  </si>
  <si>
    <t>Repair 11kV lines pole E1069 Kanakanaia Rd</t>
  </si>
  <si>
    <t>Replace 11kV cable to T/x W1534 River Parade</t>
  </si>
  <si>
    <t>Remove faulty lightining arrestors T/x pole D573 Tiniroto Rd</t>
  </si>
  <si>
    <t>Repair 11kV jumpers poles J2809 Rangitukia Rd</t>
  </si>
  <si>
    <t>Remove lightining arrestor T/x pole D314 Tiniroto Rd</t>
  </si>
  <si>
    <t>Replace T/x J130 Wharf Rd Hicks Bay</t>
  </si>
  <si>
    <t>Replace 11kV pole A3467 Miniwhetu Rd</t>
  </si>
  <si>
    <t>Repair 11kV lines between D3239 to D3240 Tiniroto Rd</t>
  </si>
  <si>
    <t>Upgrade T/x H289 with 100kVA Hiruharama Rd</t>
  </si>
  <si>
    <t>Replace 11kV pole W4330 Frasertown</t>
  </si>
  <si>
    <t>Isolate for tree cutting B51 to E865 Ormond</t>
  </si>
  <si>
    <t>Repair 11kV lines pole W9119 Kaiwaitau Rd</t>
  </si>
  <si>
    <t>Install new 300kVA T/x C254P Lytton High Nelson Rd</t>
  </si>
  <si>
    <t>Replace 11kV poles J2859 J1064 J1076 J1079 Rangitukia</t>
  </si>
  <si>
    <t>Isolate for tree cutting D603  O'Gradys Rd</t>
  </si>
  <si>
    <t>Remove possum from 11kV pole W4632 Onepoto</t>
  </si>
  <si>
    <t>Remove branches off 11kV  lines pole W998 Waihi</t>
  </si>
  <si>
    <t>Repair 11kV lines poles W4631 to W630 Tuai Village</t>
  </si>
  <si>
    <t>Remove tree from pole J1830 Te Araroa</t>
  </si>
  <si>
    <t>Repair 11kV lines pole F2139 Tahora</t>
  </si>
  <si>
    <t>Repair 11kV lines pole E772 Whatatutu</t>
  </si>
  <si>
    <t>Repair 11kV lines pole F170 Matawai Rd</t>
  </si>
  <si>
    <t>Replace Centre bolt on pole J1052 Hit by tree Rangitukia</t>
  </si>
  <si>
    <t>Reclose CB24 Ruakituri at Tuai Sub High winds</t>
  </si>
  <si>
    <t>Replace 11kV pole G1382 hit by  (Tree) Tauwhareparae Rd</t>
  </si>
  <si>
    <t>Reclose CB24 at Tuai Sub High Winds</t>
  </si>
  <si>
    <t>Repair Xarm on pole E2339 Hexton Puha 50kV line</t>
  </si>
  <si>
    <t>Repair lines 50 kV  pole J1832 Tikitiki</t>
  </si>
  <si>
    <t>Repair 11kV lines between poles D3732 to D3734 Bushy Knoll</t>
  </si>
  <si>
    <t>Cut 11kV jumpers  pole D168 W/O Kuri</t>
  </si>
  <si>
    <t>Repair 11kV lines pole E1706 Kanakanaia</t>
  </si>
  <si>
    <t>Repair 11kV lines between  poles F2304 &amp; F2303 Matawai Rd</t>
  </si>
  <si>
    <t>Replace broken Stay on pole F767 Makaretu Rd</t>
  </si>
  <si>
    <t>Repair 11kV lines pole F2139 Te Wera Rd</t>
  </si>
  <si>
    <t>Repair 11kv lines between poles H641 to H642 Ihungia Rd</t>
  </si>
  <si>
    <t>Remove tree from 11kV pole H188 Ihungia Rd</t>
  </si>
  <si>
    <t>Cut Jumpers pole D3998 Totangi Feeder pole down D3983</t>
  </si>
  <si>
    <t>Replace 11kV pole G1351 Matanui Rd</t>
  </si>
  <si>
    <t>Repair 11 kV jumper pole W7357 Mangaroa</t>
  </si>
  <si>
    <t>Repair 11kV lines pole D1214 Tiniroto Rd</t>
  </si>
  <si>
    <t>Repair 11kV lines pole E414 Tarndale Rd</t>
  </si>
  <si>
    <t>Replace 11kV pole F2668 Motu Rd</t>
  </si>
  <si>
    <t>Replace 11kV pole W7479 Hit by tree Eriptiti Rd</t>
  </si>
  <si>
    <t>Repair 11kV jumper pole W1804 Mangaroa Rd</t>
  </si>
  <si>
    <t>Remove tree on line pole E2500 Ngakaroa Rd</t>
  </si>
  <si>
    <t>Replace 2 11kV poles F2253 &amp; D2250 Whakarau Rd</t>
  </si>
  <si>
    <t>Replace 11kV pole J172 Tapuaeroa Rd</t>
  </si>
  <si>
    <t>Install new T/x A899 Kaiti Hill</t>
  </si>
  <si>
    <t>Repair 11kV lines pole J523 Hicks Bay Hit by truck</t>
  </si>
  <si>
    <t>Repair 11kV lines pole W3644 to W3640 Waihi</t>
  </si>
  <si>
    <t>Install 3 DDO fuses pole C4964 Kings Rd</t>
  </si>
  <si>
    <t>Repair 11kV jumper pole W9416 Mahia</t>
  </si>
  <si>
    <t>Repair 11kV lines pole H2266 Tokomaru Bay</t>
  </si>
  <si>
    <t>Repair 11kV line pole D41 Wharekopae Rd Ngatapa</t>
  </si>
  <si>
    <t>Remove tree from 11kV pole D1646 Lavenham Rd</t>
  </si>
  <si>
    <t>Repair 11kV lines pole E1581 Armstrong Rd</t>
  </si>
  <si>
    <t>Replace 11kV poles J1188 J1189 J1191 Rangitukia</t>
  </si>
  <si>
    <t>Isolate 11kV for tree cutting J260 Waiomatini Rd</t>
  </si>
  <si>
    <t>Remove cable from 11kV pole J2065 Rangitukia Rd</t>
  </si>
  <si>
    <t>Change T/x C413 Bushmere Rd</t>
  </si>
  <si>
    <t>Repair PMR J1078 Rangitukia Rd</t>
  </si>
  <si>
    <t>Replace 11kV poles F89 F99 F100 Motu Rd</t>
  </si>
  <si>
    <t>Replace 11kV poles E2559 E2561 E2865 Ford Rd</t>
  </si>
  <si>
    <t>Isolate 11kV for tree cutting D409 Ingram Rd</t>
  </si>
  <si>
    <t>Replace Xarm pole G4237 Parkinson St Tolaga Bay</t>
  </si>
  <si>
    <t>Repair 11kV lines pole E3872 Ngakaroa Rd</t>
  </si>
  <si>
    <t>Replace 11kV poles J314 J310 Te Araroa Rd</t>
  </si>
  <si>
    <t>Replace poles F1504 F1507 F1513 Whakarau Rd</t>
  </si>
  <si>
    <t>Replace 11kV pole G4237 Parkinson St</t>
  </si>
  <si>
    <t>Replace 11kV pole D2568 Pehiri Rd Hit by tractor</t>
  </si>
  <si>
    <t>Replace 11kV pole G1848 Paramata Rd</t>
  </si>
  <si>
    <t>Repair 11kV lines pole W6559 Mangapoikie Rd</t>
  </si>
  <si>
    <t>Replace centre bolt on pole C5842 Mc Donalds Rd</t>
  </si>
  <si>
    <t>Fit Stay on 11kV pole D2569 Pehiri Rd</t>
  </si>
  <si>
    <t>Replace insulator on 11kV pole W4804 Ruapapa Rd</t>
  </si>
  <si>
    <t>Replace 11kV poles G2140 G1676 G2196 Paroa Rd</t>
  </si>
  <si>
    <t>Repair 11kV lines pole G2018 Tauwharparae Rd</t>
  </si>
  <si>
    <t>Replace 11kV pole J270 Onepoto Hicks Bay</t>
  </si>
  <si>
    <t>Replace 11kV fuses W298 Mc Lean St</t>
  </si>
  <si>
    <t>Replace 11kV poles J2159  J2162  J2168  J2175 Maraehara Rd</t>
  </si>
  <si>
    <t>Replace 11kV poles beyond J447 Rangitukia Rd</t>
  </si>
  <si>
    <t>Rejoin jumpers pole W82 Waihua Valley after tree felling</t>
  </si>
  <si>
    <t>Install SW GR B279 B280 B281 Logan Print Grey St</t>
  </si>
  <si>
    <t>Reconductor 11kV lines B4017 to B4028 Aberdeen Rd</t>
  </si>
  <si>
    <t>Replace faulty T/X W326 Cricklewood Rd</t>
  </si>
  <si>
    <t>Upgrade 11kV cable between B927 to B928 Pine St</t>
  </si>
  <si>
    <t>Replace 11kV poles G1327 G1705 G1706 G1707 Tauwhareparae Rd</t>
  </si>
  <si>
    <t>Isolate 11kV to change 50kV insulators poles W4565 W4810 W4830 &amp; W4731 Ruapapa &amp; Cricklewood Rds</t>
  </si>
  <si>
    <t>Isolate 11kV lines between H285 to H302 Waiapu Rd Tokomaru Bay</t>
  </si>
  <si>
    <t>Repair 11kV lines pole W5886 Putere Rd</t>
  </si>
  <si>
    <t>Replace T/x pole F366 Taihimiti St Whatatutu</t>
  </si>
  <si>
    <t>Cut &amp; rejoin jumpers pole D4106 Russells Rd to replace Private pole D5479</t>
  </si>
  <si>
    <t>Replace 11kV pole W634 Putere Rd</t>
  </si>
  <si>
    <t>Repair 11kV lines pole G2381 Tauwhareparae Rd</t>
  </si>
  <si>
    <t>replace TX D331</t>
  </si>
  <si>
    <t>Replace pole D4956</t>
  </si>
  <si>
    <t>Cut jumpers to replace pole D6163</t>
  </si>
  <si>
    <t>Replace GM TX A320</t>
  </si>
  <si>
    <t>Pole changing Brunton Rd</t>
  </si>
  <si>
    <t>Reconductor 11kV H201 - H315</t>
  </si>
  <si>
    <t>Replace poles J341, J2179, J2192</t>
  </si>
  <si>
    <t>Replace TX B76</t>
  </si>
  <si>
    <t>Stay wire hit by tractor A3423</t>
  </si>
  <si>
    <t>Replace TX pole W8357</t>
  </si>
  <si>
    <t>Replace TX &amp; pole G3010</t>
  </si>
  <si>
    <t>Replace poles G1705, G1706, G1707</t>
  </si>
  <si>
    <t>Isolate to change 11kV GM fuse W298</t>
  </si>
  <si>
    <t>tree cutting J341</t>
  </si>
  <si>
    <t>Replace pole J1184 J1238 J1242</t>
  </si>
  <si>
    <t>Repair blown jumper at D3075</t>
  </si>
  <si>
    <t>Tree hit by lightening - contacted line</t>
  </si>
  <si>
    <t>Install TX fuses on G198</t>
  </si>
  <si>
    <t>Tree cutting H285 - H73</t>
  </si>
  <si>
    <t>Maint/repair ABS A244</t>
  </si>
  <si>
    <t>Replace pole E1063 E648</t>
  </si>
  <si>
    <t>Replace blown fuse holder at D593</t>
  </si>
  <si>
    <t>lightening damaged fuses at H190</t>
  </si>
  <si>
    <t>Slack span at W1019</t>
  </si>
  <si>
    <t>Repair jumpers at ABS W1019</t>
  </si>
  <si>
    <t>50kV CB 31 E/F trip - unknow, suspect vandala</t>
  </si>
  <si>
    <t>Repair 11kV lines pole C605 Papatu Rd</t>
  </si>
  <si>
    <t>Replace Xarm pole H1081 Mata Rd</t>
  </si>
  <si>
    <t>Repair 11kV lines pole W4282 Frasertown (Trees)</t>
  </si>
  <si>
    <t>Replace 11kV pole D2048 Lake Rd (Tree)</t>
  </si>
  <si>
    <t>Isolate 11kV lines Between C271 to C637 Makaraka for tree cutting</t>
  </si>
  <si>
    <t>Repair 11kV lines between poles G1799 to G164 Tauwhareparae Rd</t>
  </si>
  <si>
    <t>Repair 11kV jumper pole W5994 Awamate</t>
  </si>
  <si>
    <t>Replace 11kV poles J1242 J1934 J2179 Rangitukia</t>
  </si>
  <si>
    <t>Replace 11kV H pole H3983 Waione Rd</t>
  </si>
  <si>
    <t>Install DDO fuses pole J834 Te Araroa Rd</t>
  </si>
  <si>
    <t>Check T/x B386 Elgin Shops hit by car and top up oil</t>
  </si>
  <si>
    <t>Repair lines pole H1208 Mata Rd</t>
  </si>
  <si>
    <t>Isolate 11kV lines between poles H285 and H73 Waiapu Rd for tree cutting</t>
  </si>
  <si>
    <t>Replace 11kV poles J2808 J2804 Kopuapounamu Rd</t>
  </si>
  <si>
    <t>Replace 11kV poles J3011 J3012 Whakaangiangi Rd</t>
  </si>
  <si>
    <t>Replace 11kV ples C2205 C2208 C2209 Main Rd Makaraka</t>
  </si>
  <si>
    <t>Replace 11kV poles C2201 C2204 C2205 Kipling Rd</t>
  </si>
  <si>
    <t>Replace ABSs W979 W975 W813 Frasertown</t>
  </si>
  <si>
    <t>Replace 11kV poles W4516 W4517 W4518 Mc Donald Rd Wairoa</t>
  </si>
  <si>
    <t>Replace 11kV poles C244 C2223 C2213 Main Rd Makara</t>
  </si>
  <si>
    <t>Repair 11kV lines pole A4035 Waiomoko Rd</t>
  </si>
  <si>
    <t>Remove line breaks pole C2210 Main Rd Makaraka</t>
  </si>
  <si>
    <t>Repair 11kV lines Between poles C3598 to C3599 Maraetaha</t>
  </si>
  <si>
    <t>Replace DDO fuses T/x J183 East Cape Rd</t>
  </si>
  <si>
    <t>Repair 11kV lines pole W8132 Otiki Stn Nuhaka</t>
  </si>
  <si>
    <t>Replace T/x W1545 The Cresent Wairoa</t>
  </si>
  <si>
    <t>Replace 11kV poles E1301 E1303 Waimata Valley Rd</t>
  </si>
  <si>
    <t>Replace 11kV poles J336 J2212 Kopuapouamu Rd</t>
  </si>
  <si>
    <t>Replace strain insulator on pole H72 Makarika</t>
  </si>
  <si>
    <t>Isolate 11kv lines ABS H142 customer to cut trees (Private) Ihungia Rd</t>
  </si>
  <si>
    <t>Replace 11kV poles J2437 &amp; ABS pole J240 Tikitiki</t>
  </si>
  <si>
    <t>Replace T/x W625 Carroll St Frasertown</t>
  </si>
  <si>
    <t>Replace 11kV poles J2397 J2402 J2407 Te Hue Rd</t>
  </si>
  <si>
    <t>Repair 11kV jumper pole W991 Ohuka</t>
  </si>
  <si>
    <t>Replace 11kV pole D3556 hit by lightining Tiniroto</t>
  </si>
  <si>
    <t>Replace 11kV Isolation fuse A153 Tatapouri (Lightining)</t>
  </si>
  <si>
    <t>Repair 11kV lines pole D3636 Ruakaka Rd</t>
  </si>
  <si>
    <t>Repair 11kV lines pole H2227 Waipiro Bay</t>
  </si>
  <si>
    <t>Replace 33kV pole W3793 Tahaenui hit by Lightining</t>
  </si>
  <si>
    <t>Repair 11kV lines between poles A3913 to A3918 Waiomoko</t>
  </si>
  <si>
    <t>Replace 50kV pole G2605 Uawa Parade Tolaga</t>
  </si>
  <si>
    <t>Replace 11 kV pole G1327 Tauwhareparae Rd</t>
  </si>
  <si>
    <t>Repair 11kV lines between poles  C4933 to C4932  Tuckers Rd</t>
  </si>
  <si>
    <t>Replace T/x pole W136 Morere</t>
  </si>
  <si>
    <t>Replace 11kV pole J2860 &amp; T/x 36 Tikitiki</t>
  </si>
  <si>
    <t>Reposition 2 -11kV poles G1588 &amp; G1589 Tauwhareparae Rd river  washout</t>
  </si>
  <si>
    <t>Replace protection relays CB A473 Hershell Rd at Kaiti Sub</t>
  </si>
  <si>
    <t>Relocate 11kV pole W7669 Mahia</t>
  </si>
  <si>
    <t>Replace 11kV poles G2140 G2139 G2138 Paroa Rd</t>
  </si>
  <si>
    <t>Repair 11kV lines  pole W5357 Kotiemaori</t>
  </si>
  <si>
    <t>Replace 11kV poles beyond pole H4118 Ihungia Rd</t>
  </si>
  <si>
    <t>Replace 11kV poles G2196 G2197 G2198 Paroa Rd</t>
  </si>
  <si>
    <t>Replace 11kV pole beyond H187 Ihungia Rd</t>
  </si>
  <si>
    <t>Install stay on pole B1147 Balance St</t>
  </si>
  <si>
    <t>Replace 11kV pole B110 &amp; T/x B386 Elgin Lane</t>
  </si>
  <si>
    <t>Replace 11kV poles J2159 J2175 J341 Maraehara</t>
  </si>
  <si>
    <t>Repair 11kV lines pole E75 Kaiteratahi</t>
  </si>
  <si>
    <t>Reclose CB C15 Matawhero Sub cause unknown</t>
  </si>
  <si>
    <t>Reclose CB A616 Crawford Rd cause unknown</t>
  </si>
  <si>
    <t>Replace 11kV poles F2083 &amp; F2085 Whakarau Rd</t>
  </si>
  <si>
    <t>Replace 11kV poles D468 D4001 D4000 Totangi Rd</t>
  </si>
  <si>
    <t>Replace 11kV poles G2198 G2215 Mangatuna Rd</t>
  </si>
  <si>
    <t>Repair 11kV lines pole A248 Kaiti Hill</t>
  </si>
  <si>
    <t>Repair 11kV lines pole W7976 Omana Rd</t>
  </si>
  <si>
    <t>Replace 11kV pole C5037 Crn SH2 &amp; Pilmers Rd</t>
  </si>
  <si>
    <t>Repair 11kV lines pole W20494 Papuni</t>
  </si>
  <si>
    <t>Reclose CB 31 at Parkinson St Sub cause unknown</t>
  </si>
  <si>
    <t>Replace 11kV pole G337 Monkhouse St Tolaga Bay hit by car</t>
  </si>
  <si>
    <t>Replace Sw GR W242 W243 W244 Black St Wairoa</t>
  </si>
  <si>
    <t>Replace 11kV pole W23526 Haliburton Rd</t>
  </si>
  <si>
    <t>Replace 11kV poles J1238 J1242 J1934 Rangitukia</t>
  </si>
  <si>
    <t>Replace 11kV poles J341 J2159 Maraehara Rd</t>
  </si>
  <si>
    <t>Repair 11kV lines pole G1076 Mata Rd</t>
  </si>
  <si>
    <t>Isolate 11kV lines pole G6036 Sheltons Rd Tolaga Bay</t>
  </si>
  <si>
    <t>Repair 11kV lines pole J4439 Waione Rd</t>
  </si>
  <si>
    <t>Repair 11kV lines poles H2230 to H2231 Waipiro Bay</t>
  </si>
  <si>
    <t>Repair 11kV lines pole G2330 Tauwhareparae Rd</t>
  </si>
  <si>
    <t>Repair 11kV lines pole F1200 to F1161 Otoko</t>
  </si>
  <si>
    <t>Repair 11kV lines pole A3685 Panikau Rd</t>
  </si>
  <si>
    <t>Replace 11kV pole H1076 Mata Rd</t>
  </si>
  <si>
    <t>Replace 11kV pole D1869 Ngatapa</t>
  </si>
  <si>
    <t>Replace 11kV poles H565 H566 H562 H889 SH35 Waiapu Rd</t>
  </si>
  <si>
    <t>Replace shackle insulator pole J802 Tikitiki</t>
  </si>
  <si>
    <t>Replace 11kV poles J1242 J250 J1934 Rangitukia Rd</t>
  </si>
  <si>
    <t>Replace 11kV pole F1687 Motuhora Rd</t>
  </si>
  <si>
    <t>Replace 2 11kV insulators T/X pole W610 Crosshills</t>
  </si>
  <si>
    <t>Replace 11kV pole E1341 Kaiteratahi Hit by truck</t>
  </si>
  <si>
    <t>Repair 11kV lines pole D1057 Parikanapa Rd</t>
  </si>
  <si>
    <t>id</t>
  </si>
  <si>
    <t>GisAVG</t>
  </si>
  <si>
    <t>WraAVG</t>
  </si>
  <si>
    <t>Gis Start</t>
  </si>
  <si>
    <t>Wra Start</t>
  </si>
  <si>
    <t>Total Start</t>
  </si>
  <si>
    <t>Gis End</t>
  </si>
  <si>
    <t>Wra End</t>
  </si>
  <si>
    <t>Total End</t>
  </si>
  <si>
    <t>20579</t>
  </si>
  <si>
    <t>DESCRIPTION</t>
  </si>
  <si>
    <t>Difference</t>
  </si>
  <si>
    <t>Original Results submitted for 12 March 2014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</si>
</sst>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0.00000"/>
    <numFmt numFmtId="165" formatCode="0.000000"/>
    <numFmt numFmtId="166" formatCode="0.00000000"/>
    <numFmt numFmtId="167" formatCode="0.0000000"/>
    <numFmt numFmtId="168" formatCode="_-* #,##0.00000000_-;\-* #,##0.0000000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</cellStyleXfs>
  <cellXfs count="187">
    <xf numFmtId="0" fontId="0" fillId="0" borderId="0" xfId="0"/>
    <xf numFmtId="0" fontId="2" fillId="0" borderId="1" xfId="20" applyFont="1" applyFill="1" applyBorder="1" applyAlignment="1">
      <alignment horizontal="right"/>
    </xf>
    <xf numFmtId="14" fontId="2" fillId="0" borderId="1" xfId="20" applyNumberFormat="1" applyFont="1" applyFill="1" applyBorder="1" applyAlignment="1">
      <alignment horizontal="right"/>
    </xf>
    <xf numFmtId="14" fontId="0" fillId="0" borderId="0" xfId="0" applyNumberFormat="1"/>
    <xf numFmtId="0" fontId="4" fillId="2" borderId="2" xfId="23" applyFont="1" applyFill="1" applyBorder="1" applyAlignment="1">
      <alignment horizontal="center"/>
    </xf>
    <xf numFmtId="0" fontId="4" fillId="0" borderId="1" xfId="23" applyFont="1" applyFill="1" applyBorder="1" applyAlignment="1">
      <alignment horizontal="right" wrapText="1"/>
    </xf>
    <xf numFmtId="0" fontId="4" fillId="2" borderId="2" xfId="24" applyFont="1" applyFill="1" applyBorder="1" applyAlignment="1">
      <alignment horizontal="center"/>
    </xf>
    <xf numFmtId="0" fontId="4" fillId="0" borderId="1" xfId="24" applyFont="1" applyFill="1" applyBorder="1" applyAlignment="1">
      <alignment horizontal="right"/>
    </xf>
    <xf numFmtId="0" fontId="4" fillId="0" borderId="1" xfId="24" applyFont="1" applyFill="1" applyBorder="1" applyAlignment="1"/>
    <xf numFmtId="0" fontId="4" fillId="2" borderId="2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right"/>
    </xf>
    <xf numFmtId="0" fontId="4" fillId="2" borderId="2" xfId="6" applyFont="1" applyFill="1" applyBorder="1" applyAlignment="1">
      <alignment horizontal="center"/>
    </xf>
    <xf numFmtId="0" fontId="4" fillId="0" borderId="1" xfId="6" applyFont="1" applyFill="1" applyBorder="1" applyAlignment="1">
      <alignment horizontal="right"/>
    </xf>
    <xf numFmtId="0" fontId="4" fillId="0" borderId="0" xfId="6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4" fillId="2" borderId="2" xfId="5" applyFont="1" applyFill="1" applyBorder="1" applyAlignment="1">
      <alignment horizontal="center"/>
    </xf>
    <xf numFmtId="0" fontId="4" fillId="0" borderId="1" xfId="5" applyFont="1" applyFill="1" applyBorder="1" applyAlignment="1">
      <alignment horizontal="right" wrapText="1"/>
    </xf>
    <xf numFmtId="0" fontId="4" fillId="3" borderId="1" xfId="5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3" borderId="1" xfId="23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2" fontId="0" fillId="0" borderId="0" xfId="0" applyNumberFormat="1"/>
    <xf numFmtId="2" fontId="8" fillId="0" borderId="0" xfId="0" applyNumberFormat="1" applyFont="1"/>
    <xf numFmtId="0" fontId="7" fillId="2" borderId="2" xfId="19" applyFont="1" applyFill="1" applyBorder="1" applyAlignment="1">
      <alignment horizontal="center"/>
    </xf>
    <xf numFmtId="0" fontId="7" fillId="0" borderId="1" xfId="19" applyFont="1" applyFill="1" applyBorder="1" applyAlignment="1">
      <alignment horizontal="right" wrapText="1"/>
    </xf>
    <xf numFmtId="0" fontId="7" fillId="2" borderId="2" xfId="17" applyFont="1" applyFill="1" applyBorder="1" applyAlignment="1">
      <alignment horizontal="center"/>
    </xf>
    <xf numFmtId="0" fontId="7" fillId="0" borderId="1" xfId="17" applyFont="1" applyFill="1" applyBorder="1" applyAlignment="1">
      <alignment horizontal="right"/>
    </xf>
    <xf numFmtId="22" fontId="7" fillId="0" borderId="1" xfId="17" applyNumberFormat="1" applyFont="1" applyFill="1" applyBorder="1" applyAlignment="1">
      <alignment horizontal="right"/>
    </xf>
    <xf numFmtId="0" fontId="7" fillId="0" borderId="1" xfId="17" applyFont="1" applyFill="1" applyBorder="1" applyAlignment="1"/>
    <xf numFmtId="0" fontId="7" fillId="2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right"/>
    </xf>
    <xf numFmtId="0" fontId="7" fillId="0" borderId="1" xfId="1" applyFont="1" applyFill="1" applyBorder="1" applyAlignment="1"/>
    <xf numFmtId="0" fontId="1" fillId="2" borderId="2" xfId="9" applyFont="1" applyFill="1" applyBorder="1" applyAlignment="1">
      <alignment horizontal="center"/>
    </xf>
    <xf numFmtId="0" fontId="1" fillId="0" borderId="1" xfId="9" applyFont="1" applyFill="1" applyBorder="1" applyAlignment="1">
      <alignment horizontal="right"/>
    </xf>
    <xf numFmtId="0" fontId="1" fillId="2" borderId="2" xfId="12" applyFont="1" applyFill="1" applyBorder="1" applyAlignment="1">
      <alignment horizontal="center"/>
    </xf>
    <xf numFmtId="0" fontId="1" fillId="0" borderId="1" xfId="12" applyFont="1" applyFill="1" applyBorder="1" applyAlignment="1">
      <alignment horizontal="right"/>
    </xf>
    <xf numFmtId="0" fontId="1" fillId="2" borderId="2" xfId="11" applyFont="1" applyFill="1" applyBorder="1" applyAlignment="1">
      <alignment horizontal="center"/>
    </xf>
    <xf numFmtId="0" fontId="0" fillId="0" borderId="0" xfId="0" applyAlignment="1"/>
    <xf numFmtId="0" fontId="1" fillId="0" borderId="1" xfId="11" applyFont="1" applyFill="1" applyBorder="1" applyAlignment="1">
      <alignment horizontal="right"/>
    </xf>
    <xf numFmtId="0" fontId="1" fillId="2" borderId="2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right" wrapText="1"/>
    </xf>
    <xf numFmtId="0" fontId="1" fillId="2" borderId="2" xfId="18" applyFont="1" applyFill="1" applyBorder="1" applyAlignment="1">
      <alignment horizontal="center"/>
    </xf>
    <xf numFmtId="0" fontId="1" fillId="3" borderId="1" xfId="18" applyFont="1" applyFill="1" applyBorder="1" applyAlignment="1">
      <alignment horizontal="right" wrapText="1"/>
    </xf>
    <xf numFmtId="0" fontId="7" fillId="2" borderId="2" xfId="15" applyFont="1" applyFill="1" applyBorder="1" applyAlignment="1">
      <alignment horizontal="center"/>
    </xf>
    <xf numFmtId="0" fontId="7" fillId="0" borderId="1" xfId="15" applyFont="1" applyFill="1" applyBorder="1" applyAlignment="1">
      <alignment horizontal="right"/>
    </xf>
    <xf numFmtId="0" fontId="6" fillId="0" borderId="0" xfId="15" applyAlignment="1"/>
    <xf numFmtId="0" fontId="7" fillId="0" borderId="1" xfId="14" applyFont="1" applyFill="1" applyBorder="1" applyAlignment="1">
      <alignment horizontal="right"/>
    </xf>
    <xf numFmtId="0" fontId="7" fillId="2" borderId="2" xfId="16" applyFont="1" applyFill="1" applyBorder="1" applyAlignment="1">
      <alignment horizontal="center"/>
    </xf>
    <xf numFmtId="0" fontId="7" fillId="0" borderId="1" xfId="16" applyFont="1" applyFill="1" applyBorder="1" applyAlignment="1">
      <alignment horizontal="right"/>
    </xf>
    <xf numFmtId="0" fontId="6" fillId="0" borderId="0" xfId="16" applyAlignment="1"/>
    <xf numFmtId="0" fontId="7" fillId="2" borderId="2" xfId="13" applyFont="1" applyFill="1" applyBorder="1" applyAlignment="1">
      <alignment horizontal="center"/>
    </xf>
    <xf numFmtId="0" fontId="7" fillId="0" borderId="1" xfId="13" applyFont="1" applyFill="1" applyBorder="1" applyAlignment="1">
      <alignment horizontal="right" wrapText="1"/>
    </xf>
    <xf numFmtId="22" fontId="7" fillId="0" borderId="1" xfId="15" applyNumberFormat="1" applyFont="1" applyFill="1" applyBorder="1" applyAlignment="1">
      <alignment horizontal="right"/>
    </xf>
    <xf numFmtId="0" fontId="7" fillId="0" borderId="1" xfId="15" applyFont="1" applyFill="1" applyBorder="1" applyAlignment="1"/>
    <xf numFmtId="0" fontId="7" fillId="2" borderId="2" xfId="10" applyFont="1" applyFill="1" applyBorder="1" applyAlignment="1">
      <alignment horizontal="center"/>
    </xf>
    <xf numFmtId="0" fontId="7" fillId="0" borderId="1" xfId="10" applyFont="1" applyFill="1" applyBorder="1" applyAlignment="1">
      <alignment horizontal="right"/>
    </xf>
    <xf numFmtId="22" fontId="7" fillId="0" borderId="1" xfId="10" applyNumberFormat="1" applyFont="1" applyFill="1" applyBorder="1" applyAlignment="1">
      <alignment horizontal="right"/>
    </xf>
    <xf numFmtId="0" fontId="7" fillId="0" borderId="1" xfId="10" applyFont="1" applyFill="1" applyBorder="1" applyAlignment="1"/>
    <xf numFmtId="0" fontId="7" fillId="2" borderId="2" xfId="7" applyFont="1" applyFill="1" applyBorder="1" applyAlignment="1">
      <alignment horizontal="center"/>
    </xf>
    <xf numFmtId="0" fontId="7" fillId="0" borderId="1" xfId="7" applyFont="1" applyFill="1" applyBorder="1" applyAlignment="1">
      <alignment horizontal="right"/>
    </xf>
    <xf numFmtId="22" fontId="7" fillId="0" borderId="1" xfId="7" applyNumberFormat="1" applyFont="1" applyFill="1" applyBorder="1" applyAlignment="1">
      <alignment horizontal="right"/>
    </xf>
    <xf numFmtId="0" fontId="7" fillId="0" borderId="1" xfId="7" applyFont="1" applyFill="1" applyBorder="1" applyAlignment="1"/>
    <xf numFmtId="0" fontId="7" fillId="2" borderId="2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right"/>
    </xf>
    <xf numFmtId="22" fontId="7" fillId="0" borderId="1" xfId="3" applyNumberFormat="1" applyFont="1" applyFill="1" applyBorder="1" applyAlignment="1">
      <alignment horizontal="right"/>
    </xf>
    <xf numFmtId="0" fontId="7" fillId="0" borderId="1" xfId="3" applyFont="1" applyFill="1" applyBorder="1" applyAlignment="1"/>
    <xf numFmtId="0" fontId="7" fillId="2" borderId="2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right"/>
    </xf>
    <xf numFmtId="0" fontId="7" fillId="2" borderId="2" xfId="21" applyFont="1" applyFill="1" applyBorder="1" applyAlignment="1">
      <alignment horizontal="center"/>
    </xf>
    <xf numFmtId="0" fontId="7" fillId="0" borderId="1" xfId="21" applyFont="1" applyFill="1" applyBorder="1" applyAlignment="1">
      <alignment horizontal="right"/>
    </xf>
    <xf numFmtId="0" fontId="7" fillId="2" borderId="2" xfId="22" applyFont="1" applyFill="1" applyBorder="1" applyAlignment="1">
      <alignment horizontal="center"/>
    </xf>
    <xf numFmtId="0" fontId="7" fillId="0" borderId="1" xfId="22" applyFont="1" applyFill="1" applyBorder="1" applyAlignment="1">
      <alignment horizontal="right" wrapText="1"/>
    </xf>
    <xf numFmtId="14" fontId="2" fillId="2" borderId="2" xfId="20" applyNumberFormat="1" applyFont="1" applyFill="1" applyBorder="1" applyAlignment="1">
      <alignment horizontal="center" wrapText="1"/>
    </xf>
    <xf numFmtId="0" fontId="2" fillId="2" borderId="2" xfId="20" applyFont="1" applyFill="1" applyBorder="1" applyAlignment="1">
      <alignment horizontal="center" wrapText="1"/>
    </xf>
    <xf numFmtId="0" fontId="7" fillId="2" borderId="2" xfId="14" applyFont="1" applyFill="1" applyBorder="1" applyAlignment="1">
      <alignment horizontal="center" wrapText="1"/>
    </xf>
    <xf numFmtId="0" fontId="7" fillId="2" borderId="2" xfId="16" applyFont="1" applyFill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9" xfId="0" pivotButton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6" borderId="4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 wrapText="1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4" borderId="0" xfId="0" applyNumberFormat="1" applyFill="1"/>
    <xf numFmtId="0" fontId="5" fillId="4" borderId="1" xfId="2" applyFill="1" applyBorder="1" applyAlignment="1"/>
    <xf numFmtId="0" fontId="6" fillId="4" borderId="0" xfId="14" applyFill="1" applyAlignment="1"/>
    <xf numFmtId="0" fontId="9" fillId="2" borderId="2" xfId="25" applyFont="1" applyFill="1" applyBorder="1" applyAlignment="1">
      <alignment horizontal="center"/>
    </xf>
    <xf numFmtId="0" fontId="9" fillId="0" borderId="1" xfId="25" applyFont="1" applyFill="1" applyBorder="1" applyAlignment="1">
      <alignment horizontal="right"/>
    </xf>
    <xf numFmtId="0" fontId="10" fillId="0" borderId="0" xfId="25" applyAlignment="1"/>
    <xf numFmtId="0" fontId="0" fillId="6" borderId="0" xfId="0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" fillId="2" borderId="2" xfId="26" applyFont="1" applyFill="1" applyBorder="1" applyAlignment="1">
      <alignment horizontal="center"/>
    </xf>
    <xf numFmtId="0" fontId="1" fillId="0" borderId="1" xfId="26" applyFont="1" applyFill="1" applyBorder="1" applyAlignment="1">
      <alignment horizontal="right" wrapText="1"/>
    </xf>
    <xf numFmtId="14" fontId="1" fillId="2" borderId="2" xfId="27" applyNumberFormat="1" applyFont="1" applyFill="1" applyBorder="1" applyAlignment="1">
      <alignment horizontal="center"/>
    </xf>
    <xf numFmtId="0" fontId="1" fillId="2" borderId="2" xfId="27" applyFont="1" applyFill="1" applyBorder="1" applyAlignment="1">
      <alignment horizontal="center"/>
    </xf>
    <xf numFmtId="14" fontId="1" fillId="0" borderId="1" xfId="27" applyNumberFormat="1" applyFont="1" applyFill="1" applyBorder="1" applyAlignment="1">
      <alignment horizontal="right"/>
    </xf>
    <xf numFmtId="0" fontId="1" fillId="0" borderId="1" xfId="27" applyFont="1" applyFill="1" applyBorder="1" applyAlignment="1">
      <alignment horizontal="right"/>
    </xf>
    <xf numFmtId="14" fontId="1" fillId="2" borderId="2" xfId="28" applyNumberFormat="1" applyFont="1" applyFill="1" applyBorder="1" applyAlignment="1">
      <alignment horizontal="center"/>
    </xf>
    <xf numFmtId="0" fontId="1" fillId="2" borderId="2" xfId="28" applyFont="1" applyFill="1" applyBorder="1" applyAlignment="1">
      <alignment horizontal="center"/>
    </xf>
    <xf numFmtId="14" fontId="1" fillId="0" borderId="1" xfId="28" applyNumberFormat="1" applyFont="1" applyFill="1" applyBorder="1" applyAlignment="1">
      <alignment horizontal="right"/>
    </xf>
    <xf numFmtId="0" fontId="1" fillId="0" borderId="1" xfId="28" applyFont="1" applyFill="1" applyBorder="1" applyAlignment="1">
      <alignment horizontal="right"/>
    </xf>
    <xf numFmtId="0" fontId="1" fillId="2" borderId="2" xfId="29" applyFont="1" applyFill="1" applyBorder="1" applyAlignment="1">
      <alignment horizontal="center"/>
    </xf>
    <xf numFmtId="0" fontId="1" fillId="0" borderId="1" xfId="29" applyFont="1" applyFill="1" applyBorder="1" applyAlignment="1">
      <alignment horizontal="right"/>
    </xf>
    <xf numFmtId="0" fontId="9" fillId="2" borderId="2" xfId="20" applyFont="1" applyFill="1" applyBorder="1" applyAlignment="1">
      <alignment horizontal="center"/>
    </xf>
    <xf numFmtId="0" fontId="9" fillId="0" borderId="1" xfId="20" applyFont="1" applyFill="1" applyBorder="1" applyAlignment="1">
      <alignment horizontal="right" wrapText="1"/>
    </xf>
    <xf numFmtId="0" fontId="9" fillId="0" borderId="1" xfId="20" applyFont="1" applyFill="1" applyBorder="1" applyAlignment="1">
      <alignment wrapText="1"/>
    </xf>
    <xf numFmtId="0" fontId="9" fillId="2" borderId="2" xfId="30" applyFont="1" applyFill="1" applyBorder="1" applyAlignment="1">
      <alignment horizontal="center"/>
    </xf>
    <xf numFmtId="0" fontId="9" fillId="0" borderId="1" xfId="30" applyFont="1" applyFill="1" applyBorder="1" applyAlignment="1">
      <alignment horizontal="right"/>
    </xf>
    <xf numFmtId="22" fontId="9" fillId="0" borderId="1" xfId="30" applyNumberFormat="1" applyFont="1" applyFill="1" applyBorder="1" applyAlignment="1">
      <alignment horizontal="right"/>
    </xf>
    <xf numFmtId="1" fontId="9" fillId="0" borderId="1" xfId="30" applyNumberFormat="1" applyFont="1" applyFill="1" applyBorder="1" applyAlignment="1">
      <alignment horizontal="right"/>
    </xf>
    <xf numFmtId="0" fontId="9" fillId="0" borderId="1" xfId="30" applyFont="1" applyFill="1" applyBorder="1" applyAlignment="1"/>
    <xf numFmtId="0" fontId="11" fillId="0" borderId="0" xfId="0" applyFont="1"/>
    <xf numFmtId="0" fontId="10" fillId="4" borderId="0" xfId="25" applyFill="1" applyAlignment="1"/>
    <xf numFmtId="0" fontId="5" fillId="4" borderId="1" xfId="6" applyFill="1" applyBorder="1" applyAlignment="1"/>
    <xf numFmtId="164" fontId="0" fillId="0" borderId="0" xfId="0" applyNumberFormat="1"/>
    <xf numFmtId="0" fontId="7" fillId="4" borderId="1" xfId="17" applyFont="1" applyFill="1" applyBorder="1" applyAlignment="1">
      <alignment horizontal="right"/>
    </xf>
    <xf numFmtId="22" fontId="7" fillId="4" borderId="1" xfId="17" applyNumberFormat="1" applyFont="1" applyFill="1" applyBorder="1" applyAlignment="1">
      <alignment horizontal="right"/>
    </xf>
    <xf numFmtId="0" fontId="7" fillId="4" borderId="1" xfId="17" applyFont="1" applyFill="1" applyBorder="1" applyAlignment="1"/>
    <xf numFmtId="14" fontId="2" fillId="4" borderId="1" xfId="20" applyNumberFormat="1" applyFont="1" applyFill="1" applyBorder="1" applyAlignment="1">
      <alignment horizontal="right"/>
    </xf>
    <xf numFmtId="0" fontId="2" fillId="4" borderId="1" xfId="20" applyFont="1" applyFill="1" applyBorder="1" applyAlignment="1">
      <alignment horizontal="right"/>
    </xf>
    <xf numFmtId="164" fontId="4" fillId="0" borderId="1" xfId="23" applyNumberFormat="1" applyFont="1" applyFill="1" applyBorder="1" applyAlignment="1">
      <alignment horizontal="right" wrapText="1"/>
    </xf>
    <xf numFmtId="165" fontId="4" fillId="0" borderId="1" xfId="23" applyNumberFormat="1" applyFont="1" applyFill="1" applyBorder="1" applyAlignment="1">
      <alignment horizontal="right" wrapText="1"/>
    </xf>
    <xf numFmtId="0" fontId="4" fillId="4" borderId="1" xfId="24" applyFont="1" applyFill="1" applyBorder="1" applyAlignment="1">
      <alignment horizontal="right"/>
    </xf>
    <xf numFmtId="0" fontId="4" fillId="4" borderId="1" xfId="24" applyFont="1" applyFill="1" applyBorder="1" applyAlignment="1"/>
    <xf numFmtId="167" fontId="7" fillId="4" borderId="1" xfId="19" applyNumberFormat="1" applyFont="1" applyFill="1" applyBorder="1" applyAlignment="1">
      <alignment horizontal="right" wrapText="1"/>
    </xf>
    <xf numFmtId="166" fontId="7" fillId="0" borderId="1" xfId="19" applyNumberFormat="1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NumberFormat="1"/>
    <xf numFmtId="167" fontId="0" fillId="0" borderId="16" xfId="0" applyNumberFormat="1" applyBorder="1"/>
    <xf numFmtId="167" fontId="0" fillId="0" borderId="9" xfId="0" applyNumberFormat="1" applyBorder="1"/>
    <xf numFmtId="167" fontId="0" fillId="0" borderId="15" xfId="0" applyNumberFormat="1" applyBorder="1"/>
    <xf numFmtId="167" fontId="0" fillId="0" borderId="14" xfId="0" applyNumberFormat="1" applyBorder="1"/>
    <xf numFmtId="167" fontId="0" fillId="0" borderId="13" xfId="0" applyNumberFormat="1" applyBorder="1"/>
    <xf numFmtId="167" fontId="0" fillId="0" borderId="0" xfId="0" applyNumberFormat="1"/>
    <xf numFmtId="167" fontId="0" fillId="0" borderId="12" xfId="0" applyNumberFormat="1" applyBorder="1"/>
    <xf numFmtId="167" fontId="0" fillId="0" borderId="17" xfId="0" applyNumberFormat="1" applyBorder="1"/>
    <xf numFmtId="167" fontId="0" fillId="0" borderId="18" xfId="0" applyNumberFormat="1" applyBorder="1"/>
    <xf numFmtId="41" fontId="0" fillId="0" borderId="0" xfId="0" applyNumberFormat="1"/>
    <xf numFmtId="168" fontId="0" fillId="0" borderId="0" xfId="0" applyNumberFormat="1"/>
    <xf numFmtId="0" fontId="12" fillId="7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</cellXfs>
  <cellStyles count="31">
    <cellStyle name="Normal" xfId="0" builtinId="0"/>
    <cellStyle name="Normal_1f-Customer Numbers" xfId="1"/>
    <cellStyle name="Normal_20092010 Daily Totals" xfId="2"/>
    <cellStyle name="Normal_20092010Data" xfId="3"/>
    <cellStyle name="Normal_20092010NormalisedDailyTotals" xfId="4"/>
    <cellStyle name="Normal_20102011 Answer" xfId="5"/>
    <cellStyle name="Normal_20102011 Fixed data" xfId="6"/>
    <cellStyle name="Normal_20102011Data" xfId="7"/>
    <cellStyle name="Normal_20112012 Answer_1" xfId="8"/>
    <cellStyle name="Normal_20112012 Daily Totals_1" xfId="9"/>
    <cellStyle name="Normal_20112012Data" xfId="10"/>
    <cellStyle name="Normal_20112012Fixed Data_1" xfId="11"/>
    <cellStyle name="Normal_20112012normalised daily totals" xfId="12"/>
    <cellStyle name="Normal_20122013Answer" xfId="13"/>
    <cellStyle name="Normal_20122013Daily Totals" xfId="14"/>
    <cellStyle name="Normal_20122013DATA" xfId="15"/>
    <cellStyle name="Normal_20122013NormilisedDailyTotals" xfId="16"/>
    <cellStyle name="Normal_20132014Answer" xfId="26"/>
    <cellStyle name="Normal_20132014DailyTotals" xfId="29"/>
    <cellStyle name="Normal_20132014Data" xfId="30"/>
    <cellStyle name="Normal_20132014FixedData" xfId="27"/>
    <cellStyle name="Normal_20132014NormilisedDailyTotals" xfId="28"/>
    <cellStyle name="Normal_5 Year Data raw" xfId="17"/>
    <cellStyle name="Normal_5 Year Limits" xfId="18"/>
    <cellStyle name="Normal_5 Year Limits_1" xfId="19"/>
    <cellStyle name="Normal_Sheet1" xfId="20"/>
    <cellStyle name="Normal_Sheet1_1" xfId="25"/>
    <cellStyle name="Normal_Sheet12" xfId="21"/>
    <cellStyle name="Normal_Sheet13" xfId="22"/>
    <cellStyle name="Normal_Sheet2" xfId="23"/>
    <cellStyle name="Normal_Sheet3" xfId="24"/>
  </cellStyles>
  <dxfs count="3">
    <dxf>
      <numFmt numFmtId="167" formatCode="0.0000000"/>
    </dxf>
    <dxf>
      <numFmt numFmtId="167" formatCode="0.0000000"/>
    </dxf>
    <dxf>
      <numFmt numFmtId="167" formatCode="0.00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onnections" Target="connections.xml"/><Relationship Id="rId40" Type="http://schemas.openxmlformats.org/officeDocument/2006/relationships/powerPivotData" Target="model/item.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garangi.Bidois" refreshedDate="41731.666720023146" createdVersion="1" refreshedVersion="4" recordCount="974" upgradeOnRefresh="1">
  <cacheSource type="worksheet">
    <worksheetSource ref="A8:H982" sheet="1d-5 Year Fixed Data"/>
  </cacheSource>
  <cacheFields count="8">
    <cacheField name="Date Outage" numFmtId="0">
      <sharedItems/>
    </cacheField>
    <cacheField name="Year" numFmtId="0">
      <sharedItems containsSemiMixedTypes="0" containsString="0" containsNumber="1" containsInteger="1" minValue="2004" maxValue="2008" count="5">
        <n v="2004"/>
        <n v="2005"/>
        <n v="2006"/>
        <n v="2007"/>
        <n v="2008"/>
      </sharedItems>
    </cacheField>
    <cacheField name="Saidi" numFmtId="0">
      <sharedItems containsSemiMixedTypes="0" containsString="0" containsNumber="1" minValue="4.7835446065534564E-4" maxValue="57.477939106302536" count="964">
        <n v="0.37914939846296219"/>
        <n v="0.29702651591357182"/>
        <n v="6.2809318794511723E-2"/>
        <n v="0.43656701404257031"/>
        <n v="0.46111133464772863"/>
        <n v="0.1881060636542872"/>
        <n v="2.8970345632318029E-2"/>
        <n v="1.0639359433468796"/>
        <n v="3.041886291393393E-2"/>
        <n v="0.37741922504325431"/>
        <n v="0.50504969219007767"/>
        <n v="4.8283909387196719E-2"/>
        <n v="0.41073512252042005"/>
        <n v="0.16283748440832094"/>
        <n v="0.12384822757815958"/>
        <n v="0.67738301211121399"/>
        <n v="3.7017663863517486E-2"/>
        <n v="3.1384541101677862E-2"/>
        <n v="6.5545406993119545E-2"/>
        <n v="0.30443004868627532"/>
        <n v="0.57642940490081684"/>
        <n v="2.350299762604112"/>
        <n v="0.55429927976501836"/>
        <n v="3.9443527944312557"/>
        <n v="1.207097734679918E-2"/>
        <n v="2.7159699030298152E-2"/>
        <n v="0.14485172816159014"/>
        <n v="1.1069488592926406"/>
        <n v="0.11105299159055244"/>
        <n v="0.38687482396491368"/>
        <n v="2.9439504285196958"/>
        <n v="0.50698104856556547"/>
        <n v="1.5787631271878646"/>
        <n v="3.0315454874663019"/>
        <n v="0.12956182352231119"/>
        <n v="0.88174465859252404"/>
        <n v="0.78006679274131896"/>
        <n v="0.19587172574739467"/>
        <n v="0.4354806260813584"/>
        <n v="1.0018911197843319"/>
        <n v="0.26181949865207421"/>
        <n v="0.80227739105942941"/>
        <n v="0.11592161912042812"/>
        <n v="0.36212932040397539"/>
        <n v="1.4178167625638756"/>
        <n v="13.155071822315213"/>
        <n v="19.171850480827263"/>
        <n v="32.112581982054479"/>
        <n v="1.5996459179978273"/>
        <n v="1.574055446022613"/>
        <n v="8.892286645475396E-2"/>
        <n v="0.11998551482718384"/>
        <n v="2.3578642417414395E-2"/>
        <n v="1.2536514706474067"/>
        <n v="8.0473182311994532E-3"/>
        <n v="1.4688367601496801"/>
        <n v="4.7072385627489641"/>
        <n v="0.20436164648131011"/>
        <n v="7.3150122721603025E-2"/>
        <n v="2.6614090854222829"/>
        <n v="1.7010823643020963"/>
        <n v="9.2946525570353683E-2"/>
        <n v="0.51406268860902105"/>
        <n v="2.5141833983824888"/>
        <n v="0.26652717981732588"/>
        <n v="0.58516074518166816"/>
        <n v="0.2822596869593208"/>
        <n v="3.1357984951514908"/>
        <n v="5.6331227618396172E-2"/>
        <n v="0.42143805576791532"/>
        <n v="1.3661932161107311"/>
        <n v="1.7100551241298838"/>
        <n v="7.0389490202390057"/>
        <n v="2.4036132458858086"/>
        <n v="1.1668611435239207"/>
        <n v="6.1561984468675814E-2"/>
        <n v="2.6820504566853098"/>
        <n v="7.8461352754194663E-2"/>
        <n v="0.11990504164487184"/>
        <n v="0.17865046473262786"/>
        <n v="3.1183358145897878E-2"/>
        <n v="4.2539733633766543"/>
        <n v="0.86186778256146135"/>
        <n v="2.0465134993763328"/>
        <n v="4.3455518448477046E-2"/>
        <n v="1.3123968937351627"/>
        <n v="0.6121997344384984"/>
        <n v="0.32334124652959401"/>
        <n v="6.5505170401963547E-2"/>
        <n v="2.0279241942622622E-2"/>
        <n v="0.68804570876755322"/>
        <n v="1.4485172816159015E-2"/>
        <n v="0.24141954693598358"/>
        <n v="6.1360399146984266"/>
        <n v="5.9147788999315977E-2"/>
        <n v="3.6212932040397536E-2"/>
        <n v="1.087675532128918"/>
        <n v="1.91123807990987"/>
        <n v="0.6352553011708848"/>
        <n v="0.42119663622097936"/>
        <n v="0.15450851003902949"/>
        <n v="0.17780549631835191"/>
        <n v="2.5814992153864726"/>
        <n v="0.33959682935661689"/>
        <n v="1.3652275379229872"/>
        <n v="4.3093389128073069E-2"/>
        <n v="7.3734358025188103"/>
        <n v="0.23321128234016014"/>
        <n v="0.14002333722287047"/>
        <n v="0.92491852090290916"/>
        <n v="0.48155152295497528"/>
        <n v="0.60620448235625479"/>
        <n v="3.5226330825252483"/>
        <n v="0.6405665312034764"/>
        <n v="1.1681487144409126"/>
        <n v="32.915825051301653"/>
        <n v="1.0944352794431256E-2"/>
        <n v="5.3715849193256344E-2"/>
        <n v="4.9692190077656621E-2"/>
        <n v="0.74642900253490529"/>
        <n v="5.4560817607532293E-2"/>
        <n v="12.171568824689173"/>
        <n v="1.2934052227095321"/>
        <n v="0.20516637830443005"/>
        <n v="0.32877318633565367"/>
        <n v="1.1266245523679233E-2"/>
        <n v="0.31251760350863073"/>
        <n v="5.0655856435842752"/>
        <n v="2.1727759224238523E-2"/>
        <n v="0.27489639077777328"/>
        <n v="0.67919365871323378"/>
        <n v="0.14968011910030982"/>
        <n v="1.3935943346879653"/>
        <n v="2.2934856958918441E-2"/>
        <n v="2.4371303263187545"/>
        <n v="0.10075242425461715"/>
        <n v="0.31046553735967491"/>
        <n v="1.1619522794028889"/>
        <n v="0.27224077576147748"/>
        <n v="0.57828028809399268"/>
        <n v="0.55944956343298591"/>
        <n v="0.18697943910191928"/>
        <n v="0.3632157083651873"/>
        <n v="0.16078541825936507"/>
        <n v="4.4059067315817005E-2"/>
        <n v="0.6718705991228423"/>
        <n v="0.99155031585724063"/>
        <n v="9.5763086951273484E-3"/>
        <n v="0.41825936506659156"/>
        <n v="0.13197601899167102"/>
        <n v="0.52995614211564002"/>
        <n v="0.98382489035528908"/>
        <n v="0.45064982094716938"/>
        <n v="1.6843439423812014"/>
        <n v="0.45052911117370137"/>
        <n v="0.32833058383293767"/>
        <n v="2.2532491047358466E-2"/>
        <n v="3.1409487788194586"/>
        <n v="0.22532491047358469"/>
        <n v="6.276908220335573E-3"/>
        <n v="7.5001005914778901E-2"/>
        <n v="0.82674123848227576"/>
        <n v="5.6250754436084174"/>
        <n v="6.8040075644791378E-2"/>
        <n v="7.7254255019514745E-2"/>
        <n v="0.40224520178650464"/>
        <n v="0.28970345632318029"/>
        <n v="0.19361847664265883"/>
        <n v="3.1996137287249025"/>
        <n v="0.27521828350702127"/>
        <n v="0.88106063654287203"/>
        <n v="1.3189152215024342"/>
        <n v="0.21747877519816522"/>
        <n v="0.68514867420432146"/>
        <n v="0.22693437411982456"/>
        <n v="0.23047519414155232"/>
        <n v="0.58878203838570797"/>
        <n v="1.6019394036937191"/>
        <n v="0.32004184605480224"/>
        <n v="0.56210517844928176"/>
        <n v="0.34337906892528064"/>
        <n v="1.1382126906208505"/>
        <n v="0.26837806301050177"/>
        <n v="1.0354484368084336"/>
        <n v="6.5988009495835512E-2"/>
        <n v="0.52194906047559653"/>
        <n v="0.88234820745986398"/>
        <n v="1.7237355651229227"/>
        <n v="1.9637468313684465"/>
        <n v="0.90037420029775073"/>
        <n v="1.529714722568704"/>
        <n v="9.572285036011749E-2"/>
        <n v="0.15531324186214943"/>
        <n v="1.368044099303907E-2"/>
        <n v="2.8769162676538045E-2"/>
        <n v="7.2396734102883799E-3"/>
        <n v="2.2496078510236095"/>
        <n v="9.2989582914370747E-2"/>
        <n v="0.54820415879017015"/>
        <n v="0.24586735309496038"/>
        <n v="0.23830591642199253"/>
        <n v="0.59357277882797732"/>
        <n v="0.11696094598399227"/>
        <n v="8.6876080923460566E-2"/>
        <n v="1.054217109761493"/>
        <n v="0.22121224309214496"/>
        <n v="0.17230422716486346"/>
        <n v="3.1854563005268871E-2"/>
        <n v="0.64127418252021073"/>
        <n v="0.45199694324900452"/>
        <n v="0.90125889876523346"/>
        <n v="9.8942203273941196E-2"/>
        <n v="0.70172545549611876"/>
        <n v="3.6198367051441901E-2"/>
        <n v="0.5580581587097293"/>
        <n v="0.5178779712826288"/>
        <n v="0.81651449945702448"/>
        <n v="1.1262116397860273"/>
        <n v="2.1719020230865142E-2"/>
        <n v="0.27550979366930783"/>
        <n v="0.88227486626714391"/>
        <n v="0.32630816876483126"/>
        <n v="1.9305795760769014E-2"/>
        <n v="0.51526364477335795"/>
        <n v="0.53485098338897152"/>
        <n v="0.84020431967180143"/>
        <n v="0.11547279089409966"/>
        <n v="0.40152033141616056"/>
        <n v="0.21791416964968024"/>
        <n v="0.67626593733660456"/>
        <n v="0.31661505047661181"/>
        <n v="0.21743152475566102"/>
        <n v="4.2633632305031574E-2"/>
        <n v="0.41362667417447613"/>
        <n v="0.22294172062904719"/>
        <n v="3.5474399710413065E-2"/>
        <n v="4.1990105779672604E-2"/>
        <n v="1.0291195752724933"/>
        <n v="1.6995937738808671"/>
        <n v="5.6952097494268591E-2"/>
        <n v="0.22804971242408398"/>
        <n v="4.7220769818605959"/>
        <n v="0.34943490326991916"/>
        <n v="3.9214897639062059E-2"/>
        <n v="5.0597273056348792E-2"/>
        <n v="1.203072839158589"/>
        <n v="0.65949402726943651"/>
        <n v="0.94952338816715598"/>
        <n v="0.98294654707798734"/>
        <n v="1.7567469734143104"/>
        <n v="0.98391183686602579"/>
        <n v="1.8680368418935769"/>
        <n v="6.9018219844749221E-2"/>
        <n v="9.4115754333748951E-3"/>
        <n v="0.23307726340345092"/>
        <n v="0.93452117604472507"/>
        <n v="1.9759079757068736"/>
        <n v="0.11181273378112054"/>
        <n v="0.70610947995012674"/>
        <n v="0.16212846398262479"/>
        <n v="0.18501387604070305"/>
        <n v="0.26412741825202107"/>
        <n v="0.17938301894381209"/>
        <n v="0.12669428468004665"/>
        <n v="0.13063588464787032"/>
        <n v="9.5724570647146359E-2"/>
        <n v="0.34006354824437918"/>
        <n v="7.5614366729678639E-2"/>
        <n v="0.33350762176728471"/>
        <n v="2.3637533684591561"/>
        <n v="0.41990105779672604"/>
        <n v="0.38973575192052445"/>
        <n v="0.42344045368620037"/>
        <n v="0.74025660620198686"/>
        <n v="0.77235249165426534"/>
        <n v="1.5559666975023128"/>
        <n v="0.90411454772151389"/>
        <n v="0.21397256968185657"/>
        <n v="0.5738647789888589"/>
        <n v="0.20858303503197523"/>
        <n v="2.8190081647427907"/>
        <n v="0.37232031532799742"/>
        <n v="0.16301331295499336"/>
        <n v="1.1010738848891928"/>
        <n v="2.0569520974942685"/>
        <n v="0.1047339420021719"/>
        <n v="0.83163737280296024"/>
        <n v="5.6630334231589106E-2"/>
        <n v="1.014318465189237"/>
        <n v="4.8965531110485463"/>
        <n v="1.2644491815147005"/>
        <n v="0.19808550858705706"/>
        <n v="0.22664199814986125"/>
        <n v="0.43623054337770983"/>
        <n v="0.37674456018984032"/>
        <n v="0.15042432530265856"/>
        <n v="26.872018662269234"/>
        <n v="57.477939106302536"/>
        <n v="0.36906246229336764"/>
        <n v="0.27510758959095843"/>
        <n v="8.3552266419981507"/>
        <n v="0.8825161887141536"/>
        <n v="4.5971523951252866"/>
        <n v="1.3697462092265615"/>
        <n v="1.1543257048626474E-2"/>
        <n v="0.93078067811607612"/>
        <n v="4.3438040461730283E-2"/>
        <n v="0.84125005027550981"/>
        <n v="0.23247395728592687"/>
        <n v="7.6056791215862923E-2"/>
        <n v="0.13272734585528698"/>
        <n v="1.0232071753207577"/>
        <n v="3.1331697703414714E-2"/>
        <n v="7.5855689176688251E-2"/>
        <n v="11.502755097936694"/>
        <n v="34.103969754253306"/>
        <n v="2.6114708603145238"/>
        <n v="3.1279813377307648"/>
        <n v="4.3116277199050798E-2"/>
        <n v="0.47785866548686806"/>
        <n v="0.37413023368056952"/>
        <n v="6.0491493383742913E-2"/>
        <n v="5.3715963479869684"/>
        <n v="2.0169327916985078"/>
        <n v="0.5918433012910751"/>
        <n v="3.2980734424647065E-2"/>
        <n v="1.7236053573583237"/>
        <n v="1.5696014157583558"/>
        <n v="2.344045368620038"/>
        <n v="13.390178176406708"/>
        <n v="2.0249366528576598"/>
        <n v="2.5340465752322729"/>
        <n v="5.7439568837228006"/>
        <n v="0.64211881108474445"/>
        <n v="0.44133853517274663"/>
        <n v="4.5351727466516509"/>
        <n v="0.54024051803885287"/>
        <n v="0.77645497325342883"/>
        <n v="0.87374813980613764"/>
        <n v="5.2286530185416083E-2"/>
        <n v="6.0929493625065358"/>
        <n v="1.4240035393958894"/>
        <n v="0.71258496561155127"/>
        <n v="0.44182118006676585"/>
        <n v="1.0800788319993564"/>
        <n v="0.44463660861521137"/>
        <n v="10.723364034911315"/>
        <n v="6.228572577725938"/>
        <n v="0.72493263081687653"/>
        <n v="0.52009009371355031"/>
        <n v="1.7594417407392511"/>
        <n v="1.409323090536138"/>
        <n v="2.7119816594940271"/>
        <n v="0.36962554800305675"/>
        <n v="0.63821743152475563"/>
        <n v="1.073482685114427"/>
        <n v="3.9159393476249851"/>
        <n v="1.3954068294252504"/>
        <n v="4.7057877166874476E-3"/>
        <n v="0.37260185818284197"/>
        <n v="4.2708040059526207"/>
        <n v="0.10256203997908539"/>
        <n v="4.5622008607167279"/>
        <n v="0.16434058641354624"/>
        <n v="1.7162852431323654"/>
        <n v="4.2035957044604428"/>
        <n v="0.9564815187225999"/>
        <n v="2.4994972449020634"/>
        <n v="3.6238587459276835E-2"/>
        <n v="1.1094397297188594"/>
        <n v="1.113944415396372"/>
        <n v="2.445400796364075E-2"/>
        <n v="2.7566263121908055"/>
        <n v="0.10316534609660942"/>
        <n v="1.3236938422555604"/>
        <n v="2.1276595744680851"/>
        <n v="0.76036681011945462"/>
        <n v="1.1161565378272935"/>
        <n v="4.2608695652173916"/>
        <n v="0.89047982946547077"/>
        <n v="1.8734502266982305"/>
        <n v="6.4839706295389807E-2"/>
        <n v="2.0019259318701601"/>
        <n v="0.4058901416362396"/>
        <n v="0.53432572322754079"/>
        <n v="5.4222605625326006"/>
        <n v="0.20860249568671507"/>
        <n v="0.23648838422340809"/>
        <n v="0.28953175781406731"/>
        <n v="0.99987962925811502"/>
        <n v="0.37467399590739475"/>
        <n v="0.4395538257834129"/>
        <n v="3.7524375075231715"/>
        <n v="0.34321710869477995"/>
        <n v="8.040765557918389E-2"/>
        <n v="0.33904425630943308"/>
        <n v="0.3058620551297998"/>
        <n v="1.1648677928018296"/>
        <n v="1.8648236568631384"/>
        <n v="0.32604421618585244"/>
        <n v="3.1773061027966136"/>
        <n v="0.8922681860129198"/>
        <n v="0.27516751594912331"/>
        <n v="1.698792280223087"/>
        <n v="0.57914376278939128"/>
        <n v="0.34686835453195841"/>
        <n v="3.7876660113148497E-2"/>
        <n v="0.29226016129679411"/>
        <n v="0.2265778598082093"/>
        <n v="7.2222445131003487E-3"/>
        <n v="0.5093287324960879"/>
        <n v="6.738594872206396"/>
        <n v="0.64859768085703973"/>
        <n v="3.9736388075271836"/>
        <n v="0.32391766641255065"/>
        <n v="0.26140512779360431"/>
        <n v="3.1737752277013198E-2"/>
        <n v="0.47622677847771133"/>
        <n v="0.68238173574609795"/>
        <n v="2.3195441961240619"/>
        <n v="32.714921959635674"/>
        <n v="0.90627131565220875"/>
        <n v="0.73177386349957874"/>
        <n v="4.3300966978293145"/>
        <n v="1.5095293503992295"/>
        <n v="3.2306303414516711"/>
        <n v="16.526100389198731"/>
        <n v="1.497733017694499"/>
        <n v="0.17602214821650683"/>
        <n v="1.4178870922441118"/>
        <n v="10.134694860169322"/>
        <n v="3.225013040163704"/>
        <n v="8.6819002527785578"/>
        <n v="0.84600569754844923"/>
        <n v="0.10472254543995506"/>
        <n v="8.2165469646511262"/>
        <n v="0.87690085463226741"/>
        <n v="4.6342735625727237E-2"/>
        <n v="3.3664486618785858"/>
        <n v="1.5841993339485616"/>
        <n v="0.15860851422380934"/>
        <n v="0.3404887052120531"/>
        <n v="0.22348834409982746"/>
        <n v="1.9506881194077759"/>
        <n v="0.7197367893110781"/>
        <n v="0.8786662921799141"/>
        <n v="0.44826064277976169"/>
        <n v="0.13160534446093969"/>
        <n v="1.7243510010833367"/>
        <n v="0.72025839585924645"/>
        <n v="0.20254383501183645"/>
        <n v="0.50447377924005943"/>
        <n v="0.63880752718372591"/>
        <n v="3.9330337439313086"/>
        <n v="0.28226938972033866"/>
        <n v="0.2128154716526903"/>
        <n v="2.4982546242426675"/>
        <n v="3.2580347470208243E-2"/>
        <n v="0.11663924888657064"/>
        <n v="0.11033984672792201"/>
        <n v="1.0468643421738957"/>
        <n v="4.4252698310797252"/>
        <n v="0.51306022549452313"/>
        <n v="5.0555711591702447E-3"/>
        <n v="0.31693616338322034"/>
        <n v="0.42314328130642381"/>
        <n v="1.3778437587770334"/>
        <n v="3.4683625566745575"/>
        <n v="1.061268707619468"/>
        <n v="0.67576134494242268"/>
        <n v="1.2977169682622478"/>
        <n v="4.020061790314168"/>
        <n v="1.2358062833527264"/>
        <n v="0.18938330056574249"/>
        <n v="5.1919913333065844E-2"/>
        <n v="6.1990932070777993E-2"/>
        <n v="0.43012478433575413"/>
        <n v="0.16370420896360791"/>
        <n v="0.46398908638606912"/>
        <n v="0.24074148377001164"/>
        <n v="0.51735344862175503"/>
        <n v="5.3725474461340933E-2"/>
        <n v="0.17622276611964852"/>
        <n v="1.3876740360309754"/>
        <n v="0.88424346988725278"/>
        <n v="1.9650924848533484"/>
        <n v="0.38438390241945192"/>
        <n v="0.46435019861172411"/>
        <n v="1.0396420976607952"/>
        <n v="9.4250290895959557E-2"/>
        <n v="1.8307587369096818"/>
        <n v="0.25085262608835213"/>
        <n v="3.9120491112626894E-2"/>
        <n v="0.62769329534967699"/>
        <n v="0.10725033101954018"/>
        <n v="3.2098864502668217E-2"/>
        <n v="1.645989648116198"/>
        <n v="0.86602736428198857"/>
        <n v="8.867311318862095E-2"/>
        <n v="0.15138626971070898"/>
        <n v="0.71676764434458129"/>
        <n v="2.6315451590899972"/>
        <n v="9.9506479958271471E-2"/>
        <n v="0.46808169161015928"/>
        <n v="2.7284034827267985E-2"/>
        <n v="1.5798659872407013"/>
        <n v="0.33390843798900616"/>
        <n v="3.811740159691851E-2"/>
        <n v="3.9642097660795246E-2"/>
        <n v="0.18777835734060908"/>
        <n v="1.1685992858002647"/>
        <n v="0.79035429121694822"/>
        <n v="0.47125145447979777"/>
        <n v="0.42831922320747906"/>
        <n v="5.0382778959194319"/>
        <n v="0.24676002086426194"/>
        <n v="1.1230590217871044"/>
        <n v="1.0644384704891066"/>
        <n v="0.77314127512739239"/>
        <n v="0.14111463306985517"/>
        <n v="0.27637122336797337"/>
        <n v="0.827308108975645"/>
        <n v="2.2955502949083177"/>
        <n v="0.8280704570075833"/>
        <n v="0.11752196766039401"/>
        <n v="0.6586285760141235"/>
        <n v="0.48252618063635999"/>
        <n v="4.1556794928379412"/>
        <n v="2.0034105043534085"/>
        <n v="2.1345744894274366E-2"/>
        <n v="2.2992817879067529"/>
        <n v="2.2230469847129157"/>
        <n v="0.18039561850499539"/>
        <n v="5.7376720298519437E-2"/>
        <n v="0.35974802391365407"/>
        <n v="0.36973879549010952"/>
        <n v="0.54383501183645633"/>
        <n v="0.44593347510331821"/>
        <n v="0.16863940938089314"/>
        <n v="0.80307346627613052"/>
        <n v="2.0222284636680979E-2"/>
        <n v="0.22364883842234082"/>
        <n v="1.282670625526622"/>
        <n v="0.29262127352244915"/>
        <n v="0.16129679412590781"/>
        <n v="8.6666934157204195E-2"/>
        <n v="0.99378084500260799"/>
        <n v="0.39076355173935723"/>
        <n v="0.30365525819524136"/>
        <n v="0.50716205914215784"/>
        <n v="0.99161417164867793"/>
        <n v="1.8106166994342574"/>
        <n v="4.3333467078602098E-2"/>
        <n v="0.40027284034827271"/>
        <n v="0.10616699434257514"/>
        <n v="0.12133370782008586"/>
        <n v="4.3671708863298964"/>
        <n v="0.63182602415439559"/>
        <n v="2.6509649721141115"/>
        <n v="0.8292340408458051"/>
        <n v="6.4784736989928984"/>
        <n v="0.40115555912209605"/>
        <n v="0.22509328732496087"/>
        <n v="0.16948200457408819"/>
        <n v="6.8611322874453318E-2"/>
        <n v="3.8518637403201862E-2"/>
        <n v="0.4859366849897685"/>
        <n v="3.6913694178068453E-2"/>
        <n v="4.369457930425711E-2"/>
        <n v="0.56550174537575737"/>
        <n v="8.7068169963487541E-2"/>
        <n v="0.11719684286055967"/>
        <n v="0.15016343777405725"/>
        <n v="0.20884158494777963"/>
        <n v="0.87909591006936139"/>
        <n v="0.14769193972733796"/>
        <n v="1.2592681176751974"/>
        <n v="0.10890536554253369"/>
        <n v="1.0782906800605916"/>
        <n v="3.6174360200908873"/>
        <n v="0.5151877541258072"/>
        <n v="7.3347683967152993E-2"/>
        <n v="0.25472375029897154"/>
        <n v="4.060073347683967"/>
        <n v="0.99597384995615079"/>
        <n v="4.9449095112811925"/>
        <n v="0.10471976401179942"/>
        <n v="8.1320258311408752E-2"/>
        <n v="1.4918281112971379"/>
        <n v="4.7994897552419674E-2"/>
        <n v="0.60842701108187836"/>
        <n v="4.7835446065534564E-4"/>
        <n v="2.3120465598341707E-3"/>
        <n v="2.2652076855616681"/>
        <n v="0.21083472853384358"/>
        <n v="0.49709001036434664"/>
        <n v="0.64135374312365467"/>
        <n v="0.6143665789683489"/>
        <n v="1.212190066172367"/>
        <n v="0.17890456828509926"/>
        <n v="6.278402296101411E-2"/>
        <n v="0.28151160009567089"/>
        <n v="1.1691381647133861"/>
        <n v="0.45949932233118074"/>
        <n v="0.12943474447899225"/>
        <n v="0.33381168779398868"/>
        <n v="1.4669536793430599E-2"/>
        <n v="0.62273778202981744"/>
        <n v="3.0323686518376785"/>
        <n v="3.2828669377341946"/>
        <n v="7.5184565096069518"/>
        <n v="7.0496292752929923"/>
        <n v="1.4191182332775254"/>
        <n v="0.5983815674081161"/>
        <n v="1.5034680698397513"/>
        <n v="0.29681894283664195"/>
        <n v="4.4646416327832256E-2"/>
        <n v="0.4184007015865423"/>
        <n v="5.8598421430279837E-2"/>
        <n v="0.54269313561348964"/>
        <n v="0.39735310531770707"/>
        <n v="0.19373355656541497"/>
        <n v="0.7312445188551383"/>
        <n v="2.5711552260224826E-2"/>
        <n v="0.32288926094235831"/>
        <n v="6.5375109622897234E-2"/>
        <n v="3.0136331021286773E-2"/>
        <n v="0.3559754444710197"/>
        <n v="0.36474527624970104"/>
        <n v="0.13541417523718408"/>
        <n v="0.73945627042972173"/>
        <n v="1.1760344415211672"/>
        <n v="0.44144144144144143"/>
        <n v="0.49170852268197401"/>
        <n v="0.70760583592441995"/>
        <n v="0.36307103563740734"/>
        <n v="2.8342501793829227E-2"/>
        <n v="0.58259587020648973"/>
        <n v="1.8078609583034362"/>
        <n v="8.0642589492147018E-2"/>
        <n v="1.8537032607829067"/>
        <n v="0.47022243482420473"/>
        <n v="0.35976241728454117"/>
        <n v="0.22076058359244199"/>
        <n v="4.6759148529060032E-2"/>
        <n v="0.32416487283743922"/>
        <n v="0.69337479071992347"/>
        <n v="0.21573786175556087"/>
        <n v="2.2663238459698638"/>
        <n v="3.1571394403252809E-2"/>
        <n v="7.2550426532727419E-2"/>
        <n v="0.6456589332695527"/>
        <n v="5.8678147173722398E-2"/>
        <n v="0.19476999123016822"/>
        <n v="0.17113130829944989"/>
        <n v="4.3809296021685401E-2"/>
        <n v="3.4999601371282787E-2"/>
        <n v="0.36394801881527544"/>
        <n v="2.7515347205612692"/>
        <n v="0.12341545084907916"/>
        <n v="0.20078928486008132"/>
        <n v="1.7726620425735471"/>
        <n v="2.1844853703260784E-2"/>
        <n v="0.599936219405246"/>
        <n v="2.1765127959818224E-2"/>
        <n v="3.9282468309016982"/>
        <n v="0.88463684923861918"/>
        <n v="2.0180578808897391"/>
        <n v="9.6057163358048321"/>
        <n v="3.4441521167184887E-2"/>
        <n v="4.6679821414334688"/>
        <n v="0.48756278402296099"/>
        <n v="0.76859602965797658"/>
        <n v="0.32847006298333731"/>
        <n v="3.755082516144463"/>
        <n v="3.5672885274655188"/>
        <n v="1.2749342262616599"/>
        <n v="0.27636928964362595"/>
        <n v="11.654269313561349"/>
        <n v="4.0581997927130669"/>
        <n v="0.81503627521326638"/>
        <n v="0.2699912301682213"/>
        <n v="0.60424140955114403"/>
        <n v="0.25871003747109944"/>
        <n v="0.14047675994578648"/>
        <n v="0.46041616838077015"/>
        <n v="0.63405883759866066"/>
        <n v="0.62520928007653676"/>
        <n v="5.7402535278641476E-2"/>
        <n v="0.2660448058678147"/>
        <n v="0.50147492625368728"/>
        <n v="1.3164713385952325"/>
        <n v="1.4299609343857131"/>
        <n v="0.3300247149804672"/>
        <n v="1.3912939488160727"/>
        <n v="0.22367057322809536"/>
        <n v="3.9534003029578253"/>
        <n v="0.29514470222434824"/>
        <n v="0.19532807143426612"/>
        <n v="0.38268356852427649"/>
        <n v="5.8598421430279841E-3"/>
        <n v="1.2845411783464882"/>
        <n v="7.9725743442557603E-2"/>
        <n v="0.55265885354380928"/>
        <n v="5.1649924260543729"/>
        <n v="6.4677907996492063"/>
        <n v="0.25886948895798451"/>
        <n v="0.81798612772064094"/>
        <n v="0.35816790241569002"/>
        <n v="0.60093279119827792"/>
        <n v="0.40420951925376702"/>
        <n v="53.5144303595631"/>
        <n v="0.14318743522283345"/>
        <n v="0.39819022562385392"/>
        <n v="1.4197161763533446"/>
        <n v="4.3428206968029981"/>
        <n v="0.69126205851869571"/>
        <n v="2.8327353902575143"/>
        <n v="0.82348720401817743"/>
        <n v="5.6605277844215894E-2"/>
        <n v="0.92912381407956635"/>
        <n v="4.838196603683329"/>
        <n v="4.1810173004863271"/>
        <n v="0.19381328230885753"/>
        <n v="0.1348162321613649"/>
        <n v="0.16104600175396636"/>
        <n v="0.31025273060671293"/>
        <n v="0.44104281272422863"/>
        <n v="1.3256796619628477"/>
        <n v="0.47978952403731162"/>
        <n v="8.5386271226979185E-2"/>
        <n v="0.62780036673841988"/>
        <n v="1.2561588136809376"/>
        <n v="1.4749262536873156E-2"/>
        <n v="1.2209598979510483"/>
        <n v="1.1952084828191023"/>
        <n v="0.36793430598740334"/>
        <n v="0.20880172207605835"/>
        <n v="0.83811687793988676"/>
        <n v="0.45244359403651441"/>
        <n v="2.3256796619628477"/>
        <n v="0.45467591485290598"/>
        <n v="0.15666108586462568"/>
        <n v="0.27927927927927926"/>
        <n v="0.13872279359005021"/>
        <n v="0.43243243243243246"/>
        <n v="9.5670892131069114E-3"/>
        <n v="0.12780036673841982"/>
        <n v="6.4777166547078047E-2"/>
        <n v="1.1839272901219803E-2"/>
        <n v="0.78828828828828834"/>
        <n v="1.3189029737702305"/>
        <n v="3.4759980988593155"/>
        <n v="0.33467997465145755"/>
        <n v="8.9591254752851707E-2"/>
        <n v="0.16559727503168567"/>
        <n v="1.7181955006337135"/>
        <n v="0.38616920152091255"/>
        <n v="1.876108998732573"/>
        <n v="4.5944233206590621E-2"/>
        <n v="0.7046102661596958"/>
        <n v="1.1471799746514575"/>
        <n v="4.5600047528517109"/>
        <n v="1.2956669835234473"/>
        <n v="8.0006337135614697E-2"/>
        <n v="5.0538656527249683E-2"/>
        <n v="7.731305449936629E-2"/>
        <n v="0.10052281368821293"/>
        <n v="0.11375158428390368"/>
        <n v="0.78802281368821292"/>
        <n v="0.15755703422053233"/>
        <n v="0.65129911280101394"/>
        <n v="0.62389100126742714"/>
        <n v="14.921102661596958"/>
        <n v="0.84624524714828897"/>
        <n v="8.9828897338403046E-2"/>
        <n v="0.89310044359949303"/>
        <n v="2.9550459442332064"/>
        <n v="0.21823510773130544"/>
        <n v="1.3182034220532319"/>
        <n v="0.22385931558935362"/>
        <n v="0.26085234474017743"/>
        <n v="0.1301489226869455"/>
        <n v="1.1364860583016476"/>
        <n v="0.86391001267427125"/>
        <n v="3.21371989860583"/>
        <n v="1.7781210392902409"/>
        <n v="1.2133634347275031"/>
        <n v="1.2210076045627376"/>
        <n v="1.2797449302915083"/>
        <n v="0.3454134980988593"/>
        <n v="0.31273764258555131"/>
        <n v="0.54063688212927752"/>
        <n v="5.1051964512040557"/>
        <n v="1.3923479087452471"/>
        <n v="0.13822877059569075"/>
        <n v="1.4950887198986058"/>
        <n v="4.0399239543726234E-2"/>
        <n v="1.7258000633713562"/>
        <n v="1.0687579214195184"/>
        <n v="0.92324144486692017"/>
        <n v="1.6080481622306717E-2"/>
        <n v="0.51453580481622307"/>
        <n v="0.52756653992395441"/>
        <n v="3.1266238910012674"/>
        <n v="1.741880544993663"/>
        <n v="6.3965462610899873E-2"/>
        <n v="0.10777091254752852"/>
        <n v="0.98348384030418246"/>
        <n v="4.9872465145754123"/>
        <n v="1.4806321292775666"/>
        <n v="0.23288973384030418"/>
        <n v="0.12785171102661597"/>
        <n v="0.47948352344740175"/>
        <n v="8.2897655259822567E-2"/>
        <n v="1.5700253485424589"/>
        <n v="0.40533903675538657"/>
        <n v="0.19237167300380228"/>
        <n v="0.26382287705956908"/>
        <n v="0.50091096324461348"/>
        <n v="0.91730038022813687"/>
        <n v="0.49251425855513309"/>
        <n v="0.51901140684410652"/>
        <n v="3.6042458808618505E-2"/>
        <n v="12.864028833967048"/>
        <n v="5.1558539290240812"/>
        <n v="0.23768219264892268"/>
        <n v="0.54412230671736372"/>
        <n v="0.47603770595690748"/>
        <n v="0.53762674271229405"/>
        <n v="0.75071292775665399"/>
        <n v="0.31689638783269963"/>
        <n v="2.2870326362484157"/>
        <n v="1.3413339670468949"/>
        <n v="2.116484474017744"/>
        <n v="0.77728929024081117"/>
        <n v="0.13399081115335867"/>
        <n v="8.428390367553866E-2"/>
        <n v="1.4910091888466412"/>
        <n v="2.5385377059569074"/>
        <n v="2.0971562103929022"/>
        <n v="2.8517110266159697E-2"/>
        <n v="0.30200411913814956"/>
        <n v="0.61062262357414454"/>
        <n v="0.92403358681875791"/>
        <n v="2.3526615969581749E-2"/>
        <n v="0.22374049429657794"/>
        <n v="3.7174429657794676"/>
        <n v="0.14476394169835236"/>
        <n v="0.22100760456273763"/>
        <n v="1.9259347275031686"/>
        <n v="1.164765525982256"/>
        <n v="4.7528517110266157E-2"/>
        <n v="5.9252217997465148E-2"/>
        <n v="0.14971482889733839"/>
        <n v="3.5646387832699619E-2"/>
        <n v="0.24358365019011408"/>
        <n v="0.82402566539923949"/>
        <n v="0.46736375158428389"/>
        <n v="0.29384505703422054"/>
        <n v="1.4841967680608366"/>
        <n v="0.17324144486692014"/>
        <n v="0.98138466413181247"/>
        <n v="22.843631178707223"/>
        <n v="2.1377138783269962"/>
        <n v="1.3427598225602029"/>
        <n v="3.9884347275031685E-2"/>
        <n v="2.4664923954372622"/>
        <n v="0.13862484157160962"/>
        <n v="0.78932984790874527"/>
        <n v="0.92466730038022815"/>
        <n v="0.50205956907477822"/>
        <n v="5.4895437262357412E-2"/>
        <n v="0.22290874524714829"/>
        <n v="2.3764258555133078E-2"/>
        <n v="0.20896704689480355"/>
        <n v="1.3073510773130546"/>
        <n v="8.9115969581749055E-2"/>
        <n v="6.3688212927756657E-2"/>
        <n v="1.5849572243346008"/>
        <n v="0.57461977186311786"/>
        <n v="2.6853612167300381E-2"/>
        <n v="0.3265605196451204"/>
        <n v="0.33832382762991126"/>
        <n v="6.9597591888466415"/>
        <n v="0.13660487959442333"/>
        <n v="1.9421736375158429"/>
        <n v="3.2438212927756657E-2"/>
        <n v="5.2637832699619774E-2"/>
        <n v="0.43488593155893535"/>
        <n v="1.123970215462611"/>
        <n v="3.7230671736375155E-2"/>
        <n v="0.38925855513307983"/>
        <n v="7.6045627376425853E-2"/>
        <n v="0.26913022813688214"/>
        <n v="0.44696609632446133"/>
        <n v="1.5588165399239544"/>
        <n v="3.0499445500633713"/>
        <n v="0.54249841571609636"/>
        <n v="2.3650190114068441"/>
        <n v="3.9564321926489225"/>
        <n v="0.4923954372623574"/>
        <n v="0.25451520912547526"/>
        <n v="5.3746831432192652E-2"/>
        <n v="2.2179974651457542E-2"/>
        <n v="0.7166508238276299"/>
        <n v="0.36438529784537388"/>
        <n v="0.16698352344740178"/>
        <n v="5.4816223067173639E-2"/>
        <n v="1.2822005703422052"/>
        <n v="1.1728057667934093"/>
        <n v="0.65125950570342206"/>
        <n v="0.88969423320659058"/>
        <n v="6.7094423320659069E-2"/>
        <n v="0.18690589353612166"/>
        <n v="1.039369455006337"/>
        <n v="1.2448510773130546"/>
        <n v="2.7804182509505702E-2"/>
        <n v="1.9646704689480354"/>
        <n v="5.1013941698352341E-2"/>
        <n v="0.43512357414448671"/>
        <n v="9.6958174904942962E-2"/>
        <n v="0.68555925221799752"/>
        <n v="0.99746514575411915"/>
        <n v="0.25506970849176175"/>
        <n v="7.6679340937896065E-2"/>
        <n v="4.2107493662864384"/>
        <n v="0.17395437262357413"/>
        <n v="0.21827471482889735"/>
        <n v="0.80065747782002539"/>
        <n v="0.29087452471482889"/>
        <n v="0.73281051964512045"/>
        <n v="2.8060836501901139"/>
        <n v="0.20698669201520911"/>
        <n v="2.4973067173637515"/>
        <n v="0.58856147021546257"/>
        <n v="0.16928073510773131"/>
        <n v="0.22568124207858048"/>
        <n v="0.75415874524714832"/>
        <n v="0.19752059569074779"/>
        <n v="0.83574936628643848"/>
        <n v="0.16258713561470214"/>
        <n v="0.16266634980988592"/>
        <n v="2.8512753485424587"/>
        <n v="0.72706749049429653"/>
        <n v="0.23498891001267427"/>
        <n v="1.4652249683143219"/>
        <n v="0.68615335868187577"/>
        <n v="4.7924588086185042E-2"/>
        <n v="2.4559965145754119"/>
        <n v="0.48344423320659063"/>
        <n v="1.3672766159695817"/>
        <n v="0.42918250950570341"/>
        <n v="2.6111375158428389"/>
        <n v="1.6230988593155893"/>
        <n v="1.8187975285171103"/>
        <n v="9.9334600760456276E-2"/>
        <n v="0.97306717363751583"/>
        <n v="0.86450411913814951"/>
        <n v="0.75142585551330798"/>
        <n v="7.192648922686945E-2"/>
        <n v="6.7292458808618505E-2"/>
        <n v="0.41100285171102663"/>
        <n v="4.0895120405576684"/>
      </sharedItems>
    </cacheField>
    <cacheField name="Safi" numFmtId="0">
      <sharedItems containsSemiMixedTypes="0" containsString="0" containsNumber="1" minValue="4.0220407834935444E-5" maxValue="0.77086821334608946"/>
    </cacheField>
    <cacheField name="BoundarySaidi" numFmtId="0">
      <sharedItems containsMixedTypes="1" containsNumber="1" minValue="22.858056433675699" maxValue="22.858056433675699"/>
    </cacheField>
    <cacheField name="BoundarySaifi" numFmtId="0">
      <sharedItems/>
    </cacheField>
    <cacheField name="FixedSaidi" numFmtId="0">
      <sharedItems containsSemiMixedTypes="0" containsString="0" containsNumber="1" minValue="4.7835446065534564E-4" maxValue="22.858056433675696"/>
    </cacheField>
    <cacheField name="FixedSaifi" numFmtId="0">
      <sharedItems containsSemiMixedTypes="0" containsString="0" containsNumber="1" minValue="4.0220407834935444E-5" maxValue="0.430285278658267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Ngarangi.Bidois" refreshedDate="41893.415082638887" backgroundQuery="1" createdVersion="5" refreshedVersion="5" minRefreshableVersion="3" recordCount="0" supportSubquery="1" supportAdvancedDrill="1">
  <cacheSource type="external" connectionId="1"/>
  <cacheFields count="5">
    <cacheField name="[Measures].[Sum of Saidi]" caption="Sum of Saidi" numFmtId="0" hierarchy="8" level="32767"/>
    <cacheField name="[Measures].[Sum of Safi]" caption="Sum of Safi" numFmtId="0" hierarchy="9" level="32767"/>
    <cacheField name="[Measures].[Sum of FixedSaidi]" caption="Sum of FixedSaidi" numFmtId="0" hierarchy="10" level="32767"/>
    <cacheField name="[Measures].[Sum of FixedSaifi]" caption="Sum of FixedSaifi" numFmtId="0" hierarchy="11" level="32767"/>
    <cacheField name="[Range].[Year].[Year]" caption="Year" numFmtId="0" hierarchy="1" level="1">
      <sharedItems containsSemiMixedTypes="0" containsString="0" containsNumber="1" containsInteger="1" minValue="2004" maxValue="2008" count="5">
        <n v="2004"/>
        <n v="2005"/>
        <n v="2006"/>
        <n v="2007"/>
        <n v="2008"/>
      </sharedItems>
      <extLst>
        <ext xmlns:x15="http://schemas.microsoft.com/office/spreadsheetml/2010/11/main" uri="{4F2E5C28-24EA-4eb8-9CBF-B6C8F9C3D259}">
          <x15:cachedUniqueNames>
            <x15:cachedUniqueName index="0" name="[Range].[Year].&amp;[2004]"/>
            <x15:cachedUniqueName index="1" name="[Range].[Year].&amp;[2005]"/>
            <x15:cachedUniqueName index="2" name="[Range].[Year].&amp;[2006]"/>
            <x15:cachedUniqueName index="3" name="[Range].[Year].&amp;[2007]"/>
            <x15:cachedUniqueName index="4" name="[Range].[Year].&amp;[2008]"/>
          </x15:cachedUniqueNames>
        </ext>
      </extLst>
    </cacheField>
  </cacheFields>
  <cacheHierarchies count="14">
    <cacheHierarchy uniqueName="[Range].[Date Outage]" caption="Date Outage" attribute="1" defaultMemberUniqueName="[Range].[Date Outage].[All]" allUniqueName="[Range].[Date Outage].[All]" dimensionUniqueName="[Range]" displayFolder="" count="0" memberValueDatatype="130" unbalanced="0"/>
    <cacheHierarchy uniqueName="[Range].[Year]" caption="Year" attribute="1" defaultMemberUniqueName="[Range].[Year].[All]" allUniqueName="[Range].[Year].[All]" dimensionUniqueName="[Range]" displayFolder="" count="2" memberValueDatatype="20" unbalanced="0">
      <fieldsUsage count="2">
        <fieldUsage x="-1"/>
        <fieldUsage x="4"/>
      </fieldsUsage>
    </cacheHierarchy>
    <cacheHierarchy uniqueName="[Range].[Saidi]" caption="Saidi" attribute="1" defaultMemberUniqueName="[Range].[Saidi].[All]" allUniqueName="[Range].[Saidi].[All]" dimensionUniqueName="[Range]" displayFolder="" count="0" memberValueDatatype="5" unbalanced="0"/>
    <cacheHierarchy uniqueName="[Range].[Safi]" caption="Safi" attribute="1" defaultMemberUniqueName="[Range].[Safi].[All]" allUniqueName="[Range].[Safi].[All]" dimensionUniqueName="[Range]" displayFolder="" count="0" memberValueDatatype="5" unbalanced="0"/>
    <cacheHierarchy uniqueName="[Range].[BoundarySaidi]" caption="BoundarySaidi" attribute="1" defaultMemberUniqueName="[Range].[BoundarySaidi].[All]" allUniqueName="[Range].[BoundarySaidi].[All]" dimensionUniqueName="[Range]" displayFolder="" count="0" memberValueDatatype="130" unbalanced="0"/>
    <cacheHierarchy uniqueName="[Range].[BoundarySaifi]" caption="BoundarySaifi" attribute="1" defaultMemberUniqueName="[Range].[BoundarySaifi].[All]" allUniqueName="[Range].[BoundarySaifi].[All]" dimensionUniqueName="[Range]" displayFolder="" count="0" memberValueDatatype="130" unbalanced="0"/>
    <cacheHierarchy uniqueName="[Range].[FixedSaidi]" caption="FixedSaidi" attribute="1" defaultMemberUniqueName="[Range].[FixedSaidi].[All]" allUniqueName="[Range].[FixedSaidi].[All]" dimensionUniqueName="[Range]" displayFolder="" count="0" memberValueDatatype="5" unbalanced="0"/>
    <cacheHierarchy uniqueName="[Range].[FixedSaifi]" caption="FixedSaifi" attribute="1" defaultMemberUniqueName="[Range].[FixedSaifi].[All]" allUniqueName="[Range].[FixedSaifi].[All]" dimensionUniqueName="[Range]" displayFolder="" count="0" memberValueDatatype="5" unbalanced="0"/>
    <cacheHierarchy uniqueName="[Measures].[Sum of Saidi]" caption="Sum of Saidi" measure="1" displayFolder="" measureGroup="Range" count="0" oneField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Sum of Safi]" caption="Sum of Safi" measure="1" displayFolder="" measureGroup="Range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FixedSaidi]" caption="Sum of FixedSaidi" measure="1" displayFolder="" measureGroup="Range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FixedSaifi]" caption="Sum of FixedSaifi" measure="1" displayFolder="" measureGroup="Range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__XL_Count Range]" caption="__XL_Count Range" measure="1" displayFolder="" measureGroup="Range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4">
  <r>
    <s v="01/04/2004"/>
    <x v="0"/>
    <x v="0"/>
    <n v="1.0863879612119261E-3"/>
    <n v="22.858056433675699"/>
    <s v="0.316240339279304"/>
    <n v="0.37914939846296219"/>
    <n v="1.0863879612119261E-3"/>
  </r>
  <r>
    <s v="02/04/2004"/>
    <x v="0"/>
    <x v="1"/>
    <n v="6.6390375407395482E-3"/>
    <s v="22.8580564336757"/>
    <s v="0.316240339279304"/>
    <n v="0.29702651591357182"/>
    <n v="6.6390375407395482E-3"/>
  </r>
  <r>
    <s v="08/04/2004"/>
    <x v="0"/>
    <x v="2"/>
    <n v="6.4378545849595617E-4"/>
    <s v="22.8580564336757"/>
    <s v="0.316240339279304"/>
    <n v="6.2809318794511723E-2"/>
    <n v="6.4378545849595617E-4"/>
  </r>
  <r>
    <s v="12/04/2004"/>
    <x v="0"/>
    <x v="3"/>
    <n v="8.731340280851407E-3"/>
    <s v="22.8580564336757"/>
    <s v="0.316240339279304"/>
    <n v="0.43656701404257031"/>
    <n v="8.731340280851407E-3"/>
  </r>
  <r>
    <s v="13/04/2004"/>
    <x v="0"/>
    <x v="4"/>
    <n v="3.7420029775077457E-3"/>
    <s v="22.8580564336757"/>
    <s v="0.316240339279304"/>
    <n v="0.46111133464772863"/>
    <n v="3.7420029775077457E-3"/>
  </r>
  <r>
    <s v="15/04/2004"/>
    <x v="0"/>
    <x v="5"/>
    <n v="6.0354886733995894E-4"/>
    <s v="22.8580564336757"/>
    <s v="0.316240339279304"/>
    <n v="0.1881060636542872"/>
    <n v="6.0354886733995894E-4"/>
  </r>
  <r>
    <s v="16/04/2004"/>
    <x v="0"/>
    <x v="6"/>
    <n v="1.6094636462398904E-4"/>
    <s v="22.8580564336757"/>
    <s v="0.316240339279304"/>
    <n v="2.8970345632318029E-2"/>
    <n v="1.6094636462398904E-4"/>
  </r>
  <r>
    <s v="20/04/2004"/>
    <x v="0"/>
    <x v="7"/>
    <n v="6.5988009495835517E-3"/>
    <s v="22.8580564336757"/>
    <s v="0.316240339279304"/>
    <n v="1.0639359433468796"/>
    <n v="6.5988009495835517E-3"/>
  </r>
  <r>
    <s v="21/04/2004"/>
    <x v="0"/>
    <x v="8"/>
    <n v="2.5349052428278278E-3"/>
    <s v="22.8580564336757"/>
    <s v="0.316240339279304"/>
    <n v="3.041886291393393E-2"/>
    <n v="2.5349052428278278E-3"/>
  </r>
  <r>
    <s v="26/04/2004"/>
    <x v="0"/>
    <x v="9"/>
    <n v="2.6958516074518167E-3"/>
    <s v="22.8580564336757"/>
    <s v="0.316240339279304"/>
    <n v="0.37741922504325431"/>
    <n v="2.6958516074518167E-3"/>
  </r>
  <r>
    <s v="29/04/2004"/>
    <x v="0"/>
    <x v="10"/>
    <n v="9.4555989216593573E-3"/>
    <s v="22.8580564336757"/>
    <s v="0.316240339279304"/>
    <n v="0.50504969219007767"/>
    <n v="9.4555989216593573E-3"/>
  </r>
  <r>
    <s v="30/04/2004"/>
    <x v="0"/>
    <x v="11"/>
    <n v="1.6094636462398904E-4"/>
    <s v="22.8580564336757"/>
    <s v="0.316240339279304"/>
    <n v="4.8283909387196719E-2"/>
    <n v="1.6094636462398904E-4"/>
  </r>
  <r>
    <s v="03/05/2004"/>
    <x v="0"/>
    <x v="12"/>
    <n v="2.736088198607814E-3"/>
    <s v="22.8580564336757"/>
    <s v="0.316240339279304"/>
    <n v="0.41073512252042005"/>
    <n v="2.736088198607814E-3"/>
  </r>
  <r>
    <s v="04/05/2004"/>
    <x v="0"/>
    <x v="13"/>
    <n v="1.5289904639278961E-3"/>
    <s v="22.8580564336757"/>
    <s v="0.316240339279304"/>
    <n v="0.16283748440832094"/>
    <n v="1.5289904639278961E-3"/>
  </r>
  <r>
    <s v="05/05/2004"/>
    <x v="0"/>
    <x v="14"/>
    <n v="3.0579809278557923E-3"/>
    <s v="22.8580564336757"/>
    <s v="0.316240339279304"/>
    <n v="0.12384822757815958"/>
    <n v="3.0579809278557923E-3"/>
  </r>
  <r>
    <s v="06/05/2004"/>
    <x v="0"/>
    <x v="15"/>
    <n v="1.8508831931758742E-3"/>
    <s v="22.8580564336757"/>
    <s v="0.316240339279304"/>
    <n v="0.67738301211121399"/>
    <n v="1.8508831931758742E-3"/>
  </r>
  <r>
    <s v="07/05/2004"/>
    <x v="0"/>
    <x v="16"/>
    <n v="2.0118295577998632E-4"/>
    <s v="22.8580564336757"/>
    <s v="0.316240339279304"/>
    <n v="3.7017663863517486E-2"/>
    <n v="2.0118295577998632E-4"/>
  </r>
  <r>
    <s v="08/05/2004"/>
    <x v="0"/>
    <x v="17"/>
    <n v="5.2307568502796438E-4"/>
    <s v="22.8580564336757"/>
    <s v="0.316240339279304"/>
    <n v="3.1384541101677862E-2"/>
    <n v="5.2307568502796438E-4"/>
  </r>
  <r>
    <s v="10/05/2004"/>
    <x v="0"/>
    <x v="18"/>
    <n v="9.2544159658793708E-4"/>
    <s v="22.8580564336757"/>
    <s v="0.316240339279304"/>
    <n v="6.5545406993119545E-2"/>
    <n v="9.2544159658793708E-4"/>
  </r>
  <r>
    <s v="12/05/2004"/>
    <x v="0"/>
    <x v="19"/>
    <n v="6.0676779463243874E-2"/>
    <s v="22.8580564336757"/>
    <s v="0.316240339279304"/>
    <n v="0.30443004868627532"/>
    <n v="6.0676779463243874E-2"/>
  </r>
  <r>
    <s v="13/05/2004"/>
    <x v="0"/>
    <x v="20"/>
    <n v="3.0338389731621937E-2"/>
    <s v="22.8580564336757"/>
    <s v="0.316240339279304"/>
    <n v="0.57642940490081684"/>
    <n v="3.0338389731621937E-2"/>
  </r>
  <r>
    <s v="14/05/2004"/>
    <x v="0"/>
    <x v="21"/>
    <n v="3.1022411781273889E-2"/>
    <s v="22.8580564336757"/>
    <s v="0.316240339279304"/>
    <n v="2.350299762604112"/>
    <n v="3.1022411781273889E-2"/>
  </r>
  <r>
    <s v="16/05/2004"/>
    <x v="0"/>
    <x v="22"/>
    <n v="1.9313563754878686E-3"/>
    <s v="22.8580564336757"/>
    <s v="0.316240339279304"/>
    <n v="0.55429927976501836"/>
    <n v="1.9313563754878686E-3"/>
  </r>
  <r>
    <s v="17/05/2004"/>
    <x v="0"/>
    <x v="23"/>
    <n v="2.3618879008570393E-2"/>
    <s v="22.8580564336757"/>
    <s v="0.316240339279304"/>
    <n v="3.9443527944312557"/>
    <n v="2.3618879008570393E-2"/>
  </r>
  <r>
    <s v="18/05/2004"/>
    <x v="0"/>
    <x v="24"/>
    <n v="4.0236591155997265E-4"/>
    <s v="22.8580564336757"/>
    <s v="0.316240339279304"/>
    <n v="1.207097734679918E-2"/>
    <n v="4.0236591155997265E-4"/>
  </r>
  <r>
    <s v="20/05/2004"/>
    <x v="0"/>
    <x v="25"/>
    <n v="1.8106466020198768E-3"/>
    <s v="22.8580564336757"/>
    <s v="0.316240339279304"/>
    <n v="2.7159699030298152E-2"/>
    <n v="1.8106466020198768E-3"/>
  </r>
  <r>
    <s v="23/05/2004"/>
    <x v="0"/>
    <x v="26"/>
    <n v="2.4141954693598358E-3"/>
    <s v="22.8580564336757"/>
    <s v="0.316240339279304"/>
    <n v="0.14485172816159014"/>
    <n v="2.4141954693598358E-3"/>
  </r>
  <r>
    <s v="24/05/2004"/>
    <x v="0"/>
    <x v="27"/>
    <n v="7.0816400434555189E-3"/>
    <s v="22.8580564336757"/>
    <s v="0.316240339279304"/>
    <n v="1.1069488592926406"/>
    <n v="7.0816400434555189E-3"/>
  </r>
  <r>
    <s v="27/05/2004"/>
    <x v="0"/>
    <x v="28"/>
    <n v="4.8283909387196716E-4"/>
    <s v="22.8580564336757"/>
    <s v="0.316240339279304"/>
    <n v="0.11105299159055244"/>
    <n v="4.8283909387196716E-4"/>
  </r>
  <r>
    <s v="28/05/2004"/>
    <x v="0"/>
    <x v="29"/>
    <n v="1.0984589385587253E-2"/>
    <s v="22.8580564336757"/>
    <s v="0.316240339279304"/>
    <n v="0.38687482396491368"/>
    <n v="1.0984589385587253E-2"/>
  </r>
  <r>
    <s v="29/05/2004"/>
    <x v="0"/>
    <x v="30"/>
    <n v="4.912887780147266E-2"/>
    <s v="22.8580564336757"/>
    <s v="0.316240339279304"/>
    <n v="2.9439504285196958"/>
    <n v="4.912887780147266E-2"/>
  </r>
  <r>
    <s v="30/05/2004"/>
    <x v="0"/>
    <x v="31"/>
    <n v="2.8165613809198083E-3"/>
    <s v="22.8580564336757"/>
    <s v="0.316240339279304"/>
    <n v="0.50698104856556547"/>
    <n v="2.8165613809198083E-3"/>
  </r>
  <r>
    <s v="31/05/2004"/>
    <x v="0"/>
    <x v="32"/>
    <n v="2.9734840864281978E-2"/>
    <s v="22.8580564336757"/>
    <s v="0.316240339279304"/>
    <n v="1.5787631271878646"/>
    <n v="2.9734840864281978E-2"/>
  </r>
  <r>
    <s v="01/06/2004"/>
    <x v="0"/>
    <x v="33"/>
    <n v="1.3599967810727075E-2"/>
    <s v="22.8580564336757"/>
    <s v="0.316240339279304"/>
    <n v="3.0315454874663019"/>
    <n v="1.3599967810727075E-2"/>
  </r>
  <r>
    <s v="02/06/2004"/>
    <x v="0"/>
    <x v="34"/>
    <n v="1.1266245523679234E-3"/>
    <s v="22.8580564336757"/>
    <s v="0.316240339279304"/>
    <n v="0.12956182352231119"/>
    <n v="1.1266245523679234E-3"/>
  </r>
  <r>
    <s v="03/06/2004"/>
    <x v="0"/>
    <x v="35"/>
    <n v="1.1306482114835231E-2"/>
    <s v="22.8580564336757"/>
    <s v="0.316240339279304"/>
    <n v="0.88174465859252404"/>
    <n v="1.1306482114835231E-2"/>
  </r>
  <r>
    <s v="04/06/2004"/>
    <x v="0"/>
    <x v="36"/>
    <n v="6.4780911761155597E-3"/>
    <s v="22.8580564336757"/>
    <s v="0.316240339279304"/>
    <n v="0.78006679274131896"/>
    <n v="6.4780911761155597E-3"/>
  </r>
  <r>
    <s v="08/06/2004"/>
    <x v="0"/>
    <x v="37"/>
    <n v="2.6958516074518167E-3"/>
    <s v="22.8580564336757"/>
    <s v="0.316240339279304"/>
    <n v="0.19587172574739467"/>
    <n v="2.6958516074518167E-3"/>
  </r>
  <r>
    <s v="10/06/2004"/>
    <x v="0"/>
    <x v="38"/>
    <n v="2.5751418339838247E-3"/>
    <s v="22.8580564336757"/>
    <s v="0.316240339279304"/>
    <n v="0.4354806260813584"/>
    <n v="2.5751418339838247E-3"/>
  </r>
  <r>
    <s v="12/06/2004"/>
    <x v="0"/>
    <x v="39"/>
    <n v="1.0541986882871283E-2"/>
    <s v="22.8580564336757"/>
    <s v="0.316240339279304"/>
    <n v="1.0018911197843319"/>
    <n v="1.0541986882871283E-2"/>
  </r>
  <r>
    <s v="13/06/2004"/>
    <x v="0"/>
    <x v="40"/>
    <n v="3.4201102482597674E-3"/>
    <s v="22.8580564336757"/>
    <s v="0.316240339279304"/>
    <n v="0.26181949865207421"/>
    <n v="3.4201102482597674E-3"/>
  </r>
  <r>
    <s v="19/06/2004"/>
    <x v="0"/>
    <x v="41"/>
    <n v="4.1041322979117213E-3"/>
    <s v="22.8580564336757"/>
    <s v="0.316240339279304"/>
    <n v="0.80227739105942941"/>
    <n v="4.1041322979117213E-3"/>
  </r>
  <r>
    <s v="22/06/2004"/>
    <x v="0"/>
    <x v="42"/>
    <n v="1.7301734197078824E-3"/>
    <s v="22.8580564336757"/>
    <s v="0.316240339279304"/>
    <n v="0.11592161912042812"/>
    <n v="1.7301734197078824E-3"/>
  </r>
  <r>
    <s v="23/06/2004"/>
    <x v="0"/>
    <x v="43"/>
    <n v="2.0118295577998633E-3"/>
    <s v="22.8580564336757"/>
    <s v="0.316240339279304"/>
    <n v="0.36212932040397539"/>
    <n v="2.0118295577998633E-3"/>
  </r>
  <r>
    <s v="24/06/2004"/>
    <x v="0"/>
    <x v="44"/>
    <n v="3.2068563151329818E-2"/>
    <s v="22.8580564336757"/>
    <s v="0.316240339279304"/>
    <n v="1.4178167625638756"/>
    <n v="3.2068563151329818E-2"/>
  </r>
  <r>
    <s v="28/06/2004"/>
    <x v="0"/>
    <x v="45"/>
    <n v="0.21031666197239771"/>
    <s v="22.8580564336757"/>
    <s v="0.316240339279304"/>
    <n v="13.155071822315213"/>
    <n v="0.21031666197239771"/>
  </r>
  <r>
    <s v="30/06/2004"/>
    <x v="0"/>
    <x v="46"/>
    <n v="0.18911197843318714"/>
    <s v="22.8580564336757"/>
    <s v="0.316240339279304"/>
    <n v="19.171850480827263"/>
    <n v="0.18911197843318714"/>
  </r>
  <r>
    <s v="01/07/2004"/>
    <x v="0"/>
    <x v="47"/>
    <n v="0.13632157083651872"/>
    <s v="22.8580564336757"/>
    <s v="0.316240339279304"/>
    <n v="22.858056433675696"/>
    <n v="0.13632157083651872"/>
  </r>
  <r>
    <s v="02/07/2004"/>
    <x v="0"/>
    <x v="48"/>
    <n v="6.5988009495835517E-3"/>
    <s v="22.8580564336757"/>
    <s v="0.316240339279304"/>
    <n v="1.5996459179978273"/>
    <n v="6.5988009495835517E-3"/>
  </r>
  <r>
    <s v="03/07/2004"/>
    <x v="0"/>
    <x v="49"/>
    <n v="1.0461513700559288E-3"/>
    <s v="22.8580564336757"/>
    <s v="0.316240339279304"/>
    <n v="1.574055446022613"/>
    <n v="1.0461513700559288E-3"/>
  </r>
  <r>
    <s v="07/07/2004"/>
    <x v="0"/>
    <x v="50"/>
    <n v="1.0461513700559288E-3"/>
    <s v="22.8580564336757"/>
    <s v="0.316240339279304"/>
    <n v="8.892286645475396E-2"/>
    <n v="1.0461513700559288E-3"/>
  </r>
  <r>
    <s v="08/07/2004"/>
    <x v="0"/>
    <x v="51"/>
    <n v="1.8508831931758742E-3"/>
    <s v="22.8580564336757"/>
    <s v="0.316240339279304"/>
    <n v="0.11998551482718384"/>
    <n v="1.8508831931758742E-3"/>
  </r>
  <r>
    <s v="13/07/2004"/>
    <x v="0"/>
    <x v="52"/>
    <n v="2.4946686516718304E-3"/>
    <s v="22.8580564336757"/>
    <s v="0.316240339279304"/>
    <n v="2.3578642417414395E-2"/>
    <n v="2.4946686516718304E-3"/>
  </r>
  <r>
    <s v="15/07/2004"/>
    <x v="0"/>
    <x v="53"/>
    <n v="5.5928861706836201E-3"/>
    <s v="22.8580564336757"/>
    <s v="0.316240339279304"/>
    <n v="1.2536514706474067"/>
    <n v="5.5928861706836201E-3"/>
  </r>
  <r>
    <s v="16/07/2004"/>
    <x v="0"/>
    <x v="54"/>
    <n v="2.0118295577998632E-4"/>
    <s v="22.8580564336757"/>
    <s v="0.316240339279304"/>
    <n v="8.0473182311994532E-3"/>
    <n v="2.0118295577998632E-4"/>
  </r>
  <r>
    <s v="17/07/2004"/>
    <x v="0"/>
    <x v="55"/>
    <n v="1.0984589385587253E-2"/>
    <s v="22.8580564336757"/>
    <s v="0.316240339279304"/>
    <n v="1.4688367601496801"/>
    <n v="1.0984589385587253E-2"/>
  </r>
  <r>
    <s v="18/07/2004"/>
    <x v="0"/>
    <x v="56"/>
    <n v="9.3348891481913644E-3"/>
    <s v="22.8580564336757"/>
    <s v="0.316240339279304"/>
    <n v="4.7072385627489641"/>
    <n v="9.3348891481913644E-3"/>
  </r>
  <r>
    <s v="20/07/2004"/>
    <x v="0"/>
    <x v="57"/>
    <n v="8.8520500543193986E-4"/>
    <s v="22.8580564336757"/>
    <s v="0.316240339279304"/>
    <n v="0.20436164648131011"/>
    <n v="8.8520500543193986E-4"/>
  </r>
  <r>
    <s v="21/07/2004"/>
    <x v="0"/>
    <x v="58"/>
    <n v="9.6567818774393431E-4"/>
    <s v="22.8580564336757"/>
    <s v="0.316240339279304"/>
    <n v="7.3150122721603025E-2"/>
    <n v="9.6567818774393431E-4"/>
  </r>
  <r>
    <s v="23/07/2004"/>
    <x v="0"/>
    <x v="59"/>
    <n v="1.7462680561702814E-2"/>
    <s v="22.8580564336757"/>
    <s v="0.316240339279304"/>
    <n v="2.6614090854222829"/>
    <n v="1.7462680561702814E-2"/>
  </r>
  <r>
    <s v="24/07/2004"/>
    <x v="0"/>
    <x v="60"/>
    <n v="8.9727598277873893E-3"/>
    <s v="22.8580564336757"/>
    <s v="0.316240339279304"/>
    <n v="1.7010823643020963"/>
    <n v="8.9727598277873893E-3"/>
  </r>
  <r>
    <s v="25/07/2004"/>
    <x v="0"/>
    <x v="61"/>
    <n v="2.8165613809198083E-3"/>
    <s v="22.8580564336757"/>
    <s v="0.316240339279304"/>
    <n v="9.2946525570353683E-2"/>
    <n v="2.8165613809198083E-3"/>
  </r>
  <r>
    <s v="28/07/2004"/>
    <x v="0"/>
    <x v="62"/>
    <n v="6.7476763368607418E-2"/>
    <s v="22.8580564336757"/>
    <s v="0.316240339279304"/>
    <n v="0.51406268860902105"/>
    <n v="6.7476763368607418E-2"/>
  </r>
  <r>
    <s v="29/07/2004"/>
    <x v="0"/>
    <x v="63"/>
    <n v="2.1566812859614534E-2"/>
    <s v="22.8580564336757"/>
    <s v="0.316240339279304"/>
    <n v="2.5141833983824888"/>
    <n v="2.1566812859614534E-2"/>
  </r>
  <r>
    <s v="02/08/2004"/>
    <x v="0"/>
    <x v="64"/>
    <n v="4.8283909387196716E-4"/>
    <s v="22.8580564336757"/>
    <s v="0.316240339279304"/>
    <n v="0.26652717981732588"/>
    <n v="4.8283909387196716E-4"/>
  </r>
  <r>
    <s v="03/08/2004"/>
    <x v="0"/>
    <x v="65"/>
    <n v="2.4141954693598358E-3"/>
    <s v="22.8580564336757"/>
    <s v="0.316240339279304"/>
    <n v="0.58516074518166816"/>
    <n v="2.4141954693598358E-3"/>
  </r>
  <r>
    <s v="06/08/2004"/>
    <x v="0"/>
    <x v="66"/>
    <n v="3.0982175190117892E-3"/>
    <s v="22.8580564336757"/>
    <s v="0.316240339279304"/>
    <n v="0.2822596869593208"/>
    <n v="3.0982175190117892E-3"/>
  </r>
  <r>
    <s v="11/08/2004"/>
    <x v="0"/>
    <x v="67"/>
    <n v="2.8407033356134068E-2"/>
    <s v="22.8580564336757"/>
    <s v="0.316240339279304"/>
    <n v="3.1357984951514908"/>
    <n v="2.8407033356134068E-2"/>
  </r>
  <r>
    <s v="12/08/2004"/>
    <x v="0"/>
    <x v="68"/>
    <n v="1.1266245523679234E-3"/>
    <s v="22.8580564336757"/>
    <s v="0.316240339279304"/>
    <n v="5.6331227618396172E-2"/>
    <n v="1.1266245523679234E-3"/>
  </r>
  <r>
    <s v="13/08/2004"/>
    <x v="0"/>
    <x v="69"/>
    <n v="1.1346718705991228E-2"/>
    <s v="22.8580564336757"/>
    <s v="0.316240339279304"/>
    <n v="0.42143805576791532"/>
    <n v="1.1346718705991228E-2"/>
  </r>
  <r>
    <s v="15/08/2004"/>
    <x v="0"/>
    <x v="70"/>
    <n v="2.1244920130366555E-2"/>
    <s v="22.8580564336757"/>
    <s v="0.316240339279304"/>
    <n v="1.3661932161107311"/>
    <n v="2.1244920130366555E-2"/>
  </r>
  <r>
    <s v="16/08/2004"/>
    <x v="0"/>
    <x v="71"/>
    <n v="0.12944111374884321"/>
    <s v="22.8580564336757"/>
    <s v="0.316240339279304"/>
    <n v="1.7100551241298838"/>
    <n v="0.12944111374884321"/>
  </r>
  <r>
    <s v="17/08/2004"/>
    <x v="0"/>
    <x v="72"/>
    <n v="5.4359634651752302E-2"/>
    <s v="22.8580564336757"/>
    <s v="0.316240339279304"/>
    <n v="7.0389490202390057"/>
    <n v="5.4359634651752302E-2"/>
  </r>
  <r>
    <s v="18/08/2004"/>
    <x v="0"/>
    <x v="73"/>
    <n v="4.5064982094716937E-3"/>
    <s v="22.8580564336757"/>
    <s v="0.316240339279304"/>
    <n v="2.4036132458858086"/>
    <n v="4.5064982094716937E-3"/>
  </r>
  <r>
    <s v="19/08/2004"/>
    <x v="0"/>
    <x v="74"/>
    <n v="2.4946686516718304E-3"/>
    <s v="22.8580564336757"/>
    <s v="0.316240339279304"/>
    <n v="1.1668611435239207"/>
    <n v="2.4946686516718304E-3"/>
  </r>
  <r>
    <s v="20/08/2004"/>
    <x v="0"/>
    <x v="75"/>
    <n v="2.4141954693598358E-4"/>
    <s v="22.8580564336757"/>
    <s v="0.316240339279304"/>
    <n v="6.1561984468675814E-2"/>
    <n v="2.4141954693598358E-4"/>
  </r>
  <r>
    <s v="22/08/2004"/>
    <x v="0"/>
    <x v="76"/>
    <n v="0.11250150887216835"/>
    <s v="22.8580564336757"/>
    <s v="0.316240339279304"/>
    <n v="2.6820504566853098"/>
    <n v="0.11250150887216835"/>
  </r>
  <r>
    <s v="23/08/2004"/>
    <x v="0"/>
    <x v="77"/>
    <n v="6.0354886733995894E-4"/>
    <s v="22.8580564336757"/>
    <s v="0.316240339279304"/>
    <n v="7.8461352754194663E-2"/>
    <n v="6.0354886733995894E-4"/>
  </r>
  <r>
    <s v="24/08/2004"/>
    <x v="0"/>
    <x v="78"/>
    <n v="4.0236591155997265E-4"/>
    <s v="22.8580564336757"/>
    <s v="0.316240339279304"/>
    <n v="0.11990504164487184"/>
    <n v="4.0236591155997265E-4"/>
  </r>
  <r>
    <s v="26/08/2004"/>
    <x v="0"/>
    <x v="79"/>
    <n v="6.0354886733995894E-4"/>
    <s v="22.8580564336757"/>
    <s v="0.316240339279304"/>
    <n v="0.17865046473262786"/>
    <n v="6.0354886733995894E-4"/>
  </r>
  <r>
    <s v="27/08/2004"/>
    <x v="0"/>
    <x v="80"/>
    <n v="2.0118295577998632E-4"/>
    <s v="22.8580564336757"/>
    <s v="0.316240339279304"/>
    <n v="3.1183358145897878E-2"/>
    <n v="2.0118295577998632E-4"/>
  </r>
  <r>
    <s v="28/08/2004"/>
    <x v="0"/>
    <x v="81"/>
    <n v="3.9874461835593289E-2"/>
    <s v="22.8580564336757"/>
    <s v="0.316240339279304"/>
    <n v="4.2539733633766543"/>
    <n v="3.9874461835593289E-2"/>
  </r>
  <r>
    <s v="01/09/2004"/>
    <x v="0"/>
    <x v="82"/>
    <n v="2.5349052428278278E-3"/>
    <s v="22.8580564336757"/>
    <s v="0.316240339279304"/>
    <n v="0.86186778256146135"/>
    <n v="2.5349052428278278E-3"/>
  </r>
  <r>
    <s v="06/09/2004"/>
    <x v="0"/>
    <x v="83"/>
    <n v="8.6106305073834141E-3"/>
    <s v="22.8580564336757"/>
    <s v="0.316240339279304"/>
    <n v="2.0465134993763328"/>
    <n v="8.6106305073834141E-3"/>
  </r>
  <r>
    <s v="08/09/2004"/>
    <x v="0"/>
    <x v="84"/>
    <n v="2.4141954693598358E-4"/>
    <s v="22.8580564336757"/>
    <s v="0.316240339279304"/>
    <n v="4.3455518448477046E-2"/>
    <n v="2.4141954693598358E-4"/>
  </r>
  <r>
    <s v="15/09/2004"/>
    <x v="0"/>
    <x v="85"/>
    <n v="4.5467348006276911E-3"/>
    <s v="22.8580564336757"/>
    <s v="0.316240339279304"/>
    <n v="1.3123968937351627"/>
    <n v="4.5467348006276911E-3"/>
  </r>
  <r>
    <s v="20/09/2004"/>
    <x v="0"/>
    <x v="86"/>
    <n v="4.1041322979117213E-3"/>
    <s v="22.8580564336757"/>
    <s v="0.316240339279304"/>
    <n v="0.6121997344384984"/>
    <n v="4.1041322979117213E-3"/>
  </r>
  <r>
    <s v="22/09/2004"/>
    <x v="0"/>
    <x v="87"/>
    <n v="6.2246006518327769E-2"/>
    <s v="22.8580564336757"/>
    <s v="0.316240339279304"/>
    <n v="0.32334124652959401"/>
    <n v="6.2246006518327769E-2"/>
  </r>
  <r>
    <s v="23/09/2004"/>
    <x v="0"/>
    <x v="88"/>
    <n v="1.6376292600490887E-2"/>
    <s v="22.8580564336757"/>
    <s v="0.316240339279304"/>
    <n v="6.5505170401963547E-2"/>
    <n v="1.6376292600490887E-2"/>
  </r>
  <r>
    <s v="24/09/2004"/>
    <x v="0"/>
    <x v="89"/>
    <n v="2.4141954693598358E-4"/>
    <s v="22.8580564336757"/>
    <s v="0.316240339279304"/>
    <n v="2.0279241942622622E-2"/>
    <n v="2.4141954693598358E-4"/>
  </r>
  <r>
    <s v="26/09/2004"/>
    <x v="0"/>
    <x v="90"/>
    <n v="1.5289904639278961E-3"/>
    <s v="22.8580564336757"/>
    <s v="0.316240339279304"/>
    <n v="0.68804570876755322"/>
    <n v="1.5289904639278961E-3"/>
  </r>
  <r>
    <s v="27/09/2004"/>
    <x v="0"/>
    <x v="91"/>
    <n v="1.2070977346799179E-4"/>
    <s v="22.8580564336757"/>
    <s v="0.316240339279304"/>
    <n v="1.4485172816159015E-2"/>
    <n v="1.2070977346799179E-4"/>
  </r>
  <r>
    <s v="28/09/2004"/>
    <x v="0"/>
    <x v="92"/>
    <n v="9.6567818774393431E-4"/>
    <s v="22.8580564336757"/>
    <s v="0.316240339279304"/>
    <n v="0.24141954693598358"/>
    <n v="9.6567818774393431E-4"/>
  </r>
  <r>
    <s v="29/09/2004"/>
    <x v="0"/>
    <x v="93"/>
    <n v="5.6371464209552163E-2"/>
    <s v="22.8580564336757"/>
    <s v="0.316240339279304"/>
    <n v="6.1360399146984266"/>
    <n v="5.6371464209552163E-2"/>
  </r>
  <r>
    <s v="30/09/2004"/>
    <x v="0"/>
    <x v="6"/>
    <n v="3.2189272924797809E-4"/>
    <s v="22.8580564336757"/>
    <s v="0.316240339279304"/>
    <n v="2.8970345632318029E-2"/>
    <n v="3.2189272924797809E-4"/>
  </r>
  <r>
    <s v="01/10/2004"/>
    <x v="0"/>
    <x v="94"/>
    <n v="6.0354886733995894E-4"/>
    <s v="22.8580564336757"/>
    <s v="0.316240339279304"/>
    <n v="5.9147788999315977E-2"/>
    <n v="6.0354886733995894E-4"/>
  </r>
  <r>
    <s v="05/10/2004"/>
    <x v="0"/>
    <x v="95"/>
    <n v="6.0354886733995894E-4"/>
    <s v="22.8580564336757"/>
    <s v="0.316240339279304"/>
    <n v="3.6212932040397536E-2"/>
    <n v="6.0354886733995894E-4"/>
  </r>
  <r>
    <s v="06/10/2004"/>
    <x v="0"/>
    <x v="96"/>
    <n v="3.5408200217277594E-3"/>
    <s v="22.8580564336757"/>
    <s v="0.316240339279304"/>
    <n v="1.087675532128918"/>
    <n v="3.5408200217277594E-3"/>
  </r>
  <r>
    <s v="08/10/2004"/>
    <x v="0"/>
    <x v="97"/>
    <n v="3.0579809278557923E-3"/>
    <s v="22.8580564336757"/>
    <s v="0.316240339279304"/>
    <n v="1.91123807990987"/>
    <n v="3.0579809278557923E-3"/>
  </r>
  <r>
    <s v="10/10/2004"/>
    <x v="0"/>
    <x v="98"/>
    <n v="0.1588138252927212"/>
    <s v="22.8580564336757"/>
    <s v="0.316240339279304"/>
    <n v="0.6352553011708848"/>
    <n v="0.1588138252927212"/>
  </r>
  <r>
    <s v="12/10/2004"/>
    <x v="0"/>
    <x v="99"/>
    <n v="3.3396370659477728E-3"/>
    <s v="22.8580564336757"/>
    <s v="0.316240339279304"/>
    <n v="0.42119663622097936"/>
    <n v="3.3396370659477728E-3"/>
  </r>
  <r>
    <s v="13/10/2004"/>
    <x v="0"/>
    <x v="100"/>
    <n v="3.8627127509757372E-3"/>
    <s v="22.8580564336757"/>
    <s v="0.316240339279304"/>
    <n v="0.15450851003902949"/>
    <n v="3.8627127509757372E-3"/>
  </r>
  <r>
    <s v="14/10/2004"/>
    <x v="0"/>
    <x v="101"/>
    <n v="1.0823643020963263E-2"/>
    <s v="22.8580564336757"/>
    <s v="0.316240339279304"/>
    <n v="0.17780549631835191"/>
    <n v="1.0823643020963263E-2"/>
  </r>
  <r>
    <s v="16/10/2004"/>
    <x v="0"/>
    <x v="102"/>
    <n v="2.631473061602221E-2"/>
    <s v="22.8580564336757"/>
    <s v="0.316240339279304"/>
    <n v="2.5814992153864726"/>
    <n v="2.631473061602221E-2"/>
  </r>
  <r>
    <s v="19/10/2004"/>
    <x v="0"/>
    <x v="103"/>
    <n v="3.0177443366997949E-3"/>
    <s v="22.8580564336757"/>
    <s v="0.316240339279304"/>
    <n v="0.33959682935661689"/>
    <n v="3.0177443366997949E-3"/>
  </r>
  <r>
    <s v="20/10/2004"/>
    <x v="0"/>
    <x v="104"/>
    <n v="6.1159618557115845E-3"/>
    <s v="22.8580564336757"/>
    <s v="0.316240339279304"/>
    <n v="1.3652275379229872"/>
    <n v="6.1159618557115845E-3"/>
  </r>
  <r>
    <s v="22/10/2004"/>
    <x v="0"/>
    <x v="105"/>
    <n v="6.8402204965195351E-4"/>
    <s v="22.8580564336757"/>
    <s v="0.316240339279304"/>
    <n v="4.3093389128073069E-2"/>
    <n v="6.8402204965195351E-4"/>
  </r>
  <r>
    <s v="24/10/2004"/>
    <x v="0"/>
    <x v="106"/>
    <n v="2.2934856958918441E-2"/>
    <s v="22.8580564336757"/>
    <s v="0.316240339279304"/>
    <n v="7.3734358025188103"/>
    <n v="2.2934856958918441E-2"/>
  </r>
  <r>
    <s v="27/10/2004"/>
    <x v="0"/>
    <x v="107"/>
    <n v="9.2544159658793708E-4"/>
    <s v="22.8580564336757"/>
    <s v="0.316240339279304"/>
    <n v="0.23321128234016014"/>
    <n v="9.2544159658793708E-4"/>
  </r>
  <r>
    <s v="30/10/2004"/>
    <x v="0"/>
    <x v="108"/>
    <n v="1.2070977346799179E-3"/>
    <s v="22.8580564336757"/>
    <s v="0.316240339279304"/>
    <n v="0.14002333722287047"/>
    <n v="1.2070977346799179E-3"/>
  </r>
  <r>
    <s v="01/11/2004"/>
    <x v="0"/>
    <x v="109"/>
    <n v="4.5064982094716937E-3"/>
    <s v="22.8580564336757"/>
    <s v="0.316240339279304"/>
    <n v="0.92491852090290916"/>
    <n v="4.5064982094716937E-3"/>
  </r>
  <r>
    <s v="02/11/2004"/>
    <x v="0"/>
    <x v="110"/>
    <n v="2.736088198607814E-3"/>
    <s v="22.8580564336757"/>
    <s v="0.316240339279304"/>
    <n v="0.48155152295497528"/>
    <n v="2.736088198607814E-3"/>
  </r>
  <r>
    <s v="03/11/2004"/>
    <x v="0"/>
    <x v="111"/>
    <n v="3.782239568663743E-3"/>
    <s v="22.8580564336757"/>
    <s v="0.316240339279304"/>
    <n v="0.60620448235625479"/>
    <n v="3.782239568663743E-3"/>
  </r>
  <r>
    <s v="09/11/2004"/>
    <x v="0"/>
    <x v="112"/>
    <n v="1.2030740755643182E-2"/>
    <s v="22.8580564336757"/>
    <s v="0.316240339279304"/>
    <n v="3.5226330825252483"/>
    <n v="1.2030740755643182E-2"/>
  </r>
  <r>
    <s v="10/11/2004"/>
    <x v="0"/>
    <x v="113"/>
    <n v="8.007081640043455E-3"/>
    <s v="22.8580564336757"/>
    <s v="0.316240339279304"/>
    <n v="0.6405665312034764"/>
    <n v="8.007081640043455E-3"/>
  </r>
  <r>
    <s v="14/11/2004"/>
    <x v="0"/>
    <x v="114"/>
    <n v="1.207097734679918E-2"/>
    <s v="22.8580564336757"/>
    <s v="0.316240339279304"/>
    <n v="1.1681487144409126"/>
    <n v="1.207097734679918E-2"/>
  </r>
  <r>
    <s v="15/11/2004"/>
    <x v="0"/>
    <x v="115"/>
    <n v="0.47334325835915181"/>
    <s v="22.8580564336757"/>
    <s v="0.316240339279304"/>
    <n v="22.858056433675696"/>
    <n v="0.31624033927930389"/>
  </r>
  <r>
    <s v="17/11/2004"/>
    <x v="0"/>
    <x v="116"/>
    <n v="8.0473182311994521E-5"/>
    <s v="22.8580564336757"/>
    <s v="0.316240339279304"/>
    <n v="1.0944352794431256E-2"/>
    <n v="8.0473182311994521E-5"/>
  </r>
  <r>
    <s v="19/11/2004"/>
    <x v="0"/>
    <x v="117"/>
    <n v="6.0354886733995894E-4"/>
    <s v="22.8580564336757"/>
    <s v="0.316240339279304"/>
    <n v="5.3715849193256344E-2"/>
    <n v="6.0354886733995894E-4"/>
  </r>
  <r>
    <s v="20/11/2004"/>
    <x v="0"/>
    <x v="118"/>
    <n v="5.2307568502796438E-4"/>
    <s v="22.8580564336757"/>
    <s v="0.316240339279304"/>
    <n v="4.9692190077656621E-2"/>
    <n v="5.2307568502796438E-4"/>
  </r>
  <r>
    <s v="22/11/2004"/>
    <x v="0"/>
    <x v="119"/>
    <n v="1.4887538727718988E-3"/>
    <s v="22.8580564336757"/>
    <s v="0.316240339279304"/>
    <n v="0.74642900253490529"/>
    <n v="1.4887538727718988E-3"/>
  </r>
  <r>
    <s v="24/11/2004"/>
    <x v="0"/>
    <x v="120"/>
    <n v="4.5467348006276911E-3"/>
    <s v="22.8580564336757"/>
    <s v="0.316240339279304"/>
    <n v="5.4560817607532293E-2"/>
    <n v="4.5467348006276911E-3"/>
  </r>
  <r>
    <s v="25/11/2004"/>
    <x v="0"/>
    <x v="121"/>
    <n v="1.5893453506618919E-2"/>
    <s v="22.8580564336757"/>
    <s v="0.316240339279304"/>
    <n v="12.171568824689173"/>
    <n v="1.5893453506618919E-2"/>
  </r>
  <r>
    <s v="26/11/2004"/>
    <x v="0"/>
    <x v="122"/>
    <n v="3.8627127509757372E-3"/>
    <s v="22.8580564336757"/>
    <s v="0.316240339279304"/>
    <n v="1.2934052227095321"/>
    <n v="3.8627127509757372E-3"/>
  </r>
  <r>
    <s v="27/11/2004"/>
    <x v="0"/>
    <x v="123"/>
    <n v="1.5289904639278961E-3"/>
    <s v="22.8580564336757"/>
    <s v="0.316240339279304"/>
    <n v="0.20516637830443005"/>
    <n v="1.5289904639278961E-3"/>
  </r>
  <r>
    <s v="30/11/2004"/>
    <x v="0"/>
    <x v="124"/>
    <n v="5.6733593529956139E-3"/>
    <s v="22.8580564336757"/>
    <s v="0.316240339279304"/>
    <n v="0.32877318633565367"/>
    <n v="5.6733593529956139E-3"/>
  </r>
  <r>
    <s v="01/12/2004"/>
    <x v="0"/>
    <x v="125"/>
    <n v="3.2189272924797809E-4"/>
    <s v="22.8580564336757"/>
    <s v="0.316240339279304"/>
    <n v="1.1266245523679233E-2"/>
    <n v="3.2189272924797809E-4"/>
  </r>
  <r>
    <s v="02/12/2004"/>
    <x v="0"/>
    <x v="126"/>
    <n v="1.8911197843318715E-3"/>
    <s v="22.8580564336757"/>
    <s v="0.316240339279304"/>
    <n v="0.31251760350863073"/>
    <n v="1.8911197843318715E-3"/>
  </r>
  <r>
    <s v="03/12/2004"/>
    <x v="0"/>
    <x v="2"/>
    <n v="2.8165613809198086E-4"/>
    <s v="22.8580564336757"/>
    <s v="0.316240339279304"/>
    <n v="6.2809318794511723E-2"/>
    <n v="2.8165613809198086E-4"/>
  </r>
  <r>
    <s v="04/12/2004"/>
    <x v="0"/>
    <x v="125"/>
    <n v="8.0473182311994521E-5"/>
    <s v="22.8580564336757"/>
    <s v="0.316240339279304"/>
    <n v="1.1266245523679233E-2"/>
    <n v="8.0473182311994521E-5"/>
  </r>
  <r>
    <s v="05/12/2004"/>
    <x v="0"/>
    <x v="127"/>
    <n v="2.808514062688609E-2"/>
    <s v="22.8580564336757"/>
    <s v="0.316240339279304"/>
    <n v="5.0655856435842752"/>
    <n v="2.808514062688609E-2"/>
  </r>
  <r>
    <s v="06/12/2004"/>
    <x v="0"/>
    <x v="128"/>
    <n v="6.0354886733995894E-4"/>
    <s v="22.8580564336757"/>
    <s v="0.316240339279304"/>
    <n v="2.1727759224238523E-2"/>
    <n v="6.0354886733995894E-4"/>
  </r>
  <r>
    <s v="09/12/2004"/>
    <x v="0"/>
    <x v="129"/>
    <n v="3.0982175190117892E-3"/>
    <s v="22.8580564336757"/>
    <s v="0.316240339279304"/>
    <n v="0.27489639077777328"/>
    <n v="3.0982175190117892E-3"/>
  </r>
  <r>
    <s v="10/12/2004"/>
    <x v="0"/>
    <x v="130"/>
    <n v="7.2425864080795073E-3"/>
    <s v="22.8580564336757"/>
    <s v="0.316240339279304"/>
    <n v="0.67919365871323378"/>
    <n v="7.2425864080795073E-3"/>
  </r>
  <r>
    <s v="11/12/2004"/>
    <x v="0"/>
    <x v="131"/>
    <n v="2.6556150162958194E-3"/>
    <s v="22.8580564336757"/>
    <s v="0.316240339279304"/>
    <n v="0.14968011910030982"/>
    <n v="2.6556150162958194E-3"/>
  </r>
  <r>
    <s v="13/12/2004"/>
    <x v="0"/>
    <x v="132"/>
    <n v="6.518327767271557E-3"/>
    <s v="22.8580564336757"/>
    <s v="0.316240339279304"/>
    <n v="1.3935943346879653"/>
    <n v="6.518327767271557E-3"/>
  </r>
  <r>
    <s v="14/12/2004"/>
    <x v="0"/>
    <x v="133"/>
    <n v="1.2070977346799179E-4"/>
    <s v="22.8580564336757"/>
    <s v="0.316240339279304"/>
    <n v="2.2934856958918441E-2"/>
    <n v="1.2070977346799179E-4"/>
  </r>
  <r>
    <s v="15/12/2004"/>
    <x v="0"/>
    <x v="134"/>
    <n v="4.7076811652516795E-3"/>
    <s v="22.8580564336757"/>
    <s v="0.316240339279304"/>
    <n v="2.4371303263187545"/>
    <n v="4.7076811652516795E-3"/>
  </r>
  <r>
    <s v="16/12/2004"/>
    <x v="0"/>
    <x v="135"/>
    <n v="9.6567818774393431E-4"/>
    <s v="22.8580564336757"/>
    <s v="0.316240339279304"/>
    <n v="0.10075242425461715"/>
    <n v="9.6567818774393431E-4"/>
  </r>
  <r>
    <s v="17/12/2004"/>
    <x v="0"/>
    <x v="136"/>
    <n v="1.5692270550838933E-3"/>
    <s v="22.8580564336757"/>
    <s v="0.316240339279304"/>
    <n v="0.31046553735967491"/>
    <n v="1.5692270550838933E-3"/>
  </r>
  <r>
    <s v="19/12/2004"/>
    <x v="0"/>
    <x v="137"/>
    <n v="8.6911036896954088E-3"/>
    <s v="22.8580564336757"/>
    <s v="0.316240339279304"/>
    <n v="1.1619522794028889"/>
    <n v="8.6911036896954088E-3"/>
  </r>
  <r>
    <s v="20/12/2004"/>
    <x v="0"/>
    <x v="138"/>
    <n v="2.736088198607814E-3"/>
    <s v="22.8580564336757"/>
    <s v="0.316240339279304"/>
    <n v="0.27224077576147748"/>
    <n v="2.736088198607814E-3"/>
  </r>
  <r>
    <s v="21/12/2004"/>
    <x v="0"/>
    <x v="139"/>
    <n v="3.2994004747917758E-3"/>
    <s v="22.8580564336757"/>
    <s v="0.316240339279304"/>
    <n v="0.57828028809399268"/>
    <n v="3.2994004747917758E-3"/>
  </r>
  <r>
    <s v="22/12/2004"/>
    <x v="0"/>
    <x v="140"/>
    <n v="1.7704100108638797E-3"/>
    <s v="22.8580564336757"/>
    <s v="0.316240339279304"/>
    <n v="0.55944956343298591"/>
    <n v="1.7704100108638797E-3"/>
  </r>
  <r>
    <s v="24/12/2004"/>
    <x v="0"/>
    <x v="141"/>
    <n v="3.0177443366997949E-3"/>
    <s v="22.8580564336757"/>
    <s v="0.316240339279304"/>
    <n v="0.18697943910191928"/>
    <n v="3.0177443366997949E-3"/>
  </r>
  <r>
    <s v="25/12/2004"/>
    <x v="0"/>
    <x v="142"/>
    <n v="1.7704100108638796E-2"/>
    <s v="22.8580564336757"/>
    <s v="0.316240339279304"/>
    <n v="0.3632157083651873"/>
    <n v="1.7704100108638796E-2"/>
  </r>
  <r>
    <s v="28/12/2004"/>
    <x v="0"/>
    <x v="143"/>
    <n v="1.4887538727718988E-3"/>
    <s v="22.8580564336757"/>
    <s v="0.316240339279304"/>
    <n v="0.16078541825936507"/>
    <n v="1.4887538727718988E-3"/>
  </r>
  <r>
    <s v="29/12/2004"/>
    <x v="0"/>
    <x v="144"/>
    <n v="6.0354886733995894E-4"/>
    <s v="22.8580564336757"/>
    <s v="0.316240339279304"/>
    <n v="4.4059067315817005E-2"/>
    <n v="6.0354886733995894E-4"/>
  </r>
  <r>
    <s v="02/01/2005"/>
    <x v="0"/>
    <x v="145"/>
    <n v="1.4163280086911038E-2"/>
    <s v="22.8580564336757"/>
    <s v="0.316240339279304"/>
    <n v="0.6718705991228423"/>
    <n v="1.4163280086911038E-2"/>
  </r>
  <r>
    <s v="07/01/2005"/>
    <x v="0"/>
    <x v="146"/>
    <n v="5.3917032149036334E-3"/>
    <s v="22.8580564336757"/>
    <s v="0.316240339279304"/>
    <n v="0.99155031585724063"/>
    <n v="5.3917032149036334E-3"/>
  </r>
  <r>
    <s v="08/01/2005"/>
    <x v="0"/>
    <x v="147"/>
    <n v="6.8402204965195351E-4"/>
    <s v="22.8580564336757"/>
    <s v="0.316240339279304"/>
    <n v="9.5763086951273484E-3"/>
    <n v="6.8402204965195351E-4"/>
  </r>
  <r>
    <s v="09/01/2005"/>
    <x v="0"/>
    <x v="148"/>
    <n v="1.0863879612119261E-2"/>
    <s v="22.8580564336757"/>
    <s v="0.316240339279304"/>
    <n v="0.41825936506659156"/>
    <n v="1.0863879612119261E-2"/>
  </r>
  <r>
    <s v="10/01/2005"/>
    <x v="0"/>
    <x v="149"/>
    <n v="1.0059147788999316E-3"/>
    <s v="22.8580564336757"/>
    <s v="0.316240339279304"/>
    <n v="0.13197601899167102"/>
    <n v="1.0059147788999316E-3"/>
  </r>
  <r>
    <s v="11/01/2005"/>
    <x v="0"/>
    <x v="150"/>
    <n v="3.0982175190117892E-3"/>
    <s v="22.8580564336757"/>
    <s v="0.316240339279304"/>
    <n v="0.52995614211564002"/>
    <n v="3.0982175190117892E-3"/>
  </r>
  <r>
    <s v="13/01/2005"/>
    <x v="0"/>
    <x v="151"/>
    <n v="2.9372711543878001E-2"/>
    <s v="22.8580564336757"/>
    <s v="0.316240339279304"/>
    <n v="0.98382489035528908"/>
    <n v="2.9372711543878001E-2"/>
  </r>
  <r>
    <s v="14/01/2005"/>
    <x v="0"/>
    <x v="152"/>
    <n v="3.8224761598197399E-3"/>
    <s v="22.8580564336757"/>
    <s v="0.316240339279304"/>
    <n v="0.45064982094716938"/>
    <n v="3.8224761598197399E-3"/>
  </r>
  <r>
    <s v="17/01/2005"/>
    <x v="0"/>
    <x v="153"/>
    <n v="1.1829557799863196E-2"/>
    <s v="22.8580564336757"/>
    <s v="0.316240339279304"/>
    <n v="1.6843439423812014"/>
    <n v="1.1829557799863196E-2"/>
  </r>
  <r>
    <s v="18/01/2005"/>
    <x v="0"/>
    <x v="154"/>
    <n v="3.5971512493461553E-2"/>
    <s v="22.8580564336757"/>
    <s v="0.316240339279304"/>
    <n v="0.45052911117370137"/>
    <n v="3.5971512493461553E-2"/>
  </r>
  <r>
    <s v="23/01/2005"/>
    <x v="0"/>
    <x v="155"/>
    <n v="2.8970345632318029E-3"/>
    <s v="22.8580564336757"/>
    <s v="0.316240339279304"/>
    <n v="0.32833058383293767"/>
    <n v="2.8970345632318029E-3"/>
  </r>
  <r>
    <s v="26/01/2005"/>
    <x v="0"/>
    <x v="156"/>
    <n v="1.6094636462398904E-4"/>
    <s v="22.8580564336757"/>
    <s v="0.316240339279304"/>
    <n v="2.2532491047358466E-2"/>
    <n v="1.6094636462398904E-4"/>
  </r>
  <r>
    <s v="27/01/2005"/>
    <x v="0"/>
    <x v="54"/>
    <n v="1.6094636462398904E-4"/>
    <s v="22.8580564336757"/>
    <s v="0.316240339279304"/>
    <n v="8.0473182311994532E-3"/>
    <n v="1.6094636462398904E-4"/>
  </r>
  <r>
    <s v="31/01/2005"/>
    <x v="0"/>
    <x v="157"/>
    <n v="2.1607049450770532E-2"/>
    <s v="22.8580564336757"/>
    <s v="0.316240339279304"/>
    <n v="3.1409487788194586"/>
    <n v="2.1607049450770532E-2"/>
  </r>
  <r>
    <s v="01/02/2005"/>
    <x v="0"/>
    <x v="158"/>
    <n v="2.2532491047358469E-3"/>
    <s v="22.8580564336757"/>
    <s v="0.316240339279304"/>
    <n v="0.22532491047358469"/>
    <n v="2.2532491047358469E-3"/>
  </r>
  <r>
    <s v="02/02/2005"/>
    <x v="0"/>
    <x v="159"/>
    <n v="3.1384541101677865E-3"/>
    <s v="22.8580564336757"/>
    <s v="0.316240339279304"/>
    <n v="6.276908220335573E-3"/>
    <n v="3.1384541101677865E-3"/>
  </r>
  <r>
    <s v="03/02/2005"/>
    <x v="0"/>
    <x v="160"/>
    <n v="1.6497002373958879E-3"/>
    <s v="22.8580564336757"/>
    <s v="0.316240339279304"/>
    <n v="7.5001005914778901E-2"/>
    <n v="1.6497002373958879E-3"/>
  </r>
  <r>
    <s v="04/02/2005"/>
    <x v="0"/>
    <x v="161"/>
    <n v="4.1443688890677186E-3"/>
    <s v="22.8580564336757"/>
    <s v="0.316240339279304"/>
    <n v="0.82674123848227576"/>
    <n v="4.1443688890677186E-3"/>
  </r>
  <r>
    <s v="06/02/2005"/>
    <x v="0"/>
    <x v="162"/>
    <n v="1.8750251478694725E-2"/>
    <s v="22.8580564336757"/>
    <s v="0.316240339279304"/>
    <n v="5.6250754436084174"/>
    <n v="1.8750251478694725E-2"/>
  </r>
  <r>
    <s v="07/02/2005"/>
    <x v="0"/>
    <x v="163"/>
    <n v="7.6449523196394807E-4"/>
    <s v="22.8580564336757"/>
    <s v="0.316240339279304"/>
    <n v="6.8040075644791378E-2"/>
    <n v="7.6449523196394807E-4"/>
  </r>
  <r>
    <s v="10/02/2005"/>
    <x v="0"/>
    <x v="164"/>
    <n v="1.9313563754878686E-3"/>
    <s v="22.8580564336757"/>
    <s v="0.316240339279304"/>
    <n v="7.7254255019514745E-2"/>
    <n v="1.9313563754878686E-3"/>
  </r>
  <r>
    <s v="11/02/2005"/>
    <x v="0"/>
    <x v="165"/>
    <n v="6.1964350380235783E-3"/>
    <s v="22.8580564336757"/>
    <s v="0.316240339279304"/>
    <n v="0.40224520178650464"/>
    <n v="6.1964350380235783E-3"/>
  </r>
  <r>
    <s v="15/02/2005"/>
    <x v="0"/>
    <x v="25"/>
    <n v="2.0923027401118575E-3"/>
    <s v="22.8580564336757"/>
    <s v="0.316240339279304"/>
    <n v="2.7159699030298152E-2"/>
    <n v="2.0923027401118575E-3"/>
  </r>
  <r>
    <s v="17/02/2005"/>
    <x v="0"/>
    <x v="166"/>
    <n v="1.6094636462398906E-3"/>
    <s v="22.8580564336757"/>
    <s v="0.316240339279304"/>
    <n v="0.28970345632318029"/>
    <n v="1.6094636462398906E-3"/>
  </r>
  <r>
    <s v="18/02/2005"/>
    <x v="0"/>
    <x v="167"/>
    <n v="3.2269746107109809E-2"/>
    <s v="22.8580564336757"/>
    <s v="0.316240339279304"/>
    <n v="0.19361847664265883"/>
    <n v="3.2269746107109809E-2"/>
  </r>
  <r>
    <s v="20/02/2005"/>
    <x v="0"/>
    <x v="168"/>
    <n v="4.570876755321289E-2"/>
    <s v="22.8580564336757"/>
    <s v="0.316240339279304"/>
    <n v="3.1996137287249025"/>
    <n v="4.570876755321289E-2"/>
  </r>
  <r>
    <s v="22/02/2005"/>
    <x v="0"/>
    <x v="169"/>
    <n v="4.8283909387196716E-4"/>
    <s v="22.8580564336757"/>
    <s v="0.316240339279304"/>
    <n v="0.27521828350702127"/>
    <n v="4.8283909387196716E-4"/>
  </r>
  <r>
    <s v="23/02/2005"/>
    <x v="0"/>
    <x v="170"/>
    <n v="3.7420029775077457E-3"/>
    <s v="22.8580564336757"/>
    <s v="0.316240339279304"/>
    <n v="0.88106063654287203"/>
    <n v="3.7420029775077457E-3"/>
  </r>
  <r>
    <s v="25/02/2005"/>
    <x v="0"/>
    <x v="171"/>
    <n v="1.7945519655574779E-2"/>
    <s v="22.8580564336757"/>
    <s v="0.316240339279304"/>
    <n v="1.3189152215024342"/>
    <n v="1.7945519655574779E-2"/>
  </r>
  <r>
    <s v="28/02/2005"/>
    <x v="0"/>
    <x v="172"/>
    <n v="1.8911197843318715E-3"/>
    <s v="22.8580564336757"/>
    <s v="0.316240339279304"/>
    <n v="0.21747877519816522"/>
    <n v="1.8911197843318715E-3"/>
  </r>
  <r>
    <s v="01/03/2005"/>
    <x v="0"/>
    <x v="173"/>
    <n v="1.8106466020198768E-2"/>
    <s v="22.8580564336757"/>
    <s v="0.316240339279304"/>
    <n v="0.68514867420432146"/>
    <n v="1.8106466020198768E-2"/>
  </r>
  <r>
    <s v="02/03/2005"/>
    <x v="0"/>
    <x v="174"/>
    <n v="1.8911197843318715E-3"/>
    <s v="22.8580564336757"/>
    <s v="0.316240339279304"/>
    <n v="0.22693437411982456"/>
    <n v="1.8911197843318715E-3"/>
  </r>
  <r>
    <s v="03/03/2005"/>
    <x v="0"/>
    <x v="175"/>
    <n v="3.7017663863517483E-3"/>
    <s v="22.8580564336757"/>
    <s v="0.316240339279304"/>
    <n v="0.23047519414155232"/>
    <n v="3.7017663863517483E-3"/>
  </r>
  <r>
    <s v="05/03/2005"/>
    <x v="0"/>
    <x v="176"/>
    <n v="7.0414034522995215E-3"/>
    <s v="22.8580564336757"/>
    <s v="0.316240339279304"/>
    <n v="0.58878203838570797"/>
    <n v="7.0414034522995215E-3"/>
  </r>
  <r>
    <s v="07/03/2005"/>
    <x v="0"/>
    <x v="177"/>
    <n v="3.2269746107109809E-2"/>
    <s v="22.8580564336757"/>
    <s v="0.316240339279304"/>
    <n v="1.6019394036937191"/>
    <n v="3.2269746107109809E-2"/>
  </r>
  <r>
    <s v="09/03/2005"/>
    <x v="0"/>
    <x v="178"/>
    <n v="3.2994004747917758E-3"/>
    <s v="22.8580564336757"/>
    <s v="0.316240339279304"/>
    <n v="0.32004184605480224"/>
    <n v="3.2994004747917758E-3"/>
  </r>
  <r>
    <s v="11/03/2005"/>
    <x v="0"/>
    <x v="179"/>
    <n v="8.6911036896954088E-3"/>
    <s v="22.8580564336757"/>
    <s v="0.316240339279304"/>
    <n v="0.56210517844928176"/>
    <n v="8.6911036896954088E-3"/>
  </r>
  <r>
    <s v="13/03/2005"/>
    <x v="0"/>
    <x v="180"/>
    <n v="1.3358548263791091E-2"/>
    <s v="22.8580564336757"/>
    <s v="0.316240339279304"/>
    <n v="0.34337906892528064"/>
    <n v="1.3358548263791091E-2"/>
  </r>
  <r>
    <s v="14/03/2005"/>
    <x v="0"/>
    <x v="181"/>
    <n v="1.7784573290950789E-2"/>
    <s v="22.8580564336757"/>
    <s v="0.316240339279304"/>
    <n v="1.1382126906208505"/>
    <n v="1.7784573290950789E-2"/>
  </r>
  <r>
    <s v="15/03/2005"/>
    <x v="0"/>
    <x v="182"/>
    <n v="1.1668611435239206E-3"/>
    <s v="22.8580564336757"/>
    <s v="0.316240339279304"/>
    <n v="0.26837806301050177"/>
    <n v="1.1668611435239206E-3"/>
  </r>
  <r>
    <s v="16/03/2005"/>
    <x v="0"/>
    <x v="183"/>
    <n v="2.9171528588098017E-2"/>
    <s v="22.8580564336757"/>
    <s v="0.316240339279304"/>
    <n v="1.0354484368084336"/>
    <n v="2.9171528588098017E-2"/>
  </r>
  <r>
    <s v="17/03/2005"/>
    <x v="0"/>
    <x v="184"/>
    <n v="1.3197601899167103E-2"/>
    <s v="22.8580564336757"/>
    <s v="0.316240339279304"/>
    <n v="6.5988009495835512E-2"/>
    <n v="1.3197601899167103E-2"/>
  </r>
  <r>
    <s v="18/03/2005"/>
    <x v="0"/>
    <x v="185"/>
    <n v="1.6175109644710899E-2"/>
    <s v="22.8580564336757"/>
    <s v="0.316240339279304"/>
    <n v="0.52194906047559653"/>
    <n v="1.6175109644710899E-2"/>
  </r>
  <r>
    <s v="19/03/2005"/>
    <x v="0"/>
    <x v="186"/>
    <n v="1.5491087595058947E-2"/>
    <s v="22.8580564336757"/>
    <s v="0.316240339279304"/>
    <n v="0.88234820745986398"/>
    <n v="1.5491087595058947E-2"/>
  </r>
  <r>
    <s v="21/03/2005"/>
    <x v="0"/>
    <x v="187"/>
    <n v="6.0193940369371909E-2"/>
    <s v="22.8580564336757"/>
    <s v="0.316240339279304"/>
    <n v="1.7237355651229227"/>
    <n v="6.0193940369371909E-2"/>
  </r>
  <r>
    <s v="22/03/2005"/>
    <x v="0"/>
    <x v="188"/>
    <n v="8.5703939162274177E-3"/>
    <s v="22.8580564336757"/>
    <s v="0.316240339279304"/>
    <n v="1.9637468313684465"/>
    <n v="8.5703939162274177E-3"/>
  </r>
  <r>
    <s v="23/03/2005"/>
    <x v="0"/>
    <x v="189"/>
    <n v="3.3396370659477728E-3"/>
    <s v="22.8580564336757"/>
    <s v="0.316240339279304"/>
    <n v="0.90037420029775073"/>
    <n v="3.3396370659477728E-3"/>
  </r>
  <r>
    <s v="24/03/2005"/>
    <x v="0"/>
    <x v="64"/>
    <n v="3.5005834305717621E-3"/>
    <s v="22.8580564336757"/>
    <s v="0.316240339279304"/>
    <n v="0.26652717981732588"/>
    <n v="3.5005834305717621E-3"/>
  </r>
  <r>
    <s v="25/03/2005"/>
    <x v="0"/>
    <x v="190"/>
    <n v="1.162837484408321E-2"/>
    <s v="22.8580564336757"/>
    <s v="0.316240339279304"/>
    <n v="1.529714722568704"/>
    <n v="1.162837484408321E-2"/>
  </r>
  <r>
    <s v="26/03/2005"/>
    <x v="0"/>
    <x v="191"/>
    <n v="5.2307568502796438E-4"/>
    <s v="22.8580564336757"/>
    <s v="0.316240339279304"/>
    <n v="9.572285036011749E-2"/>
    <n v="5.2307568502796438E-4"/>
  </r>
  <r>
    <s v="29/03/2005"/>
    <x v="0"/>
    <x v="192"/>
    <n v="1.7301734197078824E-3"/>
    <s v="22.8580564336757"/>
    <s v="0.316240339279304"/>
    <n v="0.15531324186214943"/>
    <n v="1.7301734197078824E-3"/>
  </r>
  <r>
    <s v="30/03/2005"/>
    <x v="0"/>
    <x v="193"/>
    <n v="6.8402204965195351E-4"/>
    <s v="22.8580564336757"/>
    <s v="0.316240339279304"/>
    <n v="1.368044099303907E-2"/>
    <n v="6.8402204965195351E-4"/>
  </r>
  <r>
    <s v="31/03/2005"/>
    <x v="0"/>
    <x v="194"/>
    <n v="2.0118295577998632E-4"/>
    <s v="22.8580564336757"/>
    <s v="0.316240339279304"/>
    <n v="2.8769162676538045E-2"/>
    <n v="2.0118295577998632E-4"/>
  </r>
  <r>
    <s v="07/04/2005"/>
    <x v="1"/>
    <x v="195"/>
    <n v="2.0110203917467724E-4"/>
    <s v="22.8580564336757"/>
    <s v="0.316240339279304"/>
    <n v="7.2396734102883799E-3"/>
    <n v="2.0110203917467724E-4"/>
  </r>
  <r>
    <s v="08/04/2005"/>
    <x v="1"/>
    <x v="196"/>
    <n v="1.5766399871294696E-2"/>
    <s v="22.8580564336757"/>
    <s v="0.316240339279304"/>
    <n v="2.2496078510236095"/>
    <n v="1.5766399871294696E-2"/>
  </r>
  <r>
    <s v="11/04/2005"/>
    <x v="1"/>
    <x v="197"/>
    <n v="6.8374693319390263E-4"/>
    <s v="22.8580564336757"/>
    <s v="0.316240339279304"/>
    <n v="9.2989582914370747E-2"/>
    <n v="6.8374693319390263E-4"/>
  </r>
  <r>
    <s v="12/04/2005"/>
    <x v="1"/>
    <x v="198"/>
    <n v="1.166391827213128E-3"/>
    <s v="22.8580564336757"/>
    <s v="0.316240339279304"/>
    <n v="0.54820415879017015"/>
    <n v="1.166391827213128E-3"/>
  </r>
  <r>
    <s v="15/04/2005"/>
    <x v="1"/>
    <x v="199"/>
    <n v="1.166391827213128E-3"/>
    <s v="22.8580564336757"/>
    <s v="0.316240339279304"/>
    <n v="0.24586735309496038"/>
    <n v="1.166391827213128E-3"/>
  </r>
  <r>
    <s v="16/04/2005"/>
    <x v="1"/>
    <x v="200"/>
    <n v="3.1774122189599002E-3"/>
    <s v="22.8580564336757"/>
    <s v="0.316240339279304"/>
    <n v="0.23830591642199253"/>
    <n v="3.1774122189599002E-3"/>
  </r>
  <r>
    <s v="18/04/2005"/>
    <x v="1"/>
    <x v="201"/>
    <n v="1.890359168241966E-3"/>
    <s v="22.8580564336757"/>
    <s v="0.316240339279304"/>
    <n v="0.59357277882797732"/>
    <n v="1.890359168241966E-3"/>
  </r>
  <r>
    <s v="20/04/2005"/>
    <x v="1"/>
    <x v="202"/>
    <n v="3.9415999678236741E-3"/>
    <s v="22.8580564336757"/>
    <s v="0.316240339279304"/>
    <n v="0.11696094598399227"/>
    <n v="3.9415999678236741E-3"/>
  </r>
  <r>
    <s v="21/04/2005"/>
    <x v="1"/>
    <x v="203"/>
    <n v="1.9305795760769014E-3"/>
    <s v="22.8580564336757"/>
    <s v="0.316240339279304"/>
    <n v="8.6876080923460566E-2"/>
    <n v="1.9305795760769014E-3"/>
  </r>
  <r>
    <s v="25/04/2005"/>
    <x v="1"/>
    <x v="204"/>
    <n v="3.0969714032900294E-3"/>
    <s v="22.8580564336757"/>
    <s v="0.316240339279304"/>
    <n v="1.054217109761493"/>
    <n v="3.0969714032900294E-3"/>
  </r>
  <r>
    <s v="27/04/2005"/>
    <x v="1"/>
    <x v="205"/>
    <n v="8.8484897236857979E-4"/>
    <s v="22.8580564336757"/>
    <s v="0.316240339279304"/>
    <n v="0.22121224309214496"/>
    <n v="8.8484897236857979E-4"/>
  </r>
  <r>
    <s v="30/04/2005"/>
    <x v="1"/>
    <x v="206"/>
    <n v="7.2396734102883804E-4"/>
    <s v="22.8580564336757"/>
    <s v="0.316240339279304"/>
    <n v="0.17230422716486346"/>
    <n v="7.2396734102883804E-4"/>
  </r>
  <r>
    <s v="01/05/2005"/>
    <x v="1"/>
    <x v="207"/>
    <n v="4.8264489401922536E-4"/>
    <s v="22.8580564336757"/>
    <s v="0.316240339279304"/>
    <n v="3.1854563005268871E-2"/>
    <n v="4.8264489401922536E-4"/>
  </r>
  <r>
    <s v="03/05/2005"/>
    <x v="1"/>
    <x v="208"/>
    <n v="9.2506938020351526E-3"/>
    <s v="22.8580564336757"/>
    <s v="0.316240339279304"/>
    <n v="0.64127418252021073"/>
    <n v="9.2506938020351526E-3"/>
  </r>
  <r>
    <s v="05/05/2005"/>
    <x v="1"/>
    <x v="209"/>
    <n v="1.4479346820576761E-3"/>
    <s v="22.8580564336757"/>
    <s v="0.316240339279304"/>
    <n v="0.45199694324900452"/>
    <n v="1.4479346820576761E-3"/>
  </r>
  <r>
    <s v="06/05/2005"/>
    <x v="1"/>
    <x v="210"/>
    <n v="2.385070184611672E-2"/>
    <s v="22.8580564336757"/>
    <s v="0.316240339279304"/>
    <n v="0.90125889876523346"/>
    <n v="2.385070184611672E-2"/>
  </r>
  <r>
    <s v="09/05/2005"/>
    <x v="1"/>
    <x v="211"/>
    <n v="1.2066122350480634E-3"/>
    <s v="22.8580564336757"/>
    <s v="0.316240339279304"/>
    <n v="9.8942203273941196E-2"/>
    <n v="1.2066122350480634E-3"/>
  </r>
  <r>
    <s v="10/05/2005"/>
    <x v="1"/>
    <x v="212"/>
    <n v="3.8611591521538029E-3"/>
    <s v="22.8580564336757"/>
    <s v="0.316240339279304"/>
    <n v="0.70172545549611876"/>
    <n v="3.8611591521538029E-3"/>
  </r>
  <r>
    <s v="12/05/2005"/>
    <x v="1"/>
    <x v="213"/>
    <n v="6.033061175240317E-4"/>
    <s v="22.8580564336757"/>
    <s v="0.316240339279304"/>
    <n v="3.6198367051441901E-2"/>
    <n v="6.033061175240317E-4"/>
  </r>
  <r>
    <s v="16/05/2005"/>
    <x v="1"/>
    <x v="214"/>
    <n v="3.0165305876201586E-3"/>
    <s v="22.8580564336757"/>
    <s v="0.316240339279304"/>
    <n v="0.5580581587097293"/>
    <n v="3.0165305876201586E-3"/>
  </r>
  <r>
    <s v="17/05/2005"/>
    <x v="1"/>
    <x v="215"/>
    <n v="2.976310179785223E-3"/>
    <s v="22.8580564336757"/>
    <s v="0.316240339279304"/>
    <n v="0.5178779712826288"/>
    <n v="2.976310179785223E-3"/>
  </r>
  <r>
    <s v="22/05/2005"/>
    <x v="1"/>
    <x v="216"/>
    <n v="3.9013795599887385E-3"/>
    <s v="22.8580564336757"/>
    <s v="0.316240339279304"/>
    <n v="0.81651449945702448"/>
    <n v="3.9013795599887385E-3"/>
  </r>
  <r>
    <s v="23/05/2005"/>
    <x v="1"/>
    <x v="217"/>
    <n v="2.6223705908377911E-2"/>
    <s v="22.8580564336757"/>
    <s v="0.316240339279304"/>
    <n v="1.1262116397860273"/>
    <n v="2.6223705908377911E-2"/>
  </r>
  <r>
    <s v="25/05/2005"/>
    <x v="1"/>
    <x v="218"/>
    <n v="9.6528978803845072E-4"/>
    <s v="22.8580564336757"/>
    <s v="0.316240339279304"/>
    <n v="2.1719020230865142E-2"/>
    <n v="9.6528978803845072E-4"/>
  </r>
  <r>
    <s v="26/05/2005"/>
    <x v="1"/>
    <x v="219"/>
    <n v="1.0055101958733861E-3"/>
    <s v="22.8580564336757"/>
    <s v="0.316240339279304"/>
    <n v="0.27550979366930783"/>
    <n v="1.0055101958733861E-3"/>
  </r>
  <r>
    <s v="27/05/2005"/>
    <x v="1"/>
    <x v="220"/>
    <n v="1.1141052970277119E-2"/>
    <s v="22.8580564336757"/>
    <s v="0.316240339279304"/>
    <n v="0.88227486626714391"/>
    <n v="1.1141052970277119E-2"/>
  </r>
  <r>
    <s v="30/05/2005"/>
    <x v="1"/>
    <x v="221"/>
    <n v="6.5961468849294134E-3"/>
    <s v="22.8580564336757"/>
    <s v="0.316240339279304"/>
    <n v="0.32630816876483126"/>
    <n v="6.5961468849294134E-3"/>
  </r>
  <r>
    <s v="31/05/2005"/>
    <x v="1"/>
    <x v="222"/>
    <n v="6.4352652535896711E-4"/>
    <s v="22.8580564336757"/>
    <s v="0.316240339279304"/>
    <n v="1.9305795760769014E-2"/>
    <n v="6.4352652535896711E-4"/>
  </r>
  <r>
    <s v="01/06/2005"/>
    <x v="1"/>
    <x v="223"/>
    <n v="1.5283754977275469E-3"/>
    <s v="22.8580564336757"/>
    <s v="0.316240339279304"/>
    <n v="0.51526364477335795"/>
    <n v="1.5283754977275469E-3"/>
  </r>
  <r>
    <s v="02/06/2005"/>
    <x v="1"/>
    <x v="224"/>
    <n v="6.3950448457547361E-3"/>
    <s v="22.8580564336757"/>
    <s v="0.316240339279304"/>
    <n v="0.53485098338897152"/>
    <n v="6.3950448457547361E-3"/>
  </r>
  <r>
    <s v="07/06/2005"/>
    <x v="1"/>
    <x v="225"/>
    <n v="2.8073844668784941E-2"/>
    <s v="22.8580564336757"/>
    <s v="0.316240339279304"/>
    <n v="0.84020431967180143"/>
    <n v="2.8073844668784941E-2"/>
  </r>
  <r>
    <s v="08/06/2005"/>
    <x v="1"/>
    <x v="226"/>
    <n v="2.0914612074166431E-3"/>
    <s v="22.8580564336757"/>
    <s v="0.316240339279304"/>
    <n v="0.11547279089409966"/>
    <n v="2.0914612074166431E-3"/>
  </r>
  <r>
    <s v="09/06/2005"/>
    <x v="1"/>
    <x v="227"/>
    <n v="2.7752081406105457E-3"/>
    <s v="22.8580564336757"/>
    <s v="0.316240339279304"/>
    <n v="0.40152033141616056"/>
    <n v="2.7752081406105457E-3"/>
  </r>
  <r>
    <s v="10/06/2005"/>
    <x v="1"/>
    <x v="228"/>
    <n v="7.2396734102883804E-4"/>
    <s v="22.8580564336757"/>
    <s v="0.316240339279304"/>
    <n v="0.21791416964968024"/>
    <n v="7.2396734102883804E-4"/>
  </r>
  <r>
    <s v="15/06/2005"/>
    <x v="1"/>
    <x v="229"/>
    <n v="7.4407754494630572E-3"/>
    <s v="22.8580564336757"/>
    <s v="0.316240339279304"/>
    <n v="0.67626593733660456"/>
    <n v="7.4407754494630572E-3"/>
  </r>
  <r>
    <s v="16/06/2005"/>
    <x v="1"/>
    <x v="230"/>
    <n v="1.6490367212323533E-3"/>
    <s v="22.8580564336757"/>
    <s v="0.316240339279304"/>
    <n v="0.31661505047661181"/>
    <n v="1.6490367212323533E-3"/>
  </r>
  <r>
    <s v="17/06/2005"/>
    <x v="1"/>
    <x v="231"/>
    <n v="2.1316816152515787E-3"/>
    <s v="22.8580564336757"/>
    <s v="0.316240339279304"/>
    <n v="0.21743152475566102"/>
    <n v="2.1316816152515787E-3"/>
  </r>
  <r>
    <s v="18/06/2005"/>
    <x v="1"/>
    <x v="232"/>
    <n v="8.0440815669870897E-4"/>
    <s v="22.8580564336757"/>
    <s v="0.316240339279304"/>
    <n v="4.2633632305031574E-2"/>
    <n v="8.0440815669870897E-4"/>
  </r>
  <r>
    <s v="20/06/2005"/>
    <x v="1"/>
    <x v="233"/>
    <n v="1.7696979447371596E-3"/>
    <s v="22.8580564336757"/>
    <s v="0.316240339279304"/>
    <n v="0.41362667417447613"/>
    <n v="1.7696979447371596E-3"/>
  </r>
  <r>
    <s v="21/06/2005"/>
    <x v="1"/>
    <x v="234"/>
    <n v="3.4589550738044483E-3"/>
    <s v="22.8580564336757"/>
    <s v="0.316240339279304"/>
    <n v="0.22294172062904719"/>
    <n v="3.4589550738044483E-3"/>
  </r>
  <r>
    <s v="22/06/2005"/>
    <x v="1"/>
    <x v="235"/>
    <n v="2.8154285484454814E-4"/>
    <s v="22.8580564336757"/>
    <s v="0.316240339279304"/>
    <n v="3.5474399710413065E-2"/>
    <n v="2.8154285484454814E-4"/>
  </r>
  <r>
    <s v="23/06/2005"/>
    <x v="1"/>
    <x v="236"/>
    <n v="4.8264489401922536E-4"/>
    <s v="22.8580564336757"/>
    <s v="0.316240339279304"/>
    <n v="4.1990105779672604E-2"/>
    <n v="4.8264489401922536E-4"/>
  </r>
  <r>
    <s v="24/06/2005"/>
    <x v="1"/>
    <x v="237"/>
    <n v="2.1437477376020593E-2"/>
    <s v="22.8580564336757"/>
    <s v="0.316240339279304"/>
    <n v="1.0291195752724933"/>
    <n v="2.1437477376020593E-2"/>
  </r>
  <r>
    <s v="25/06/2005"/>
    <x v="1"/>
    <x v="238"/>
    <n v="1.351405703253831E-2"/>
    <s v="22.8580564336757"/>
    <s v="0.316240339279304"/>
    <n v="1.6995937738808671"/>
    <n v="1.351405703253831E-2"/>
  </r>
  <r>
    <s v="26/06/2005"/>
    <x v="1"/>
    <x v="239"/>
    <n v="3.2176326267948355E-4"/>
    <s v="22.8580564336757"/>
    <s v="0.316240339279304"/>
    <n v="5.6952097494268591E-2"/>
    <n v="3.2176326267948355E-4"/>
  </r>
  <r>
    <s v="27/06/2005"/>
    <x v="1"/>
    <x v="240"/>
    <n v="7.2396734102883804E-4"/>
    <s v="22.8580564336757"/>
    <s v="0.316240339279304"/>
    <n v="0.22804971242408398"/>
    <n v="7.2396734102883804E-4"/>
  </r>
  <r>
    <s v="28/06/2005"/>
    <x v="1"/>
    <x v="241"/>
    <n v="4.9068897558621247E-2"/>
    <s v="22.8580564336757"/>
    <s v="0.316240339279304"/>
    <n v="4.7220769818605959"/>
    <n v="4.9068897558621247E-2"/>
  </r>
  <r>
    <s v="29/06/2005"/>
    <x v="1"/>
    <x v="242"/>
    <n v="9.6528978803845072E-4"/>
    <s v="22.8580564336757"/>
    <s v="0.316240339279304"/>
    <n v="0.34943490326991916"/>
    <n v="9.6528978803845072E-4"/>
  </r>
  <r>
    <s v="30/06/2005"/>
    <x v="1"/>
    <x v="243"/>
    <n v="6.033061175240317E-4"/>
    <s v="22.8580564336757"/>
    <s v="0.316240339279304"/>
    <n v="3.9214897639062059E-2"/>
    <n v="6.033061175240317E-4"/>
  </r>
  <r>
    <s v="05/07/2005"/>
    <x v="1"/>
    <x v="244"/>
    <n v="3.0567509954550938E-3"/>
    <s v="22.8580564336757"/>
    <s v="0.316240339279304"/>
    <n v="5.0597273056348792E-2"/>
    <n v="3.0567509954550938E-3"/>
  </r>
  <r>
    <s v="06/07/2005"/>
    <x v="1"/>
    <x v="245"/>
    <n v="1.0457306037083216E-2"/>
    <s v="22.8580564336757"/>
    <s v="0.316240339279304"/>
    <n v="1.203072839158589"/>
    <n v="1.0457306037083216E-2"/>
  </r>
  <r>
    <s v="08/07/2005"/>
    <x v="1"/>
    <x v="246"/>
    <n v="7.5614366729678641E-3"/>
    <s v="22.8580564336757"/>
    <s v="0.316240339279304"/>
    <n v="0.65949402726943651"/>
    <n v="7.5614366729678641E-3"/>
  </r>
  <r>
    <s v="11/07/2005"/>
    <x v="1"/>
    <x v="247"/>
    <n v="4.7057877166874476E-3"/>
    <s v="22.8580564336757"/>
    <s v="0.316240339279304"/>
    <n v="0.94952338816715598"/>
    <n v="4.7057877166874476E-3"/>
  </r>
  <r>
    <s v="12/07/2005"/>
    <x v="1"/>
    <x v="248"/>
    <n v="1.4278244781402083E-2"/>
    <s v="22.8580564336757"/>
    <s v="0.316240339279304"/>
    <n v="0.98294654707798734"/>
    <n v="1.4278244781402083E-2"/>
  </r>
  <r>
    <s v="15/07/2005"/>
    <x v="1"/>
    <x v="249"/>
    <n v="4.6695893496360052E-2"/>
    <s v="22.8580564336757"/>
    <s v="0.316240339279304"/>
    <n v="1.7567469734143104"/>
    <n v="4.6695893496360052E-2"/>
  </r>
  <r>
    <s v="18/07/2005"/>
    <x v="1"/>
    <x v="250"/>
    <n v="2.9119575272493262E-2"/>
    <s v="22.8580564336757"/>
    <s v="0.316240339279304"/>
    <n v="0.98391183686602579"/>
    <n v="2.9119575272493262E-2"/>
  </r>
  <r>
    <s v="19/07/2005"/>
    <x v="1"/>
    <x v="251"/>
    <n v="3.1532799742589393E-2"/>
    <s v="22.8580564336757"/>
    <s v="0.316240339279304"/>
    <n v="1.8680368418935769"/>
    <n v="3.1532799742589393E-2"/>
  </r>
  <r>
    <s v="21/07/2005"/>
    <x v="1"/>
    <x v="252"/>
    <n v="4.4242448618428989E-4"/>
    <s v="22.8580564336757"/>
    <s v="0.316240339279304"/>
    <n v="6.9018219844749221E-2"/>
    <n v="4.4242448618428989E-4"/>
  </r>
  <r>
    <s v="22/07/2005"/>
    <x v="1"/>
    <x v="253"/>
    <n v="7.2396734102883804E-4"/>
    <s v="22.8580564336757"/>
    <s v="0.316240339279304"/>
    <n v="9.4115754333748951E-3"/>
    <n v="7.2396734102883804E-4"/>
  </r>
  <r>
    <s v="26/07/2005"/>
    <x v="1"/>
    <x v="254"/>
    <n v="7.6418774886377345E-4"/>
    <s v="22.8580564336757"/>
    <s v="0.316240339279304"/>
    <n v="0.23307726340345092"/>
    <n v="7.6418774886377345E-4"/>
  </r>
  <r>
    <s v="27/07/2005"/>
    <x v="1"/>
    <x v="255"/>
    <n v="3.5796162973092548E-3"/>
    <s v="22.8580564336757"/>
    <s v="0.316240339279304"/>
    <n v="0.93452117604472507"/>
    <n v="3.5796162973092548E-3"/>
  </r>
  <r>
    <s v="28/07/2005"/>
    <x v="1"/>
    <x v="256"/>
    <n v="2.763142018260065E-2"/>
    <s v="22.8580564336757"/>
    <s v="0.316240339279304"/>
    <n v="1.9759079757068736"/>
    <n v="2.763142018260065E-2"/>
  </r>
  <r>
    <s v="29/07/2005"/>
    <x v="1"/>
    <x v="257"/>
    <n v="4.0220407834935448E-4"/>
    <s v="22.8580564336757"/>
    <s v="0.316240339279304"/>
    <n v="0.11181273378112054"/>
    <n v="4.0220407834935448E-4"/>
  </r>
  <r>
    <s v="01/08/2005"/>
    <x v="1"/>
    <x v="258"/>
    <n v="1.6168603949644051E-2"/>
    <s v="22.8580564336757"/>
    <s v="0.316240339279304"/>
    <n v="0.70610947995012674"/>
    <n v="1.6168603949644051E-2"/>
  </r>
  <r>
    <s v="04/08/2005"/>
    <x v="1"/>
    <x v="218"/>
    <n v="3.6198367051441902E-4"/>
    <s v="22.8580564336757"/>
    <s v="0.316240339279304"/>
    <n v="2.1719020230865142E-2"/>
    <n v="3.6198367051441902E-4"/>
  </r>
  <r>
    <s v="05/08/2005"/>
    <x v="1"/>
    <x v="259"/>
    <n v="6.9179101476088967E-3"/>
    <s v="22.8580564336757"/>
    <s v="0.316240339279304"/>
    <n v="0.16212846398262479"/>
    <n v="6.9179101476088967E-3"/>
  </r>
  <r>
    <s v="08/08/2005"/>
    <x v="1"/>
    <x v="260"/>
    <n v="1.8501387604070306E-3"/>
    <s v="22.8580564336757"/>
    <s v="0.316240339279304"/>
    <n v="0.18501387604070305"/>
    <n v="1.8501387604070306E-3"/>
  </r>
  <r>
    <s v="10/08/2005"/>
    <x v="1"/>
    <x v="261"/>
    <n v="1.3272734585528696E-3"/>
    <s v="22.8580564336757"/>
    <s v="0.316240339279304"/>
    <n v="0.26412741825202107"/>
    <n v="1.3272734585528696E-3"/>
  </r>
  <r>
    <s v="16/08/2005"/>
    <x v="1"/>
    <x v="262"/>
    <n v="4.0220407834935448E-4"/>
    <s v="22.8580564336757"/>
    <s v="0.316240339279304"/>
    <n v="0.17938301894381209"/>
    <n v="4.0220407834935448E-4"/>
  </r>
  <r>
    <s v="17/08/2005"/>
    <x v="1"/>
    <x v="263"/>
    <n v="5.6308570968909629E-4"/>
    <s v="22.8580564336757"/>
    <s v="0.316240339279304"/>
    <n v="0.12669428468004665"/>
    <n v="5.6308570968909629E-4"/>
  </r>
  <r>
    <s v="18/08/2005"/>
    <x v="1"/>
    <x v="264"/>
    <n v="5.6308570968909629E-4"/>
    <s v="22.8580564336757"/>
    <s v="0.316240339279304"/>
    <n v="0.13063588464787032"/>
    <n v="5.6308570968909629E-4"/>
  </r>
  <r>
    <s v="23/08/2005"/>
    <x v="1"/>
    <x v="265"/>
    <n v="2.8154285484454814E-4"/>
    <s v="22.8580564336757"/>
    <s v="0.316240339279304"/>
    <n v="9.5724570647146359E-2"/>
    <n v="2.8154285484454814E-4"/>
  </r>
  <r>
    <s v="26/08/2005"/>
    <x v="1"/>
    <x v="266"/>
    <n v="5.3493142420464141E-3"/>
    <s v="22.8580564336757"/>
    <s v="0.316240339279304"/>
    <n v="0.34006354824437918"/>
    <n v="5.3493142420464141E-3"/>
  </r>
  <r>
    <s v="27/08/2005"/>
    <x v="1"/>
    <x v="267"/>
    <n v="7.5614366729678641E-3"/>
    <s v="22.8580564336757"/>
    <s v="0.316240339279304"/>
    <n v="7.5614366729678639E-2"/>
    <n v="7.5614366729678641E-3"/>
  </r>
  <r>
    <s v="28/08/2005"/>
    <x v="1"/>
    <x v="268"/>
    <n v="4.0220407834935445E-3"/>
    <s v="22.8580564336757"/>
    <s v="0.316240339279304"/>
    <n v="0.33350762176728471"/>
    <n v="4.0220407834935445E-3"/>
  </r>
  <r>
    <s v="29/08/2005"/>
    <x v="1"/>
    <x v="269"/>
    <n v="4.6655673088525119E-3"/>
    <s v="22.8580564336757"/>
    <s v="0.316240339279304"/>
    <n v="2.3637533684591561"/>
    <n v="4.6655673088525119E-3"/>
  </r>
  <r>
    <s v="30/08/2005"/>
    <x v="1"/>
    <x v="270"/>
    <n v="1.166391827213128E-3"/>
    <s v="22.8580564336757"/>
    <s v="0.316240339279304"/>
    <n v="0.41990105779672604"/>
    <n v="1.166391827213128E-3"/>
  </r>
  <r>
    <s v="01/09/2005"/>
    <x v="1"/>
    <x v="271"/>
    <n v="1.3674938663878053E-3"/>
    <s v="22.8580564336757"/>
    <s v="0.316240339279304"/>
    <n v="0.38973575192052445"/>
    <n v="1.3674938663878053E-3"/>
  </r>
  <r>
    <s v="05/09/2005"/>
    <x v="1"/>
    <x v="272"/>
    <n v="7.5614366729678641E-3"/>
    <s v="22.8580564336757"/>
    <s v="0.316240339279304"/>
    <n v="0.42344045368620037"/>
    <n v="7.5614366729678641E-3"/>
  </r>
  <r>
    <s v="06/09/2005"/>
    <x v="1"/>
    <x v="273"/>
    <n v="3.9415999678236741E-3"/>
    <s v="22.8580564336757"/>
    <s v="0.316240339279304"/>
    <n v="0.74025660620198686"/>
    <n v="3.9415999678236741E-3"/>
  </r>
  <r>
    <s v="07/09/2005"/>
    <x v="1"/>
    <x v="274"/>
    <n v="1.9547118207778626E-2"/>
    <s v="22.8580564336757"/>
    <s v="0.316240339279304"/>
    <n v="0.77235249165426534"/>
    <n v="1.9547118207778626E-2"/>
  </r>
  <r>
    <s v="08/09/2005"/>
    <x v="1"/>
    <x v="275"/>
    <n v="7.6418774886377345E-3"/>
    <s v="22.8580564336757"/>
    <s v="0.316240339279304"/>
    <n v="1.5559666975023128"/>
    <n v="7.6418774886377345E-3"/>
  </r>
  <r>
    <s v="13/09/2005"/>
    <x v="1"/>
    <x v="276"/>
    <n v="2.3730040622611912E-3"/>
    <s v="22.8580564336757"/>
    <s v="0.316240339279304"/>
    <n v="0.90411454772151389"/>
    <n v="2.3730040622611912E-3"/>
  </r>
  <r>
    <s v="15/09/2005"/>
    <x v="1"/>
    <x v="277"/>
    <n v="7.6418774886377345E-4"/>
    <s v="22.8580564336757"/>
    <s v="0.316240339279304"/>
    <n v="0.21397256968185657"/>
    <n v="7.6418774886377345E-4"/>
  </r>
  <r>
    <s v="16/09/2005"/>
    <x v="1"/>
    <x v="278"/>
    <n v="3.2980734424647067E-3"/>
    <s v="22.8580564336757"/>
    <s v="0.316240339279304"/>
    <n v="0.5738647789888589"/>
    <n v="3.2980734424647067E-3"/>
  </r>
  <r>
    <s v="17/09/2005"/>
    <x v="1"/>
    <x v="279"/>
    <n v="1.5283754977275469E-3"/>
    <s v="22.8580564336757"/>
    <s v="0.316240339279304"/>
    <n v="0.20858303503197523"/>
    <n v="1.5283754977275469E-3"/>
  </r>
  <r>
    <s v="18/09/2005"/>
    <x v="1"/>
    <x v="280"/>
    <n v="1.9466677392108757E-2"/>
    <s v="22.8580564336757"/>
    <s v="0.316240339279304"/>
    <n v="2.8190081647427907"/>
    <n v="1.9466677392108757E-2"/>
  </r>
  <r>
    <s v="19/09/2005"/>
    <x v="1"/>
    <x v="281"/>
    <n v="3.8209387443188672E-3"/>
    <s v="22.8580564336757"/>
    <s v="0.316240339279304"/>
    <n v="0.37232031532799742"/>
    <n v="3.8209387443188672E-3"/>
  </r>
  <r>
    <s v="20/09/2005"/>
    <x v="1"/>
    <x v="282"/>
    <n v="2.3730040622611912E-3"/>
    <s v="22.8580564336757"/>
    <s v="0.316240339279304"/>
    <n v="0.16301331295499336"/>
    <n v="2.3730040622611912E-3"/>
  </r>
  <r>
    <s v="27/09/2005"/>
    <x v="1"/>
    <x v="283"/>
    <n v="3.1774122189599002E-3"/>
    <s v="22.8580564336757"/>
    <s v="0.316240339279304"/>
    <n v="1.1010738848891928"/>
    <n v="3.1774122189599002E-3"/>
  </r>
  <r>
    <s v="01/10/2005"/>
    <x v="1"/>
    <x v="284"/>
    <n v="8.6876080923460556E-3"/>
    <s v="22.8580564336757"/>
    <s v="0.316240339279304"/>
    <n v="2.0569520974942685"/>
    <n v="8.6876080923460556E-3"/>
  </r>
  <r>
    <s v="02/10/2005"/>
    <x v="1"/>
    <x v="285"/>
    <n v="4.8264489401922536E-4"/>
    <s v="22.8580564336757"/>
    <s v="0.316240339279304"/>
    <n v="0.1047339420021719"/>
    <n v="4.8264489401922536E-4"/>
  </r>
  <r>
    <s v="03/10/2005"/>
    <x v="1"/>
    <x v="286"/>
    <n v="6.636367292764349E-3"/>
    <s v="22.8580564336757"/>
    <s v="0.316240339279304"/>
    <n v="0.83163737280296024"/>
    <n v="6.636367292764349E-3"/>
  </r>
  <r>
    <s v="04/10/2005"/>
    <x v="1"/>
    <x v="287"/>
    <n v="2.6143265092708041E-3"/>
    <s v="22.8580564336757"/>
    <s v="0.316240339279304"/>
    <n v="5.6630334231589106E-2"/>
    <n v="2.6143265092708041E-3"/>
  </r>
  <r>
    <s v="05/10/2005"/>
    <x v="1"/>
    <x v="288"/>
    <n v="1.1261714193781925E-2"/>
    <s v="22.8580564336757"/>
    <s v="0.316240339279304"/>
    <n v="1.014318465189237"/>
    <n v="1.1261714193781925E-2"/>
  </r>
  <r>
    <s v="07/10/2005"/>
    <x v="1"/>
    <x v="289"/>
    <n v="0.1727064312432128"/>
    <s v="22.8580564336757"/>
    <s v="0.316240339279304"/>
    <n v="4.8965531110485463"/>
    <n v="0.1727064312432128"/>
  </r>
  <r>
    <s v="10/10/2005"/>
    <x v="1"/>
    <x v="290"/>
    <n v="3.0849052809395486E-2"/>
    <s v="22.8580564336757"/>
    <s v="0.316240339279304"/>
    <n v="1.2644491815147005"/>
    <n v="3.0849052809395486E-2"/>
  </r>
  <r>
    <s v="11/10/2005"/>
    <x v="1"/>
    <x v="291"/>
    <n v="6.8374693319390263E-4"/>
    <s v="22.8580564336757"/>
    <s v="0.316240339279304"/>
    <n v="0.19808550858705706"/>
    <n v="6.8374693319390263E-4"/>
  </r>
  <r>
    <s v="14/10/2005"/>
    <x v="1"/>
    <x v="292"/>
    <n v="1.4077142742227407E-3"/>
    <s v="22.8580564336757"/>
    <s v="0.316240339279304"/>
    <n v="0.22664199814986125"/>
    <n v="1.4077142742227407E-3"/>
  </r>
  <r>
    <s v="17/10/2005"/>
    <x v="1"/>
    <x v="293"/>
    <n v="1.166391827213128E-3"/>
    <s v="22.8580564336757"/>
    <s v="0.316240339279304"/>
    <n v="0.43623054337770983"/>
    <n v="1.166391827213128E-3"/>
  </r>
  <r>
    <s v="18/10/2005"/>
    <x v="1"/>
    <x v="294"/>
    <n v="2.6947673249406749E-3"/>
    <s v="22.8580564336757"/>
    <s v="0.316240339279304"/>
    <n v="0.37674456018984032"/>
    <n v="2.6947673249406749E-3"/>
  </r>
  <r>
    <s v="19/10/2005"/>
    <x v="1"/>
    <x v="295"/>
    <n v="8.8484897236857979E-4"/>
    <s v="22.8580564336757"/>
    <s v="0.316240339279304"/>
    <n v="0.15042432530265856"/>
    <n v="8.8484897236857979E-4"/>
  </r>
  <r>
    <s v="21/10/2005"/>
    <x v="1"/>
    <x v="296"/>
    <n v="5.4297550577162852E-2"/>
    <s v="22.8580564336757"/>
    <s v="0.316240339279304"/>
    <n v="22.858056433675696"/>
    <n v="5.4297550577162852E-2"/>
  </r>
  <r>
    <s v="22/10/2005"/>
    <x v="1"/>
    <x v="297"/>
    <n v="0.56208019949322285"/>
    <s v="22.8580564336757"/>
    <s v="0.316240339279304"/>
    <n v="22.858056433675696"/>
    <n v="0.31624033927930389"/>
  </r>
  <r>
    <s v="23/10/2005"/>
    <x v="1"/>
    <x v="298"/>
    <n v="6.0330611752403172E-3"/>
    <s v="22.8580564336757"/>
    <s v="0.316240339279304"/>
    <n v="0.36906246229336764"/>
    <n v="6.0330611752403172E-3"/>
  </r>
  <r>
    <s v="25/10/2005"/>
    <x v="1"/>
    <x v="299"/>
    <n v="3.0165305876201586E-3"/>
    <s v="22.8580564336757"/>
    <s v="0.316240339279304"/>
    <n v="0.27510758959095843"/>
    <n v="3.0165305876201586E-3"/>
  </r>
  <r>
    <s v="31/10/2005"/>
    <x v="1"/>
    <x v="300"/>
    <n v="4.7218758798214217E-2"/>
    <s v="22.8580564336757"/>
    <s v="0.316240339279304"/>
    <n v="8.3552266419981507"/>
    <n v="4.7218758798214217E-2"/>
  </r>
  <r>
    <s v="01/11/2005"/>
    <x v="1"/>
    <x v="301"/>
    <n v="2.1316816152515787E-3"/>
    <s v="22.8580564336757"/>
    <s v="0.316240339279304"/>
    <n v="0.8825161887141536"/>
    <n v="2.1316816152515787E-3"/>
  </r>
  <r>
    <s v="02/11/2005"/>
    <x v="1"/>
    <x v="302"/>
    <n v="4.5368620037807186E-2"/>
    <s v="22.8580564336757"/>
    <s v="0.316240339279304"/>
    <n v="4.5971523951252866"/>
    <n v="4.5368620037807186E-2"/>
  </r>
  <r>
    <s v="03/11/2005"/>
    <x v="1"/>
    <x v="303"/>
    <n v="8.6473876845111208E-3"/>
    <s v="22.8580564336757"/>
    <s v="0.316240339279304"/>
    <n v="1.3697462092265615"/>
    <n v="8.6473876845111208E-3"/>
  </r>
  <r>
    <s v="04/11/2005"/>
    <x v="1"/>
    <x v="304"/>
    <n v="4.0220407834935444E-5"/>
    <s v="22.8580564336757"/>
    <s v="0.316240339279304"/>
    <n v="1.1543257048626474E-2"/>
    <n v="4.0220407834935444E-5"/>
  </r>
  <r>
    <s v="07/11/2005"/>
    <x v="1"/>
    <x v="305"/>
    <n v="1.1905240719140892E-2"/>
    <s v="22.8580564336757"/>
    <s v="0.316240339279304"/>
    <n v="0.93078067811607612"/>
    <n v="1.1905240719140892E-2"/>
  </r>
  <r>
    <s v="11/11/2005"/>
    <x v="1"/>
    <x v="306"/>
    <n v="3.2176326267948355E-4"/>
    <s v="22.8580564336757"/>
    <s v="0.316240339279304"/>
    <n v="4.3438040461730283E-2"/>
    <n v="3.2176326267948355E-4"/>
  </r>
  <r>
    <s v="13/11/2005"/>
    <x v="1"/>
    <x v="307"/>
    <n v="2.8838032417648714E-2"/>
    <s v="22.8580564336757"/>
    <s v="0.316240339279304"/>
    <n v="0.84125005027550981"/>
    <n v="2.8838032417648714E-2"/>
  </r>
  <r>
    <s v="14/11/2005"/>
    <x v="1"/>
    <x v="308"/>
    <n v="6.3950448457547361E-3"/>
    <s v="22.8580564336757"/>
    <s v="0.316240339279304"/>
    <n v="0.23247395728592687"/>
    <n v="6.3950448457547361E-3"/>
  </r>
  <r>
    <s v="17/11/2005"/>
    <x v="1"/>
    <x v="309"/>
    <n v="6.8374693319390263E-4"/>
    <s v="22.8580564336757"/>
    <s v="0.316240339279304"/>
    <n v="7.6056791215862923E-2"/>
    <n v="6.8374693319390263E-4"/>
  </r>
  <r>
    <s v="18/11/2005"/>
    <x v="1"/>
    <x v="310"/>
    <n v="8.8484897236857979E-4"/>
    <s v="22.8580564336757"/>
    <s v="0.316240339279304"/>
    <n v="0.13272734585528698"/>
    <n v="8.8484897236857979E-4"/>
  </r>
  <r>
    <s v="22/11/2005"/>
    <x v="1"/>
    <x v="311"/>
    <n v="5.156256284438724E-2"/>
    <s v="22.8580564336757"/>
    <s v="0.316240339279304"/>
    <n v="1.0232071753207577"/>
    <n v="5.156256284438724E-2"/>
  </r>
  <r>
    <s v="23/11/2005"/>
    <x v="1"/>
    <x v="312"/>
    <n v="7.6418774886377345E-4"/>
    <s v="22.8580564336757"/>
    <s v="0.316240339279304"/>
    <n v="3.1331697703414714E-2"/>
    <n v="7.6418774886377345E-4"/>
  </r>
  <r>
    <s v="24/11/2005"/>
    <x v="1"/>
    <x v="313"/>
    <n v="1.8501387604070306E-3"/>
    <s v="22.8580564336757"/>
    <s v="0.316240339279304"/>
    <n v="7.5855689176688251E-2"/>
    <n v="1.8501387604070306E-3"/>
  </r>
  <r>
    <s v="27/11/2005"/>
    <x v="1"/>
    <x v="314"/>
    <n v="2.887825282548365E-2"/>
    <s v="22.8580564336757"/>
    <s v="0.316240339279304"/>
    <n v="11.502755097936694"/>
    <n v="2.887825282548365E-2"/>
  </r>
  <r>
    <s v="28/11/2005"/>
    <x v="1"/>
    <x v="315"/>
    <n v="0.26895386719221331"/>
    <s v="22.8580564336757"/>
    <s v="0.316240339279304"/>
    <n v="22.858056433675696"/>
    <n v="0.26895386719221331"/>
  </r>
  <r>
    <s v="29/11/2005"/>
    <x v="1"/>
    <x v="316"/>
    <n v="5.4096448537988173E-2"/>
    <s v="22.8580564336757"/>
    <s v="0.316240339279304"/>
    <n v="2.6114708603145238"/>
    <n v="5.4096448537988173E-2"/>
  </r>
  <r>
    <s v="02/12/2005"/>
    <x v="1"/>
    <x v="317"/>
    <n v="2.015042432530266E-2"/>
    <s v="22.8580564336757"/>
    <s v="0.316240339279304"/>
    <n v="3.1279813377307648"/>
    <n v="2.015042432530266E-2"/>
  </r>
  <r>
    <s v="04/12/2005"/>
    <x v="1"/>
    <x v="318"/>
    <n v="1.2870530507179342E-3"/>
    <s v="22.8580564336757"/>
    <s v="0.316240339279304"/>
    <n v="4.3116277199050798E-2"/>
    <n v="1.2870530507179342E-3"/>
  </r>
  <r>
    <s v="05/12/2005"/>
    <x v="1"/>
    <x v="319"/>
    <n v="6.757028516269155E-3"/>
    <s v="22.8580564336757"/>
    <s v="0.316240339279304"/>
    <n v="0.47785866548686806"/>
    <n v="6.757028516269155E-3"/>
  </r>
  <r>
    <s v="07/12/2005"/>
    <x v="1"/>
    <x v="320"/>
    <n v="6.5157060692595421E-3"/>
    <s v="22.8580564336757"/>
    <s v="0.316240339279304"/>
    <n v="0.37413023368056952"/>
    <n v="6.5157060692595421E-3"/>
  </r>
  <r>
    <s v="09/12/2005"/>
    <x v="1"/>
    <x v="321"/>
    <n v="7.5614366729678641E-3"/>
    <s v="22.8580564336757"/>
    <s v="0.316240339279304"/>
    <n v="6.0491493383742913E-2"/>
    <n v="7.5614366729678641E-3"/>
  </r>
  <r>
    <s v="11/12/2005"/>
    <x v="1"/>
    <x v="322"/>
    <n v="2.6465028355387523E-2"/>
    <s v="22.8580564336757"/>
    <s v="0.316240339279304"/>
    <n v="5.3715963479869684"/>
    <n v="2.6465028355387523E-2"/>
  </r>
  <r>
    <s v="12/12/2005"/>
    <x v="1"/>
    <x v="323"/>
    <n v="1.7857861078711339E-2"/>
    <s v="22.8580564336757"/>
    <s v="0.316240339279304"/>
    <n v="2.0169327916985078"/>
    <n v="1.7857861078711339E-2"/>
  </r>
  <r>
    <s v="16/12/2005"/>
    <x v="1"/>
    <x v="324"/>
    <n v="3.8209387443188672E-3"/>
    <s v="22.8580564336757"/>
    <s v="0.316240339279304"/>
    <n v="0.5918433012910751"/>
    <n v="3.8209387443188672E-3"/>
  </r>
  <r>
    <s v="17/12/2005"/>
    <x v="1"/>
    <x v="325"/>
    <n v="8.0440815669870897E-4"/>
    <s v="22.8580564336757"/>
    <s v="0.316240339279304"/>
    <n v="3.2980734424647065E-2"/>
    <n v="8.0440815669870897E-4"/>
  </r>
  <r>
    <s v="20/12/2005"/>
    <x v="1"/>
    <x v="326"/>
    <n v="4.3719583316574828E-2"/>
    <s v="22.8580564336757"/>
    <s v="0.316240339279304"/>
    <n v="1.7236053573583237"/>
    <n v="4.3719583316574828E-2"/>
  </r>
  <r>
    <s v="21/12/2005"/>
    <x v="1"/>
    <x v="327"/>
    <n v="7.0385713711137027E-3"/>
    <s v="22.8580564336757"/>
    <s v="0.316240339279304"/>
    <n v="1.5696014157583558"/>
    <n v="7.0385713711137027E-3"/>
  </r>
  <r>
    <s v="23/12/2005"/>
    <x v="1"/>
    <x v="328"/>
    <n v="3.1814342597433938E-2"/>
    <s v="22.8580564336757"/>
    <s v="0.316240339279304"/>
    <n v="2.344045368620038"/>
    <n v="3.1814342597433938E-2"/>
  </r>
  <r>
    <s v="24/12/2005"/>
    <x v="1"/>
    <x v="329"/>
    <n v="0.26263926316212849"/>
    <s v="22.8580564336757"/>
    <s v="0.316240339279304"/>
    <n v="13.390178176406708"/>
    <n v="0.26263926316212849"/>
  </r>
  <r>
    <s v="26/12/2005"/>
    <x v="1"/>
    <x v="330"/>
    <n v="1.3111852954188956E-2"/>
    <s v="22.8580564336757"/>
    <s v="0.316240339279304"/>
    <n v="2.0249366528576598"/>
    <n v="1.3111852954188956E-2"/>
  </r>
  <r>
    <s v="27/12/2005"/>
    <x v="1"/>
    <x v="331"/>
    <n v="8.6876080923460556E-3"/>
    <s v="22.8580564336757"/>
    <s v="0.316240339279304"/>
    <n v="2.5340465752322729"/>
    <n v="8.6876080923460556E-3"/>
  </r>
  <r>
    <s v="31/12/2005"/>
    <x v="1"/>
    <x v="332"/>
    <n v="0.16936813739291318"/>
    <s v="22.8580564336757"/>
    <s v="0.316240339279304"/>
    <n v="5.7439568837228006"/>
    <n v="0.16936813739291318"/>
  </r>
  <r>
    <s v="02/01/2006"/>
    <x v="1"/>
    <x v="333"/>
    <n v="4.0220407834935445E-3"/>
    <s v="22.8580564336757"/>
    <s v="0.316240339279304"/>
    <n v="0.64211881108474445"/>
    <n v="4.0220407834935445E-3"/>
  </r>
  <r>
    <s v="03/01/2006"/>
    <x v="1"/>
    <x v="334"/>
    <n v="3.2176326267948359E-3"/>
    <s v="22.8580564336757"/>
    <s v="0.316240339279304"/>
    <n v="0.44133853517274663"/>
    <n v="3.2176326267948359E-3"/>
  </r>
  <r>
    <s v="04/01/2006"/>
    <x v="1"/>
    <x v="335"/>
    <n v="3.072839158589068E-2"/>
    <s v="22.8580564336757"/>
    <s v="0.316240339279304"/>
    <n v="4.5351727466516509"/>
    <n v="3.072839158589068E-2"/>
  </r>
  <r>
    <s v="06/01/2006"/>
    <x v="1"/>
    <x v="336"/>
    <n v="9.2506938020351526E-3"/>
    <s v="22.8580564336757"/>
    <s v="0.316240339279304"/>
    <n v="0.54024051803885287"/>
    <n v="9.2506938020351526E-3"/>
  </r>
  <r>
    <s v="07/01/2006"/>
    <x v="1"/>
    <x v="337"/>
    <n v="2.9722881390017296E-2"/>
    <s v="22.8580564336757"/>
    <s v="0.316240339279304"/>
    <n v="0.77645497325342883"/>
    <n v="2.9722881390017296E-2"/>
  </r>
  <r>
    <s v="08/01/2006"/>
    <x v="1"/>
    <x v="338"/>
    <n v="3.8209387443188672E-3"/>
    <s v="22.8580564336757"/>
    <s v="0.316240339279304"/>
    <n v="0.87374813980613764"/>
    <n v="3.8209387443188672E-3"/>
  </r>
  <r>
    <s v="11/01/2006"/>
    <x v="1"/>
    <x v="339"/>
    <n v="4.0220407834935448E-4"/>
    <s v="22.8580564336757"/>
    <s v="0.316240339279304"/>
    <n v="5.2286530185416083E-2"/>
    <n v="4.0220407834935448E-4"/>
  </r>
  <r>
    <s v="12/01/2006"/>
    <x v="1"/>
    <x v="340"/>
    <n v="7.3724007561436669E-2"/>
    <s v="22.8580564336757"/>
    <s v="0.316240339279304"/>
    <n v="6.0929493625065358"/>
    <n v="7.3724007561436669E-2"/>
  </r>
  <r>
    <s v="16/01/2006"/>
    <x v="1"/>
    <x v="341"/>
    <n v="4.3639142500904962E-2"/>
    <s v="22.8580564336757"/>
    <s v="0.316240339279304"/>
    <n v="1.4240035393958894"/>
    <n v="4.3639142500904962E-2"/>
  </r>
  <r>
    <s v="18/01/2006"/>
    <x v="1"/>
    <x v="342"/>
    <n v="1.6289265173148857E-2"/>
    <s v="22.8580564336757"/>
    <s v="0.316240339279304"/>
    <n v="0.71258496561155127"/>
    <n v="1.6289265173148857E-2"/>
  </r>
  <r>
    <s v="20/01/2006"/>
    <x v="1"/>
    <x v="343"/>
    <n v="3.8209387443188672E-3"/>
    <s v="22.8580564336757"/>
    <s v="0.316240339279304"/>
    <n v="0.44182118006676585"/>
    <n v="3.8209387443188672E-3"/>
  </r>
  <r>
    <s v="21/01/2006"/>
    <x v="1"/>
    <x v="344"/>
    <n v="3.3020954832481998E-2"/>
    <s v="22.8580564336757"/>
    <s v="0.316240339279304"/>
    <n v="1.0800788319993564"/>
    <n v="3.3020954832481998E-2"/>
  </r>
  <r>
    <s v="22/01/2006"/>
    <x v="1"/>
    <x v="345"/>
    <n v="2.6947673249406749E-3"/>
    <s v="22.8580564336757"/>
    <s v="0.316240339279304"/>
    <n v="0.44463660861521137"/>
    <n v="2.6947673249406749E-3"/>
  </r>
  <r>
    <s v="24/01/2006"/>
    <x v="1"/>
    <x v="346"/>
    <n v="0.1680408639343603"/>
    <s v="22.8580564336757"/>
    <s v="0.316240339279304"/>
    <n v="10.723364034911315"/>
    <n v="0.1680408639343603"/>
  </r>
  <r>
    <s v="25/01/2006"/>
    <x v="1"/>
    <x v="347"/>
    <n v="3.579616297309255E-2"/>
    <s v="22.8580564336757"/>
    <s v="0.316240339279304"/>
    <n v="6.228572577725938"/>
    <n v="3.579616297309255E-2"/>
  </r>
  <r>
    <s v="26/01/2006"/>
    <x v="1"/>
    <x v="348"/>
    <n v="9.8942203273941192E-3"/>
    <s v="22.8580564336757"/>
    <s v="0.316240339279304"/>
    <n v="0.72493263081687653"/>
    <n v="9.8942203273941192E-3"/>
  </r>
  <r>
    <s v="28/01/2006"/>
    <x v="1"/>
    <x v="349"/>
    <n v="1.2267224389655312E-2"/>
    <s v="22.8580564336757"/>
    <s v="0.316240339279304"/>
    <n v="0.52009009371355031"/>
    <n v="1.2267224389655312E-2"/>
  </r>
  <r>
    <s v="01/02/2006"/>
    <x v="1"/>
    <x v="350"/>
    <n v="4.3920685355749507E-2"/>
    <s v="22.8580564336757"/>
    <s v="0.316240339279304"/>
    <n v="1.7594417407392511"/>
    <n v="4.3920685355749507E-2"/>
  </r>
  <r>
    <s v="02/02/2006"/>
    <x v="1"/>
    <x v="351"/>
    <n v="7.2396734102883799E-3"/>
    <s v="22.8580564336757"/>
    <s v="0.316240339279304"/>
    <n v="1.409323090536138"/>
    <n v="7.2396734102883799E-3"/>
  </r>
  <r>
    <s v="03/02/2006"/>
    <x v="1"/>
    <x v="352"/>
    <n v="3.841048948236335E-2"/>
    <s v="22.8580564336757"/>
    <s v="0.316240339279304"/>
    <n v="2.7119816594940271"/>
    <n v="3.841048948236335E-2"/>
  </r>
  <r>
    <s v="06/02/2006"/>
    <x v="1"/>
    <x v="353"/>
    <n v="7.7625387121425414E-3"/>
    <s v="22.8580564336757"/>
    <s v="0.316240339279304"/>
    <n v="0.36962554800305675"/>
    <n v="7.7625387121425414E-3"/>
  </r>
  <r>
    <s v="07/02/2006"/>
    <x v="1"/>
    <x v="354"/>
    <n v="6.6765877005992838E-3"/>
    <s v="22.8580564336757"/>
    <s v="0.316240339279304"/>
    <n v="0.63821743152475563"/>
    <n v="6.6765877005992838E-3"/>
  </r>
  <r>
    <s v="11/02/2006"/>
    <x v="1"/>
    <x v="355"/>
    <n v="9.6528978803845072E-3"/>
    <s v="22.8580564336757"/>
    <s v="0.316240339279304"/>
    <n v="1.073482685114427"/>
    <n v="9.6528978803845072E-3"/>
  </r>
  <r>
    <s v="12/02/2006"/>
    <x v="1"/>
    <x v="356"/>
    <n v="0.10481438281784178"/>
    <s v="22.8580564336757"/>
    <s v="0.316240339279304"/>
    <n v="3.9159393476249851"/>
    <n v="0.10481438281784178"/>
  </r>
  <r>
    <s v="13/02/2006"/>
    <x v="1"/>
    <x v="357"/>
    <n v="7.1592325946185101E-2"/>
    <s v="22.8580564336757"/>
    <s v="0.316240339279304"/>
    <n v="1.3954068294252504"/>
    <n v="7.1592325946185101E-2"/>
  </r>
  <r>
    <s v="16/02/2006"/>
    <x v="1"/>
    <x v="358"/>
    <n v="5.2286530185416077E-4"/>
    <s v="22.8580564336757"/>
    <s v="0.316240339279304"/>
    <n v="4.7057877166874476E-3"/>
    <n v="5.2286530185416077E-4"/>
  </r>
  <r>
    <s v="19/02/2006"/>
    <x v="1"/>
    <x v="359"/>
    <n v="1.6208824357478984E-2"/>
    <s v="22.8580564336757"/>
    <s v="0.316240339279304"/>
    <n v="0.37260185818284197"/>
    <n v="1.6208824357478984E-2"/>
  </r>
  <r>
    <s v="21/02/2006"/>
    <x v="1"/>
    <x v="360"/>
    <n v="2.9964203837026908E-2"/>
    <s v="22.8580564336757"/>
    <s v="0.316240339279304"/>
    <n v="4.2708040059526207"/>
    <n v="2.9964203837026908E-2"/>
  </r>
  <r>
    <s v="23/02/2006"/>
    <x v="1"/>
    <x v="361"/>
    <n v="6.033061175240317E-4"/>
    <s v="22.8580564336757"/>
    <s v="0.316240339279304"/>
    <n v="0.10256203997908539"/>
    <n v="6.033061175240317E-4"/>
  </r>
  <r>
    <s v="27/02/2006"/>
    <x v="1"/>
    <x v="362"/>
    <n v="0.22587781040099747"/>
    <s v="22.8580564336757"/>
    <s v="0.316240339279304"/>
    <n v="4.5622008607167279"/>
    <n v="0.22587781040099747"/>
  </r>
  <r>
    <s v="28/02/2006"/>
    <x v="1"/>
    <x v="363"/>
    <n v="7.0385713711137027E-3"/>
    <s v="22.8580564336757"/>
    <s v="0.316240339279304"/>
    <n v="0.16434058641354624"/>
    <n v="7.0385713711137027E-3"/>
  </r>
  <r>
    <s v="02/03/2006"/>
    <x v="1"/>
    <x v="364"/>
    <n v="1.8501387604070305E-2"/>
    <s v="22.8580564336757"/>
    <s v="0.316240339279304"/>
    <n v="1.7162852431323654"/>
    <n v="1.8501387604070305E-2"/>
  </r>
  <r>
    <s v="04/03/2006"/>
    <x v="1"/>
    <x v="365"/>
    <n v="7.0586815750311713E-2"/>
    <s v="22.8580564336757"/>
    <s v="0.316240339279304"/>
    <n v="4.2035957044604428"/>
    <n v="7.0586815750311713E-2"/>
  </r>
  <r>
    <s v="05/03/2006"/>
    <x v="1"/>
    <x v="366"/>
    <n v="1.2066122350480634E-2"/>
    <s v="22.8580564336757"/>
    <s v="0.316240339279304"/>
    <n v="0.9564815187225999"/>
    <n v="1.2066122350480634E-2"/>
  </r>
  <r>
    <s v="06/03/2006"/>
    <x v="1"/>
    <x v="367"/>
    <n v="7.0787917789486383E-3"/>
    <s v="22.8580564336757"/>
    <s v="0.316240339279304"/>
    <n v="2.4994972449020634"/>
    <n v="7.0787917789486383E-3"/>
  </r>
  <r>
    <s v="07/03/2006"/>
    <x v="1"/>
    <x v="368"/>
    <n v="2.1316816152515787E-3"/>
    <s v="22.8580564336757"/>
    <s v="0.316240339279304"/>
    <n v="3.6238587459276835E-2"/>
    <n v="2.1316816152515787E-3"/>
  </r>
  <r>
    <s v="09/03/2006"/>
    <x v="1"/>
    <x v="369"/>
    <n v="4.1909664964002738E-2"/>
    <s v="22.8580564336757"/>
    <s v="0.316240339279304"/>
    <n v="1.1094397297188594"/>
    <n v="4.1909664964002738E-2"/>
  </r>
  <r>
    <s v="12/03/2006"/>
    <x v="1"/>
    <x v="370"/>
    <n v="4.4644652696778347E-3"/>
    <s v="22.8580564336757"/>
    <s v="0.316240339279304"/>
    <n v="1.113944415396372"/>
    <n v="4.4644652696778347E-3"/>
  </r>
  <r>
    <s v="16/03/2006"/>
    <x v="1"/>
    <x v="371"/>
    <n v="1.2870530507179342E-3"/>
    <s v="22.8580564336757"/>
    <s v="0.316240339279304"/>
    <n v="2.445400796364075E-2"/>
    <n v="1.2870530507179342E-3"/>
  </r>
  <r>
    <s v="18/03/2006"/>
    <x v="1"/>
    <x v="372"/>
    <n v="1.0296424405743474E-2"/>
    <s v="22.8580564336757"/>
    <s v="0.316240339279304"/>
    <n v="2.7566263121908055"/>
    <n v="1.0296424405743474E-2"/>
  </r>
  <r>
    <s v="20/03/2006"/>
    <x v="1"/>
    <x v="373"/>
    <n v="7.6418774886377345E-4"/>
    <s v="22.8580564336757"/>
    <s v="0.316240339279304"/>
    <n v="0.10316534609660942"/>
    <n v="7.6418774886377345E-4"/>
  </r>
  <r>
    <s v="22/03/2006"/>
    <x v="1"/>
    <x v="374"/>
    <n v="3.3704701765675901E-2"/>
    <s v="22.8580564336757"/>
    <s v="0.316240339279304"/>
    <n v="1.3236938422555604"/>
    <n v="3.3704701765675901E-2"/>
  </r>
  <r>
    <s v="23/03/2006"/>
    <x v="1"/>
    <x v="375"/>
    <n v="2.1035273297671239E-2"/>
    <s v="22.8580564336757"/>
    <s v="0.316240339279304"/>
    <n v="2.1276595744680851"/>
    <n v="2.1035273297671239E-2"/>
  </r>
  <r>
    <s v="24/03/2006"/>
    <x v="1"/>
    <x v="376"/>
    <n v="8.0038611591521543E-3"/>
    <s v="22.8580564336757"/>
    <s v="0.316240339279304"/>
    <n v="0.76036681011945462"/>
    <n v="8.0038611591521543E-3"/>
  </r>
  <r>
    <s v="26/03/2006"/>
    <x v="1"/>
    <x v="377"/>
    <n v="1.3795599887382859E-2"/>
    <s v="22.8580564336757"/>
    <s v="0.316240339279304"/>
    <n v="1.1161565378272935"/>
    <n v="1.3795599887382859E-2"/>
  </r>
  <r>
    <s v="28/03/2006"/>
    <x v="1"/>
    <x v="378"/>
    <n v="4.5408840445642119E-2"/>
    <s v="22.8580564336757"/>
    <s v="0.316240339279304"/>
    <n v="4.2608695652173916"/>
    <n v="4.5408840445642119E-2"/>
  </r>
  <r>
    <s v="30/03/2006"/>
    <x v="1"/>
    <x v="379"/>
    <n v="9.8942203273941192E-3"/>
    <s v="22.8580564336757"/>
    <s v="0.316240339279304"/>
    <n v="0.89047982946547077"/>
    <n v="9.8942203273941192E-3"/>
  </r>
  <r>
    <s v="01/04/2006"/>
    <x v="2"/>
    <x v="380"/>
    <n v="3.9521726918910247E-2"/>
    <s v="22.8580564336757"/>
    <s v="0.316240339279304"/>
    <n v="1.8734502266982305"/>
    <n v="3.9521726918910247E-2"/>
  </r>
  <r>
    <s v="03/04/2006"/>
    <x v="2"/>
    <x v="381"/>
    <n v="3.2098864502668216E-4"/>
    <s v="22.8580564336757"/>
    <s v="0.316240339279304"/>
    <n v="6.4839706295389807E-2"/>
    <n v="3.2098864502668216E-4"/>
  </r>
  <r>
    <s v="05/04/2006"/>
    <x v="2"/>
    <x v="382"/>
    <n v="1.7814869798980861E-2"/>
    <s v="22.8580564336757"/>
    <s v="0.316240339279304"/>
    <n v="2.0019259318701601"/>
    <n v="1.7814869798980861E-2"/>
  </r>
  <r>
    <s v="10/04/2006"/>
    <x v="2"/>
    <x v="383"/>
    <n v="1.4444489026200699E-3"/>
    <s v="22.8580564336757"/>
    <s v="0.316240339279304"/>
    <n v="0.4058901416362396"/>
    <n v="1.4444489026200699E-3"/>
  </r>
  <r>
    <s v="12/04/2006"/>
    <x v="2"/>
    <x v="384"/>
    <n v="2.5919833085904585E-2"/>
    <s v="22.8580564336757"/>
    <s v="0.316240339279304"/>
    <n v="0.53432572322754079"/>
    <n v="2.5919833085904585E-2"/>
  </r>
  <r>
    <s v="18/04/2006"/>
    <x v="2"/>
    <x v="385"/>
    <n v="4.7626690205833967E-2"/>
    <s v="22.8580564336757"/>
    <s v="0.316240339279304"/>
    <n v="5.4222605625326006"/>
    <n v="4.7626690205833967E-2"/>
  </r>
  <r>
    <s v="19/04/2006"/>
    <x v="2"/>
    <x v="386"/>
    <n v="7.3024916743570194E-3"/>
    <s v="22.8580564336757"/>
    <s v="0.316240339279304"/>
    <n v="0.20860249568671507"/>
    <n v="7.3024916743570194E-3"/>
  </r>
  <r>
    <s v="20/04/2006"/>
    <x v="2"/>
    <x v="387"/>
    <n v="4.4135938691168804E-3"/>
    <s v="22.8580564336757"/>
    <s v="0.316240339279304"/>
    <n v="0.23648838422340809"/>
    <n v="4.4135938691168804E-3"/>
  </r>
  <r>
    <s v="21/04/2006"/>
    <x v="2"/>
    <x v="388"/>
    <n v="1.6450668057617461E-3"/>
    <s v="22.8580564336757"/>
    <s v="0.316240339279304"/>
    <n v="0.28953175781406731"/>
    <n v="1.6450668057617461E-3"/>
  </r>
  <r>
    <s v="24/04/2006"/>
    <x v="2"/>
    <x v="389"/>
    <n v="2.9811820406853106E-2"/>
    <s v="22.8580564336757"/>
    <s v="0.316240339279304"/>
    <n v="0.99987962925811502"/>
    <n v="2.9811820406853106E-2"/>
  </r>
  <r>
    <s v="26/04/2006"/>
    <x v="2"/>
    <x v="390"/>
    <n v="8.7068169963487544E-3"/>
    <s v="22.8580564336757"/>
    <s v="0.316240339279304"/>
    <n v="0.37467399590739475"/>
    <n v="8.7068169963487544E-3"/>
  </r>
  <r>
    <s v="27/04/2006"/>
    <x v="2"/>
    <x v="391"/>
    <n v="2.8086506439834692E-3"/>
    <s v="22.8580564336757"/>
    <s v="0.316240339279304"/>
    <n v="0.4395538257834129"/>
    <n v="2.8086506439834692E-3"/>
  </r>
  <r>
    <s v="28/04/2006"/>
    <x v="2"/>
    <x v="392"/>
    <n v="1.3120410865465634E-2"/>
    <s v="22.8580564336757"/>
    <s v="0.316240339279304"/>
    <n v="3.7524375075231715"/>
    <n v="1.3120410865465634E-2"/>
  </r>
  <r>
    <s v="30/04/2006"/>
    <x v="2"/>
    <x v="393"/>
    <n v="2.9290213858684747E-3"/>
    <s v="22.8580564336757"/>
    <s v="0.316240339279304"/>
    <n v="0.34321710869477995"/>
    <n v="2.9290213858684747E-3"/>
  </r>
  <r>
    <s v="01/05/2006"/>
    <x v="2"/>
    <x v="394"/>
    <n v="2.0864261926734342E-3"/>
    <s v="22.8580564336757"/>
    <s v="0.316240339279304"/>
    <n v="8.040765557918389E-2"/>
    <n v="2.0864261926734342E-3"/>
  </r>
  <r>
    <s v="02/05/2006"/>
    <x v="2"/>
    <x v="395"/>
    <n v="1.0432130963367171E-3"/>
    <s v="22.8580564336757"/>
    <s v="0.316240339279304"/>
    <n v="0.33904425630943308"/>
    <n v="1.0432130963367171E-3"/>
  </r>
  <r>
    <s v="03/05/2006"/>
    <x v="2"/>
    <x v="396"/>
    <n v="7.864221803153713E-3"/>
    <s v="22.8580564336757"/>
    <s v="0.316240339279304"/>
    <n v="0.3058620551297998"/>
    <n v="7.864221803153713E-3"/>
  </r>
  <r>
    <s v="04/05/2006"/>
    <x v="2"/>
    <x v="397"/>
    <n v="3.4506279340368332E-2"/>
    <s v="22.8580564336757"/>
    <s v="0.316240339279304"/>
    <n v="1.1648677928018296"/>
    <n v="3.4506279340368332E-2"/>
  </r>
  <r>
    <s v="06/05/2006"/>
    <x v="2"/>
    <x v="398"/>
    <n v="7.4228624162420258E-3"/>
    <s v="22.8580564336757"/>
    <s v="0.316240339279304"/>
    <n v="1.8648236568631384"/>
    <n v="7.4228624162420258E-3"/>
  </r>
  <r>
    <s v="07/05/2006"/>
    <x v="2"/>
    <x v="399"/>
    <n v="4.0123580628335272E-3"/>
    <s v="22.8580564336757"/>
    <s v="0.316240339279304"/>
    <n v="0.32604421618585244"/>
    <n v="4.0123580628335272E-3"/>
  </r>
  <r>
    <s v="08/05/2006"/>
    <x v="2"/>
    <x v="400"/>
    <n v="1.8817959314689242E-2"/>
    <s v="22.8580564336757"/>
    <s v="0.316240339279304"/>
    <n v="3.1773061027966136"/>
    <n v="1.8817959314689242E-2"/>
  </r>
  <r>
    <s v="09/05/2006"/>
    <x v="2"/>
    <x v="401"/>
    <n v="4.774706094771897E-3"/>
    <s v="22.8580564336757"/>
    <s v="0.316240339279304"/>
    <n v="0.8922681860129198"/>
    <n v="4.774706094771897E-3"/>
  </r>
  <r>
    <s v="11/05/2006"/>
    <x v="2"/>
    <x v="402"/>
    <n v="7.2222445131003496E-4"/>
    <s v="22.8580564336757"/>
    <s v="0.316240339279304"/>
    <n v="0.27516751594912331"/>
    <n v="7.2222445131003496E-4"/>
  </r>
  <r>
    <s v="12/05/2006"/>
    <x v="2"/>
    <x v="403"/>
    <n v="0.10652810656823015"/>
    <s v="22.8580564336757"/>
    <s v="0.316240339279304"/>
    <n v="1.698792280223087"/>
    <n v="0.10652810656823015"/>
  </r>
  <r>
    <s v="15/05/2006"/>
    <x v="2"/>
    <x v="404"/>
    <n v="6.4358223327849781E-2"/>
    <s v="22.8580564336757"/>
    <s v="0.316240339279304"/>
    <n v="0.57914376278939128"/>
    <n v="6.4358223327849781E-2"/>
  </r>
  <r>
    <s v="18/05/2006"/>
    <x v="2"/>
    <x v="405"/>
    <n v="1.4043253219917346E-3"/>
    <s v="22.8580564336757"/>
    <s v="0.316240339279304"/>
    <n v="0.34686835453195841"/>
    <n v="1.4043253219917346E-3"/>
  </r>
  <r>
    <s v="19/05/2006"/>
    <x v="2"/>
    <x v="406"/>
    <n v="3.2098864502668216E-4"/>
    <s v="22.8580564336757"/>
    <s v="0.316240339279304"/>
    <n v="3.7876660113148497E-2"/>
    <n v="3.2098864502668216E-4"/>
  </r>
  <r>
    <s v="22/05/2006"/>
    <x v="2"/>
    <x v="407"/>
    <n v="1.5648196445050757E-3"/>
    <s v="22.8580564336757"/>
    <s v="0.316240339279304"/>
    <n v="0.29226016129679411"/>
    <n v="1.5648196445050757E-3"/>
  </r>
  <r>
    <s v="24/05/2006"/>
    <x v="2"/>
    <x v="408"/>
    <n v="3.8518637403201863E-3"/>
    <s v="22.8580564336757"/>
    <s v="0.316240339279304"/>
    <n v="0.2265778598082093"/>
    <n v="3.8518637403201863E-3"/>
  </r>
  <r>
    <s v="25/05/2006"/>
    <x v="2"/>
    <x v="409"/>
    <n v="1.8055611282750872E-3"/>
    <s v="22.8580564336757"/>
    <s v="0.316240339279304"/>
    <n v="7.2222445131003487E-3"/>
    <n v="1.8055611282750872E-3"/>
  </r>
  <r>
    <s v="27/05/2006"/>
    <x v="2"/>
    <x v="410"/>
    <n v="3.8518637403201863E-3"/>
    <s v="22.8580564336757"/>
    <s v="0.316240339279304"/>
    <n v="0.5093287324960879"/>
    <n v="3.8518637403201863E-3"/>
  </r>
  <r>
    <s v="28/05/2006"/>
    <x v="2"/>
    <x v="411"/>
    <n v="0.3062231673554548"/>
    <s v="22.8580564336757"/>
    <s v="0.316240339279304"/>
    <n v="6.738594872206396"/>
    <n v="0.3062231673554548"/>
  </r>
  <r>
    <s v="30/05/2006"/>
    <x v="2"/>
    <x v="412"/>
    <n v="2.1265497733017696E-3"/>
    <s v="22.8580564336757"/>
    <s v="0.316240339279304"/>
    <n v="0.64859768085703973"/>
    <n v="2.1265497733017696E-3"/>
  </r>
  <r>
    <s v="03/06/2006"/>
    <x v="2"/>
    <x v="413"/>
    <n v="5.6935360911607752E-2"/>
    <s v="22.8580564336757"/>
    <s v="0.316240339279304"/>
    <n v="3.9736388075271836"/>
    <n v="5.6935360911607752E-2"/>
  </r>
  <r>
    <s v="04/06/2006"/>
    <x v="2"/>
    <x v="414"/>
    <n v="5.8179191911086146E-3"/>
    <s v="22.8580564336757"/>
    <s v="0.316240339279304"/>
    <n v="0.32391766641255065"/>
    <n v="5.8179191911086146E-3"/>
  </r>
  <r>
    <s v="05/06/2006"/>
    <x v="2"/>
    <x v="415"/>
    <n v="8.8271877382337604E-4"/>
    <s v="22.8580564336757"/>
    <s v="0.316240339279304"/>
    <n v="0.26140512779360431"/>
    <n v="8.8271877382337604E-4"/>
  </r>
  <r>
    <s v="06/06/2006"/>
    <x v="2"/>
    <x v="416"/>
    <n v="2.8086506439834689E-4"/>
    <s v="22.8580564336757"/>
    <s v="0.316240339279304"/>
    <n v="3.1737752277013198E-2"/>
    <n v="2.8086506439834689E-4"/>
  </r>
  <r>
    <s v="09/06/2006"/>
    <x v="2"/>
    <x v="417"/>
    <n v="3.5308750952935043E-2"/>
    <s v="22.8580564336757"/>
    <s v="0.316240339279304"/>
    <n v="0.47622677847771133"/>
    <n v="3.5308750952935043E-2"/>
  </r>
  <r>
    <s v="10/06/2006"/>
    <x v="2"/>
    <x v="418"/>
    <n v="2.9250090278056414E-2"/>
    <s v="22.8580564336757"/>
    <s v="0.316240339279304"/>
    <n v="0.68238173574609795"/>
    <n v="2.9250090278056414E-2"/>
  </r>
  <r>
    <s v="11/06/2006"/>
    <x v="2"/>
    <x v="419"/>
    <n v="6.050635958752959E-2"/>
    <s v="22.8580564336757"/>
    <s v="0.316240339279304"/>
    <n v="2.3195441961240619"/>
    <n v="6.050635958752959E-2"/>
  </r>
  <r>
    <s v="12/06/2006"/>
    <x v="2"/>
    <x v="420"/>
    <n v="0.12237692091642258"/>
    <s v="22.8580564336757"/>
    <s v="0.316240339279304"/>
    <n v="22.858056433675696"/>
    <n v="0.12237692091642258"/>
  </r>
  <r>
    <s v="13/06/2006"/>
    <x v="2"/>
    <x v="421"/>
    <n v="1.6450668057617461E-3"/>
    <s v="22.8580564336757"/>
    <s v="0.316240339279304"/>
    <n v="0.90627131565220875"/>
    <n v="1.6450668057617461E-3"/>
  </r>
  <r>
    <s v="14/06/2006"/>
    <x v="2"/>
    <x v="422"/>
    <n v="5.3765598041969264E-3"/>
    <s v="22.8580564336757"/>
    <s v="0.316240339279304"/>
    <n v="0.73177386349957874"/>
    <n v="5.3765598041969264E-3"/>
  </r>
  <r>
    <s v="15/06/2006"/>
    <x v="2"/>
    <x v="423"/>
    <n v="0.13642017413633992"/>
    <s v="22.8580564336757"/>
    <s v="0.316240339279304"/>
    <n v="4.3300966978293145"/>
    <n v="0.13642017413633992"/>
  </r>
  <r>
    <s v="16/06/2006"/>
    <x v="2"/>
    <x v="424"/>
    <n v="4.7305701560807288E-2"/>
    <s v="22.8580564336757"/>
    <s v="0.316240339279304"/>
    <n v="1.5095293503992295"/>
    <n v="4.7305701560807288E-2"/>
  </r>
  <r>
    <s v="18/06/2006"/>
    <x v="2"/>
    <x v="425"/>
    <n v="1.6330297315732455E-2"/>
    <s v="22.8580564336757"/>
    <s v="0.316240339279304"/>
    <n v="3.2306303414516711"/>
    <n v="1.6330297315732455E-2"/>
  </r>
  <r>
    <s v="19/06/2006"/>
    <x v="2"/>
    <x v="426"/>
    <n v="0.10680897163262849"/>
    <s v="22.8580564336757"/>
    <s v="0.316240339279304"/>
    <n v="16.526100389198731"/>
    <n v="0.10680897163262849"/>
  </r>
  <r>
    <s v="20/06/2006"/>
    <x v="2"/>
    <x v="427"/>
    <n v="9.027805641375437E-3"/>
    <s v="22.8580564336757"/>
    <s v="0.316240339279304"/>
    <n v="1.497733017694499"/>
    <n v="9.027805641375437E-3"/>
  </r>
  <r>
    <s v="21/06/2006"/>
    <x v="2"/>
    <x v="428"/>
    <n v="3.089515708381816E-3"/>
    <s v="22.8580564336757"/>
    <s v="0.316240339279304"/>
    <n v="0.17602214821650683"/>
    <n v="3.089515708381816E-3"/>
  </r>
  <r>
    <s v="22/06/2006"/>
    <x v="2"/>
    <x v="429"/>
    <n v="1.2759298639810616E-2"/>
    <s v="22.8580564336757"/>
    <s v="0.316240339279304"/>
    <n v="1.4178870922441118"/>
    <n v="1.2759298639810616E-2"/>
  </r>
  <r>
    <s v="23/06/2006"/>
    <x v="2"/>
    <x v="430"/>
    <n v="3.1296392890101513E-2"/>
    <s v="22.8580564336757"/>
    <s v="0.316240339279304"/>
    <n v="10.134694860169322"/>
    <n v="3.1296392890101513E-2"/>
  </r>
  <r>
    <s v="25/06/2006"/>
    <x v="2"/>
    <x v="431"/>
    <n v="6.8210087068169964E-4"/>
    <s v="22.8580564336757"/>
    <s v="0.316240339279304"/>
    <n v="3.225013040163704"/>
    <n v="6.8210087068169964E-4"/>
  </r>
  <r>
    <s v="26/06/2006"/>
    <x v="2"/>
    <x v="432"/>
    <n v="2.6481563214701279E-3"/>
    <s v="22.8580564336757"/>
    <s v="0.316240339279304"/>
    <n v="8.6819002527785578"/>
    <n v="2.6481563214701279E-3"/>
  </r>
  <r>
    <s v="27/06/2006"/>
    <x v="2"/>
    <x v="433"/>
    <n v="4.0926052240901978E-3"/>
    <s v="22.8580564336757"/>
    <s v="0.316240339279304"/>
    <n v="0.84600569754844923"/>
    <n v="4.0926052240901978E-3"/>
  </r>
  <r>
    <s v="28/06/2006"/>
    <x v="2"/>
    <x v="434"/>
    <n v="1.2037074188500582E-3"/>
    <s v="22.8580564336757"/>
    <s v="0.316240339279304"/>
    <n v="0.10472254543995506"/>
    <n v="1.2037074188500582E-3"/>
  </r>
  <r>
    <s v="29/06/2006"/>
    <x v="2"/>
    <x v="435"/>
    <n v="9.2284235445171125E-4"/>
    <s v="22.8580564336757"/>
    <s v="0.316240339279304"/>
    <n v="8.2165469646511262"/>
    <n v="9.2284235445171125E-4"/>
  </r>
  <r>
    <s v="05/07/2006"/>
    <x v="2"/>
    <x v="436"/>
    <n v="5.496930546081932E-3"/>
    <s v="22.8580564336757"/>
    <s v="0.316240339279304"/>
    <n v="0.87690085463226741"/>
    <n v="5.496930546081932E-3"/>
  </r>
  <r>
    <s v="06/07/2006"/>
    <x v="2"/>
    <x v="437"/>
    <n v="8.4259519319504071E-4"/>
    <s v="22.8580564336757"/>
    <s v="0.316240339279304"/>
    <n v="4.6342735625727237E-2"/>
    <n v="8.4259519319504071E-4"/>
  </r>
  <r>
    <s v="07/07/2006"/>
    <x v="2"/>
    <x v="438"/>
    <n v="7.5432331581270313E-3"/>
    <s v="22.8580564336757"/>
    <s v="0.316240339279304"/>
    <n v="3.3664486618785858"/>
    <n v="7.5432331581270313E-3"/>
  </r>
  <r>
    <s v="10/07/2006"/>
    <x v="2"/>
    <x v="439"/>
    <n v="3.3663684147173294E-2"/>
    <s v="22.8580564336757"/>
    <s v="0.316240339279304"/>
    <n v="1.5841993339485616"/>
    <n v="3.3663684147173294E-2"/>
  </r>
  <r>
    <s v="14/07/2006"/>
    <x v="2"/>
    <x v="440"/>
    <n v="4.0524816434618629E-3"/>
    <s v="22.8580564336757"/>
    <s v="0.316240339279304"/>
    <n v="0.15860851422380934"/>
    <n v="4.0524816434618629E-3"/>
  </r>
  <r>
    <s v="17/07/2006"/>
    <x v="2"/>
    <x v="441"/>
    <n v="3.3703807727801629E-3"/>
    <s v="22.8580564336757"/>
    <s v="0.316240339279304"/>
    <n v="0.3404887052120531"/>
    <n v="3.3703807727801629E-3"/>
  </r>
  <r>
    <s v="18/07/2006"/>
    <x v="2"/>
    <x v="442"/>
    <n v="3.7314929984351803E-3"/>
    <s v="22.8580564336757"/>
    <s v="0.316240339279304"/>
    <n v="0.22348834409982746"/>
    <n v="3.7314929984351803E-3"/>
  </r>
  <r>
    <s v="19/07/2006"/>
    <x v="2"/>
    <x v="443"/>
    <n v="2.6080327408417928E-2"/>
    <s v="22.8580564336757"/>
    <s v="0.316240339279304"/>
    <n v="1.9506881194077759"/>
    <n v="2.6080327408417928E-2"/>
  </r>
  <r>
    <s v="20/07/2006"/>
    <x v="2"/>
    <x v="444"/>
    <n v="4.6543353528868915E-3"/>
    <s v="22.8580564336757"/>
    <s v="0.316240339279304"/>
    <n v="0.7197367893110781"/>
    <n v="4.6543353528868915E-3"/>
  </r>
  <r>
    <s v="21/07/2006"/>
    <x v="2"/>
    <x v="445"/>
    <n v="1.1916703446615577E-2"/>
    <s v="22.8580564336757"/>
    <s v="0.316240339279304"/>
    <n v="0.8786662921799141"/>
    <n v="1.1916703446615577E-2"/>
  </r>
  <r>
    <s v="24/07/2006"/>
    <x v="2"/>
    <x v="446"/>
    <n v="1.7654375476467521E-3"/>
    <s v="22.8580564336757"/>
    <s v="0.316240339279304"/>
    <n v="0.44826064277976169"/>
    <n v="1.7654375476467521E-3"/>
  </r>
  <r>
    <s v="26/07/2006"/>
    <x v="2"/>
    <x v="447"/>
    <n v="6.4197729005336431E-4"/>
    <s v="22.8580564336757"/>
    <s v="0.316240339279304"/>
    <n v="0.13160534446093969"/>
    <n v="6.4197729005336431E-4"/>
  </r>
  <r>
    <s v="27/07/2006"/>
    <x v="2"/>
    <x v="448"/>
    <n v="1.2679051478553947E-2"/>
    <s v="22.8580564336757"/>
    <s v="0.316240339279304"/>
    <n v="1.7243510010833367"/>
    <n v="1.2679051478553947E-2"/>
  </r>
  <r>
    <s v="31/07/2006"/>
    <x v="2"/>
    <x v="449"/>
    <n v="3.7716165790635157E-3"/>
    <s v="22.8580564336757"/>
    <s v="0.316240339279304"/>
    <n v="0.72025839585924645"/>
    <n v="3.7716165790635157E-3"/>
  </r>
  <r>
    <s v="01/08/2006"/>
    <x v="2"/>
    <x v="450"/>
    <n v="6.4197729005336431E-4"/>
    <s v="22.8580564336757"/>
    <s v="0.316240339279304"/>
    <n v="0.20254383501183645"/>
    <n v="6.4197729005336431E-4"/>
  </r>
  <r>
    <s v="04/08/2006"/>
    <x v="2"/>
    <x v="451"/>
    <n v="6.179031416763632E-3"/>
    <s v="22.8580564336757"/>
    <s v="0.316240339279304"/>
    <n v="0.50447377924005943"/>
    <n v="6.179031416763632E-3"/>
  </r>
  <r>
    <s v="07/08/2006"/>
    <x v="2"/>
    <x v="452"/>
    <n v="5.2561890623119209E-3"/>
    <s v="22.8580564336757"/>
    <s v="0.316240339279304"/>
    <n v="0.63880752718372591"/>
    <n v="5.2561890623119209E-3"/>
  </r>
  <r>
    <s v="08/08/2006"/>
    <x v="2"/>
    <x v="453"/>
    <n v="1.7975364121494201E-2"/>
    <s v="22.8580564336757"/>
    <s v="0.316240339279304"/>
    <n v="3.9330337439313086"/>
    <n v="1.7975364121494201E-2"/>
  </r>
  <r>
    <s v="10/08/2006"/>
    <x v="2"/>
    <x v="454"/>
    <n v="8.4259519319504071E-4"/>
    <s v="22.8580564336757"/>
    <s v="0.316240339279304"/>
    <n v="0.28226938972033866"/>
    <n v="8.4259519319504071E-4"/>
  </r>
  <r>
    <s v="11/08/2006"/>
    <x v="2"/>
    <x v="455"/>
    <n v="9.1481763832604417E-3"/>
    <s v="22.8580564336757"/>
    <s v="0.316240339279304"/>
    <n v="0.2128154716526903"/>
    <n v="9.1481763832604417E-3"/>
  </r>
  <r>
    <s v="13/08/2006"/>
    <x v="2"/>
    <x v="456"/>
    <n v="5.6494001524696066E-2"/>
    <s v="22.8580564336757"/>
    <s v="0.316240339279304"/>
    <n v="2.4982546242426675"/>
    <n v="5.6494001524696066E-2"/>
  </r>
  <r>
    <s v="15/08/2006"/>
    <x v="2"/>
    <x v="457"/>
    <n v="1.1635838382217229E-3"/>
    <s v="22.8580564336757"/>
    <s v="0.316240339279304"/>
    <n v="3.2580347470208243E-2"/>
    <n v="1.1635838382217229E-3"/>
  </r>
  <r>
    <s v="16/08/2006"/>
    <x v="2"/>
    <x v="458"/>
    <n v="3.6111222565501748E-4"/>
    <s v="22.8580564336757"/>
    <s v="0.316240339279304"/>
    <n v="0.11663924888657064"/>
    <n v="3.6111222565501748E-4"/>
  </r>
  <r>
    <s v="17/08/2006"/>
    <x v="2"/>
    <x v="459"/>
    <n v="1.0432130963367171E-3"/>
    <s v="22.8580564336757"/>
    <s v="0.316240339279304"/>
    <n v="0.11033984672792201"/>
    <n v="1.0432130963367171E-3"/>
  </r>
  <r>
    <s v="18/08/2006"/>
    <x v="2"/>
    <x v="460"/>
    <n v="1.7534004734582515E-2"/>
    <s v="22.8580564336757"/>
    <s v="0.316240339279304"/>
    <n v="1.0468643421738957"/>
    <n v="1.7534004734582515E-2"/>
  </r>
  <r>
    <s v="19/08/2006"/>
    <x v="2"/>
    <x v="461"/>
    <n v="4.7225454399550615E-2"/>
    <s v="22.8580564336757"/>
    <s v="0.316240339279304"/>
    <n v="4.4252698310797252"/>
    <n v="4.7225454399550615E-2"/>
  </r>
  <r>
    <s v="23/08/2006"/>
    <x v="2"/>
    <x v="462"/>
    <n v="2.9290213858684747E-3"/>
    <s v="22.8580564336757"/>
    <s v="0.316240339279304"/>
    <n v="0.51306022549452313"/>
    <n v="2.9290213858684747E-3"/>
  </r>
  <r>
    <s v="24/08/2006"/>
    <x v="2"/>
    <x v="463"/>
    <n v="2.5277855795851224E-3"/>
    <s v="22.8580564336757"/>
    <s v="0.316240339279304"/>
    <n v="5.0555711591702447E-3"/>
    <n v="2.5277855795851224E-3"/>
  </r>
  <r>
    <s v="25/08/2006"/>
    <x v="2"/>
    <x v="464"/>
    <n v="1.3240781607350639E-3"/>
    <s v="22.8580564336757"/>
    <s v="0.316240339279304"/>
    <n v="0.31693616338322034"/>
    <n v="1.3240781607350639E-3"/>
  </r>
  <r>
    <s v="26/08/2006"/>
    <x v="2"/>
    <x v="465"/>
    <n v="3.7716165790635157E-3"/>
    <s v="22.8580564336757"/>
    <s v="0.316240339279304"/>
    <n v="0.42314328130642381"/>
    <n v="3.7716165790635157E-3"/>
  </r>
  <r>
    <s v="29/08/2006"/>
    <x v="2"/>
    <x v="466"/>
    <n v="5.6173012879669384E-3"/>
    <s v="22.8580564336757"/>
    <s v="0.316240339279304"/>
    <n v="1.3778437587770334"/>
    <n v="5.6173012879669384E-3"/>
  </r>
  <r>
    <s v="30/08/2006"/>
    <x v="2"/>
    <x v="467"/>
    <n v="9.6095975604862979E-2"/>
    <s v="22.8580564336757"/>
    <s v="0.316240339279304"/>
    <n v="3.4683625566745575"/>
    <n v="9.6095975604862979E-2"/>
  </r>
  <r>
    <s v="31/08/2006"/>
    <x v="2"/>
    <x v="468"/>
    <n v="4.774706094771897E-3"/>
    <s v="22.8580564336757"/>
    <s v="0.316240339279304"/>
    <n v="1.061268707619468"/>
    <n v="4.774706094771897E-3"/>
  </r>
  <r>
    <s v="03/09/2006"/>
    <x v="2"/>
    <x v="469"/>
    <n v="3.2179111663924891E-2"/>
    <s v="22.8580564336757"/>
    <s v="0.316240339279304"/>
    <n v="0.67576134494242268"/>
    <n v="3.2179111663924891E-2"/>
  </r>
  <r>
    <s v="05/09/2006"/>
    <x v="2"/>
    <x v="470"/>
    <n v="1.468523050997071E-2"/>
    <s v="22.8580564336757"/>
    <s v="0.316240339279304"/>
    <n v="1.2977169682622478"/>
    <n v="1.468523050997071E-2"/>
  </r>
  <r>
    <s v="07/09/2006"/>
    <x v="2"/>
    <x v="471"/>
    <n v="2.4876619989567868E-2"/>
    <s v="22.8580564336757"/>
    <s v="0.316240339279304"/>
    <n v="4.020061790314168"/>
    <n v="2.4876619989567868E-2"/>
  </r>
  <r>
    <s v="08/09/2006"/>
    <x v="2"/>
    <x v="472"/>
    <n v="8.9876820607471004E-3"/>
    <s v="22.8580564336757"/>
    <s v="0.316240339279304"/>
    <n v="1.2358062833527264"/>
    <n v="8.9876820607471004E-3"/>
  </r>
  <r>
    <s v="11/09/2006"/>
    <x v="2"/>
    <x v="473"/>
    <n v="5.0555711591702447E-3"/>
    <s v="22.8580564336757"/>
    <s v="0.316240339279304"/>
    <n v="0.18938330056574249"/>
    <n v="5.0555711591702447E-3"/>
  </r>
  <r>
    <s v="12/09/2006"/>
    <x v="2"/>
    <x v="474"/>
    <n v="1.6450668057617461E-3"/>
    <s v="22.8580564336757"/>
    <s v="0.316240339279304"/>
    <n v="5.1919913333065844E-2"/>
    <n v="1.6450668057617461E-3"/>
  </r>
  <r>
    <s v="14/09/2006"/>
    <x v="2"/>
    <x v="475"/>
    <n v="2.0061790314167637E-4"/>
    <s v="22.8580564336757"/>
    <s v="0.316240339279304"/>
    <n v="6.1990932070777993E-2"/>
    <n v="2.0061790314167637E-4"/>
  </r>
  <r>
    <s v="19/09/2006"/>
    <x v="2"/>
    <x v="476"/>
    <n v="2.6882799020984632E-3"/>
    <s v="22.8580564336757"/>
    <s v="0.316240339279304"/>
    <n v="0.43012478433575413"/>
    <n v="2.6882799020984632E-3"/>
  </r>
  <r>
    <s v="21/09/2006"/>
    <x v="2"/>
    <x v="477"/>
    <n v="2.7284034827267985E-3"/>
    <s v="22.8580564336757"/>
    <s v="0.316240339279304"/>
    <n v="0.16370420896360791"/>
    <n v="2.7284034827267985E-3"/>
  </r>
  <r>
    <s v="26/09/2006"/>
    <x v="2"/>
    <x v="478"/>
    <n v="4.2530995466035391E-3"/>
    <s v="22.8580564336757"/>
    <s v="0.316240339279304"/>
    <n v="0.46398908638606912"/>
    <n v="4.2530995466035391E-3"/>
  </r>
  <r>
    <s v="27/09/2006"/>
    <x v="2"/>
    <x v="479"/>
    <n v="5.5370541267102677E-3"/>
    <s v="22.8580564336757"/>
    <s v="0.316240339279304"/>
    <n v="0.24074148377001164"/>
    <n v="5.5370541267102677E-3"/>
  </r>
  <r>
    <s v="29/09/2006"/>
    <x v="2"/>
    <x v="480"/>
    <n v="3.7716165790635157E-3"/>
    <s v="22.8580564336757"/>
    <s v="0.316240339279304"/>
    <n v="0.51735344862175503"/>
    <n v="3.7716165790635157E-3"/>
  </r>
  <r>
    <s v="30/09/2006"/>
    <x v="2"/>
    <x v="481"/>
    <n v="6.179031416763632E-3"/>
    <s v="22.8580564336757"/>
    <s v="0.316240339279304"/>
    <n v="5.3725474461340933E-2"/>
    <n v="6.179031416763632E-3"/>
  </r>
  <r>
    <s v="02/10/2006"/>
    <x v="2"/>
    <x v="482"/>
    <n v="1.2197568511013923E-2"/>
    <s v="22.8580564336757"/>
    <s v="0.316240339279304"/>
    <n v="0.17622276611964852"/>
    <n v="1.2197568511013923E-2"/>
  </r>
  <r>
    <s v="04/10/2006"/>
    <x v="2"/>
    <x v="483"/>
    <n v="3.3543313405288287E-2"/>
    <s v="22.8580564336757"/>
    <s v="0.316240339279304"/>
    <n v="1.3876740360309754"/>
    <n v="3.3543313405288287E-2"/>
  </r>
  <r>
    <s v="05/10/2006"/>
    <x v="2"/>
    <x v="484"/>
    <n v="1.5086466316254063E-2"/>
    <s v="22.8580564336757"/>
    <s v="0.316240339279304"/>
    <n v="0.88424346988725278"/>
    <n v="1.5086466316254063E-2"/>
  </r>
  <r>
    <s v="07/10/2006"/>
    <x v="2"/>
    <x v="485"/>
    <n v="3.3182201179633268E-2"/>
    <s v="22.8580564336757"/>
    <s v="0.316240339279304"/>
    <n v="1.9650924848533484"/>
    <n v="3.3182201179633268E-2"/>
  </r>
  <r>
    <s v="08/10/2006"/>
    <x v="2"/>
    <x v="486"/>
    <n v="7.1821209324720138E-3"/>
    <s v="22.8580564336757"/>
    <s v="0.316240339279304"/>
    <n v="0.38438390241945192"/>
    <n v="7.1821209324720138E-3"/>
  </r>
  <r>
    <s v="09/10/2006"/>
    <x v="2"/>
    <x v="487"/>
    <n v="8.8673113188620957E-3"/>
    <s v="22.8580564336757"/>
    <s v="0.316240339279304"/>
    <n v="0.46435019861172411"/>
    <n v="8.8673113188620957E-3"/>
  </r>
  <r>
    <s v="10/10/2006"/>
    <x v="2"/>
    <x v="488"/>
    <n v="2.5959956666532922E-2"/>
    <s v="22.8580564336757"/>
    <s v="0.316240339279304"/>
    <n v="1.0396420976607952"/>
    <n v="2.5959956666532922E-2"/>
  </r>
  <r>
    <s v="13/10/2006"/>
    <x v="2"/>
    <x v="489"/>
    <n v="1.0833366769650524E-3"/>
    <s v="22.8580564336757"/>
    <s v="0.316240339279304"/>
    <n v="9.4250290895959557E-2"/>
    <n v="1.0833366769650524E-3"/>
  </r>
  <r>
    <s v="15/10/2006"/>
    <x v="2"/>
    <x v="490"/>
    <n v="4.3132849175460418E-2"/>
    <s v="22.8580564336757"/>
    <s v="0.316240339279304"/>
    <n v="1.8307587369096818"/>
    <n v="4.3132849175460418E-2"/>
  </r>
  <r>
    <s v="17/10/2006"/>
    <x v="2"/>
    <x v="491"/>
    <n v="6.8611322874453312E-3"/>
    <s v="22.8580564336757"/>
    <s v="0.316240339279304"/>
    <n v="0.25085262608835213"/>
    <n v="6.8611322874453312E-3"/>
  </r>
  <r>
    <s v="18/10/2006"/>
    <x v="2"/>
    <x v="492"/>
    <n v="1.484572483248405E-3"/>
    <s v="22.8580564336757"/>
    <s v="0.316240339279304"/>
    <n v="3.9120491112626894E-2"/>
    <n v="1.484572483248405E-3"/>
  </r>
  <r>
    <s v="24/10/2006"/>
    <x v="2"/>
    <x v="493"/>
    <n v="6.5000200617903138E-3"/>
    <s v="22.8580564336757"/>
    <s v="0.316240339279304"/>
    <n v="0.62769329534967699"/>
    <n v="6.5000200617903138E-3"/>
  </r>
  <r>
    <s v="25/10/2006"/>
    <x v="2"/>
    <x v="494"/>
    <n v="1.3240781607350639E-3"/>
    <s v="22.8580564336757"/>
    <s v="0.316240339279304"/>
    <n v="0.10725033101954018"/>
    <n v="1.3240781607350639E-3"/>
  </r>
  <r>
    <s v="27/10/2006"/>
    <x v="2"/>
    <x v="495"/>
    <n v="8.0247161256670543E-3"/>
    <s v="22.8580564336757"/>
    <s v="0.316240339279304"/>
    <n v="3.2098864502668217E-2"/>
    <n v="8.0247161256670543E-3"/>
  </r>
  <r>
    <s v="29/10/2006"/>
    <x v="2"/>
    <x v="496"/>
    <n v="7.9845925450387194E-3"/>
    <s v="22.8580564336757"/>
    <s v="0.316240339279304"/>
    <n v="1.645989648116198"/>
    <n v="7.9845925450387194E-3"/>
  </r>
  <r>
    <s v="31/10/2006"/>
    <x v="2"/>
    <x v="497"/>
    <n v="2.6080327408417926E-3"/>
    <s v="22.8580564336757"/>
    <s v="0.316240339279304"/>
    <n v="0.86602736428198857"/>
    <n v="2.6080327408417926E-3"/>
  </r>
  <r>
    <s v="02/11/2006"/>
    <x v="2"/>
    <x v="498"/>
    <n v="5.2160654816835856E-4"/>
    <s v="22.8580564336757"/>
    <s v="0.316240339279304"/>
    <n v="8.867311318862095E-2"/>
    <n v="5.2160654816835856E-4"/>
  </r>
  <r>
    <s v="06/11/2006"/>
    <x v="2"/>
    <x v="499"/>
    <n v="2.1626609958672712E-2"/>
    <s v="22.8580564336757"/>
    <s v="0.316240339279304"/>
    <n v="0.15138626971070898"/>
    <n v="2.1626609958672712E-2"/>
  </r>
  <r>
    <s v="07/11/2006"/>
    <x v="2"/>
    <x v="500"/>
    <n v="2.2067969345584401E-2"/>
    <s v="22.8580564336757"/>
    <s v="0.316240339279304"/>
    <n v="0.71676764434458129"/>
    <n v="2.2067969345584401E-2"/>
  </r>
  <r>
    <s v="08/11/2006"/>
    <x v="2"/>
    <x v="501"/>
    <n v="6.9694659551418375E-2"/>
    <s v="22.8580564336757"/>
    <s v="0.316240339279304"/>
    <n v="2.6315451590899972"/>
    <n v="6.9694659551418375E-2"/>
  </r>
  <r>
    <s v="09/11/2006"/>
    <x v="2"/>
    <x v="502"/>
    <n v="4.0123580628335272E-3"/>
    <s v="22.8580564336757"/>
    <s v="0.316240339279304"/>
    <n v="9.9506479958271471E-2"/>
    <n v="4.0123580628335272E-3"/>
  </r>
  <r>
    <s v="13/11/2006"/>
    <x v="2"/>
    <x v="503"/>
    <n v="8.6666934157204195E-3"/>
    <s v="22.8580564336757"/>
    <s v="0.316240339279304"/>
    <n v="0.46808169161015928"/>
    <n v="8.6666934157204195E-3"/>
  </r>
  <r>
    <s v="14/11/2006"/>
    <x v="2"/>
    <x v="504"/>
    <n v="6.8210087068169964E-4"/>
    <s v="22.8580564336757"/>
    <s v="0.316240339279304"/>
    <n v="2.7284034827267985E-2"/>
    <n v="6.8210087068169964E-4"/>
  </r>
  <r>
    <s v="18/11/2006"/>
    <x v="2"/>
    <x v="505"/>
    <n v="8.9475584801187655E-2"/>
    <s v="22.8580564336757"/>
    <s v="0.316240339279304"/>
    <n v="1.5798659872407013"/>
    <n v="8.9475584801187655E-2"/>
  </r>
  <r>
    <s v="19/11/2006"/>
    <x v="2"/>
    <x v="506"/>
    <n v="6.7006379649319908E-3"/>
    <s v="22.8580564336757"/>
    <s v="0.316240339279304"/>
    <n v="0.33390843798900616"/>
    <n v="6.7006379649319908E-3"/>
  </r>
  <r>
    <s v="20/11/2006"/>
    <x v="2"/>
    <x v="507"/>
    <n v="1.5246960638767403E-3"/>
    <s v="22.8580564336757"/>
    <s v="0.316240339279304"/>
    <n v="3.811740159691851E-2"/>
    <n v="1.5246960638767403E-3"/>
  </r>
  <r>
    <s v="21/11/2006"/>
    <x v="2"/>
    <x v="508"/>
    <n v="1.5246960638767403E-3"/>
    <s v="22.8580564336757"/>
    <s v="0.316240339279304"/>
    <n v="3.9642097660795246E-2"/>
    <n v="1.5246960638767403E-3"/>
  </r>
  <r>
    <s v="23/11/2006"/>
    <x v="2"/>
    <x v="509"/>
    <n v="3.1296392890101513E-3"/>
    <s v="22.8580564336757"/>
    <s v="0.316240339279304"/>
    <n v="0.18777835734060908"/>
    <n v="3.1296392890101513E-3"/>
  </r>
  <r>
    <s v="24/11/2006"/>
    <x v="2"/>
    <x v="510"/>
    <n v="1.1074108253420535E-2"/>
    <s v="22.8580564336757"/>
    <s v="0.316240339279304"/>
    <n v="1.1685992858002647"/>
    <n v="1.1074108253420535E-2"/>
  </r>
  <r>
    <s v="26/11/2006"/>
    <x v="2"/>
    <x v="511"/>
    <n v="1.4043253219917345E-2"/>
    <s v="22.8580564336757"/>
    <s v="0.316240339279304"/>
    <n v="0.79035429121694822"/>
    <n v="1.4043253219917345E-2"/>
  </r>
  <r>
    <s v="28/11/2006"/>
    <x v="2"/>
    <x v="512"/>
    <n v="1.6250050154475785E-2"/>
    <s v="22.8580564336757"/>
    <s v="0.316240339279304"/>
    <n v="0.47125145447979777"/>
    <n v="1.6250050154475785E-2"/>
  </r>
  <r>
    <s v="29/11/2006"/>
    <x v="2"/>
    <x v="513"/>
    <n v="1.0030895157083818E-3"/>
    <s v="22.8580564336757"/>
    <s v="0.316240339279304"/>
    <n v="0.42831922320747906"/>
    <n v="1.0030895157083818E-3"/>
  </r>
  <r>
    <s v="30/11/2006"/>
    <x v="2"/>
    <x v="514"/>
    <n v="4.0364322112105284E-2"/>
    <s v="22.8580564336757"/>
    <s v="0.316240339279304"/>
    <n v="5.0382778959194319"/>
    <n v="4.0364322112105284E-2"/>
  </r>
  <r>
    <s v="01/12/2006"/>
    <x v="2"/>
    <x v="515"/>
    <n v="7.0216266099586725E-3"/>
    <s v="22.8580564336757"/>
    <s v="0.316240339279304"/>
    <n v="0.24676002086426194"/>
    <n v="7.0216266099586725E-3"/>
  </r>
  <r>
    <s v="03/12/2006"/>
    <x v="2"/>
    <x v="516"/>
    <n v="1.0592625285880512E-2"/>
    <s v="22.8580564336757"/>
    <s v="0.316240339279304"/>
    <n v="1.1230590217871044"/>
    <n v="1.0592625285880512E-2"/>
  </r>
  <r>
    <s v="05/12/2006"/>
    <x v="2"/>
    <x v="517"/>
    <n v="6.2994021586486376E-3"/>
    <s v="22.8580564336757"/>
    <s v="0.316240339279304"/>
    <n v="1.0644384704891066"/>
    <n v="6.2994021586486376E-3"/>
  </r>
  <r>
    <s v="06/12/2006"/>
    <x v="2"/>
    <x v="518"/>
    <n v="5.8580427717369495E-3"/>
    <s v="22.8580564336757"/>
    <s v="0.316240339279304"/>
    <n v="0.77314127512739239"/>
    <n v="5.8580427717369495E-3"/>
  </r>
  <r>
    <s v="10/12/2006"/>
    <x v="2"/>
    <x v="519"/>
    <n v="1.5648196445050757E-3"/>
    <s v="22.8580564336757"/>
    <s v="0.316240339279304"/>
    <n v="0.14111463306985517"/>
    <n v="1.5648196445050757E-3"/>
  </r>
  <r>
    <s v="11/12/2006"/>
    <x v="2"/>
    <x v="520"/>
    <n v="6.2191549973919669E-3"/>
    <s v="22.8580564336757"/>
    <s v="0.316240339279304"/>
    <n v="0.27637122336797337"/>
    <n v="6.2191549973919669E-3"/>
  </r>
  <r>
    <s v="12/12/2006"/>
    <x v="2"/>
    <x v="521"/>
    <n v="3.7716165790635157E-3"/>
    <s v="22.8580564336757"/>
    <s v="0.316240339279304"/>
    <n v="0.827308108975645"/>
    <n v="3.7716165790635157E-3"/>
  </r>
  <r>
    <s v="16/12/2006"/>
    <x v="2"/>
    <x v="522"/>
    <n v="3.0855033503189824E-2"/>
    <s v="22.8580564336757"/>
    <s v="0.316240339279304"/>
    <n v="2.2955502949083177"/>
    <n v="3.0855033503189824E-2"/>
  </r>
  <r>
    <s v="18/12/2006"/>
    <x v="2"/>
    <x v="523"/>
    <n v="1.3762388155518999E-2"/>
    <s v="22.8580564336757"/>
    <s v="0.316240339279304"/>
    <n v="0.8280704570075833"/>
    <n v="1.3762388155518999E-2"/>
  </r>
  <r>
    <s v="19/12/2006"/>
    <x v="2"/>
    <x v="524"/>
    <n v="4.0524816434618629E-3"/>
    <s v="22.8580564336757"/>
    <s v="0.316240339279304"/>
    <n v="0.11752196766039401"/>
    <n v="4.0524816434618629E-3"/>
  </r>
  <r>
    <s v="20/12/2006"/>
    <x v="2"/>
    <x v="525"/>
    <n v="5.6173012879669384E-3"/>
    <s v="22.8580564336757"/>
    <s v="0.316240339279304"/>
    <n v="0.6586285760141235"/>
    <n v="5.6173012879669384E-3"/>
  </r>
  <r>
    <s v="21/12/2006"/>
    <x v="2"/>
    <x v="526"/>
    <n v="9.6296593508004655E-3"/>
    <s v="22.8580564336757"/>
    <s v="0.316240339279304"/>
    <n v="0.48252618063635999"/>
    <n v="9.6296593508004655E-3"/>
  </r>
  <r>
    <s v="23/12/2006"/>
    <x v="2"/>
    <x v="527"/>
    <n v="9.8944749829474779E-2"/>
    <s v="22.8580564336757"/>
    <s v="0.316240339279304"/>
    <n v="4.1556794928379412"/>
    <n v="9.8944749829474779E-2"/>
  </r>
  <r>
    <s v="24/12/2006"/>
    <x v="2"/>
    <x v="528"/>
    <n v="4.9913734301649082E-2"/>
    <s v="22.8580564336757"/>
    <s v="0.316240339279304"/>
    <n v="2.0034105043534085"/>
    <n v="4.9913734301649082E-2"/>
  </r>
  <r>
    <s v="28/12/2006"/>
    <x v="2"/>
    <x v="529"/>
    <n v="7.6234803193837017E-4"/>
    <s v="22.8580564336757"/>
    <s v="0.316240339279304"/>
    <n v="2.1345744894274366E-2"/>
    <n v="7.6234803193837017E-4"/>
  </r>
  <r>
    <s v="02/01/2007"/>
    <x v="2"/>
    <x v="530"/>
    <n v="0.16615174738193636"/>
    <s v="22.8580564336757"/>
    <s v="0.316240339279304"/>
    <n v="2.2992817879067529"/>
    <n v="0.16615174738193636"/>
  </r>
  <r>
    <s v="04/01/2007"/>
    <x v="2"/>
    <x v="531"/>
    <n v="9.8944749829474779E-2"/>
    <s v="22.8580564336757"/>
    <s v="0.316240339279304"/>
    <n v="2.2230469847129157"/>
    <n v="9.8944749829474779E-2"/>
  </r>
  <r>
    <s v="05/01/2007"/>
    <x v="2"/>
    <x v="532"/>
    <n v="1.9058700798459255E-2"/>
    <s v="22.8580564336757"/>
    <s v="0.316240339279304"/>
    <n v="0.18039561850499539"/>
    <n v="1.9058700798459255E-2"/>
  </r>
  <r>
    <s v="10/01/2007"/>
    <x v="2"/>
    <x v="533"/>
    <n v="2.6080327408417926E-3"/>
    <s v="22.8580564336757"/>
    <s v="0.316240339279304"/>
    <n v="5.7376720298519437E-2"/>
    <n v="2.6080327408417926E-3"/>
  </r>
  <r>
    <s v="11/01/2007"/>
    <x v="2"/>
    <x v="534"/>
    <n v="5.2561890623119209E-3"/>
    <s v="22.8580564336757"/>
    <s v="0.316240339279304"/>
    <n v="0.35974802391365407"/>
    <n v="5.2561890623119209E-3"/>
  </r>
  <r>
    <s v="13/01/2007"/>
    <x v="2"/>
    <x v="535"/>
    <n v="7.6234803193837017E-4"/>
    <s v="22.8580564336757"/>
    <s v="0.316240339279304"/>
    <n v="0.36973879549010952"/>
    <n v="7.6234803193837017E-4"/>
  </r>
  <r>
    <s v="14/01/2007"/>
    <x v="2"/>
    <x v="536"/>
    <n v="3.0493921277534807E-3"/>
    <s v="22.8580564336757"/>
    <s v="0.316240339279304"/>
    <n v="0.54383501183645633"/>
    <n v="3.0493921277534807E-3"/>
  </r>
  <r>
    <s v="15/01/2007"/>
    <x v="2"/>
    <x v="537"/>
    <n v="1.2959916542952293E-2"/>
    <s v="22.8580564336757"/>
    <s v="0.316240339279304"/>
    <n v="0.44593347510331821"/>
    <n v="1.2959916542952293E-2"/>
  </r>
  <r>
    <s v="20/01/2007"/>
    <x v="2"/>
    <x v="538"/>
    <n v="1.6410544476989128E-2"/>
    <s v="22.8580564336757"/>
    <s v="0.316240339279304"/>
    <n v="0.16863940938089314"/>
    <n v="1.6410544476989128E-2"/>
  </r>
  <r>
    <s v="22/01/2007"/>
    <x v="2"/>
    <x v="539"/>
    <n v="5.7777956104802797E-3"/>
    <s v="22.8580564336757"/>
    <s v="0.316240339279304"/>
    <n v="0.80307346627613052"/>
    <n v="5.7777956104802797E-3"/>
  </r>
  <r>
    <s v="23/01/2007"/>
    <x v="2"/>
    <x v="540"/>
    <n v="3.6111222565501748E-4"/>
    <s v="22.8580564336757"/>
    <s v="0.316240339279304"/>
    <n v="2.0222284636680979E-2"/>
    <n v="3.6111222565501748E-4"/>
  </r>
  <r>
    <s v="26/01/2007"/>
    <x v="2"/>
    <x v="541"/>
    <n v="6.2592785780203027E-3"/>
    <s v="22.8580564336757"/>
    <s v="0.316240339279304"/>
    <n v="0.22364883842234082"/>
    <n v="6.2592785780203027E-3"/>
  </r>
  <r>
    <s v="31/01/2007"/>
    <x v="2"/>
    <x v="542"/>
    <n v="7.9444689644103846E-3"/>
    <s v="22.8580564336757"/>
    <s v="0.316240339279304"/>
    <n v="1.282670625526622"/>
    <n v="7.9444689644103846E-3"/>
  </r>
  <r>
    <s v="02/02/2007"/>
    <x v="2"/>
    <x v="543"/>
    <n v="6.8210087068169964E-4"/>
    <s v="22.8580564336757"/>
    <s v="0.316240339279304"/>
    <n v="0.29262127352244915"/>
    <n v="6.8210087068169964E-4"/>
  </r>
  <r>
    <s v="05/02/2007"/>
    <x v="2"/>
    <x v="544"/>
    <n v="8.0648397062953892E-3"/>
    <s v="22.8580564336757"/>
    <s v="0.316240339279304"/>
    <n v="0.16129679412590781"/>
    <n v="8.0648397062953892E-3"/>
  </r>
  <r>
    <s v="07/02/2007"/>
    <x v="2"/>
    <x v="545"/>
    <n v="2.1666733539301049E-3"/>
    <s v="22.8580564336757"/>
    <s v="0.316240339279304"/>
    <n v="8.6666934157204195E-2"/>
    <n v="2.1666733539301049E-3"/>
  </r>
  <r>
    <s v="12/02/2007"/>
    <x v="2"/>
    <x v="546"/>
    <n v="2.1666733539301049E-3"/>
    <s v="22.8580564336757"/>
    <s v="0.316240339279304"/>
    <n v="0.99378084500260799"/>
    <n v="2.1666733539301049E-3"/>
  </r>
  <r>
    <s v="15/02/2007"/>
    <x v="2"/>
    <x v="547"/>
    <n v="3.4105043534084982E-3"/>
    <s v="22.8580564336757"/>
    <s v="0.316240339279304"/>
    <n v="0.39076355173935723"/>
    <n v="3.4105043534084982E-3"/>
  </r>
  <r>
    <s v="16/02/2007"/>
    <x v="2"/>
    <x v="548"/>
    <n v="1.7654375476467521E-3"/>
    <s v="22.8580564336757"/>
    <s v="0.316240339279304"/>
    <n v="0.30365525819524136"/>
    <n v="1.7654375476467521E-3"/>
  </r>
  <r>
    <s v="17/02/2007"/>
    <x v="2"/>
    <x v="549"/>
    <n v="6.4197729005336431E-4"/>
    <s v="22.8580564336757"/>
    <s v="0.316240339279304"/>
    <n v="0.50716205914215784"/>
    <n v="6.4197729005336431E-4"/>
  </r>
  <r>
    <s v="19/02/2007"/>
    <x v="2"/>
    <x v="550"/>
    <n v="6.419772900533644E-3"/>
    <s v="22.8580564336757"/>
    <s v="0.316240339279304"/>
    <n v="0.99161417164867793"/>
    <n v="6.419772900533644E-3"/>
  </r>
  <r>
    <s v="21/02/2007"/>
    <x v="2"/>
    <x v="551"/>
    <n v="9.3889178670304545E-3"/>
    <s v="22.8580564336757"/>
    <s v="0.316240339279304"/>
    <n v="1.8106166994342574"/>
    <n v="9.3889178670304545E-3"/>
  </r>
  <r>
    <s v="28/02/2007"/>
    <x v="2"/>
    <x v="552"/>
    <n v="2.4074148377001164E-4"/>
    <s v="22.8580564336757"/>
    <s v="0.316240339279304"/>
    <n v="4.3333467078602098E-2"/>
    <n v="2.4074148377001164E-4"/>
  </r>
  <r>
    <s v="05/03/2007"/>
    <x v="2"/>
    <x v="553"/>
    <n v="3.6111222565501744E-3"/>
    <s v="22.8580564336757"/>
    <s v="0.316240339279304"/>
    <n v="0.40027284034827271"/>
    <n v="3.6111222565501744E-3"/>
  </r>
  <r>
    <s v="07/03/2007"/>
    <x v="2"/>
    <x v="554"/>
    <n v="1.9660554507884283E-3"/>
    <s v="22.8580564336757"/>
    <s v="0.316240339279304"/>
    <n v="0.10616699434257514"/>
    <n v="1.9660554507884283E-3"/>
  </r>
  <r>
    <s v="09/03/2007"/>
    <x v="2"/>
    <x v="555"/>
    <n v="7.5833567387553662E-3"/>
    <s v="22.8580564336757"/>
    <s v="0.316240339279304"/>
    <n v="0.12133370782008586"/>
    <n v="7.5833567387553662E-3"/>
  </r>
  <r>
    <s v="10/03/2007"/>
    <x v="2"/>
    <x v="556"/>
    <n v="0.20796051839666171"/>
    <s v="22.8580564336757"/>
    <s v="0.316240339279304"/>
    <n v="4.3671708863298964"/>
    <n v="0.20796051839666171"/>
  </r>
  <r>
    <s v="13/03/2007"/>
    <x v="2"/>
    <x v="557"/>
    <n v="1.4123500381174017E-2"/>
    <s v="22.8580564336757"/>
    <s v="0.316240339279304"/>
    <n v="0.63182602415439559"/>
    <n v="1.4123500381174017E-2"/>
  </r>
  <r>
    <s v="14/03/2007"/>
    <x v="2"/>
    <x v="558"/>
    <n v="5.6052642137784374E-2"/>
    <s v="22.8580564336757"/>
    <s v="0.316240339279304"/>
    <n v="2.6509649721141115"/>
    <n v="5.6052642137784374E-2"/>
  </r>
  <r>
    <s v="15/03/2007"/>
    <x v="2"/>
    <x v="559"/>
    <n v="2.2549452313124423E-2"/>
    <s v="22.8580564336757"/>
    <s v="0.316240339279304"/>
    <n v="0.8292340408458051"/>
    <n v="2.2549452313124423E-2"/>
  </r>
  <r>
    <s v="16/03/2007"/>
    <x v="2"/>
    <x v="560"/>
    <n v="0.43028527865826749"/>
    <s v="22.8580564336757"/>
    <s v="0.316240339279304"/>
    <n v="6.4784736989928984"/>
    <n v="0.43028527865826749"/>
  </r>
  <r>
    <s v="18/03/2007"/>
    <x v="2"/>
    <x v="561"/>
    <n v="6.6203908036753202E-3"/>
    <s v="22.8580564336757"/>
    <s v="0.316240339279304"/>
    <n v="0.40115555912209605"/>
    <n v="6.6203908036753202E-3"/>
  </r>
  <r>
    <s v="19/03/2007"/>
    <x v="2"/>
    <x v="562"/>
    <n v="2.7685270633551339E-3"/>
    <s v="22.8580564336757"/>
    <s v="0.316240339279304"/>
    <n v="0.22509328732496087"/>
    <n v="2.7685270633551339E-3"/>
  </r>
  <r>
    <s v="20/03/2007"/>
    <x v="2"/>
    <x v="563"/>
    <n v="9.6296593508004658E-4"/>
    <s v="22.8580564336757"/>
    <s v="0.316240339279304"/>
    <n v="0.16948200457408819"/>
    <n v="9.6296593508004658E-4"/>
  </r>
  <r>
    <s v="25/03/2007"/>
    <x v="2"/>
    <x v="564"/>
    <n v="4.0123580628335275E-4"/>
    <s v="22.8580564336757"/>
    <s v="0.316240339279304"/>
    <n v="6.8611322874453318E-2"/>
    <n v="4.0123580628335275E-4"/>
  </r>
  <r>
    <s v="26/03/2007"/>
    <x v="2"/>
    <x v="565"/>
    <n v="2.5679091602134572E-3"/>
    <s v="22.8580564336757"/>
    <s v="0.316240339279304"/>
    <n v="3.8518637403201862E-2"/>
    <n v="2.5679091602134572E-3"/>
  </r>
  <r>
    <s v="27/03/2007"/>
    <x v="2"/>
    <x v="566"/>
    <n v="3.0092685471251454E-3"/>
    <s v="22.8580564336757"/>
    <s v="0.316240339279304"/>
    <n v="0.4859366849897685"/>
    <n v="3.0092685471251454E-3"/>
  </r>
  <r>
    <s v="28/03/2007"/>
    <x v="2"/>
    <x v="567"/>
    <n v="1.604943225133411E-3"/>
    <s v="22.8580564336757"/>
    <s v="0.316240339279304"/>
    <n v="3.6913694178068453E-2"/>
    <n v="1.604943225133411E-3"/>
  </r>
  <r>
    <s v="29/03/2007"/>
    <x v="2"/>
    <x v="568"/>
    <n v="3.811740159691851E-3"/>
    <s v="22.8580564336757"/>
    <s v="0.316240339279304"/>
    <n v="4.369457930425711E-2"/>
    <n v="3.811740159691851E-3"/>
  </r>
  <r>
    <s v="30/03/2007"/>
    <x v="2"/>
    <x v="569"/>
    <n v="9.1481763832604417E-3"/>
    <s v="22.8580564336757"/>
    <s v="0.316240339279304"/>
    <n v="0.56550174537575737"/>
    <n v="9.1481763832604417E-3"/>
  </r>
  <r>
    <s v="31/03/2007"/>
    <x v="2"/>
    <x v="570"/>
    <n v="5.6173012879669377E-4"/>
    <s v="22.8580564336757"/>
    <s v="0.316240339279304"/>
    <n v="8.7068169963487541E-2"/>
    <n v="5.6173012879669377E-4"/>
  </r>
  <r>
    <s v="02/04/2007"/>
    <x v="3"/>
    <x v="571"/>
    <n v="5.5808020409790326E-4"/>
    <s v="22.8580564336757"/>
    <s v="0.316240339279304"/>
    <n v="0.11719684286055967"/>
    <n v="5.5808020409790326E-4"/>
  </r>
  <r>
    <s v="10/04/2007"/>
    <x v="3"/>
    <x v="572"/>
    <n v="1.1560232799170853E-3"/>
    <s v="22.8580564336757"/>
    <s v="0.316240339279304"/>
    <n v="0.15016343777405725"/>
    <n v="1.1560232799170853E-3"/>
  </r>
  <r>
    <s v="11/04/2007"/>
    <x v="3"/>
    <x v="573"/>
    <n v="1.6343777405724309E-3"/>
    <s v="22.8580564336757"/>
    <s v="0.316240339279304"/>
    <n v="0.20884158494777963"/>
    <n v="1.6343777405724309E-3"/>
  </r>
  <r>
    <s v="13/04/2007"/>
    <x v="3"/>
    <x v="574"/>
    <n v="1.4350633819660369E-2"/>
    <s v="22.8580564336757"/>
    <s v="0.316240339279304"/>
    <n v="0.87909591006936139"/>
    <n v="1.4350633819660369E-2"/>
  </r>
  <r>
    <s v="16/04/2007"/>
    <x v="3"/>
    <x v="575"/>
    <n v="7.175316909830184E-4"/>
    <s v="22.8580564336757"/>
    <s v="0.316240339279304"/>
    <n v="0.14769193972733796"/>
    <n v="7.175316909830184E-4"/>
  </r>
  <r>
    <s v="17/04/2007"/>
    <x v="3"/>
    <x v="576"/>
    <n v="1.6224188790560472E-2"/>
    <s v="22.8580564336757"/>
    <s v="0.316240339279304"/>
    <n v="1.2592681176751974"/>
    <n v="1.6224188790560472E-2"/>
  </r>
  <r>
    <s v="18/04/2007"/>
    <x v="3"/>
    <x v="577"/>
    <n v="8.2117515745834327E-3"/>
    <s v="22.8580564336757"/>
    <s v="0.316240339279304"/>
    <n v="0.10890536554253369"/>
    <n v="8.2117515745834327E-3"/>
  </r>
  <r>
    <s v="26/04/2007"/>
    <x v="3"/>
    <x v="578"/>
    <n v="4.313162720242366E-2"/>
    <s v="22.8580564336757"/>
    <s v="0.316240339279304"/>
    <n v="1.0782906800605916"/>
    <n v="4.313162720242366E-2"/>
  </r>
  <r>
    <s v="01/05/2007"/>
    <x v="3"/>
    <x v="579"/>
    <n v="2.6189906720880174E-2"/>
    <s v="22.8580564336757"/>
    <s v="0.316240339279304"/>
    <n v="3.6174360200908873"/>
    <n v="2.6189906720880174E-2"/>
  </r>
  <r>
    <s v="03/05/2007"/>
    <x v="3"/>
    <x v="580"/>
    <n v="3.7192059315953124E-2"/>
    <s v="22.8580564336757"/>
    <s v="0.316240339279304"/>
    <n v="0.5151877541258072"/>
    <n v="3.7192059315953124E-2"/>
  </r>
  <r>
    <s v="06/05/2007"/>
    <x v="3"/>
    <x v="581"/>
    <n v="3.7471099418002075E-3"/>
    <s v="22.8580564336757"/>
    <s v="0.316240339279304"/>
    <n v="7.3347683967152993E-2"/>
    <n v="3.7471099418002075E-3"/>
  </r>
  <r>
    <s v="08/05/2007"/>
    <x v="3"/>
    <x v="582"/>
    <n v="7.175316909830184E-4"/>
    <s v="22.8580564336757"/>
    <s v="0.316240339279304"/>
    <n v="0.25472375029897154"/>
    <n v="7.175316909830184E-4"/>
  </r>
  <r>
    <s v="09/05/2007"/>
    <x v="3"/>
    <x v="583"/>
    <n v="0.20250338834409631"/>
    <s v="22.8580564336757"/>
    <s v="0.316240339279304"/>
    <n v="4.060073347683967"/>
    <n v="0.20250338834409631"/>
  </r>
  <r>
    <s v="15/05/2007"/>
    <x v="3"/>
    <x v="584"/>
    <n v="5.9794307581918201E-3"/>
    <s v="22.8580564336757"/>
    <s v="0.316240339279304"/>
    <n v="0.99597384995615079"/>
    <n v="5.9794307581918201E-3"/>
  </r>
  <r>
    <s v="18/05/2007"/>
    <x v="3"/>
    <x v="585"/>
    <n v="3.683329347046161E-2"/>
    <s v="22.8580564336757"/>
    <s v="0.316240339279304"/>
    <n v="4.9449095112811925"/>
    <n v="3.683329347046161E-2"/>
  </r>
  <r>
    <s v="19/05/2007"/>
    <x v="3"/>
    <x v="586"/>
    <n v="4.3849158893406682E-4"/>
    <s v="22.8580564336757"/>
    <s v="0.316240339279304"/>
    <n v="0.10471976401179942"/>
    <n v="4.3849158893406682E-4"/>
  </r>
  <r>
    <s v="21/05/2007"/>
    <x v="3"/>
    <x v="587"/>
    <n v="4.7835446065534564E-4"/>
    <s v="22.8580564336757"/>
    <s v="0.316240339279304"/>
    <n v="8.1320258311408752E-2"/>
    <n v="4.7835446065534564E-4"/>
  </r>
  <r>
    <s v="23/05/2007"/>
    <x v="3"/>
    <x v="588"/>
    <n v="1.1002152595072949E-2"/>
    <s v="22.8580564336757"/>
    <s v="0.316240339279304"/>
    <n v="1.4918281112971379"/>
    <n v="1.1002152595072949E-2"/>
  </r>
  <r>
    <s v="26/05/2007"/>
    <x v="3"/>
    <x v="589"/>
    <n v="2.7904010204895163E-4"/>
    <s v="22.8580564336757"/>
    <s v="0.316240339279304"/>
    <n v="4.7994897552419674E-2"/>
    <n v="2.7904010204895163E-4"/>
  </r>
  <r>
    <s v="28/05/2007"/>
    <x v="3"/>
    <x v="590"/>
    <n v="4.5443673762257837E-3"/>
    <s v="22.8580564336757"/>
    <s v="0.316240339279304"/>
    <n v="0.60842701108187836"/>
    <n v="4.5443673762257837E-3"/>
  </r>
  <r>
    <s v="29/05/2007"/>
    <x v="3"/>
    <x v="591"/>
    <n v="1.1958861516383641E-4"/>
    <s v="22.8580564336757"/>
    <s v="0.316240339279304"/>
    <n v="4.7835446065534564E-4"/>
    <n v="1.1958861516383641E-4"/>
  </r>
  <r>
    <s v="30/05/2007"/>
    <x v="3"/>
    <x v="592"/>
    <n v="7.9725743442557597E-5"/>
    <s v="22.8580564336757"/>
    <s v="0.316240339279304"/>
    <n v="2.3120465598341707E-3"/>
    <n v="7.9725743442557597E-5"/>
  </r>
  <r>
    <s v="31/05/2007"/>
    <x v="3"/>
    <x v="593"/>
    <n v="3.8188631108985092E-2"/>
    <s v="22.8580564336757"/>
    <s v="0.316240339279304"/>
    <n v="2.2652076855616681"/>
    <n v="3.8188631108985092E-2"/>
  </r>
  <r>
    <s v="01/06/2007"/>
    <x v="3"/>
    <x v="594"/>
    <n v="1.0762975364745277E-3"/>
    <s v="22.8580564336757"/>
    <s v="0.316240339279304"/>
    <n v="0.21083472853384358"/>
    <n v="1.0762975364745277E-3"/>
  </r>
  <r>
    <s v="02/06/2007"/>
    <x v="3"/>
    <x v="595"/>
    <n v="3.5876584549150922E-3"/>
    <s v="22.8580564336757"/>
    <s v="0.316240339279304"/>
    <n v="0.49709001036434664"/>
    <n v="3.5876584549150922E-3"/>
  </r>
  <r>
    <s v="05/06/2007"/>
    <x v="3"/>
    <x v="596"/>
    <n v="6.6969624491748387E-3"/>
    <s v="22.8580564336757"/>
    <s v="0.316240339279304"/>
    <n v="0.64135374312365467"/>
    <n v="6.6969624491748387E-3"/>
  </r>
  <r>
    <s v="06/06/2007"/>
    <x v="3"/>
    <x v="597"/>
    <n v="5.4213505540939167E-3"/>
    <s v="22.8580564336757"/>
    <s v="0.316240339279304"/>
    <n v="0.6143665789683489"/>
    <n v="5.4213505540939167E-3"/>
  </r>
  <r>
    <s v="07/06/2007"/>
    <x v="3"/>
    <x v="598"/>
    <n v="4.6679422785617479E-2"/>
    <s v="22.8580564336757"/>
    <s v="0.316240339279304"/>
    <n v="1.212190066172367"/>
    <n v="4.6679422785617479E-2"/>
  </r>
  <r>
    <s v="08/06/2007"/>
    <x v="3"/>
    <x v="599"/>
    <n v="6.3780594754046078E-4"/>
    <s v="22.8580564336757"/>
    <s v="0.316240339279304"/>
    <n v="0.17890456828509926"/>
    <n v="6.3780594754046078E-4"/>
  </r>
  <r>
    <s v="09/06/2007"/>
    <x v="3"/>
    <x v="600"/>
    <n v="8.3712030614685484E-4"/>
    <s v="22.8580564336757"/>
    <s v="0.316240339279304"/>
    <n v="6.278402296101411E-2"/>
    <n v="8.3712030614685484E-4"/>
  </r>
  <r>
    <s v="12/06/2007"/>
    <x v="3"/>
    <x v="601"/>
    <n v="7.7573148369608547E-2"/>
    <s v="22.8580564336757"/>
    <s v="0.316240339279304"/>
    <n v="0.28151160009567089"/>
    <n v="7.7573148369608547E-2"/>
  </r>
  <r>
    <s v="13/06/2007"/>
    <x v="3"/>
    <x v="602"/>
    <n v="4.71976401179941E-2"/>
    <s v="22.8580564336757"/>
    <s v="0.316240339279304"/>
    <n v="1.1691381647133861"/>
    <n v="4.71976401179941E-2"/>
  </r>
  <r>
    <s v="14/06/2007"/>
    <x v="3"/>
    <x v="603"/>
    <n v="8.0124372159770391E-3"/>
    <s v="22.8580564336757"/>
    <s v="0.316240339279304"/>
    <n v="0.45949932233118074"/>
    <n v="8.0124372159770391E-3"/>
  </r>
  <r>
    <s v="15/06/2007"/>
    <x v="3"/>
    <x v="604"/>
    <n v="4.823407478274735E-3"/>
    <s v="22.8580564336757"/>
    <s v="0.316240339279304"/>
    <n v="0.12943474447899225"/>
    <n v="4.823407478274735E-3"/>
  </r>
  <r>
    <s v="16/06/2007"/>
    <x v="3"/>
    <x v="605"/>
    <n v="1.0842701108187833E-2"/>
    <s v="22.8580564336757"/>
    <s v="0.316240339279304"/>
    <n v="0.33381168779398868"/>
    <n v="1.0842701108187833E-2"/>
  </r>
  <r>
    <s v="17/06/2007"/>
    <x v="3"/>
    <x v="606"/>
    <n v="1.5945148688511519E-4"/>
    <s v="22.8580564336757"/>
    <s v="0.316240339279304"/>
    <n v="1.4669536793430599E-2"/>
    <n v="1.5945148688511519E-4"/>
  </r>
  <r>
    <s v="18/06/2007"/>
    <x v="3"/>
    <x v="607"/>
    <n v="8.1718887028621543E-3"/>
    <s v="22.8580564336757"/>
    <s v="0.316240339279304"/>
    <n v="0.62273778202981744"/>
    <n v="8.1718887028621543E-3"/>
  </r>
  <r>
    <s v="20/06/2007"/>
    <x v="3"/>
    <x v="608"/>
    <n v="1.0284620904089931E-2"/>
    <s v="22.8580564336757"/>
    <s v="0.316240339279304"/>
    <n v="3.0323686518376785"/>
    <n v="1.0284620904089931E-2"/>
  </r>
  <r>
    <s v="21/06/2007"/>
    <x v="3"/>
    <x v="609"/>
    <n v="1.1998724388104919E-2"/>
    <s v="22.8580564336757"/>
    <s v="0.316240339279304"/>
    <n v="3.2828669377341946"/>
    <n v="1.1998724388104919E-2"/>
  </r>
  <r>
    <s v="22/06/2007"/>
    <x v="3"/>
    <x v="610"/>
    <n v="9.8461293151558632E-2"/>
    <s v="22.8580564336757"/>
    <s v="0.316240339279304"/>
    <n v="7.5184565096069518"/>
    <n v="9.8461293151558632E-2"/>
  </r>
  <r>
    <s v="23/06/2007"/>
    <x v="3"/>
    <x v="611"/>
    <n v="3.7909591006936139E-2"/>
    <s v="22.8580564336757"/>
    <s v="0.316240339279304"/>
    <n v="7.0496292752929923"/>
    <n v="3.7909591006936139E-2"/>
  </r>
  <r>
    <s v="24/06/2007"/>
    <x v="3"/>
    <x v="612"/>
    <n v="5.827951845650961E-2"/>
    <s v="22.8580564336757"/>
    <s v="0.316240339279304"/>
    <n v="1.4191182332775254"/>
    <n v="5.827951845650961E-2"/>
  </r>
  <r>
    <s v="25/06/2007"/>
    <x v="3"/>
    <x v="613"/>
    <n v="1.6782268994658376E-2"/>
    <s v="22.8580564336757"/>
    <s v="0.316240339279304"/>
    <n v="0.5983815674081161"/>
    <n v="1.6782268994658376E-2"/>
  </r>
  <r>
    <s v="26/06/2007"/>
    <x v="3"/>
    <x v="614"/>
    <n v="7.3148369608546593E-2"/>
    <s v="22.8580564336757"/>
    <s v="0.316240339279304"/>
    <n v="1.5034680698397513"/>
    <n v="7.3148369608546593E-2"/>
  </r>
  <r>
    <s v="27/06/2007"/>
    <x v="3"/>
    <x v="615"/>
    <n v="2.8302638922107948E-3"/>
    <s v="22.8580564336757"/>
    <s v="0.316240339279304"/>
    <n v="0.29681894283664195"/>
    <n v="2.8302638922107948E-3"/>
  </r>
  <r>
    <s v="29/06/2007"/>
    <x v="3"/>
    <x v="616"/>
    <n v="2.7904010204895163E-4"/>
    <s v="22.8580564336757"/>
    <s v="0.316240339279304"/>
    <n v="4.4646416327832256E-2"/>
    <n v="2.7904010204895163E-4"/>
  </r>
  <r>
    <s v="03/07/2007"/>
    <x v="3"/>
    <x v="617"/>
    <n v="1.2756118950809216E-3"/>
    <s v="22.8580564336757"/>
    <s v="0.316240339279304"/>
    <n v="0.4184007015865423"/>
    <n v="1.2756118950809216E-3"/>
  </r>
  <r>
    <s v="04/07/2007"/>
    <x v="3"/>
    <x v="618"/>
    <n v="8.3712030614685484E-4"/>
    <s v="22.8580564336757"/>
    <s v="0.316240339279304"/>
    <n v="5.8598421430279837E-2"/>
    <n v="8.3712030614685484E-4"/>
  </r>
  <r>
    <s v="05/07/2007"/>
    <x v="3"/>
    <x v="619"/>
    <n v="9.8620744638443752E-2"/>
    <s v="22.8580564336757"/>
    <s v="0.316240339279304"/>
    <n v="0.54269313561348964"/>
    <n v="9.8620744638443752E-2"/>
  </r>
  <r>
    <s v="06/07/2007"/>
    <x v="3"/>
    <x v="620"/>
    <n v="1.3513513513513514E-2"/>
    <s v="22.8580564336757"/>
    <s v="0.316240339279304"/>
    <n v="0.39735310531770707"/>
    <n v="1.3513513513513514E-2"/>
  </r>
  <r>
    <s v="07/07/2007"/>
    <x v="3"/>
    <x v="621"/>
    <n v="7.175316909830184E-4"/>
    <s v="22.8580564336757"/>
    <s v="0.316240339279304"/>
    <n v="0.19373355656541497"/>
    <n v="7.175316909830184E-4"/>
  </r>
  <r>
    <s v="08/07/2007"/>
    <x v="3"/>
    <x v="622"/>
    <n v="8.6502431635175001E-3"/>
    <s v="22.8580564336757"/>
    <s v="0.316240339279304"/>
    <n v="0.7312445188551383"/>
    <n v="8.6502431635175001E-3"/>
  </r>
  <r>
    <s v="09/07/2007"/>
    <x v="3"/>
    <x v="623"/>
    <n v="1.1958861516383641E-4"/>
    <s v="22.8580564336757"/>
    <s v="0.316240339279304"/>
    <n v="2.5711552260224826E-2"/>
    <n v="1.1958861516383641E-4"/>
  </r>
  <r>
    <s v="10/07/2007"/>
    <x v="3"/>
    <x v="624"/>
    <n v="1.9931435860639402E-3"/>
    <s v="22.8580564336757"/>
    <s v="0.316240339279304"/>
    <n v="0.32288926094235831"/>
    <n v="1.9931435860639402E-3"/>
  </r>
  <r>
    <s v="11/07/2007"/>
    <x v="3"/>
    <x v="625"/>
    <n v="7.9725743442557603E-4"/>
    <s v="22.8580564336757"/>
    <s v="0.316240339279304"/>
    <n v="6.5375109622897234E-2"/>
    <n v="7.9725743442557603E-4"/>
  </r>
  <r>
    <s v="12/07/2007"/>
    <x v="3"/>
    <x v="626"/>
    <n v="8.3712030614685484E-4"/>
    <s v="22.8580564336757"/>
    <s v="0.316240339279304"/>
    <n v="3.0136331021286773E-2"/>
    <n v="8.3712030614685484E-4"/>
  </r>
  <r>
    <s v="13/07/2007"/>
    <x v="3"/>
    <x v="627"/>
    <n v="2.4316351749980067E-3"/>
    <s v="22.8580564336757"/>
    <s v="0.316240339279304"/>
    <n v="0.3559754444710197"/>
    <n v="2.4316351749980067E-3"/>
  </r>
  <r>
    <s v="14/07/2007"/>
    <x v="3"/>
    <x v="628"/>
    <n v="2.98971537909591E-3"/>
    <s v="22.8580564336757"/>
    <s v="0.316240339279304"/>
    <n v="0.36474527624970104"/>
    <n v="2.98971537909591E-3"/>
  </r>
  <r>
    <s v="16/07/2007"/>
    <x v="3"/>
    <x v="629"/>
    <n v="3.1491668659810253E-3"/>
    <s v="22.8580564336757"/>
    <s v="0.316240339279304"/>
    <n v="0.13541417523718408"/>
    <n v="3.1491668659810253E-3"/>
  </r>
  <r>
    <s v="17/07/2007"/>
    <x v="3"/>
    <x v="630"/>
    <n v="6.7766881926173963E-3"/>
    <s v="22.8580564336757"/>
    <s v="0.316240339279304"/>
    <n v="0.73945627042972173"/>
    <n v="6.7766881926173963E-3"/>
  </r>
  <r>
    <s v="18/07/2007"/>
    <x v="3"/>
    <x v="631"/>
    <n v="1.6024874431954078E-2"/>
    <s v="22.8580564336757"/>
    <s v="0.316240339279304"/>
    <n v="1.1760344415211672"/>
    <n v="1.6024874431954078E-2"/>
  </r>
  <r>
    <s v="19/07/2007"/>
    <x v="3"/>
    <x v="632"/>
    <n v="9.0090090090090089E-3"/>
    <s v="22.8580564336757"/>
    <s v="0.316240339279304"/>
    <n v="0.44144144144144143"/>
    <n v="9.0090090090090089E-3"/>
  </r>
  <r>
    <s v="20/07/2007"/>
    <x v="3"/>
    <x v="633"/>
    <n v="8.0124372159770391E-3"/>
    <s v="22.8580564336757"/>
    <s v="0.316240339279304"/>
    <n v="0.49170852268197401"/>
    <n v="8.0124372159770391E-3"/>
  </r>
  <r>
    <s v="23/07/2007"/>
    <x v="3"/>
    <x v="634"/>
    <n v="3.8666985569640439E-3"/>
    <s v="22.8580564336757"/>
    <s v="0.316240339279304"/>
    <n v="0.70760583592441995"/>
    <n v="3.8666985569640439E-3"/>
  </r>
  <r>
    <s v="25/07/2007"/>
    <x v="3"/>
    <x v="635"/>
    <n v="5.5010762975364743E-3"/>
    <s v="22.8580564336757"/>
    <s v="0.316240339279304"/>
    <n v="0.36307103563740734"/>
    <n v="5.5010762975364743E-3"/>
  </r>
  <r>
    <s v="29/07/2007"/>
    <x v="3"/>
    <x v="636"/>
    <n v="1.1958861516383641E-4"/>
    <s v="22.8580564336757"/>
    <s v="0.316240339279304"/>
    <n v="2.8342501793829227E-2"/>
    <n v="1.1958861516383641E-4"/>
  </r>
  <r>
    <s v="31/07/2007"/>
    <x v="3"/>
    <x v="637"/>
    <n v="3.1491668659810253E-3"/>
    <s v="22.8580564336757"/>
    <s v="0.316240339279304"/>
    <n v="0.58259587020648973"/>
    <n v="3.1491668659810253E-3"/>
  </r>
  <r>
    <s v="01/08/2007"/>
    <x v="3"/>
    <x v="638"/>
    <n v="9.4475005979430763E-3"/>
    <s v="22.8580564336757"/>
    <s v="0.316240339279304"/>
    <n v="1.8078609583034362"/>
    <n v="9.4475005979430763E-3"/>
  </r>
  <r>
    <s v="02/08/2007"/>
    <x v="3"/>
    <x v="639"/>
    <n v="2.7904010204895163E-4"/>
    <s v="22.8580564336757"/>
    <s v="0.316240339279304"/>
    <n v="8.0642589492147018E-2"/>
    <n v="2.7904010204895163E-4"/>
  </r>
  <r>
    <s v="06/08/2007"/>
    <x v="3"/>
    <x v="640"/>
    <n v="2.2163756677031014E-2"/>
    <s v="22.8580564336757"/>
    <s v="0.316240339279304"/>
    <n v="1.8537032607829067"/>
    <n v="2.2163756677031014E-2"/>
  </r>
  <r>
    <s v="07/08/2007"/>
    <x v="3"/>
    <x v="641"/>
    <n v="1.9931435860639402E-3"/>
    <s v="22.8580564336757"/>
    <s v="0.316240339279304"/>
    <n v="0.47022243482420473"/>
    <n v="1.9931435860639402E-3"/>
  </r>
  <r>
    <s v="08/08/2007"/>
    <x v="3"/>
    <x v="642"/>
    <n v="2.6588535438092961E-2"/>
    <s v="22.8580564336757"/>
    <s v="0.316240339279304"/>
    <n v="0.35976241728454117"/>
    <n v="2.6588535438092961E-2"/>
  </r>
  <r>
    <s v="13/08/2007"/>
    <x v="3"/>
    <x v="643"/>
    <n v="1.0364346647532489E-3"/>
    <s v="22.8580564336757"/>
    <s v="0.316240339279304"/>
    <n v="0.22076058359244199"/>
    <n v="1.0364346647532489E-3"/>
  </r>
  <r>
    <s v="14/08/2007"/>
    <x v="3"/>
    <x v="644"/>
    <n v="3.6673841983576498E-3"/>
    <s v="22.8580564336757"/>
    <s v="0.316240339279304"/>
    <n v="4.6759148529060032E-2"/>
    <n v="3.6673841983576498E-3"/>
  </r>
  <r>
    <s v="15/08/2007"/>
    <x v="3"/>
    <x v="645"/>
    <n v="3.6673841983576498E-3"/>
    <s v="22.8580564336757"/>
    <s v="0.316240339279304"/>
    <n v="0.32416487283743922"/>
    <n v="3.6673841983576498E-3"/>
  </r>
  <r>
    <s v="17/08/2007"/>
    <x v="3"/>
    <x v="646"/>
    <n v="1.0882563979909112E-2"/>
    <s v="22.8580564336757"/>
    <s v="0.316240339279304"/>
    <n v="0.69337479071992347"/>
    <n v="1.0882563979909112E-2"/>
  </r>
  <r>
    <s v="20/08/2007"/>
    <x v="3"/>
    <x v="647"/>
    <n v="8.7698317786813365E-4"/>
    <s v="22.8580564336757"/>
    <s v="0.316240339279304"/>
    <n v="0.21573786175556087"/>
    <n v="8.7698317786813365E-4"/>
  </r>
  <r>
    <s v="23/08/2007"/>
    <x v="3"/>
    <x v="648"/>
    <n v="1.6463366020888145E-2"/>
    <s v="22.8580564336757"/>
    <s v="0.316240339279304"/>
    <n v="2.2663238459698638"/>
    <n v="1.6463366020888145E-2"/>
  </r>
  <r>
    <s v="24/08/2007"/>
    <x v="3"/>
    <x v="649"/>
    <n v="1.1958861516383641E-4"/>
    <s v="22.8580564336757"/>
    <s v="0.316240339279304"/>
    <n v="3.1571394403252809E-2"/>
    <n v="1.1958861516383641E-4"/>
  </r>
  <r>
    <s v="27/08/2007"/>
    <x v="3"/>
    <x v="650"/>
    <n v="1.0364346647532489E-3"/>
    <s v="22.8580564336757"/>
    <s v="0.316240339279304"/>
    <n v="7.2550426532727419E-2"/>
    <n v="1.0364346647532489E-3"/>
  </r>
  <r>
    <s v="28/08/2007"/>
    <x v="3"/>
    <x v="651"/>
    <n v="2.3120465598341706E-2"/>
    <s v="22.8580564336757"/>
    <s v="0.316240339279304"/>
    <n v="0.6456589332695527"/>
    <n v="2.3120465598341706E-2"/>
  </r>
  <r>
    <s v="29/08/2007"/>
    <x v="3"/>
    <x v="652"/>
    <n v="7.5739456270429721E-4"/>
    <s v="22.8580564336757"/>
    <s v="0.316240339279304"/>
    <n v="5.8678147173722398E-2"/>
    <n v="7.5739456270429721E-4"/>
  </r>
  <r>
    <s v="30/08/2007"/>
    <x v="3"/>
    <x v="653"/>
    <n v="5.5808020409790326E-4"/>
    <s v="22.8580564336757"/>
    <s v="0.316240339279304"/>
    <n v="0.19476999123016822"/>
    <n v="5.5808020409790326E-4"/>
  </r>
  <r>
    <s v="31/08/2007"/>
    <x v="3"/>
    <x v="654"/>
    <n v="1.9931435860639402E-3"/>
    <s v="22.8580564336757"/>
    <s v="0.316240339279304"/>
    <n v="0.17113130829944989"/>
    <n v="1.9931435860639402E-3"/>
  </r>
  <r>
    <s v="01/09/2007"/>
    <x v="3"/>
    <x v="655"/>
    <n v="2.7904010204895163E-4"/>
    <s v="22.8580564336757"/>
    <s v="0.316240339279304"/>
    <n v="4.3809296021685401E-2"/>
    <n v="2.7904010204895163E-4"/>
  </r>
  <r>
    <s v="03/09/2007"/>
    <x v="3"/>
    <x v="656"/>
    <n v="2.3917723032767279E-3"/>
    <s v="22.8580564336757"/>
    <s v="0.316240339279304"/>
    <n v="3.4999601371282787E-2"/>
    <n v="2.3917723032767279E-3"/>
  </r>
  <r>
    <s v="05/09/2007"/>
    <x v="3"/>
    <x v="657"/>
    <n v="2.9498525073746312E-3"/>
    <s v="22.8580564336757"/>
    <s v="0.316240339279304"/>
    <n v="0.36394801881527544"/>
    <n v="2.9498525073746312E-3"/>
  </r>
  <r>
    <s v="06/09/2007"/>
    <x v="3"/>
    <x v="658"/>
    <n v="2.9618113688910149E-2"/>
    <s v="22.8580564336757"/>
    <s v="0.316240339279304"/>
    <n v="2.7515347205612692"/>
    <n v="2.9618113688910149E-2"/>
  </r>
  <r>
    <s v="07/09/2007"/>
    <x v="3"/>
    <x v="659"/>
    <n v="7.175316909830184E-4"/>
    <s v="22.8580564336757"/>
    <s v="0.316240339279304"/>
    <n v="0.12341545084907916"/>
    <n v="7.175316909830184E-4"/>
  </r>
  <r>
    <s v="11/09/2007"/>
    <x v="3"/>
    <x v="660"/>
    <n v="4.5842302479470621E-3"/>
    <s v="22.8580564336757"/>
    <s v="0.316240339279304"/>
    <n v="0.20078928486008132"/>
    <n v="4.5842302479470621E-3"/>
  </r>
  <r>
    <s v="15/09/2007"/>
    <x v="3"/>
    <x v="661"/>
    <n v="4.4088336123734355E-2"/>
    <s v="22.8580564336757"/>
    <s v="0.316240339279304"/>
    <n v="1.7726620425735471"/>
    <n v="4.4088336123734355E-2"/>
  </r>
  <r>
    <s v="18/09/2007"/>
    <x v="3"/>
    <x v="662"/>
    <n v="3.1890297377023039E-4"/>
    <s v="22.8580564336757"/>
    <s v="0.316240339279304"/>
    <n v="2.1844853703260784E-2"/>
    <n v="3.1890297377023039E-4"/>
  </r>
  <r>
    <s v="20/09/2007"/>
    <x v="3"/>
    <x v="663"/>
    <n v="3.1890297377023041E-3"/>
    <s v="22.8580564336757"/>
    <s v="0.316240339279304"/>
    <n v="0.599936219405246"/>
    <n v="3.1890297377023041E-3"/>
  </r>
  <r>
    <s v="27/09/2007"/>
    <x v="3"/>
    <x v="664"/>
    <n v="2.7904010204895163E-4"/>
    <s v="22.8580564336757"/>
    <s v="0.316240339279304"/>
    <n v="2.1765127959818224E-2"/>
    <n v="2.7904010204895163E-4"/>
  </r>
  <r>
    <s v="02/10/2007"/>
    <x v="3"/>
    <x v="665"/>
    <n v="4.5842302479470621E-3"/>
    <s v="22.8580564336757"/>
    <s v="0.316240339279304"/>
    <n v="3.9282468309016982"/>
    <n v="4.5842302479470621E-3"/>
  </r>
  <r>
    <s v="03/10/2007"/>
    <x v="3"/>
    <x v="666"/>
    <n v="3.5079327114725346E-3"/>
    <s v="22.8580564336757"/>
    <s v="0.316240339279304"/>
    <n v="0.88463684923861918"/>
    <n v="3.5079327114725346E-3"/>
  </r>
  <r>
    <s v="04/10/2007"/>
    <x v="3"/>
    <x v="667"/>
    <n v="2.6907438411863192E-2"/>
    <s v="22.8580564336757"/>
    <s v="0.316240339279304"/>
    <n v="2.0180578808897391"/>
    <n v="2.6907438411863192E-2"/>
  </r>
  <r>
    <s v="05/10/2007"/>
    <x v="3"/>
    <x v="668"/>
    <n v="4.6799011400781312E-2"/>
    <s v="22.8580564336757"/>
    <s v="0.316240339279304"/>
    <n v="9.6057163358048321"/>
    <n v="4.6799011400781312E-2"/>
  </r>
  <r>
    <s v="06/10/2007"/>
    <x v="3"/>
    <x v="669"/>
    <n v="7.175316909830184E-4"/>
    <s v="22.8580564336757"/>
    <s v="0.316240339279304"/>
    <n v="3.4441521167184887E-2"/>
    <n v="7.175316909830184E-4"/>
  </r>
  <r>
    <s v="07/10/2007"/>
    <x v="3"/>
    <x v="670"/>
    <n v="0.13637088415849477"/>
    <s v="22.8580564336757"/>
    <s v="0.316240339279304"/>
    <n v="4.6679821414334688"/>
    <n v="0.13637088415849477"/>
  </r>
  <r>
    <s v="08/10/2007"/>
    <x v="3"/>
    <x v="671"/>
    <n v="1.4111456589332695E-2"/>
    <s v="22.8580564336757"/>
    <s v="0.316240339279304"/>
    <n v="0.48756278402296099"/>
    <n v="1.4111456589332695E-2"/>
  </r>
  <r>
    <s v="09/10/2007"/>
    <x v="3"/>
    <x v="672"/>
    <n v="7.4144941401578573E-3"/>
    <s v="22.8580564336757"/>
    <s v="0.316240339279304"/>
    <n v="0.76859602965797658"/>
    <n v="7.4144941401578573E-3"/>
  </r>
  <r>
    <s v="10/10/2007"/>
    <x v="3"/>
    <x v="673"/>
    <n v="1.2756118950809216E-3"/>
    <s v="22.8580564336757"/>
    <s v="0.316240339279304"/>
    <n v="0.32847006298333731"/>
    <n v="1.2756118950809216E-3"/>
  </r>
  <r>
    <s v="11/10/2007"/>
    <x v="3"/>
    <x v="674"/>
    <n v="2.7345930000797259E-2"/>
    <s v="22.8580564336757"/>
    <s v="0.316240339279304"/>
    <n v="3.755082516144463"/>
    <n v="2.7345930000797259E-2"/>
  </r>
  <r>
    <s v="14/10/2007"/>
    <x v="3"/>
    <x v="675"/>
    <n v="4.085944351431077E-2"/>
    <s v="22.8580564336757"/>
    <s v="0.316240339279304"/>
    <n v="3.5672885274655188"/>
    <n v="4.085944351431077E-2"/>
  </r>
  <r>
    <s v="15/10/2007"/>
    <x v="3"/>
    <x v="676"/>
    <n v="1.2078450131547477E-2"/>
    <s v="22.8580564336757"/>
    <s v="0.316240339279304"/>
    <n v="1.2749342262616599"/>
    <n v="1.2078450131547477E-2"/>
  </r>
  <r>
    <s v="16/10/2007"/>
    <x v="3"/>
    <x v="677"/>
    <n v="3.6673841983576498E-3"/>
    <s v="22.8580564336757"/>
    <s v="0.316240339279304"/>
    <n v="0.27636928964362595"/>
    <n v="3.6673841983576498E-3"/>
  </r>
  <r>
    <s v="17/10/2007"/>
    <x v="3"/>
    <x v="678"/>
    <n v="0.299968109702623"/>
    <s v="22.8580564336757"/>
    <s v="0.316240339279304"/>
    <n v="11.654269313561349"/>
    <n v="0.299968109702623"/>
  </r>
  <r>
    <s v="18/10/2007"/>
    <x v="3"/>
    <x v="679"/>
    <n v="3.7391373674559518E-2"/>
    <s v="22.8580564336757"/>
    <s v="0.316240339279304"/>
    <n v="4.0581997927130669"/>
    <n v="3.7391373674559518E-2"/>
  </r>
  <r>
    <s v="19/10/2007"/>
    <x v="3"/>
    <x v="680"/>
    <n v="2.6429083951207844E-2"/>
    <s v="22.8580564336757"/>
    <s v="0.316240339279304"/>
    <n v="0.81503627521326638"/>
    <n v="2.6429083951207844E-2"/>
  </r>
  <r>
    <s v="20/10/2007"/>
    <x v="3"/>
    <x v="681"/>
    <n v="6.5375109622897234E-3"/>
    <s v="22.8580564336757"/>
    <s v="0.316240339279304"/>
    <n v="0.2699912301682213"/>
    <n v="6.5375109622897234E-3"/>
  </r>
  <r>
    <s v="22/10/2007"/>
    <x v="3"/>
    <x v="682"/>
    <n v="4.3968747508570515E-2"/>
    <s v="22.8580564336757"/>
    <s v="0.316240339279304"/>
    <n v="0.60424140955114403"/>
    <n v="4.3968747508570515E-2"/>
  </r>
  <r>
    <s v="23/10/2007"/>
    <x v="3"/>
    <x v="683"/>
    <n v="4.7038188631108981E-3"/>
    <s v="22.8580564336757"/>
    <s v="0.316240339279304"/>
    <n v="0.25871003747109944"/>
    <n v="4.7038188631108981E-3"/>
  </r>
  <r>
    <s v="26/10/2007"/>
    <x v="3"/>
    <x v="684"/>
    <n v="2.3917723032767279E-3"/>
    <s v="22.8580564336757"/>
    <s v="0.316240339279304"/>
    <n v="0.14047675994578648"/>
    <n v="2.3917723032767279E-3"/>
  </r>
  <r>
    <s v="27/10/2007"/>
    <x v="3"/>
    <x v="685"/>
    <n v="2.98971537909591E-3"/>
    <s v="22.8580564336757"/>
    <s v="0.316240339279304"/>
    <n v="0.46041616838077015"/>
    <n v="2.98971537909591E-3"/>
  </r>
  <r>
    <s v="28/10/2007"/>
    <x v="3"/>
    <x v="686"/>
    <n v="5.7641712508969149E-2"/>
    <s v="22.8580564336757"/>
    <s v="0.316240339279304"/>
    <n v="0.63405883759866066"/>
    <n v="5.7641712508969149E-2"/>
  </r>
  <r>
    <s v="29/10/2007"/>
    <x v="3"/>
    <x v="687"/>
    <n v="4.7038188631108981E-3"/>
    <s v="22.8580564336757"/>
    <s v="0.316240339279304"/>
    <n v="0.62520928007653676"/>
    <n v="4.7038188631108981E-3"/>
  </r>
  <r>
    <s v="01/11/2007"/>
    <x v="3"/>
    <x v="688"/>
    <n v="4.7835446065534564E-4"/>
    <s v="22.8580564336757"/>
    <s v="0.316240339279304"/>
    <n v="5.7402535278641476E-2"/>
    <n v="4.7835446065534564E-4"/>
  </r>
  <r>
    <s v="02/11/2007"/>
    <x v="3"/>
    <x v="689"/>
    <n v="5.5010762975364743E-3"/>
    <s v="22.8580564336757"/>
    <s v="0.316240339279304"/>
    <n v="0.2660448058678147"/>
    <n v="5.5010762975364743E-3"/>
  </r>
  <r>
    <s v="04/11/2007"/>
    <x v="3"/>
    <x v="690"/>
    <n v="2.7106752770469584E-3"/>
    <s v="22.8580564336757"/>
    <s v="0.316240339279304"/>
    <n v="0.50147492625368728"/>
    <n v="2.7106752770469584E-3"/>
  </r>
  <r>
    <s v="06/11/2007"/>
    <x v="3"/>
    <x v="691"/>
    <n v="4.1497249461851231E-2"/>
    <s v="22.8580564336757"/>
    <s v="0.316240339279304"/>
    <n v="1.3164713385952325"/>
    <n v="4.1497249461851231E-2"/>
  </r>
  <r>
    <s v="07/11/2007"/>
    <x v="3"/>
    <x v="692"/>
    <n v="9.8461293151558632E-2"/>
    <s v="22.8580564336757"/>
    <s v="0.316240339279304"/>
    <n v="1.4299609343857131"/>
    <n v="9.8461293151558632E-2"/>
  </r>
  <r>
    <s v="09/11/2007"/>
    <x v="3"/>
    <x v="693"/>
    <n v="8.7299689069600568E-3"/>
    <s v="22.8580564336757"/>
    <s v="0.316240339279304"/>
    <n v="0.3300247149804672"/>
    <n v="8.7299689069600568E-3"/>
  </r>
  <r>
    <s v="10/11/2007"/>
    <x v="3"/>
    <x v="694"/>
    <n v="4.2334369767998085E-2"/>
    <s v="22.8580564336757"/>
    <s v="0.316240339279304"/>
    <n v="1.3912939488160727"/>
    <n v="4.2334369767998085E-2"/>
  </r>
  <r>
    <s v="13/11/2007"/>
    <x v="3"/>
    <x v="695"/>
    <n v="5.580802040979032E-3"/>
    <s v="22.8580564336757"/>
    <s v="0.316240339279304"/>
    <n v="0.22367057322809536"/>
    <n v="5.580802040979032E-3"/>
  </r>
  <r>
    <s v="14/11/2007"/>
    <x v="3"/>
    <x v="696"/>
    <n v="1.4828988280315715E-2"/>
    <s v="22.8580564336757"/>
    <s v="0.316240339279304"/>
    <n v="3.9534003029578253"/>
    <n v="1.4828988280315715E-2"/>
  </r>
  <r>
    <s v="21/11/2007"/>
    <x v="3"/>
    <x v="697"/>
    <n v="2.4316351749980067E-3"/>
    <s v="22.8580564336757"/>
    <s v="0.316240339279304"/>
    <n v="0.29514470222434824"/>
    <n v="2.4316351749980067E-3"/>
  </r>
  <r>
    <s v="22/11/2007"/>
    <x v="3"/>
    <x v="698"/>
    <n v="7.9725743442557603E-4"/>
    <s v="22.8580564336757"/>
    <s v="0.316240339279304"/>
    <n v="0.19532807143426612"/>
    <n v="7.9725743442557603E-4"/>
  </r>
  <r>
    <s v="24/11/2007"/>
    <x v="3"/>
    <x v="699"/>
    <n v="1.5945148688511521E-3"/>
    <s v="22.8580564336757"/>
    <s v="0.316240339279304"/>
    <n v="0.38268356852427649"/>
    <n v="1.5945148688511521E-3"/>
  </r>
  <r>
    <s v="26/11/2007"/>
    <x v="3"/>
    <x v="700"/>
    <n v="8.3712030614685484E-4"/>
    <s v="22.8580564336757"/>
    <s v="0.316240339279304"/>
    <n v="5.8598421430279841E-3"/>
    <n v="8.3712030614685484E-4"/>
  </r>
  <r>
    <s v="28/11/2007"/>
    <x v="3"/>
    <x v="701"/>
    <n v="2.8382364665550507E-2"/>
    <s v="22.8580564336757"/>
    <s v="0.316240339279304"/>
    <n v="1.2845411783464882"/>
    <n v="2.8382364665550507E-2"/>
  </r>
  <r>
    <s v="01/12/2007"/>
    <x v="3"/>
    <x v="702"/>
    <n v="3.9862871721278801E-4"/>
    <s v="22.8580564336757"/>
    <s v="0.316240339279304"/>
    <n v="7.9725743442557603E-2"/>
    <n v="3.9862871721278801E-4"/>
  </r>
  <r>
    <s v="03/12/2007"/>
    <x v="3"/>
    <x v="703"/>
    <n v="5.5409391692577536E-3"/>
    <s v="22.8580564336757"/>
    <s v="0.316240339279304"/>
    <n v="0.55265885354380928"/>
    <n v="5.5409391692577536E-3"/>
  </r>
  <r>
    <s v="06/12/2007"/>
    <x v="3"/>
    <x v="704"/>
    <n v="3.7431236546280791E-2"/>
    <s v="22.8580564336757"/>
    <s v="0.316240339279304"/>
    <n v="5.1649924260543729"/>
    <n v="3.7431236546280791E-2"/>
  </r>
  <r>
    <s v="07/12/2007"/>
    <x v="3"/>
    <x v="705"/>
    <n v="4.7396954476600493E-2"/>
    <s v="22.8580564336757"/>
    <s v="0.316240339279304"/>
    <n v="6.4677907996492063"/>
    <n v="4.7396954476600493E-2"/>
  </r>
  <r>
    <s v="09/12/2007"/>
    <x v="3"/>
    <x v="706"/>
    <n v="7.6138084987642509E-3"/>
    <s v="22.8580564336757"/>
    <s v="0.316240339279304"/>
    <n v="0.25886948895798451"/>
    <n v="7.6138084987642509E-3"/>
  </r>
  <r>
    <s v="12/12/2007"/>
    <x v="3"/>
    <x v="707"/>
    <n v="2.2721836881128919E-3"/>
    <s v="22.8580564336757"/>
    <s v="0.316240339279304"/>
    <n v="0.81798612772064094"/>
    <n v="2.2721836881128919E-3"/>
  </r>
  <r>
    <s v="13/12/2007"/>
    <x v="3"/>
    <x v="708"/>
    <n v="3.7072470700789287E-3"/>
    <s v="22.8580564336757"/>
    <s v="0.316240339279304"/>
    <n v="0.35816790241569002"/>
    <n v="3.7072470700789287E-3"/>
  </r>
  <r>
    <s v="18/12/2007"/>
    <x v="3"/>
    <x v="709"/>
    <n v="2.6708124053256795E-3"/>
    <s v="22.8580564336757"/>
    <s v="0.316240339279304"/>
    <n v="0.60093279119827792"/>
    <n v="2.6708124053256795E-3"/>
  </r>
  <r>
    <s v="19/12/2007"/>
    <x v="3"/>
    <x v="710"/>
    <n v="3.3484812245874193E-3"/>
    <s v="22.8580564336757"/>
    <s v="0.316240339279304"/>
    <n v="0.40420951925376702"/>
    <n v="3.3484812245874193E-3"/>
  </r>
  <r>
    <s v="20/12/2007"/>
    <x v="3"/>
    <x v="711"/>
    <n v="0.77086821334608946"/>
    <s v="22.8580564336757"/>
    <s v="0.316240339279304"/>
    <n v="22.858056433675696"/>
    <n v="0.31624033927930389"/>
  </r>
  <r>
    <s v="21/12/2007"/>
    <x v="3"/>
    <x v="712"/>
    <n v="3.7869728135214863E-3"/>
    <s v="22.8580564336757"/>
    <s v="0.316240339279304"/>
    <n v="0.14318743522283345"/>
    <n v="3.7869728135214863E-3"/>
  </r>
  <r>
    <s v="28/12/2007"/>
    <x v="3"/>
    <x v="713"/>
    <n v="3.0694411225384677E-3"/>
    <s v="22.8580564336757"/>
    <s v="0.316240339279304"/>
    <n v="0.39819022562385392"/>
    <n v="3.0694411225384677E-3"/>
  </r>
  <r>
    <s v="30/12/2007"/>
    <x v="3"/>
    <x v="714"/>
    <n v="7.1753169098301844E-3"/>
    <s v="22.8580564336757"/>
    <s v="0.316240339279304"/>
    <n v="1.4197161763533446"/>
    <n v="7.1753169098301844E-3"/>
  </r>
  <r>
    <s v="05/01/2008"/>
    <x v="3"/>
    <x v="715"/>
    <n v="4.2932312843817266E-2"/>
    <s v="22.8580564336757"/>
    <s v="0.316240339279304"/>
    <n v="4.3428206968029981"/>
    <n v="4.2932312843817266E-2"/>
  </r>
  <r>
    <s v="08/01/2008"/>
    <x v="3"/>
    <x v="716"/>
    <n v="1.2516941720481543E-2"/>
    <s v="22.8580564336757"/>
    <s v="0.316240339279304"/>
    <n v="0.69126205851869571"/>
    <n v="1.2516941720481543E-2"/>
  </r>
  <r>
    <s v="10/01/2008"/>
    <x v="3"/>
    <x v="717"/>
    <n v="4.3530255919636447E-2"/>
    <s v="22.8580564336757"/>
    <s v="0.316240339279304"/>
    <n v="2.8327353902575143"/>
    <n v="4.3530255919636447E-2"/>
  </r>
  <r>
    <s v="12/01/2008"/>
    <x v="3"/>
    <x v="718"/>
    <n v="5.7003906561428688E-3"/>
    <s v="22.8580564336757"/>
    <s v="0.316240339279304"/>
    <n v="0.82348720401817743"/>
    <n v="5.7003906561428688E-3"/>
  </r>
  <r>
    <s v="18/01/2008"/>
    <x v="3"/>
    <x v="719"/>
    <n v="8.7698317786813365E-4"/>
    <s v="22.8580564336757"/>
    <s v="0.316240339279304"/>
    <n v="5.6605277844215894E-2"/>
    <n v="8.7698317786813365E-4"/>
  </r>
  <r>
    <s v="19/01/2008"/>
    <x v="3"/>
    <x v="720"/>
    <n v="1.1480507055728294E-2"/>
    <s v="22.8580564336757"/>
    <s v="0.316240339279304"/>
    <n v="0.92912381407956635"/>
    <n v="1.1480507055728294E-2"/>
  </r>
  <r>
    <s v="20/01/2008"/>
    <x v="3"/>
    <x v="721"/>
    <n v="0.10045443673762258"/>
    <s v="22.8580564336757"/>
    <s v="0.316240339279304"/>
    <n v="4.838196603683329"/>
    <n v="0.10045443673762258"/>
  </r>
  <r>
    <s v="22/01/2008"/>
    <x v="3"/>
    <x v="722"/>
    <n v="0.11277206409949773"/>
    <s v="22.8580564336757"/>
    <s v="0.316240339279304"/>
    <n v="4.1810173004863271"/>
    <n v="0.11277206409949773"/>
  </r>
  <r>
    <s v="28/01/2008"/>
    <x v="3"/>
    <x v="723"/>
    <n v="1.4908714023758271E-2"/>
    <s v="22.8580564336757"/>
    <s v="0.316240339279304"/>
    <n v="0.19381328230885753"/>
    <n v="1.4908714023758271E-2"/>
  </r>
  <r>
    <s v="29/01/2008"/>
    <x v="3"/>
    <x v="724"/>
    <n v="3.0295782508171889E-3"/>
    <s v="22.8580564336757"/>
    <s v="0.316240339279304"/>
    <n v="0.1348162321613649"/>
    <n v="3.0295782508171889E-3"/>
  </r>
  <r>
    <s v="31/01/2008"/>
    <x v="3"/>
    <x v="725"/>
    <n v="2.7505381487682372E-3"/>
    <s v="22.8580564336757"/>
    <s v="0.316240339279304"/>
    <n v="0.16104600175396636"/>
    <n v="2.7505381487682372E-3"/>
  </r>
  <r>
    <s v="01/02/2008"/>
    <x v="3"/>
    <x v="726"/>
    <n v="1.7141034840149885E-3"/>
    <s v="22.8580564336757"/>
    <s v="0.316240339279304"/>
    <n v="0.31025273060671293"/>
    <n v="1.7141034840149885E-3"/>
  </r>
  <r>
    <s v="06/02/2008"/>
    <x v="3"/>
    <x v="727"/>
    <n v="3.6753567727019057E-2"/>
    <s v="22.8580564336757"/>
    <s v="0.316240339279304"/>
    <n v="0.44104281272422863"/>
    <n v="3.6753567727019057E-2"/>
  </r>
  <r>
    <s v="07/02/2008"/>
    <x v="3"/>
    <x v="728"/>
    <n v="9.4475005979430763E-3"/>
    <s v="22.8580564336757"/>
    <s v="0.316240339279304"/>
    <n v="1.3256796619628477"/>
    <n v="9.4475005979430763E-3"/>
  </r>
  <r>
    <s v="10/02/2008"/>
    <x v="3"/>
    <x v="729"/>
    <n v="4.7038188631108981E-3"/>
    <s v="22.8580564336757"/>
    <s v="0.316240339279304"/>
    <n v="0.47978952403731162"/>
    <n v="4.7038188631108981E-3"/>
  </r>
  <r>
    <s v="11/02/2008"/>
    <x v="3"/>
    <x v="730"/>
    <n v="4.7436817348321773E-3"/>
    <s v="22.8580564336757"/>
    <s v="0.316240339279304"/>
    <n v="8.5386271226979185E-2"/>
    <n v="4.7436817348321773E-3"/>
  </r>
  <r>
    <s v="14/02/2008"/>
    <x v="3"/>
    <x v="731"/>
    <n v="1.1400781312285738E-2"/>
    <s v="22.8580564336757"/>
    <s v="0.316240339279304"/>
    <n v="0.62780036673841988"/>
    <n v="1.1400781312285738E-2"/>
  </r>
  <r>
    <s v="17/02/2008"/>
    <x v="3"/>
    <x v="732"/>
    <n v="1.4510085306545484E-2"/>
    <s v="22.8580564336757"/>
    <s v="0.316240339279304"/>
    <n v="1.2561588136809376"/>
    <n v="1.4510085306545484E-2"/>
  </r>
  <r>
    <s v="19/02/2008"/>
    <x v="3"/>
    <x v="733"/>
    <n v="1.9931435860639401E-4"/>
    <s v="22.8580564336757"/>
    <s v="0.316240339279304"/>
    <n v="1.4749262536873156E-2"/>
    <n v="1.9931435860639401E-4"/>
  </r>
  <r>
    <s v="21/02/2008"/>
    <x v="3"/>
    <x v="734"/>
    <n v="6.3780594754046082E-3"/>
    <s v="22.8580564336757"/>
    <s v="0.316240339279304"/>
    <n v="1.2209598979510483"/>
    <n v="6.3780594754046082E-3"/>
  </r>
  <r>
    <s v="23/02/2008"/>
    <x v="3"/>
    <x v="735"/>
    <n v="1.8536235350394642E-2"/>
    <s v="22.8580564336757"/>
    <s v="0.316240339279304"/>
    <n v="1.1952084828191023"/>
    <n v="1.8536235350394642E-2"/>
  </r>
  <r>
    <s v="26/02/2008"/>
    <x v="3"/>
    <x v="736"/>
    <n v="2.5910866618831219E-3"/>
    <s v="22.8580564336757"/>
    <s v="0.316240339279304"/>
    <n v="0.36793430598740334"/>
    <n v="2.5910866618831219E-3"/>
  </r>
  <r>
    <s v="27/02/2008"/>
    <x v="3"/>
    <x v="737"/>
    <n v="2.1525950729490554E-3"/>
    <s v="22.8580564336757"/>
    <s v="0.316240339279304"/>
    <n v="0.20880172207605835"/>
    <n v="2.1525950729490554E-3"/>
  </r>
  <r>
    <s v="28/02/2008"/>
    <x v="3"/>
    <x v="664"/>
    <n v="3.627521326636371E-3"/>
    <s v="22.8580564336757"/>
    <s v="0.316240339279304"/>
    <n v="2.1765127959818224E-2"/>
    <n v="3.627521326636371E-3"/>
  </r>
  <r>
    <s v="29/02/2008"/>
    <x v="3"/>
    <x v="738"/>
    <n v="4.552339950570039E-2"/>
    <s v="22.8580564336757"/>
    <s v="0.316240339279304"/>
    <n v="0.83811687793988676"/>
    <n v="4.552339950570039E-2"/>
  </r>
  <r>
    <s v="02/03/2008"/>
    <x v="3"/>
    <x v="739"/>
    <n v="3.8268356852427651E-3"/>
    <s v="22.8580564336757"/>
    <s v="0.316240339279304"/>
    <n v="0.45244359403651441"/>
    <n v="3.8268356852427651E-3"/>
  </r>
  <r>
    <s v="03/03/2008"/>
    <x v="3"/>
    <x v="740"/>
    <n v="7.3347683967152997E-3"/>
    <s v="22.8580564336757"/>
    <s v="0.316240339279304"/>
    <n v="2.3256796619628477"/>
    <n v="7.3347683967152997E-3"/>
  </r>
  <r>
    <s v="04/03/2008"/>
    <x v="3"/>
    <x v="741"/>
    <n v="5.0625847086024078E-3"/>
    <s v="22.8580564336757"/>
    <s v="0.316240339279304"/>
    <n v="0.45467591485290598"/>
    <n v="5.0625847086024078E-3"/>
  </r>
  <r>
    <s v="05/03/2008"/>
    <x v="3"/>
    <x v="742"/>
    <n v="2.790401020489516E-3"/>
    <s v="22.8580564336757"/>
    <s v="0.316240339279304"/>
    <n v="0.15666108586462568"/>
    <n v="2.790401020489516E-3"/>
  </r>
  <r>
    <s v="07/03/2008"/>
    <x v="3"/>
    <x v="702"/>
    <n v="1.5945148688511521E-3"/>
    <s v="22.8580564336757"/>
    <s v="0.316240339279304"/>
    <n v="7.9725743442557603E-2"/>
    <n v="1.5945148688511521E-3"/>
  </r>
  <r>
    <s v="11/03/2008"/>
    <x v="3"/>
    <x v="743"/>
    <n v="9.0090090090090089E-3"/>
    <s v="22.8580564336757"/>
    <s v="0.316240339279304"/>
    <n v="0.27927927927927926"/>
    <n v="9.0090090090090089E-3"/>
  </r>
  <r>
    <s v="12/03/2008"/>
    <x v="3"/>
    <x v="744"/>
    <n v="2.3120465598341707E-3"/>
    <s v="22.8580564336757"/>
    <s v="0.316240339279304"/>
    <n v="0.13872279359005021"/>
    <n v="2.3120465598341707E-3"/>
  </r>
  <r>
    <s v="17/03/2008"/>
    <x v="3"/>
    <x v="745"/>
    <n v="4.5045045045045045E-3"/>
    <s v="22.8580564336757"/>
    <s v="0.316240339279304"/>
    <n v="0.43243243243243246"/>
    <n v="4.5045045045045045E-3"/>
  </r>
  <r>
    <s v="19/03/2008"/>
    <x v="3"/>
    <x v="746"/>
    <n v="3.9862871721278801E-4"/>
    <s v="22.8580564336757"/>
    <s v="0.316240339279304"/>
    <n v="9.5670892131069114E-3"/>
    <n v="3.9862871721278801E-4"/>
  </r>
  <r>
    <s v="22/03/2008"/>
    <x v="3"/>
    <x v="747"/>
    <n v="1.9931435860639402E-3"/>
    <s v="22.8580564336757"/>
    <s v="0.316240339279304"/>
    <n v="0.12780036673841982"/>
    <n v="1.9931435860639402E-3"/>
  </r>
  <r>
    <s v="27/03/2008"/>
    <x v="3"/>
    <x v="748"/>
    <n v="1.9931435860639401E-4"/>
    <s v="22.8580564336757"/>
    <s v="0.316240339279304"/>
    <n v="6.4777166547078047E-2"/>
    <n v="1.9931435860639401E-4"/>
  </r>
  <r>
    <s v="28/03/2008"/>
    <x v="3"/>
    <x v="749"/>
    <n v="1.0762975364745277E-3"/>
    <s v="22.8580564336757"/>
    <s v="0.316240339279304"/>
    <n v="1.1839272901219803E-2"/>
    <n v="1.0762975364745277E-3"/>
  </r>
  <r>
    <s v="29/03/2008"/>
    <x v="3"/>
    <x v="750"/>
    <n v="6.9760025512237899E-3"/>
    <s v="22.8580564336757"/>
    <s v="0.316240339279304"/>
    <n v="0.78828828828828834"/>
    <n v="6.9760025512237899E-3"/>
  </r>
  <r>
    <s v="31/03/2008"/>
    <x v="3"/>
    <x v="751"/>
    <n v="5.6605277844215896E-3"/>
    <s v="22.8580564336757"/>
    <s v="0.316240339279304"/>
    <n v="1.3189029737702305"/>
    <n v="5.6605277844215896E-3"/>
  </r>
  <r>
    <s v="01/04/2008"/>
    <x v="4"/>
    <x v="752"/>
    <n v="5.5133079847908745E-2"/>
    <s v="22.8580564336757"/>
    <s v="0.316240339279304"/>
    <n v="3.4759980988593155"/>
    <n v="5.5133079847908745E-2"/>
  </r>
  <r>
    <s v="02/04/2008"/>
    <x v="4"/>
    <x v="753"/>
    <n v="1.0297845373891002E-3"/>
    <s v="22.8580564336757"/>
    <s v="0.316240339279304"/>
    <n v="0.33467997465145755"/>
    <n v="1.0297845373891002E-3"/>
  </r>
  <r>
    <s v="04/04/2008"/>
    <x v="4"/>
    <x v="754"/>
    <n v="1.0297845373891002E-3"/>
    <s v="22.8580564336757"/>
    <s v="0.316240339279304"/>
    <n v="8.9591254752851707E-2"/>
    <n v="1.0297845373891002E-3"/>
  </r>
  <r>
    <s v="07/04/2008"/>
    <x v="4"/>
    <x v="755"/>
    <n v="4.6736375158428394E-3"/>
    <s v="22.8580564336757"/>
    <s v="0.316240339279304"/>
    <n v="0.16559727503168567"/>
    <n v="4.6736375158428394E-3"/>
  </r>
  <r>
    <s v="08/04/2008"/>
    <x v="4"/>
    <x v="756"/>
    <n v="2.0674904942965779E-2"/>
    <s v="22.8580564336757"/>
    <s v="0.316240339279304"/>
    <n v="1.7181955006337135"/>
    <n v="2.0674904942965779E-2"/>
  </r>
  <r>
    <s v="09/04/2008"/>
    <x v="4"/>
    <x v="757"/>
    <n v="2.9705323193916348E-3"/>
    <s v="22.8580564336757"/>
    <s v="0.316240339279304"/>
    <n v="0.38616920152091255"/>
    <n v="2.9705323193916348E-3"/>
  </r>
  <r>
    <s v="10/04/2008"/>
    <x v="4"/>
    <x v="758"/>
    <n v="9.8502851711026615E-2"/>
    <s v="22.8580564336757"/>
    <s v="0.316240339279304"/>
    <n v="1.876108998732573"/>
    <n v="9.8502851711026615E-2"/>
  </r>
  <r>
    <s v="12/04/2008"/>
    <x v="4"/>
    <x v="759"/>
    <n v="1.1486058301647655E-3"/>
    <s v="22.8580564336757"/>
    <s v="0.316240339279304"/>
    <n v="4.5944233206590621E-2"/>
    <n v="1.1486058301647655E-3"/>
  </r>
  <r>
    <s v="15/04/2008"/>
    <x v="4"/>
    <x v="760"/>
    <n v="1.5803231939163498E-2"/>
    <s v="22.8580564336757"/>
    <s v="0.316240339279304"/>
    <n v="0.7046102661596958"/>
    <n v="1.5803231939163498E-2"/>
  </r>
  <r>
    <s v="16/04/2008"/>
    <x v="4"/>
    <x v="761"/>
    <n v="3.643852978453739E-3"/>
    <s v="22.8580564336757"/>
    <s v="0.316240339279304"/>
    <n v="1.1471799746514575"/>
    <n v="3.643852978453739E-3"/>
  </r>
  <r>
    <s v="17/04/2008"/>
    <x v="4"/>
    <x v="762"/>
    <n v="2.2378010139416985E-2"/>
    <s v="22.8580564336757"/>
    <s v="0.316240339279304"/>
    <n v="4.5600047528517109"/>
    <n v="2.2378010139416985E-2"/>
  </r>
  <r>
    <s v="18/04/2008"/>
    <x v="4"/>
    <x v="763"/>
    <n v="9.386882129277567E-3"/>
    <s v="22.8580564336757"/>
    <s v="0.316240339279304"/>
    <n v="1.2956669835234473"/>
    <n v="9.386882129277567E-3"/>
  </r>
  <r>
    <s v="19/04/2008"/>
    <x v="4"/>
    <x v="764"/>
    <n v="8.0006337135614704E-3"/>
    <s v="22.8580564336757"/>
    <s v="0.316240339279304"/>
    <n v="8.0006337135614697E-2"/>
    <n v="8.0006337135614704E-3"/>
  </r>
  <r>
    <s v="21/04/2008"/>
    <x v="4"/>
    <x v="765"/>
    <n v="8.1590621039290233E-3"/>
    <s v="22.8580564336757"/>
    <s v="0.316240339279304"/>
    <n v="5.0538656527249683E-2"/>
    <n v="8.1590621039290233E-3"/>
  </r>
  <r>
    <s v="22/04/2008"/>
    <x v="4"/>
    <x v="766"/>
    <n v="6.3371356147021542E-4"/>
    <s v="22.8580564336757"/>
    <s v="0.316240339279304"/>
    <n v="7.731305449936629E-2"/>
    <n v="6.3371356147021542E-4"/>
  </r>
  <r>
    <s v="23/04/2008"/>
    <x v="4"/>
    <x v="767"/>
    <n v="3.5646387832699621E-4"/>
    <s v="22.8580564336757"/>
    <s v="0.316240339279304"/>
    <n v="0.10052281368821293"/>
    <n v="3.5646387832699621E-4"/>
  </r>
  <r>
    <s v="25/04/2008"/>
    <x v="4"/>
    <x v="768"/>
    <n v="2.5190114068441065E-2"/>
    <s v="22.8580564336757"/>
    <s v="0.316240339279304"/>
    <n v="0.11375158428390368"/>
    <n v="2.5190114068441065E-2"/>
  </r>
  <r>
    <s v="26/04/2008"/>
    <x v="4"/>
    <x v="769"/>
    <n v="9.8502851711026615E-2"/>
    <s v="22.8580564336757"/>
    <s v="0.316240339279304"/>
    <n v="0.78802281368821292"/>
    <n v="9.8502851711026615E-2"/>
  </r>
  <r>
    <s v="28/04/2008"/>
    <x v="4"/>
    <x v="770"/>
    <n v="3.0893536121673003E-3"/>
    <s v="22.8580564336757"/>
    <s v="0.316240339279304"/>
    <n v="0.15755703422053233"/>
    <n v="3.0893536121673003E-3"/>
  </r>
  <r>
    <s v="29/04/2008"/>
    <x v="4"/>
    <x v="771"/>
    <n v="9.1096324461343477E-3"/>
    <s v="22.8580564336757"/>
    <s v="0.316240339279304"/>
    <n v="0.65129911280101394"/>
    <n v="9.1096324461343477E-3"/>
  </r>
  <r>
    <s v="30/04/2008"/>
    <x v="4"/>
    <x v="772"/>
    <n v="3.8418884664131814E-3"/>
    <s v="22.8580564336757"/>
    <s v="0.316240339279304"/>
    <n v="0.62389100126742714"/>
    <n v="3.8418884664131814E-3"/>
  </r>
  <r>
    <s v="01/05/2008"/>
    <x v="4"/>
    <x v="773"/>
    <n v="2.0476869455006336E-2"/>
    <s v="22.8580564336757"/>
    <s v="0.316240339279304"/>
    <n v="14.921102661596958"/>
    <n v="2.0476869455006336E-2"/>
  </r>
  <r>
    <s v="05/05/2008"/>
    <x v="4"/>
    <x v="774"/>
    <n v="4.7528517110266158E-3"/>
    <s v="22.8580564336757"/>
    <s v="0.316240339279304"/>
    <n v="0.84624524714828897"/>
    <n v="4.7528517110266158E-3"/>
  </r>
  <r>
    <s v="07/05/2008"/>
    <x v="4"/>
    <x v="775"/>
    <n v="2.4952471482889735E-3"/>
    <s v="22.8580564336757"/>
    <s v="0.316240339279304"/>
    <n v="8.9828897338403046E-2"/>
    <n v="2.4952471482889735E-3"/>
  </r>
  <r>
    <s v="08/05/2008"/>
    <x v="4"/>
    <x v="776"/>
    <n v="1.164448669201521E-2"/>
    <s v="22.8580564336757"/>
    <s v="0.316240339279304"/>
    <n v="0.89310044359949303"/>
    <n v="1.164448669201521E-2"/>
  </r>
  <r>
    <s v="11/05/2008"/>
    <x v="4"/>
    <x v="777"/>
    <n v="1.7149873257287705E-2"/>
    <s v="22.8580564336757"/>
    <s v="0.316240339279304"/>
    <n v="2.9550459442332064"/>
    <n v="1.7149873257287705E-2"/>
  </r>
  <r>
    <s v="12/05/2008"/>
    <x v="4"/>
    <x v="778"/>
    <n v="4.7132446134347276E-3"/>
    <s v="22.8580564336757"/>
    <s v="0.316240339279304"/>
    <n v="0.21823510773130544"/>
    <n v="4.7132446134347276E-3"/>
  </r>
  <r>
    <s v="14/05/2008"/>
    <x v="4"/>
    <x v="779"/>
    <n v="2.8002217997465145E-2"/>
    <s v="22.8580564336757"/>
    <s v="0.316240339279304"/>
    <n v="1.3182034220532319"/>
    <n v="2.8002217997465145E-2"/>
  </r>
  <r>
    <s v="16/05/2008"/>
    <x v="4"/>
    <x v="780"/>
    <n v="3.8022813688212928E-3"/>
    <s v="22.8580564336757"/>
    <s v="0.316240339279304"/>
    <n v="0.22385931558935362"/>
    <n v="3.8022813688212928E-3"/>
  </r>
  <r>
    <s v="20/05/2008"/>
    <x v="4"/>
    <x v="781"/>
    <n v="1.4654626108998733E-3"/>
    <s v="22.8580564336757"/>
    <s v="0.316240339279304"/>
    <n v="0.26085234474017743"/>
    <n v="1.4654626108998733E-3"/>
  </r>
  <r>
    <s v="23/05/2008"/>
    <x v="4"/>
    <x v="782"/>
    <n v="6.3371356147021542E-4"/>
    <s v="22.8580564336757"/>
    <s v="0.316240339279304"/>
    <n v="0.1301489226869455"/>
    <n v="6.3371356147021542E-4"/>
  </r>
  <r>
    <s v="25/05/2008"/>
    <x v="4"/>
    <x v="783"/>
    <n v="8.6343472750316855E-3"/>
    <s v="22.8580564336757"/>
    <s v="0.316240339279304"/>
    <n v="1.1364860583016476"/>
    <n v="8.6343472750316855E-3"/>
  </r>
  <r>
    <s v="26/05/2008"/>
    <x v="4"/>
    <x v="784"/>
    <n v="9.4264892268694552E-3"/>
    <s v="22.8580564336757"/>
    <s v="0.316240339279304"/>
    <n v="0.86391001267427125"/>
    <n v="9.4264892268694552E-3"/>
  </r>
  <r>
    <s v="27/05/2008"/>
    <x v="4"/>
    <x v="785"/>
    <n v="5.1330798479087454E-2"/>
    <s v="22.8580564336757"/>
    <s v="0.316240339279304"/>
    <n v="3.21371989860583"/>
    <n v="5.1330798479087454E-2"/>
  </r>
  <r>
    <s v="29/05/2008"/>
    <x v="4"/>
    <x v="786"/>
    <n v="7.2480988593155896E-2"/>
    <s v="22.8580564336757"/>
    <s v="0.316240339279304"/>
    <n v="1.7781210392902409"/>
    <n v="7.2480988593155896E-2"/>
  </r>
  <r>
    <s v="30/05/2008"/>
    <x v="4"/>
    <x v="787"/>
    <n v="3.7072243346007602E-2"/>
    <s v="22.8580564336757"/>
    <s v="0.316240339279304"/>
    <n v="1.2133634347275031"/>
    <n v="3.7072243346007602E-2"/>
  </r>
  <r>
    <s v="31/05/2008"/>
    <x v="4"/>
    <x v="788"/>
    <n v="1.5803231939163498E-2"/>
    <s v="22.8580564336757"/>
    <s v="0.316240339279304"/>
    <n v="1.2210076045627376"/>
    <n v="1.5803231939163498E-2"/>
  </r>
  <r>
    <s v="01/06/2008"/>
    <x v="4"/>
    <x v="789"/>
    <n v="2.9071609632446135E-2"/>
    <s v="22.8580564336757"/>
    <s v="0.316240339279304"/>
    <n v="1.2797449302915083"/>
    <n v="2.9071609632446135E-2"/>
  </r>
  <r>
    <s v="03/06/2008"/>
    <x v="4"/>
    <x v="790"/>
    <n v="1.6912230671736375E-2"/>
    <s v="22.8580564336757"/>
    <s v="0.316240339279304"/>
    <n v="0.3454134980988593"/>
    <n v="1.6912230671736375E-2"/>
  </r>
  <r>
    <s v="04/06/2008"/>
    <x v="4"/>
    <x v="791"/>
    <n v="1.8615335868187579E-3"/>
    <s v="22.8580564336757"/>
    <s v="0.316240339279304"/>
    <n v="0.31273764258555131"/>
    <n v="1.8615335868187579E-3"/>
  </r>
  <r>
    <s v="06/06/2008"/>
    <x v="4"/>
    <x v="792"/>
    <n v="3.0893536121673003E-3"/>
    <s v="22.8580564336757"/>
    <s v="0.316240339279304"/>
    <n v="0.54063688212927752"/>
    <n v="3.0893536121673003E-3"/>
  </r>
  <r>
    <s v="07/06/2008"/>
    <x v="4"/>
    <x v="793"/>
    <n v="9.0858681875792144E-2"/>
    <s v="22.8580564336757"/>
    <s v="0.316240339279304"/>
    <n v="5.1051964512040557"/>
    <n v="9.0858681875792144E-2"/>
  </r>
  <r>
    <s v="08/06/2008"/>
    <x v="4"/>
    <x v="794"/>
    <n v="5.0023764258555134E-2"/>
    <s v="22.8580564336757"/>
    <s v="0.316240339279304"/>
    <n v="1.3923479087452471"/>
    <n v="5.0023764258555134E-2"/>
  </r>
  <r>
    <s v="12/06/2008"/>
    <x v="4"/>
    <x v="795"/>
    <n v="2.1783903675538655E-3"/>
    <s v="22.8580564336757"/>
    <s v="0.316240339279304"/>
    <n v="0.13822877059569075"/>
    <n v="2.1783903675538655E-3"/>
  </r>
  <r>
    <s v="13/06/2008"/>
    <x v="4"/>
    <x v="796"/>
    <n v="1.497148288973384E-2"/>
    <s v="22.8580564336757"/>
    <s v="0.316240339279304"/>
    <n v="1.4950887198986058"/>
    <n v="1.497148288973384E-2"/>
  </r>
  <r>
    <s v="15/06/2008"/>
    <x v="4"/>
    <x v="797"/>
    <n v="2.3764258555133079E-3"/>
    <s v="22.8580564336757"/>
    <s v="0.316240339279304"/>
    <n v="4.0399239543726234E-2"/>
    <n v="2.3764258555133079E-3"/>
  </r>
  <r>
    <s v="16/06/2008"/>
    <x v="4"/>
    <x v="798"/>
    <n v="1.1406844106463879E-2"/>
    <s v="22.8580564336757"/>
    <s v="0.316240339279304"/>
    <n v="1.7258000633713562"/>
    <n v="1.1406844106463879E-2"/>
  </r>
  <r>
    <s v="17/06/2008"/>
    <x v="4"/>
    <x v="799"/>
    <n v="1.2080164765525982E-2"/>
    <s v="22.8580564336757"/>
    <s v="0.316240339279304"/>
    <n v="1.0687579214195184"/>
    <n v="1.2080164765525982E-2"/>
  </r>
  <r>
    <s v="19/06/2008"/>
    <x v="4"/>
    <x v="800"/>
    <n v="2.4952471482889735E-3"/>
    <s v="22.8580564336757"/>
    <s v="0.316240339279304"/>
    <n v="0.92324144486692017"/>
    <n v="2.4952471482889735E-3"/>
  </r>
  <r>
    <s v="23/06/2008"/>
    <x v="4"/>
    <x v="801"/>
    <n v="2.7724968314321927E-4"/>
    <s v="22.8580564336757"/>
    <s v="0.316240339279304"/>
    <n v="1.6080481622306717E-2"/>
    <n v="2.7724968314321927E-4"/>
  </r>
  <r>
    <s v="24/06/2008"/>
    <x v="4"/>
    <x v="802"/>
    <n v="1.0020595690747782E-2"/>
    <s v="22.8580564336757"/>
    <s v="0.316240339279304"/>
    <n v="0.51453580481622307"/>
    <n v="1.0020595690747782E-2"/>
  </r>
  <r>
    <s v="26/06/2008"/>
    <x v="4"/>
    <x v="803"/>
    <n v="8.7927756653992401E-3"/>
    <s v="22.8580564336757"/>
    <s v="0.316240339279304"/>
    <n v="0.52756653992395441"/>
    <n v="8.7927756653992401E-3"/>
  </r>
  <r>
    <s v="27/06/2008"/>
    <x v="4"/>
    <x v="804"/>
    <n v="2.7447718631178706E-2"/>
    <s v="22.8580564336757"/>
    <s v="0.316240339279304"/>
    <n v="3.1266238910012674"/>
    <n v="2.7447718631178706E-2"/>
  </r>
  <r>
    <s v="29/06/2008"/>
    <x v="4"/>
    <x v="805"/>
    <n v="1.6001267427122941E-2"/>
    <s v="22.8580564336757"/>
    <s v="0.316240339279304"/>
    <n v="1.741880544993663"/>
    <n v="1.6001267427122941E-2"/>
  </r>
  <r>
    <s v="01/07/2008"/>
    <x v="4"/>
    <x v="806"/>
    <n v="1.9803548795944233E-4"/>
    <s v="22.8580564336757"/>
    <s v="0.316240339279304"/>
    <n v="6.3965462610899873E-2"/>
    <n v="1.9803548795944233E-4"/>
  </r>
  <r>
    <s v="03/07/2008"/>
    <x v="4"/>
    <x v="807"/>
    <n v="2.1783903675538655E-3"/>
    <s v="22.8580564336757"/>
    <s v="0.316240339279304"/>
    <n v="0.10777091254752852"/>
    <n v="2.1783903675538655E-3"/>
  </r>
  <r>
    <s v="04/07/2008"/>
    <x v="4"/>
    <x v="808"/>
    <n v="1.033745247148289E-2"/>
    <s v="22.8580564336757"/>
    <s v="0.316240339279304"/>
    <n v="0.98348384030418246"/>
    <n v="1.033745247148289E-2"/>
  </r>
  <r>
    <s v="06/07/2008"/>
    <x v="4"/>
    <x v="809"/>
    <n v="8.2343155893536121E-2"/>
    <s v="22.8580564336757"/>
    <s v="0.316240339279304"/>
    <n v="4.9872465145754123"/>
    <n v="8.2343155893536121E-2"/>
  </r>
  <r>
    <s v="07/07/2008"/>
    <x v="4"/>
    <x v="810"/>
    <n v="3.8696134347275028E-2"/>
    <s v="22.8580564336757"/>
    <s v="0.316240339279304"/>
    <n v="1.4806321292775666"/>
    <n v="3.8696134347275028E-2"/>
  </r>
  <r>
    <s v="08/07/2008"/>
    <x v="4"/>
    <x v="811"/>
    <n v="1.1089987325728771E-3"/>
    <s v="22.8580564336757"/>
    <s v="0.316240339279304"/>
    <n v="0.23288973384030418"/>
    <n v="1.1089987325728771E-3"/>
  </r>
  <r>
    <s v="09/07/2008"/>
    <x v="4"/>
    <x v="812"/>
    <n v="1.4258555133079848E-3"/>
    <s v="22.8580564336757"/>
    <s v="0.316240339279304"/>
    <n v="0.12785171102661597"/>
    <n v="1.4258555133079848E-3"/>
  </r>
  <r>
    <s v="10/07/2008"/>
    <x v="4"/>
    <x v="813"/>
    <n v="1.6634980988593155E-3"/>
    <s v="22.8580564336757"/>
    <s v="0.316240339279304"/>
    <n v="0.47948352344740175"/>
    <n v="1.6634980988593155E-3"/>
  </r>
  <r>
    <s v="14/07/2008"/>
    <x v="4"/>
    <x v="814"/>
    <n v="1.0693916349809886E-3"/>
    <s v="22.8580564336757"/>
    <s v="0.316240339279304"/>
    <n v="8.2897655259822567E-2"/>
    <n v="1.0693916349809886E-3"/>
  </r>
  <r>
    <s v="15/07/2008"/>
    <x v="4"/>
    <x v="815"/>
    <n v="1.0931558935361217E-2"/>
    <s v="22.8580564336757"/>
    <s v="0.316240339279304"/>
    <n v="1.5700253485424589"/>
    <n v="1.0931558935361217E-2"/>
  </r>
  <r>
    <s v="16/07/2008"/>
    <x v="4"/>
    <x v="816"/>
    <n v="4.0399239543726234E-3"/>
    <s v="22.8580564336757"/>
    <s v="0.316240339279304"/>
    <n v="0.40533903675538657"/>
    <n v="4.0399239543726234E-3"/>
  </r>
  <r>
    <s v="17/07/2008"/>
    <x v="4"/>
    <x v="817"/>
    <n v="1.5050697084917617E-3"/>
    <s v="22.8580564336757"/>
    <s v="0.316240339279304"/>
    <n v="0.19237167300380228"/>
    <n v="1.5050697084917617E-3"/>
  </r>
  <r>
    <s v="18/07/2008"/>
    <x v="4"/>
    <x v="818"/>
    <n v="1.1089987325728771E-2"/>
    <s v="22.8580564336757"/>
    <s v="0.316240339279304"/>
    <n v="0.26382287705956908"/>
    <n v="1.1089987325728771E-2"/>
  </r>
  <r>
    <s v="19/07/2008"/>
    <x v="4"/>
    <x v="819"/>
    <n v="3.643852978453739E-3"/>
    <s v="22.8580564336757"/>
    <s v="0.316240339279304"/>
    <n v="0.50091096324461348"/>
    <n v="3.643852978453739E-3"/>
  </r>
  <r>
    <s v="21/07/2008"/>
    <x v="4"/>
    <x v="820"/>
    <n v="4.7528517110266158E-3"/>
    <s v="22.8580564336757"/>
    <s v="0.316240339279304"/>
    <n v="0.91730038022813687"/>
    <n v="4.7528517110266158E-3"/>
  </r>
  <r>
    <s v="24/07/2008"/>
    <x v="4"/>
    <x v="821"/>
    <n v="5.9410646387832696E-3"/>
    <s v="22.8580564336757"/>
    <s v="0.316240339279304"/>
    <n v="0.49251425855513309"/>
    <n v="5.9410646387832696E-3"/>
  </r>
  <r>
    <s v="27/07/2008"/>
    <x v="4"/>
    <x v="822"/>
    <n v="1.4575411913814956E-2"/>
    <s v="22.8580564336757"/>
    <s v="0.316240339279304"/>
    <n v="0.51901140684410652"/>
    <n v="1.4575411913814956E-2"/>
  </r>
  <r>
    <s v="29/07/2008"/>
    <x v="4"/>
    <x v="823"/>
    <n v="3.9607097591888465E-4"/>
    <s v="22.8580564336757"/>
    <s v="0.316240339279304"/>
    <n v="3.6042458808618505E-2"/>
    <n v="3.9607097591888465E-4"/>
  </r>
  <r>
    <s v="30/07/2008"/>
    <x v="4"/>
    <x v="824"/>
    <n v="0.18298479087452471"/>
    <s v="22.8580564336757"/>
    <s v="0.316240339279304"/>
    <n v="12.864028833967048"/>
    <n v="0.18298479087452471"/>
  </r>
  <r>
    <s v="31/07/2008"/>
    <x v="4"/>
    <x v="825"/>
    <n v="4.0201204055766791E-2"/>
    <s v="22.8580564336757"/>
    <s v="0.316240339279304"/>
    <n v="5.1558539290240812"/>
    <n v="4.0201204055766791E-2"/>
  </r>
  <r>
    <s v="01/08/2008"/>
    <x v="4"/>
    <x v="826"/>
    <n v="2.0595690747782004E-3"/>
    <s v="22.8580564336757"/>
    <s v="0.316240339279304"/>
    <n v="0.23768219264892268"/>
    <n v="2.0595690747782004E-3"/>
  </r>
  <r>
    <s v="02/08/2008"/>
    <x v="4"/>
    <x v="827"/>
    <n v="6.6935994930291511E-3"/>
    <s v="22.8580564336757"/>
    <s v="0.316240339279304"/>
    <n v="0.54412230671736372"/>
    <n v="6.6935994930291511E-3"/>
  </r>
  <r>
    <s v="03/08/2008"/>
    <x v="4"/>
    <x v="828"/>
    <n v="9.7037389100126745E-3"/>
    <s v="22.8580564336757"/>
    <s v="0.316240339279304"/>
    <n v="0.47603770595690748"/>
    <n v="9.7037389100126745E-3"/>
  </r>
  <r>
    <s v="04/08/2008"/>
    <x v="4"/>
    <x v="829"/>
    <n v="5.624207858048162E-3"/>
    <s v="22.8580564336757"/>
    <s v="0.316240339279304"/>
    <n v="0.53762674271229405"/>
    <n v="5.624207858048162E-3"/>
  </r>
  <r>
    <s v="05/08/2008"/>
    <x v="4"/>
    <x v="830"/>
    <n v="4.6340304182509503E-3"/>
    <s v="22.8580564336757"/>
    <s v="0.316240339279304"/>
    <n v="0.75071292775665399"/>
    <n v="4.6340304182509503E-3"/>
  </r>
  <r>
    <s v="06/08/2008"/>
    <x v="4"/>
    <x v="831"/>
    <n v="7.0896704689480351E-3"/>
    <s v="22.8580564336757"/>
    <s v="0.316240339279304"/>
    <n v="0.31689638783269963"/>
    <n v="7.0896704689480351E-3"/>
  </r>
  <r>
    <s v="07/08/2008"/>
    <x v="4"/>
    <x v="832"/>
    <n v="7.8778517110266164E-2"/>
    <s v="22.8580564336757"/>
    <s v="0.316240339279304"/>
    <n v="2.2870326362484157"/>
    <n v="7.8778517110266164E-2"/>
  </r>
  <r>
    <s v="08/08/2008"/>
    <x v="4"/>
    <x v="833"/>
    <n v="6.6856780735107729E-2"/>
    <s v="22.8580564336757"/>
    <s v="0.316240339279304"/>
    <n v="1.3413339670468949"/>
    <n v="6.6856780735107729E-2"/>
  </r>
  <r>
    <s v="09/08/2008"/>
    <x v="4"/>
    <x v="834"/>
    <n v="3.4775031685678075E-2"/>
    <s v="22.8580564336757"/>
    <s v="0.316240339279304"/>
    <n v="2.116484474017744"/>
    <n v="3.4775031685678075E-2"/>
  </r>
  <r>
    <s v="10/08/2008"/>
    <x v="4"/>
    <x v="835"/>
    <n v="1.1089987325728771E-2"/>
    <s v="22.8580564336757"/>
    <s v="0.316240339279304"/>
    <n v="0.77728929024081117"/>
    <n v="1.1089987325728771E-2"/>
  </r>
  <r>
    <s v="12/08/2008"/>
    <x v="4"/>
    <x v="836"/>
    <n v="6.7332065906210397E-4"/>
    <s v="22.8580564336757"/>
    <s v="0.316240339279304"/>
    <n v="0.13399081115335867"/>
    <n v="6.7332065906210397E-4"/>
  </r>
  <r>
    <s v="13/08/2008"/>
    <x v="4"/>
    <x v="837"/>
    <n v="1.5842839036755386E-4"/>
    <s v="22.8580564336757"/>
    <s v="0.316240339279304"/>
    <n v="8.428390367553866E-2"/>
    <n v="1.5842839036755386E-4"/>
  </r>
  <r>
    <s v="14/08/2008"/>
    <x v="4"/>
    <x v="838"/>
    <n v="1.6872623574144485E-2"/>
    <s v="22.8580564336757"/>
    <s v="0.316240339279304"/>
    <n v="1.4910091888466412"/>
    <n v="1.6872623574144485E-2"/>
  </r>
  <r>
    <s v="15/08/2008"/>
    <x v="4"/>
    <x v="839"/>
    <n v="2.0080798479087454E-2"/>
    <s v="22.8580564336757"/>
    <s v="0.316240339279304"/>
    <n v="2.5385377059569074"/>
    <n v="2.0080798479087454E-2"/>
  </r>
  <r>
    <s v="18/08/2008"/>
    <x v="4"/>
    <x v="840"/>
    <n v="1.627851711026616E-2"/>
    <s v="22.8580564336757"/>
    <s v="0.316240339279304"/>
    <n v="2.0971562103929022"/>
    <n v="1.627851711026616E-2"/>
  </r>
  <r>
    <s v="19/08/2008"/>
    <x v="4"/>
    <x v="841"/>
    <n v="7.1292775665399242E-4"/>
    <s v="22.8580564336757"/>
    <s v="0.316240339279304"/>
    <n v="2.8517110266159697E-2"/>
    <n v="7.1292775665399242E-4"/>
  </r>
  <r>
    <s v="20/08/2008"/>
    <x v="4"/>
    <x v="842"/>
    <n v="2.2576045627376424E-3"/>
    <s v="22.8580564336757"/>
    <s v="0.316240339279304"/>
    <n v="0.30200411913814956"/>
    <n v="2.2576045627376424E-3"/>
  </r>
  <r>
    <s v="26/08/2008"/>
    <x v="4"/>
    <x v="843"/>
    <n v="1.0693916349809886E-3"/>
    <s v="22.8580564336757"/>
    <s v="0.316240339279304"/>
    <n v="0.61062262357414454"/>
    <n v="1.0693916349809886E-3"/>
  </r>
  <r>
    <s v="27/08/2008"/>
    <x v="4"/>
    <x v="844"/>
    <n v="6.6935994930291511E-3"/>
    <s v="22.8580564336757"/>
    <s v="0.316240339279304"/>
    <n v="0.92403358681875791"/>
    <n v="6.6935994930291511E-3"/>
  </r>
  <r>
    <s v="03/09/2008"/>
    <x v="4"/>
    <x v="845"/>
    <n v="2.6140684410646386E-3"/>
    <s v="22.8580564336757"/>
    <s v="0.316240339279304"/>
    <n v="2.3526615969581749E-2"/>
    <n v="2.6140684410646386E-3"/>
  </r>
  <r>
    <s v="04/09/2008"/>
    <x v="4"/>
    <x v="846"/>
    <n v="8.3174904942965775E-4"/>
    <s v="22.8580564336757"/>
    <s v="0.316240339279304"/>
    <n v="0.22374049429657794"/>
    <n v="8.3174904942965775E-4"/>
  </r>
  <r>
    <s v="05/09/2008"/>
    <x v="4"/>
    <x v="847"/>
    <n v="6.7134030418250945E-2"/>
    <s v="22.8580564336757"/>
    <s v="0.316240339279304"/>
    <n v="3.7174429657794676"/>
    <n v="6.7134030418250945E-2"/>
  </r>
  <r>
    <s v="09/09/2008"/>
    <x v="4"/>
    <x v="848"/>
    <n v="6.7332065906210397E-4"/>
    <s v="22.8580564336757"/>
    <s v="0.316240339279304"/>
    <n v="0.14476394169835236"/>
    <n v="6.7332065906210397E-4"/>
  </r>
  <r>
    <s v="10/09/2008"/>
    <x v="4"/>
    <x v="849"/>
    <n v="1.2278200253485424E-3"/>
    <s v="22.8580564336757"/>
    <s v="0.316240339279304"/>
    <n v="0.22100760456273763"/>
    <n v="1.2278200253485424E-3"/>
  </r>
  <r>
    <s v="11/09/2008"/>
    <x v="4"/>
    <x v="850"/>
    <n v="1.2198986058301648E-2"/>
    <s v="22.8580564336757"/>
    <s v="0.316240339279304"/>
    <n v="1.9259347275031686"/>
    <n v="1.2198986058301648E-2"/>
  </r>
  <r>
    <s v="12/09/2008"/>
    <x v="4"/>
    <x v="851"/>
    <n v="2.970532319391635E-2"/>
    <s v="22.8580564336757"/>
    <s v="0.316240339279304"/>
    <n v="1.164765525982256"/>
    <n v="2.970532319391635E-2"/>
  </r>
  <r>
    <s v="15/09/2008"/>
    <x v="4"/>
    <x v="852"/>
    <n v="1.5842839036755386E-4"/>
    <s v="22.8580564336757"/>
    <s v="0.316240339279304"/>
    <n v="4.7528517110266157E-2"/>
    <n v="1.5842839036755386E-4"/>
  </r>
  <r>
    <s v="16/09/2008"/>
    <x v="4"/>
    <x v="853"/>
    <n v="6.3371356147021542E-4"/>
    <s v="22.8580564336757"/>
    <s v="0.316240339279304"/>
    <n v="5.9252217997465148E-2"/>
    <n v="6.3371356147021542E-4"/>
  </r>
  <r>
    <s v="22/09/2008"/>
    <x v="4"/>
    <x v="854"/>
    <n v="5.5449936628643854E-4"/>
    <s v="22.8580564336757"/>
    <s v="0.316240339279304"/>
    <n v="0.14971482889733839"/>
    <n v="5.5449936628643854E-4"/>
  </r>
  <r>
    <s v="23/09/2008"/>
    <x v="4"/>
    <x v="855"/>
    <n v="1.188212927756654E-3"/>
    <s v="22.8580564336757"/>
    <s v="0.316240339279304"/>
    <n v="3.5646387832699619E-2"/>
    <n v="1.188212927756654E-3"/>
  </r>
  <r>
    <s v="24/09/2008"/>
    <x v="4"/>
    <x v="856"/>
    <n v="3.4062103929024083E-3"/>
    <s v="22.8580564336757"/>
    <s v="0.316240339279304"/>
    <n v="0.24358365019011408"/>
    <n v="3.4062103929024083E-3"/>
  </r>
  <r>
    <s v="25/09/2008"/>
    <x v="4"/>
    <x v="857"/>
    <n v="2.8913181242078579E-3"/>
    <s v="22.8580564336757"/>
    <s v="0.316240339279304"/>
    <n v="0.82402566539923949"/>
    <n v="2.8913181242078579E-3"/>
  </r>
  <r>
    <s v="29/09/2008"/>
    <x v="4"/>
    <x v="858"/>
    <n v="3.643852978453739E-3"/>
    <s v="22.8580564336757"/>
    <s v="0.316240339279304"/>
    <n v="0.46736375158428389"/>
    <n v="3.643852978453739E-3"/>
  </r>
  <r>
    <s v="30/09/2008"/>
    <x v="4"/>
    <x v="859"/>
    <n v="1.782319391634981E-3"/>
    <s v="22.8580564336757"/>
    <s v="0.316240339279304"/>
    <n v="0.29384505703422054"/>
    <n v="1.782319391634981E-3"/>
  </r>
  <r>
    <s v="02/10/2008"/>
    <x v="4"/>
    <x v="860"/>
    <n v="5.7826362484157158E-3"/>
    <s v="22.8580564336757"/>
    <s v="0.316240339279304"/>
    <n v="1.4841967680608366"/>
    <n v="5.7826362484157158E-3"/>
  </r>
  <r>
    <s v="03/10/2008"/>
    <x v="4"/>
    <x v="861"/>
    <n v="2.4952471482889735E-3"/>
    <s v="22.8580564336757"/>
    <s v="0.316240339279304"/>
    <n v="0.17324144486692014"/>
    <n v="2.4952471482889735E-3"/>
  </r>
  <r>
    <s v="04/10/2008"/>
    <x v="4"/>
    <x v="862"/>
    <n v="2.9032002534854245E-2"/>
    <s v="22.8580564336757"/>
    <s v="0.316240339279304"/>
    <n v="0.98138466413181247"/>
    <n v="2.9032002534854245E-2"/>
  </r>
  <r>
    <s v="07/10/2008"/>
    <x v="4"/>
    <x v="863"/>
    <n v="0.10990969581749049"/>
    <s v="22.8580564336757"/>
    <s v="0.316240339279304"/>
    <n v="22.843631178707223"/>
    <n v="0.10990969581749049"/>
  </r>
  <r>
    <s v="08/10/2008"/>
    <x v="4"/>
    <x v="864"/>
    <n v="2.0833333333333332E-2"/>
    <s v="22.8580564336757"/>
    <s v="0.316240339279304"/>
    <n v="2.1377138783269962"/>
    <n v="2.0833333333333332E-2"/>
  </r>
  <r>
    <s v="09/10/2008"/>
    <x v="4"/>
    <x v="865"/>
    <n v="4.8716730038022814E-3"/>
    <s v="22.8580564336757"/>
    <s v="0.316240339279304"/>
    <n v="1.3427598225602029"/>
    <n v="4.8716730038022814E-3"/>
  </r>
  <r>
    <s v="10/10/2008"/>
    <x v="4"/>
    <x v="866"/>
    <n v="2.0991761723700886E-3"/>
    <s v="22.8580564336757"/>
    <s v="0.316240339279304"/>
    <n v="3.9884347275031685E-2"/>
    <n v="2.0991761723700886E-3"/>
  </r>
  <r>
    <s v="13/10/2008"/>
    <x v="4"/>
    <x v="867"/>
    <n v="2.5427756653992394E-2"/>
    <s v="22.8580564336757"/>
    <s v="0.316240339279304"/>
    <n v="2.4664923954372622"/>
    <n v="2.5427756653992394E-2"/>
  </r>
  <r>
    <s v="14/10/2008"/>
    <x v="4"/>
    <x v="868"/>
    <n v="7.9214195183776931E-4"/>
    <s v="22.8580564336757"/>
    <s v="0.316240339279304"/>
    <n v="0.13862484157160962"/>
    <n v="7.9214195183776931E-4"/>
  </r>
  <r>
    <s v="15/10/2008"/>
    <x v="4"/>
    <x v="869"/>
    <n v="4.158745247148289E-3"/>
    <s v="22.8580564336757"/>
    <s v="0.316240339279304"/>
    <n v="0.78932984790874527"/>
    <n v="4.158745247148289E-3"/>
  </r>
  <r>
    <s v="16/10/2008"/>
    <x v="4"/>
    <x v="870"/>
    <n v="5.1370405576679344E-2"/>
    <s v="22.8580564336757"/>
    <s v="0.316240339279304"/>
    <n v="0.92466730038022815"/>
    <n v="5.1370405576679344E-2"/>
  </r>
  <r>
    <s v="17/10/2008"/>
    <x v="4"/>
    <x v="871"/>
    <n v="4.5548162230671738E-3"/>
    <s v="22.8580564336757"/>
    <s v="0.316240339279304"/>
    <n v="0.50205956907477822"/>
    <n v="4.5548162230671738E-3"/>
  </r>
  <r>
    <s v="21/10/2008"/>
    <x v="4"/>
    <x v="872"/>
    <n v="2.4952471482889735E-3"/>
    <s v="22.8580564336757"/>
    <s v="0.316240339279304"/>
    <n v="5.4895437262357412E-2"/>
    <n v="2.4952471482889735E-3"/>
  </r>
  <r>
    <s v="22/10/2008"/>
    <x v="4"/>
    <x v="873"/>
    <n v="2.9309252217997466E-3"/>
    <s v="22.8580564336757"/>
    <s v="0.316240339279304"/>
    <n v="0.22290874524714829"/>
    <n v="2.9309252217997466E-3"/>
  </r>
  <r>
    <s v="23/10/2008"/>
    <x v="4"/>
    <x v="874"/>
    <n v="1.9803548795944233E-4"/>
    <s v="22.8580564336757"/>
    <s v="0.316240339279304"/>
    <n v="2.3764258555133078E-2"/>
    <n v="1.9803548795944233E-4"/>
  </r>
  <r>
    <s v="24/10/2008"/>
    <x v="4"/>
    <x v="875"/>
    <n v="2.7328897338403041E-3"/>
    <s v="22.8580564336757"/>
    <s v="0.316240339279304"/>
    <n v="0.20896704689480355"/>
    <n v="2.7328897338403041E-3"/>
  </r>
  <r>
    <s v="28/10/2008"/>
    <x v="4"/>
    <x v="876"/>
    <n v="4.8320659062103932E-3"/>
    <s v="22.8580564336757"/>
    <s v="0.316240339279304"/>
    <n v="1.3073510773130546"/>
    <n v="4.8320659062103932E-3"/>
  </r>
  <r>
    <s v="29/10/2008"/>
    <x v="4"/>
    <x v="877"/>
    <n v="3.3666032953105197E-3"/>
    <s v="22.8580564336757"/>
    <s v="0.316240339279304"/>
    <n v="8.9115969581749055E-2"/>
    <n v="3.3666032953105197E-3"/>
  </r>
  <r>
    <s v="31/10/2008"/>
    <x v="4"/>
    <x v="878"/>
    <n v="2.376425855513308E-4"/>
    <s v="22.8580564336757"/>
    <s v="0.316240339279304"/>
    <n v="6.3688212927756657E-2"/>
    <n v="2.376425855513308E-4"/>
  </r>
  <r>
    <s v="01/11/2008"/>
    <x v="4"/>
    <x v="879"/>
    <n v="2.0674904942965779E-2"/>
    <s v="22.8580564336757"/>
    <s v="0.316240339279304"/>
    <n v="1.5849572243346008"/>
    <n v="2.0674904942965779E-2"/>
  </r>
  <r>
    <s v="03/11/2008"/>
    <x v="4"/>
    <x v="880"/>
    <n v="3.2160963244613434E-2"/>
    <s v="22.8580564336757"/>
    <s v="0.316240339279304"/>
    <n v="0.57461977186311786"/>
    <n v="3.2160963244613434E-2"/>
  </r>
  <r>
    <s v="05/11/2008"/>
    <x v="4"/>
    <x v="881"/>
    <n v="3.0101394169835234E-3"/>
    <s v="22.8580564336757"/>
    <s v="0.316240339279304"/>
    <n v="2.6853612167300381E-2"/>
    <n v="3.0101394169835234E-3"/>
  </r>
  <r>
    <s v="06/11/2008"/>
    <x v="4"/>
    <x v="882"/>
    <n v="3.5646387832699619E-2"/>
    <s v="22.8580564336757"/>
    <s v="0.316240339279304"/>
    <n v="0.3265605196451204"/>
    <n v="3.5646387832699619E-2"/>
  </r>
  <r>
    <s v="07/11/2008"/>
    <x v="4"/>
    <x v="883"/>
    <n v="2.9071609632446135E-2"/>
    <s v="22.8580564336757"/>
    <s v="0.316240339279304"/>
    <n v="0.33832382762991126"/>
    <n v="2.9071609632446135E-2"/>
  </r>
  <r>
    <s v="09/11/2008"/>
    <x v="4"/>
    <x v="884"/>
    <n v="3.2992712294043096E-2"/>
    <s v="22.8580564336757"/>
    <s v="0.316240339279304"/>
    <n v="6.9597591888466415"/>
    <n v="3.2992712294043096E-2"/>
  </r>
  <r>
    <s v="10/11/2008"/>
    <x v="4"/>
    <x v="885"/>
    <n v="1.9803548795944235E-3"/>
    <s v="22.8580564336757"/>
    <s v="0.316240339279304"/>
    <n v="0.13660487959442333"/>
    <n v="1.9803548795944235E-3"/>
  </r>
  <r>
    <s v="12/11/2008"/>
    <x v="4"/>
    <x v="886"/>
    <n v="7.4065272496831435E-3"/>
    <s v="22.8580564336757"/>
    <s v="0.316240339279304"/>
    <n v="1.9421736375158429"/>
    <n v="7.4065272496831435E-3"/>
  </r>
  <r>
    <s v="13/11/2008"/>
    <x v="4"/>
    <x v="887"/>
    <n v="8.3174904942965775E-4"/>
    <s v="22.8580564336757"/>
    <s v="0.316240339279304"/>
    <n v="3.2438212927756657E-2"/>
    <n v="8.3174904942965775E-4"/>
  </r>
  <r>
    <s v="17/11/2008"/>
    <x v="4"/>
    <x v="888"/>
    <n v="8.3174904942965775E-4"/>
    <s v="22.8580564336757"/>
    <s v="0.316240339279304"/>
    <n v="5.2637832699619774E-2"/>
    <n v="8.3174904942965775E-4"/>
  </r>
  <r>
    <s v="18/11/2008"/>
    <x v="4"/>
    <x v="889"/>
    <n v="8.0798479087452468E-3"/>
    <s v="22.8580564336757"/>
    <s v="0.316240339279304"/>
    <n v="0.43488593155893535"/>
    <n v="8.0798479087452468E-3"/>
  </r>
  <r>
    <s v="19/11/2008"/>
    <x v="4"/>
    <x v="890"/>
    <n v="5.1093155893536125E-3"/>
    <s v="22.8580564336757"/>
    <s v="0.316240339279304"/>
    <n v="1.123970215462611"/>
    <n v="5.1093155893536125E-3"/>
  </r>
  <r>
    <s v="20/11/2008"/>
    <x v="4"/>
    <x v="891"/>
    <n v="1.9803548795944233E-4"/>
    <s v="22.8580564336757"/>
    <s v="0.316240339279304"/>
    <n v="3.7230671736375155E-2"/>
    <n v="1.9803548795944233E-4"/>
  </r>
  <r>
    <s v="21/11/2008"/>
    <x v="4"/>
    <x v="892"/>
    <n v="1.5446768060836502E-3"/>
    <s v="22.8580564336757"/>
    <s v="0.316240339279304"/>
    <n v="0.38925855513307983"/>
    <n v="1.5446768060836502E-3"/>
  </r>
  <r>
    <s v="22/11/2008"/>
    <x v="4"/>
    <x v="893"/>
    <n v="3.1685678073510771E-4"/>
    <s v="22.8580564336757"/>
    <s v="0.316240339279304"/>
    <n v="7.6045627376425853E-2"/>
    <n v="3.1685678073510771E-4"/>
  </r>
  <r>
    <s v="24/11/2008"/>
    <x v="4"/>
    <x v="894"/>
    <n v="6.8124207858048166E-3"/>
    <s v="22.8580564336757"/>
    <s v="0.316240339279304"/>
    <n v="0.26913022813688214"/>
    <n v="6.8124207858048166E-3"/>
  </r>
  <r>
    <s v="25/11/2008"/>
    <x v="4"/>
    <x v="895"/>
    <n v="1.0535487959442333E-2"/>
    <s v="22.8580564336757"/>
    <s v="0.316240339279304"/>
    <n v="0.44696609632446133"/>
    <n v="1.0535487959442333E-2"/>
  </r>
  <r>
    <s v="27/11/2008"/>
    <x v="4"/>
    <x v="896"/>
    <n v="1.6040874524714827E-2"/>
    <s v="22.8580564336757"/>
    <s v="0.316240339279304"/>
    <n v="1.5588165399239544"/>
    <n v="1.6040874524714827E-2"/>
  </r>
  <r>
    <s v="01/12/2008"/>
    <x v="4"/>
    <x v="855"/>
    <n v="1.188212927756654E-4"/>
    <s v="22.8580564336757"/>
    <s v="0.316240339279304"/>
    <n v="3.5646387832699619E-2"/>
    <n v="1.188212927756654E-4"/>
  </r>
  <r>
    <s v="03/12/2008"/>
    <x v="4"/>
    <x v="897"/>
    <n v="1.8654942965779468E-2"/>
    <s v="22.8580564336757"/>
    <s v="0.316240339279304"/>
    <n v="3.0499445500633713"/>
    <n v="1.8654942965779468E-2"/>
  </r>
  <r>
    <s v="05/12/2008"/>
    <x v="4"/>
    <x v="898"/>
    <n v="8.6739543726235737E-3"/>
    <s v="22.8580564336757"/>
    <s v="0.316240339279304"/>
    <n v="0.54249841571609636"/>
    <n v="8.6739543726235737E-3"/>
  </r>
  <r>
    <s v="06/12/2008"/>
    <x v="4"/>
    <x v="899"/>
    <n v="9.9493029150823822E-2"/>
    <s v="22.8580564336757"/>
    <s v="0.316240339279304"/>
    <n v="2.3650190114068441"/>
    <n v="9.9493029150823822E-2"/>
  </r>
  <r>
    <s v="08/12/2008"/>
    <x v="4"/>
    <x v="900"/>
    <n v="1.9051013941698353E-2"/>
    <s v="22.8580564336757"/>
    <s v="0.316240339279304"/>
    <n v="3.9564321926489225"/>
    <n v="1.9051013941698353E-2"/>
  </r>
  <r>
    <s v="09/12/2008"/>
    <x v="4"/>
    <x v="901"/>
    <n v="1.5842839036755386E-3"/>
    <s v="22.8580564336757"/>
    <s v="0.316240339279304"/>
    <n v="0.4923954372623574"/>
    <n v="1.5842839036755386E-3"/>
  </r>
  <r>
    <s v="10/12/2008"/>
    <x v="4"/>
    <x v="902"/>
    <n v="1.0693916349809886E-3"/>
    <s v="22.8580564336757"/>
    <s v="0.316240339279304"/>
    <n v="0.25451520912547526"/>
    <n v="1.0693916349809886E-3"/>
  </r>
  <r>
    <s v="11/12/2008"/>
    <x v="4"/>
    <x v="903"/>
    <n v="9.1096324461343474E-4"/>
    <s v="22.8580564336757"/>
    <s v="0.316240339279304"/>
    <n v="5.3746831432192652E-2"/>
    <n v="9.1096324461343474E-4"/>
  </r>
  <r>
    <s v="15/12/2008"/>
    <x v="4"/>
    <x v="904"/>
    <n v="7.9214195183776931E-4"/>
    <s v="22.8580564336757"/>
    <s v="0.316240339279304"/>
    <n v="2.2179974651457542E-2"/>
    <n v="7.9214195183776931E-4"/>
  </r>
  <r>
    <s v="16/12/2008"/>
    <x v="4"/>
    <x v="905"/>
    <n v="1.421894803548796E-2"/>
    <s v="22.8580564336757"/>
    <s v="0.316240339279304"/>
    <n v="0.7166508238276299"/>
    <n v="1.421894803548796E-2"/>
  </r>
  <r>
    <s v="19/12/2008"/>
    <x v="4"/>
    <x v="906"/>
    <n v="1.8219264892268695E-3"/>
    <s v="22.8580564336757"/>
    <s v="0.316240339279304"/>
    <n v="0.36438529784537388"/>
    <n v="1.8219264892268695E-3"/>
  </r>
  <r>
    <s v="20/12/2008"/>
    <x v="4"/>
    <x v="907"/>
    <n v="1.3466413181242079E-3"/>
    <s v="22.8580564336757"/>
    <s v="0.316240339279304"/>
    <n v="0.16698352344740178"/>
    <n v="1.3466413181242079E-3"/>
  </r>
  <r>
    <s v="22/12/2008"/>
    <x v="4"/>
    <x v="908"/>
    <n v="6.8520278833967049E-3"/>
    <s v="22.8580564336757"/>
    <s v="0.316240339279304"/>
    <n v="5.4816223067173639E-2"/>
    <n v="6.8520278833967049E-3"/>
  </r>
  <r>
    <s v="25/12/2008"/>
    <x v="4"/>
    <x v="909"/>
    <n v="2.5903041825095056E-2"/>
    <s v="22.8580564336757"/>
    <s v="0.316240339279304"/>
    <n v="1.2822005703422052"/>
    <n v="2.5903041825095056E-2"/>
  </r>
  <r>
    <s v="30/12/2008"/>
    <x v="4"/>
    <x v="910"/>
    <n v="4.6538339670468949E-2"/>
    <s v="22.8580564336757"/>
    <s v="0.316240339279304"/>
    <n v="1.1728057667934093"/>
    <n v="4.6538339670468949E-2"/>
  </r>
  <r>
    <s v="02/01/2009"/>
    <x v="4"/>
    <x v="911"/>
    <n v="8.1986692015209132E-3"/>
    <s v="22.8580564336757"/>
    <s v="0.316240339279304"/>
    <n v="0.65125950570342206"/>
    <n v="8.1986692015209132E-3"/>
  </r>
  <r>
    <s v="05/01/2009"/>
    <x v="4"/>
    <x v="912"/>
    <n v="6.7728136882129275E-3"/>
    <s v="22.8580564336757"/>
    <s v="0.316240339279304"/>
    <n v="0.88969423320659058"/>
    <n v="6.7728136882129275E-3"/>
  </r>
  <r>
    <s v="06/01/2009"/>
    <x v="4"/>
    <x v="913"/>
    <n v="4.3567807351077315E-4"/>
    <s v="22.8580564336757"/>
    <s v="0.316240339279304"/>
    <n v="6.7094423320659069E-2"/>
    <n v="4.3567807351077315E-4"/>
  </r>
  <r>
    <s v="07/01/2009"/>
    <x v="4"/>
    <x v="914"/>
    <n v="1.3070342205323193E-3"/>
    <s v="22.8580564336757"/>
    <s v="0.316240339279304"/>
    <n v="0.18690589353612166"/>
    <n v="1.3070342205323193E-3"/>
  </r>
  <r>
    <s v="08/01/2009"/>
    <x v="4"/>
    <x v="915"/>
    <n v="1.5763624841571608E-2"/>
    <s v="22.8580564336757"/>
    <s v="0.316240339279304"/>
    <n v="1.039369455006337"/>
    <n v="1.5763624841571608E-2"/>
  </r>
  <r>
    <s v="11/01/2009"/>
    <x v="4"/>
    <x v="916"/>
    <n v="6.0202788339670469E-3"/>
    <s v="22.8580564336757"/>
    <s v="0.316240339279304"/>
    <n v="1.2448510773130546"/>
    <n v="6.0202788339670469E-3"/>
  </r>
  <r>
    <s v="12/01/2009"/>
    <x v="4"/>
    <x v="917"/>
    <n v="3.5646387832699621E-4"/>
    <s v="22.8580564336757"/>
    <s v="0.316240339279304"/>
    <n v="2.7804182509505702E-2"/>
    <n v="3.5646387832699621E-4"/>
  </r>
  <r>
    <s v="17/01/2009"/>
    <x v="4"/>
    <x v="918"/>
    <n v="4.2973700887198985E-2"/>
    <s v="22.8580564336757"/>
    <s v="0.316240339279304"/>
    <n v="1.9646704689480354"/>
    <n v="4.2973700887198985E-2"/>
  </r>
  <r>
    <s v="23/01/2009"/>
    <x v="4"/>
    <x v="919"/>
    <n v="4.3567807351077315E-4"/>
    <s v="22.8580564336757"/>
    <s v="0.316240339279304"/>
    <n v="5.1013941698352341E-2"/>
    <n v="4.3567807351077315E-4"/>
  </r>
  <r>
    <s v="27/01/2009"/>
    <x v="4"/>
    <x v="920"/>
    <n v="2.1387832699619773E-3"/>
    <s v="22.8580564336757"/>
    <s v="0.316240339279304"/>
    <n v="0.43512357414448671"/>
    <n v="2.1387832699619773E-3"/>
  </r>
  <r>
    <s v="28/01/2009"/>
    <x v="4"/>
    <x v="921"/>
    <n v="2.376425855513308E-4"/>
    <s v="22.8580564336757"/>
    <s v="0.316240339279304"/>
    <n v="9.6958174904942962E-2"/>
    <n v="2.376425855513308E-4"/>
  </r>
  <r>
    <s v="01/02/2009"/>
    <x v="4"/>
    <x v="922"/>
    <n v="2.5625792141951837E-2"/>
    <s v="22.8580564336757"/>
    <s v="0.316240339279304"/>
    <n v="0.68555925221799752"/>
    <n v="2.5625792141951837E-2"/>
  </r>
  <r>
    <s v="02/02/2009"/>
    <x v="4"/>
    <x v="923"/>
    <n v="6.1787072243346007E-3"/>
    <s v="22.8580564336757"/>
    <s v="0.316240339279304"/>
    <n v="0.99746514575411915"/>
    <n v="6.1787072243346007E-3"/>
  </r>
  <r>
    <s v="03/02/2009"/>
    <x v="4"/>
    <x v="924"/>
    <n v="9.1096324461343474E-4"/>
    <s v="22.8580564336757"/>
    <s v="0.316240339279304"/>
    <n v="0.25506970849176175"/>
    <n v="9.1096324461343474E-4"/>
  </r>
  <r>
    <s v="04/02/2009"/>
    <x v="4"/>
    <x v="925"/>
    <n v="1.2674271229404308E-3"/>
    <s v="22.8580564336757"/>
    <s v="0.316240339279304"/>
    <n v="7.6679340937896065E-2"/>
    <n v="1.2674271229404308E-3"/>
  </r>
  <r>
    <s v="05/02/2009"/>
    <x v="4"/>
    <x v="926"/>
    <n v="0.17922211660329532"/>
    <s v="22.8580564336757"/>
    <s v="0.316240339279304"/>
    <n v="4.2107493662864384"/>
    <n v="0.17922211660329532"/>
  </r>
  <r>
    <s v="08/02/2009"/>
    <x v="4"/>
    <x v="927"/>
    <n v="7.9214195183776931E-4"/>
    <s v="22.8580564336757"/>
    <s v="0.316240339279304"/>
    <n v="0.17395437262357413"/>
    <n v="7.9214195183776931E-4"/>
  </r>
  <r>
    <s v="09/02/2009"/>
    <x v="4"/>
    <x v="928"/>
    <n v="6.8124207858048166E-3"/>
    <s v="22.8580564336757"/>
    <s v="0.316240339279304"/>
    <n v="0.21827471482889735"/>
    <n v="6.8124207858048166E-3"/>
  </r>
  <r>
    <s v="10/02/2009"/>
    <x v="4"/>
    <x v="929"/>
    <n v="1.2317807351077313E-2"/>
    <s v="22.8580564336757"/>
    <s v="0.316240339279304"/>
    <n v="0.80065747782002539"/>
    <n v="1.2317807351077313E-2"/>
  </r>
  <r>
    <s v="11/02/2009"/>
    <x v="4"/>
    <x v="930"/>
    <n v="1.5050697084917617E-3"/>
    <s v="22.8580564336757"/>
    <s v="0.316240339279304"/>
    <n v="0.29087452471482889"/>
    <n v="1.5050697084917617E-3"/>
  </r>
  <r>
    <s v="12/02/2009"/>
    <x v="4"/>
    <x v="931"/>
    <n v="1.2753485424588085E-2"/>
    <s v="22.8580564336757"/>
    <s v="0.316240339279304"/>
    <n v="0.73281051964512045"/>
    <n v="1.2753485424588085E-2"/>
  </r>
  <r>
    <s v="13/02/2009"/>
    <x v="4"/>
    <x v="932"/>
    <n v="3.4933460076045628E-2"/>
    <s v="22.8580564336757"/>
    <s v="0.316240339279304"/>
    <n v="2.8060836501901139"/>
    <n v="3.4933460076045628E-2"/>
  </r>
  <r>
    <s v="14/02/2009"/>
    <x v="4"/>
    <x v="933"/>
    <n v="6.1787072243346007E-3"/>
    <s v="22.8580564336757"/>
    <s v="0.316240339279304"/>
    <n v="0.20698669201520911"/>
    <n v="6.1787072243346007E-3"/>
  </r>
  <r>
    <s v="16/02/2009"/>
    <x v="4"/>
    <x v="934"/>
    <n v="6.2975285171102662E-3"/>
    <s v="22.8580564336757"/>
    <s v="0.316240339279304"/>
    <n v="2.4973067173637515"/>
    <n v="6.2975285171102662E-3"/>
  </r>
  <r>
    <s v="17/02/2009"/>
    <x v="4"/>
    <x v="935"/>
    <n v="3.9607097591888465E-4"/>
    <s v="22.8580564336757"/>
    <s v="0.316240339279304"/>
    <n v="0.58856147021546257"/>
    <n v="3.9607097591888465E-4"/>
  </r>
  <r>
    <s v="18/02/2009"/>
    <x v="4"/>
    <x v="936"/>
    <n v="7.5253485424588086E-4"/>
    <s v="22.8580564336757"/>
    <s v="0.316240339279304"/>
    <n v="0.16928073510773131"/>
    <n v="7.5253485424588086E-4"/>
  </r>
  <r>
    <s v="19/02/2009"/>
    <x v="4"/>
    <x v="937"/>
    <n v="1.4654626108998733E-3"/>
    <s v="22.8580564336757"/>
    <s v="0.316240339279304"/>
    <n v="0.22568124207858048"/>
    <n v="1.4654626108998733E-3"/>
  </r>
  <r>
    <s v="23/02/2009"/>
    <x v="4"/>
    <x v="938"/>
    <n v="3.2081749049429659E-3"/>
    <s v="22.8580564336757"/>
    <s v="0.316240339279304"/>
    <n v="0.75415874524714832"/>
    <n v="3.2081749049429659E-3"/>
  </r>
  <r>
    <s v="24/02/2009"/>
    <x v="4"/>
    <x v="939"/>
    <n v="1.2674271229404308E-3"/>
    <s v="22.8580564336757"/>
    <s v="0.316240339279304"/>
    <n v="0.19752059569074779"/>
    <n v="1.2674271229404308E-3"/>
  </r>
  <r>
    <s v="25/02/2009"/>
    <x v="4"/>
    <x v="940"/>
    <n v="7.2084917617237006E-3"/>
    <s v="22.8580564336757"/>
    <s v="0.316240339279304"/>
    <n v="0.83574936628643848"/>
    <n v="7.2084917617237006E-3"/>
  </r>
  <r>
    <s v="28/02/2009"/>
    <x v="4"/>
    <x v="941"/>
    <n v="2.2179974651457541E-3"/>
    <s v="22.8580564336757"/>
    <s v="0.316240339279304"/>
    <n v="0.16258713561470214"/>
    <n v="2.2179974651457541E-3"/>
  </r>
  <r>
    <s v="01/03/2009"/>
    <x v="4"/>
    <x v="942"/>
    <n v="3.643852978453739E-3"/>
    <s v="22.8580564336757"/>
    <s v="0.316240339279304"/>
    <n v="0.16266634980988592"/>
    <n v="3.643852978453739E-3"/>
  </r>
  <r>
    <s v="02/03/2009"/>
    <x v="4"/>
    <x v="943"/>
    <n v="6.8044993662864386E-2"/>
    <s v="22.8580564336757"/>
    <s v="0.316240339279304"/>
    <n v="2.8512753485424587"/>
    <n v="6.8044993662864386E-2"/>
  </r>
  <r>
    <s v="03/03/2009"/>
    <x v="4"/>
    <x v="944"/>
    <n v="7.48574144486692E-3"/>
    <s v="22.8580564336757"/>
    <s v="0.316240339279304"/>
    <n v="0.72706749049429653"/>
    <n v="7.48574144486692E-3"/>
  </r>
  <r>
    <s v="04/03/2009"/>
    <x v="4"/>
    <x v="945"/>
    <n v="8.3174904942965775E-4"/>
    <s v="22.8580564336757"/>
    <s v="0.316240339279304"/>
    <n v="0.23498891001267427"/>
    <n v="8.3174904942965775E-4"/>
  </r>
  <r>
    <s v="05/03/2009"/>
    <x v="4"/>
    <x v="946"/>
    <n v="1.8179657794676805E-2"/>
    <s v="22.8580564336757"/>
    <s v="0.316240339279304"/>
    <n v="1.4652249683143219"/>
    <n v="1.8179657794676805E-2"/>
  </r>
  <r>
    <s v="06/03/2009"/>
    <x v="4"/>
    <x v="947"/>
    <n v="5.2677439797211663E-3"/>
    <s v="22.8580564336757"/>
    <s v="0.316240339279304"/>
    <n v="0.68615335868187577"/>
    <n v="5.2677439797211663E-3"/>
  </r>
  <r>
    <s v="07/03/2009"/>
    <x v="4"/>
    <x v="948"/>
    <n v="4.3567807351077315E-4"/>
    <s v="22.8580564336757"/>
    <s v="0.316240339279304"/>
    <n v="4.7924588086185042E-2"/>
    <n v="4.3567807351077315E-4"/>
  </r>
  <r>
    <s v="09/03/2009"/>
    <x v="4"/>
    <x v="949"/>
    <n v="6.6935994930291511E-3"/>
    <s v="22.8580564336757"/>
    <s v="0.316240339279304"/>
    <n v="2.4559965145754119"/>
    <n v="6.6935994930291511E-3"/>
  </r>
  <r>
    <s v="10/03/2009"/>
    <x v="4"/>
    <x v="950"/>
    <n v="3.2477820025348541E-3"/>
    <s v="22.8580564336757"/>
    <s v="0.316240339279304"/>
    <n v="0.48344423320659063"/>
    <n v="3.2477820025348541E-3"/>
  </r>
  <r>
    <s v="11/03/2009"/>
    <x v="4"/>
    <x v="951"/>
    <n v="2.0516476552598226E-2"/>
    <s v="22.8580564336757"/>
    <s v="0.316240339279304"/>
    <n v="1.3672766159695817"/>
    <n v="2.0516476552598226E-2"/>
  </r>
  <r>
    <s v="16/03/2009"/>
    <x v="4"/>
    <x v="952"/>
    <n v="2.4952471482889735E-3"/>
    <s v="22.8580564336757"/>
    <s v="0.316240339279304"/>
    <n v="0.42918250950570341"/>
    <n v="2.4952471482889735E-3"/>
  </r>
  <r>
    <s v="17/03/2009"/>
    <x v="4"/>
    <x v="953"/>
    <n v="2.1269011406844108E-2"/>
    <s v="22.8580564336757"/>
    <s v="0.316240339279304"/>
    <n v="2.6111375158428389"/>
    <n v="2.1269011406844108E-2"/>
  </r>
  <r>
    <s v="18/03/2009"/>
    <x v="4"/>
    <x v="954"/>
    <n v="4.2775665399239545E-3"/>
    <s v="22.8580564336757"/>
    <s v="0.316240339279304"/>
    <n v="1.6230988593155893"/>
    <n v="4.2775665399239545E-3"/>
  </r>
  <r>
    <s v="19/03/2009"/>
    <x v="4"/>
    <x v="955"/>
    <n v="4.0478453738910014E-2"/>
    <s v="22.8580564336757"/>
    <s v="0.316240339279304"/>
    <n v="1.8187975285171103"/>
    <n v="4.0478453738910014E-2"/>
  </r>
  <r>
    <s v="20/03/2009"/>
    <x v="4"/>
    <x v="956"/>
    <n v="3.0101394169835234E-3"/>
    <s v="22.8580564336757"/>
    <s v="0.316240339279304"/>
    <n v="9.9334600760456276E-2"/>
    <n v="3.0101394169835234E-3"/>
  </r>
  <r>
    <s v="22/03/2009"/>
    <x v="4"/>
    <x v="957"/>
    <n v="3.2873891001267428E-3"/>
    <s v="22.8580564336757"/>
    <s v="0.316240339279304"/>
    <n v="0.97306717363751583"/>
    <n v="3.2873891001267428E-3"/>
  </r>
  <r>
    <s v="24/03/2009"/>
    <x v="4"/>
    <x v="958"/>
    <n v="6.2975285171102662E-3"/>
    <s v="22.8580564336757"/>
    <s v="0.316240339279304"/>
    <n v="0.86450411913814951"/>
    <n v="6.2975285171102662E-3"/>
  </r>
  <r>
    <s v="25/03/2009"/>
    <x v="4"/>
    <x v="959"/>
    <n v="5.3073510773130545E-3"/>
    <s v="22.8580564336757"/>
    <s v="0.316240339279304"/>
    <n v="0.75142585551330798"/>
    <n v="5.3073510773130545E-3"/>
  </r>
  <r>
    <s v="26/03/2009"/>
    <x v="4"/>
    <x v="960"/>
    <n v="3.1685678073510771E-4"/>
    <s v="22.8580564336757"/>
    <s v="0.316240339279304"/>
    <n v="7.192648922686945E-2"/>
    <n v="3.1685678073510771E-4"/>
  </r>
  <r>
    <s v="28/03/2009"/>
    <x v="4"/>
    <x v="961"/>
    <n v="3.8418884664131814E-3"/>
    <s v="22.8580564336757"/>
    <s v="0.316240339279304"/>
    <n v="6.7292458808618505E-2"/>
    <n v="3.8418884664131814E-3"/>
  </r>
  <r>
    <s v="30/03/2009"/>
    <x v="4"/>
    <x v="962"/>
    <n v="3.960709759188847E-3"/>
    <s v="22.8580564336757"/>
    <s v="0.316240339279304"/>
    <n v="0.41100285171102663"/>
    <n v="3.960709759188847E-3"/>
  </r>
  <r>
    <s v="31/03/2009"/>
    <x v="4"/>
    <x v="963"/>
    <n v="0.20556083650190113"/>
    <s v="22.8580564336757"/>
    <s v="0.316240339279304"/>
    <n v="4.0895120405576684"/>
    <n v="0.205560836501901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4:E10" firstHeaderRow="0" firstDataRow="1" firstDataCol="1"/>
  <pivotFields count="5"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allDrilled="1" outline="0" subtotalTop="0" showAll="0" dataSourceSort="1" defaultAttributeDrillState="1">
      <items count="6">
        <item n="2004/05" x="0"/>
        <item n="2005/06" x="1"/>
        <item n="2006/07" x="2"/>
        <item n="2007/08" x="3"/>
        <item n="2008/09" x="4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Saidi" fld="0" baseField="0" baseItem="0"/>
    <dataField name="Sum of Safi" fld="1" baseField="0" baseItem="0"/>
    <dataField name="Sum of FixedSaidi" fld="2" baseField="0" baseItem="0"/>
    <dataField name="Sum of FixedSaifi" fld="3" baseField="0" baseItem="0"/>
  </dataFields>
  <pivotHierarchies count="1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1d-5 Year Fixed Data!$A$8:$H$982">
        <x15:activeTabTopLevelEntity name="[Range]"/>
      </x15:pivotTableUISettings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E10" firstHeaderRow="1" firstDataRow="2" firstDataCol="1"/>
  <pivotFields count="8">
    <pivotField compact="0" outline="0" subtotalTop="0" showAll="0" includeNewItemsInFilter="1"/>
    <pivotField axis="axisRow" compact="0" outline="0" subtotalTop="0" showAll="0" includeNewItemsInFilter="1">
      <items count="6">
        <item n="2004/05" x="0"/>
        <item n="2005/06" x="1"/>
        <item n="2006/07" x="2"/>
        <item n="2007/08" x="3"/>
        <item n="2008/09" x="4"/>
        <item t="default"/>
      </items>
    </pivotField>
    <pivotField dataField="1" compact="0" outline="0" subtotalTop="0" showAll="0" includeNewItemsInFilter="1">
      <items count="965">
        <item x="591"/>
        <item x="592"/>
        <item x="358"/>
        <item x="463"/>
        <item x="700"/>
        <item x="159"/>
        <item x="409"/>
        <item x="195"/>
        <item x="54"/>
        <item x="253"/>
        <item x="746"/>
        <item x="147"/>
        <item x="116"/>
        <item x="125"/>
        <item x="304"/>
        <item x="749"/>
        <item x="24"/>
        <item x="193"/>
        <item x="91"/>
        <item x="606"/>
        <item x="733"/>
        <item x="801"/>
        <item x="222"/>
        <item x="540"/>
        <item x="89"/>
        <item x="529"/>
        <item x="218"/>
        <item x="128"/>
        <item x="664"/>
        <item x="662"/>
        <item x="904"/>
        <item x="156"/>
        <item x="133"/>
        <item x="845"/>
        <item x="52"/>
        <item x="874"/>
        <item x="371"/>
        <item x="623"/>
        <item x="881"/>
        <item x="25"/>
        <item x="504"/>
        <item x="917"/>
        <item x="636"/>
        <item x="841"/>
        <item x="194"/>
        <item x="6"/>
        <item x="626"/>
        <item x="8"/>
        <item x="80"/>
        <item x="312"/>
        <item x="17"/>
        <item x="649"/>
        <item x="416"/>
        <item x="207"/>
        <item x="495"/>
        <item x="887"/>
        <item x="457"/>
        <item x="325"/>
        <item x="669"/>
        <item x="656"/>
        <item x="235"/>
        <item x="855"/>
        <item x="823"/>
        <item x="213"/>
        <item x="95"/>
        <item x="368"/>
        <item x="567"/>
        <item x="16"/>
        <item x="891"/>
        <item x="406"/>
        <item x="507"/>
        <item x="565"/>
        <item x="492"/>
        <item x="243"/>
        <item x="508"/>
        <item x="866"/>
        <item x="797"/>
        <item x="236"/>
        <item x="232"/>
        <item x="105"/>
        <item x="318"/>
        <item x="552"/>
        <item x="306"/>
        <item x="84"/>
        <item x="568"/>
        <item x="655"/>
        <item x="144"/>
        <item x="616"/>
        <item x="759"/>
        <item x="437"/>
        <item x="644"/>
        <item x="852"/>
        <item x="948"/>
        <item x="589"/>
        <item x="11"/>
        <item x="118"/>
        <item x="765"/>
        <item x="244"/>
        <item x="919"/>
        <item x="474"/>
        <item x="339"/>
        <item x="888"/>
        <item x="117"/>
        <item x="481"/>
        <item x="903"/>
        <item x="120"/>
        <item x="908"/>
        <item x="872"/>
        <item x="68"/>
        <item x="719"/>
        <item x="287"/>
        <item x="239"/>
        <item x="533"/>
        <item x="688"/>
        <item x="618"/>
        <item x="652"/>
        <item x="94"/>
        <item x="853"/>
        <item x="321"/>
        <item x="75"/>
        <item x="475"/>
        <item x="600"/>
        <item x="2"/>
        <item x="878"/>
        <item x="806"/>
        <item x="748"/>
        <item x="381"/>
        <item x="625"/>
        <item x="88"/>
        <item x="18"/>
        <item x="184"/>
        <item x="913"/>
        <item x="961"/>
        <item x="163"/>
        <item x="564"/>
        <item x="252"/>
        <item x="960"/>
        <item x="650"/>
        <item x="58"/>
        <item x="581"/>
        <item x="160"/>
        <item x="267"/>
        <item x="313"/>
        <item x="893"/>
        <item x="309"/>
        <item x="925"/>
        <item x="164"/>
        <item x="766"/>
        <item x="77"/>
        <item x="702"/>
        <item x="764"/>
        <item x="394"/>
        <item x="639"/>
        <item x="587"/>
        <item x="814"/>
        <item x="837"/>
        <item x="730"/>
        <item x="545"/>
        <item x="203"/>
        <item x="570"/>
        <item x="498"/>
        <item x="50"/>
        <item x="877"/>
        <item x="754"/>
        <item x="775"/>
        <item x="61"/>
        <item x="197"/>
        <item x="489"/>
        <item x="191"/>
        <item x="265"/>
        <item x="921"/>
        <item x="211"/>
        <item x="956"/>
        <item x="502"/>
        <item x="767"/>
        <item x="135"/>
        <item x="361"/>
        <item x="373"/>
        <item x="586"/>
        <item x="434"/>
        <item x="285"/>
        <item x="554"/>
        <item x="494"/>
        <item x="807"/>
        <item x="577"/>
        <item x="459"/>
        <item x="28"/>
        <item x="257"/>
        <item x="768"/>
        <item x="226"/>
        <item x="42"/>
        <item x="458"/>
        <item x="202"/>
        <item x="571"/>
        <item x="524"/>
        <item x="78"/>
        <item x="51"/>
        <item x="555"/>
        <item x="659"/>
        <item x="14"/>
        <item x="263"/>
        <item x="747"/>
        <item x="812"/>
        <item x="604"/>
        <item x="34"/>
        <item x="782"/>
        <item x="264"/>
        <item x="447"/>
        <item x="149"/>
        <item x="310"/>
        <item x="836"/>
        <item x="724"/>
        <item x="629"/>
        <item x="885"/>
        <item x="795"/>
        <item x="868"/>
        <item x="744"/>
        <item x="108"/>
        <item x="684"/>
        <item x="519"/>
        <item x="712"/>
        <item x="848"/>
        <item x="26"/>
        <item x="575"/>
        <item x="131"/>
        <item x="854"/>
        <item x="572"/>
        <item x="295"/>
        <item x="499"/>
        <item x="100"/>
        <item x="192"/>
        <item x="742"/>
        <item x="770"/>
        <item x="440"/>
        <item x="143"/>
        <item x="725"/>
        <item x="544"/>
        <item x="259"/>
        <item x="941"/>
        <item x="942"/>
        <item x="13"/>
        <item x="282"/>
        <item x="477"/>
        <item x="363"/>
        <item x="755"/>
        <item x="907"/>
        <item x="538"/>
        <item x="936"/>
        <item x="563"/>
        <item x="654"/>
        <item x="206"/>
        <item x="861"/>
        <item x="927"/>
        <item x="428"/>
        <item x="482"/>
        <item x="101"/>
        <item x="79"/>
        <item x="599"/>
        <item x="262"/>
        <item x="532"/>
        <item x="260"/>
        <item x="914"/>
        <item x="141"/>
        <item x="509"/>
        <item x="5"/>
        <item x="473"/>
        <item x="817"/>
        <item x="167"/>
        <item x="621"/>
        <item x="723"/>
        <item x="653"/>
        <item x="698"/>
        <item x="37"/>
        <item x="939"/>
        <item x="291"/>
        <item x="660"/>
        <item x="450"/>
        <item x="57"/>
        <item x="123"/>
        <item x="933"/>
        <item x="279"/>
        <item x="386"/>
        <item x="737"/>
        <item x="573"/>
        <item x="875"/>
        <item x="594"/>
        <item x="455"/>
        <item x="277"/>
        <item x="647"/>
        <item x="231"/>
        <item x="172"/>
        <item x="228"/>
        <item x="778"/>
        <item x="928"/>
        <item x="643"/>
        <item x="849"/>
        <item x="205"/>
        <item x="873"/>
        <item x="234"/>
        <item x="442"/>
        <item x="541"/>
        <item x="695"/>
        <item x="846"/>
        <item x="780"/>
        <item x="562"/>
        <item x="158"/>
        <item x="937"/>
        <item x="408"/>
        <item x="292"/>
        <item x="174"/>
        <item x="240"/>
        <item x="175"/>
        <item x="308"/>
        <item x="811"/>
        <item x="254"/>
        <item x="107"/>
        <item x="945"/>
        <item x="387"/>
        <item x="826"/>
        <item x="200"/>
        <item x="479"/>
        <item x="92"/>
        <item x="856"/>
        <item x="199"/>
        <item x="515"/>
        <item x="491"/>
        <item x="902"/>
        <item x="582"/>
        <item x="924"/>
        <item x="683"/>
        <item x="706"/>
        <item x="781"/>
        <item x="415"/>
        <item x="40"/>
        <item x="818"/>
        <item x="261"/>
        <item x="689"/>
        <item x="64"/>
        <item x="182"/>
        <item x="894"/>
        <item x="681"/>
        <item x="138"/>
        <item x="129"/>
        <item x="299"/>
        <item x="402"/>
        <item x="169"/>
        <item x="219"/>
        <item x="677"/>
        <item x="520"/>
        <item x="743"/>
        <item x="601"/>
        <item x="66"/>
        <item x="454"/>
        <item x="388"/>
        <item x="166"/>
        <item x="930"/>
        <item x="407"/>
        <item x="543"/>
        <item x="859"/>
        <item x="697"/>
        <item x="615"/>
        <item x="1"/>
        <item x="842"/>
        <item x="548"/>
        <item x="19"/>
        <item x="396"/>
        <item x="726"/>
        <item x="136"/>
        <item x="126"/>
        <item x="791"/>
        <item x="230"/>
        <item x="831"/>
        <item x="464"/>
        <item x="178"/>
        <item x="624"/>
        <item x="87"/>
        <item x="414"/>
        <item x="645"/>
        <item x="399"/>
        <item x="221"/>
        <item x="882"/>
        <item x="155"/>
        <item x="673"/>
        <item x="124"/>
        <item x="693"/>
        <item x="268"/>
        <item x="605"/>
        <item x="506"/>
        <item x="753"/>
        <item x="883"/>
        <item x="395"/>
        <item x="103"/>
        <item x="266"/>
        <item x="441"/>
        <item x="393"/>
        <item x="180"/>
        <item x="790"/>
        <item x="405"/>
        <item x="242"/>
        <item x="627"/>
        <item x="708"/>
        <item x="534"/>
        <item x="642"/>
        <item x="43"/>
        <item x="635"/>
        <item x="142"/>
        <item x="657"/>
        <item x="906"/>
        <item x="628"/>
        <item x="736"/>
        <item x="298"/>
        <item x="353"/>
        <item x="535"/>
        <item x="281"/>
        <item x="359"/>
        <item x="320"/>
        <item x="390"/>
        <item x="294"/>
        <item x="9"/>
        <item x="0"/>
        <item x="699"/>
        <item x="486"/>
        <item x="757"/>
        <item x="29"/>
        <item x="892"/>
        <item x="271"/>
        <item x="547"/>
        <item x="620"/>
        <item x="713"/>
        <item x="553"/>
        <item x="561"/>
        <item x="227"/>
        <item x="165"/>
        <item x="710"/>
        <item x="816"/>
        <item x="383"/>
        <item x="12"/>
        <item x="962"/>
        <item x="233"/>
        <item x="148"/>
        <item x="617"/>
        <item x="270"/>
        <item x="99"/>
        <item x="69"/>
        <item x="465"/>
        <item x="272"/>
        <item x="513"/>
        <item x="952"/>
        <item x="476"/>
        <item x="745"/>
        <item x="889"/>
        <item x="920"/>
        <item x="38"/>
        <item x="293"/>
        <item x="3"/>
        <item x="391"/>
        <item x="727"/>
        <item x="334"/>
        <item x="632"/>
        <item x="343"/>
        <item x="345"/>
        <item x="537"/>
        <item x="895"/>
        <item x="446"/>
        <item x="154"/>
        <item x="152"/>
        <item x="209"/>
        <item x="739"/>
        <item x="741"/>
        <item x="603"/>
        <item x="685"/>
        <item x="4"/>
        <item x="478"/>
        <item x="487"/>
        <item x="858"/>
        <item x="503"/>
        <item x="641"/>
        <item x="512"/>
        <item x="828"/>
        <item x="417"/>
        <item x="319"/>
        <item x="813"/>
        <item x="729"/>
        <item x="110"/>
        <item x="526"/>
        <item x="950"/>
        <item x="566"/>
        <item x="671"/>
        <item x="633"/>
        <item x="901"/>
        <item x="821"/>
        <item x="595"/>
        <item x="819"/>
        <item x="690"/>
        <item x="871"/>
        <item x="451"/>
        <item x="10"/>
        <item x="31"/>
        <item x="549"/>
        <item x="410"/>
        <item x="462"/>
        <item x="62"/>
        <item x="802"/>
        <item x="580"/>
        <item x="223"/>
        <item x="480"/>
        <item x="215"/>
        <item x="822"/>
        <item x="349"/>
        <item x="185"/>
        <item x="803"/>
        <item x="150"/>
        <item x="384"/>
        <item x="224"/>
        <item x="829"/>
        <item x="336"/>
        <item x="792"/>
        <item x="898"/>
        <item x="619"/>
        <item x="536"/>
        <item x="827"/>
        <item x="198"/>
        <item x="703"/>
        <item x="22"/>
        <item x="214"/>
        <item x="140"/>
        <item x="179"/>
        <item x="569"/>
        <item x="278"/>
        <item x="880"/>
        <item x="20"/>
        <item x="139"/>
        <item x="404"/>
        <item x="637"/>
        <item x="65"/>
        <item x="935"/>
        <item x="176"/>
        <item x="324"/>
        <item x="201"/>
        <item x="613"/>
        <item x="663"/>
        <item x="709"/>
        <item x="682"/>
        <item x="111"/>
        <item x="590"/>
        <item x="843"/>
        <item x="86"/>
        <item x="597"/>
        <item x="607"/>
        <item x="772"/>
        <item x="687"/>
        <item x="493"/>
        <item x="731"/>
        <item x="557"/>
        <item x="686"/>
        <item x="98"/>
        <item x="354"/>
        <item x="452"/>
        <item x="113"/>
        <item x="208"/>
        <item x="596"/>
        <item x="333"/>
        <item x="651"/>
        <item x="412"/>
        <item x="911"/>
        <item x="771"/>
        <item x="525"/>
        <item x="246"/>
        <item x="145"/>
        <item x="469"/>
        <item x="229"/>
        <item x="15"/>
        <item x="130"/>
        <item x="418"/>
        <item x="173"/>
        <item x="922"/>
        <item x="947"/>
        <item x="90"/>
        <item x="716"/>
        <item x="646"/>
        <item x="212"/>
        <item x="760"/>
        <item x="258"/>
        <item x="634"/>
        <item x="342"/>
        <item x="905"/>
        <item x="500"/>
        <item x="444"/>
        <item x="449"/>
        <item x="348"/>
        <item x="944"/>
        <item x="622"/>
        <item x="422"/>
        <item x="931"/>
        <item x="630"/>
        <item x="273"/>
        <item x="119"/>
        <item x="830"/>
        <item x="959"/>
        <item x="938"/>
        <item x="376"/>
        <item x="672"/>
        <item x="274"/>
        <item x="518"/>
        <item x="337"/>
        <item x="835"/>
        <item x="36"/>
        <item x="769"/>
        <item x="750"/>
        <item x="869"/>
        <item x="511"/>
        <item x="929"/>
        <item x="41"/>
        <item x="539"/>
        <item x="680"/>
        <item x="216"/>
        <item x="707"/>
        <item x="718"/>
        <item x="857"/>
        <item x="161"/>
        <item x="521"/>
        <item x="523"/>
        <item x="559"/>
        <item x="286"/>
        <item x="940"/>
        <item x="738"/>
        <item x="225"/>
        <item x="307"/>
        <item x="433"/>
        <item x="774"/>
        <item x="82"/>
        <item x="784"/>
        <item x="958"/>
        <item x="497"/>
        <item x="338"/>
        <item x="436"/>
        <item x="445"/>
        <item x="574"/>
        <item x="170"/>
        <item x="35"/>
        <item x="220"/>
        <item x="186"/>
        <item x="301"/>
        <item x="484"/>
        <item x="666"/>
        <item x="912"/>
        <item x="379"/>
        <item x="401"/>
        <item x="776"/>
        <item x="189"/>
        <item x="210"/>
        <item x="276"/>
        <item x="421"/>
        <item x="820"/>
        <item x="800"/>
        <item x="844"/>
        <item x="870"/>
        <item x="109"/>
        <item x="720"/>
        <item x="305"/>
        <item x="255"/>
        <item x="247"/>
        <item x="366"/>
        <item x="957"/>
        <item x="862"/>
        <item x="248"/>
        <item x="808"/>
        <item x="151"/>
        <item x="250"/>
        <item x="146"/>
        <item x="550"/>
        <item x="546"/>
        <item x="584"/>
        <item x="923"/>
        <item x="389"/>
        <item x="39"/>
        <item x="288"/>
        <item x="311"/>
        <item x="237"/>
        <item x="183"/>
        <item x="915"/>
        <item x="488"/>
        <item x="460"/>
        <item x="204"/>
        <item x="468"/>
        <item x="7"/>
        <item x="517"/>
        <item x="799"/>
        <item x="355"/>
        <item x="578"/>
        <item x="344"/>
        <item x="96"/>
        <item x="283"/>
        <item x="27"/>
        <item x="369"/>
        <item x="370"/>
        <item x="377"/>
        <item x="516"/>
        <item x="890"/>
        <item x="217"/>
        <item x="783"/>
        <item x="181"/>
        <item x="761"/>
        <item x="137"/>
        <item x="851"/>
        <item x="397"/>
        <item x="74"/>
        <item x="114"/>
        <item x="510"/>
        <item x="602"/>
        <item x="910"/>
        <item x="631"/>
        <item x="735"/>
        <item x="245"/>
        <item x="598"/>
        <item x="787"/>
        <item x="734"/>
        <item x="788"/>
        <item x="472"/>
        <item x="916"/>
        <item x="53"/>
        <item x="732"/>
        <item x="576"/>
        <item x="290"/>
        <item x="676"/>
        <item x="789"/>
        <item x="909"/>
        <item x="542"/>
        <item x="701"/>
        <item x="122"/>
        <item x="763"/>
        <item x="470"/>
        <item x="876"/>
        <item x="85"/>
        <item x="691"/>
        <item x="779"/>
        <item x="751"/>
        <item x="171"/>
        <item x="374"/>
        <item x="728"/>
        <item x="833"/>
        <item x="865"/>
        <item x="104"/>
        <item x="70"/>
        <item x="951"/>
        <item x="303"/>
        <item x="466"/>
        <item x="483"/>
        <item x="694"/>
        <item x="794"/>
        <item x="132"/>
        <item x="357"/>
        <item x="351"/>
        <item x="44"/>
        <item x="429"/>
        <item x="612"/>
        <item x="714"/>
        <item x="341"/>
        <item x="692"/>
        <item x="946"/>
        <item x="55"/>
        <item x="810"/>
        <item x="860"/>
        <item x="838"/>
        <item x="588"/>
        <item x="796"/>
        <item x="427"/>
        <item x="614"/>
        <item x="424"/>
        <item x="190"/>
        <item x="275"/>
        <item x="896"/>
        <item x="327"/>
        <item x="815"/>
        <item x="49"/>
        <item x="32"/>
        <item x="505"/>
        <item x="439"/>
        <item x="879"/>
        <item x="48"/>
        <item x="177"/>
        <item x="954"/>
        <item x="496"/>
        <item x="153"/>
        <item x="403"/>
        <item x="238"/>
        <item x="60"/>
        <item x="71"/>
        <item x="364"/>
        <item x="756"/>
        <item x="326"/>
        <item x="187"/>
        <item x="448"/>
        <item x="798"/>
        <item x="805"/>
        <item x="249"/>
        <item x="350"/>
        <item x="661"/>
        <item x="786"/>
        <item x="638"/>
        <item x="551"/>
        <item x="955"/>
        <item x="490"/>
        <item x="640"/>
        <item x="398"/>
        <item x="251"/>
        <item x="380"/>
        <item x="758"/>
        <item x="97"/>
        <item x="850"/>
        <item x="886"/>
        <item x="443"/>
        <item x="188"/>
        <item x="918"/>
        <item x="485"/>
        <item x="256"/>
        <item x="382"/>
        <item x="528"/>
        <item x="323"/>
        <item x="667"/>
        <item x="330"/>
        <item x="83"/>
        <item x="284"/>
        <item x="840"/>
        <item x="834"/>
        <item x="375"/>
        <item x="864"/>
        <item x="531"/>
        <item x="196"/>
        <item x="593"/>
        <item x="648"/>
        <item x="832"/>
        <item x="522"/>
        <item x="530"/>
        <item x="419"/>
        <item x="740"/>
        <item x="328"/>
        <item x="21"/>
        <item x="269"/>
        <item x="899"/>
        <item x="73"/>
        <item x="134"/>
        <item x="949"/>
        <item x="867"/>
        <item x="934"/>
        <item x="456"/>
        <item x="367"/>
        <item x="63"/>
        <item x="331"/>
        <item x="839"/>
        <item x="102"/>
        <item x="953"/>
        <item x="316"/>
        <item x="501"/>
        <item x="558"/>
        <item x="59"/>
        <item x="76"/>
        <item x="352"/>
        <item x="658"/>
        <item x="372"/>
        <item x="932"/>
        <item x="280"/>
        <item x="717"/>
        <item x="943"/>
        <item x="30"/>
        <item x="777"/>
        <item x="33"/>
        <item x="608"/>
        <item x="897"/>
        <item x="804"/>
        <item x="317"/>
        <item x="67"/>
        <item x="157"/>
        <item x="400"/>
        <item x="168"/>
        <item x="785"/>
        <item x="431"/>
        <item x="425"/>
        <item x="609"/>
        <item x="438"/>
        <item x="467"/>
        <item x="752"/>
        <item x="112"/>
        <item x="675"/>
        <item x="579"/>
        <item x="847"/>
        <item x="392"/>
        <item x="674"/>
        <item x="356"/>
        <item x="665"/>
        <item x="453"/>
        <item x="23"/>
        <item x="696"/>
        <item x="900"/>
        <item x="413"/>
        <item x="471"/>
        <item x="679"/>
        <item x="583"/>
        <item x="963"/>
        <item x="527"/>
        <item x="722"/>
        <item x="365"/>
        <item x="926"/>
        <item x="81"/>
        <item x="378"/>
        <item x="360"/>
        <item x="423"/>
        <item x="715"/>
        <item x="556"/>
        <item x="461"/>
        <item x="335"/>
        <item x="762"/>
        <item x="362"/>
        <item x="302"/>
        <item x="670"/>
        <item x="56"/>
        <item x="241"/>
        <item x="721"/>
        <item x="289"/>
        <item x="585"/>
        <item x="809"/>
        <item x="514"/>
        <item x="127"/>
        <item x="793"/>
        <item x="825"/>
        <item x="704"/>
        <item x="322"/>
        <item x="385"/>
        <item x="162"/>
        <item x="332"/>
        <item x="340"/>
        <item x="93"/>
        <item x="347"/>
        <item x="705"/>
        <item x="560"/>
        <item x="411"/>
        <item x="884"/>
        <item x="72"/>
        <item x="611"/>
        <item x="106"/>
        <item x="610"/>
        <item x="435"/>
        <item x="300"/>
        <item x="432"/>
        <item x="668"/>
        <item x="430"/>
        <item x="346"/>
        <item x="314"/>
        <item x="678"/>
        <item x="121"/>
        <item x="824"/>
        <item x="45"/>
        <item x="329"/>
        <item x="773"/>
        <item x="426"/>
        <item x="46"/>
        <item x="863"/>
        <item x="296"/>
        <item x="47"/>
        <item x="420"/>
        <item x="115"/>
        <item x="315"/>
        <item x="711"/>
        <item x="297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Saidi" fld="2" baseField="0" baseItem="0"/>
    <dataField name="Sum of Safi" fld="3" baseField="0" baseItem="0"/>
    <dataField name="Sum of FixedSaidi" fld="6" baseField="0" baseItem="0"/>
    <dataField name="Sum of FixedSaifi" fld="7" baseField="0" baseItem="0"/>
  </dataFields>
  <formats count="3">
    <format dxfId="2">
      <pivotArea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format>
    <format dxfId="1">
      <pivotArea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format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7"/>
  <sheetViews>
    <sheetView tabSelected="1" zoomScale="90" zoomScaleNormal="90" workbookViewId="0">
      <selection activeCell="A30" sqref="A30"/>
    </sheetView>
  </sheetViews>
  <sheetFormatPr defaultRowHeight="15" x14ac:dyDescent="0.25"/>
  <cols>
    <col min="1" max="1" width="17.7109375" customWidth="1"/>
    <col min="2" max="2" width="14.5703125" customWidth="1"/>
    <col min="3" max="5" width="13.5703125" customWidth="1"/>
    <col min="6" max="6" width="16.28515625" customWidth="1"/>
    <col min="7" max="8" width="14.42578125" customWidth="1"/>
    <col min="9" max="11" width="13" customWidth="1"/>
    <col min="17" max="17" width="46" customWidth="1"/>
  </cols>
  <sheetData>
    <row r="2" spans="1:17" ht="18.75" x14ac:dyDescent="0.3">
      <c r="A2" s="139" t="s">
        <v>5601</v>
      </c>
    </row>
    <row r="3" spans="1:17" ht="18.75" x14ac:dyDescent="0.3">
      <c r="A3" s="139" t="s">
        <v>5602</v>
      </c>
    </row>
    <row r="4" spans="1:17" x14ac:dyDescent="0.25">
      <c r="B4" s="175" t="s">
        <v>5597</v>
      </c>
      <c r="C4" s="176"/>
      <c r="D4" s="176"/>
      <c r="E4" s="176"/>
      <c r="F4" s="177"/>
      <c r="G4" s="178" t="s">
        <v>5598</v>
      </c>
      <c r="H4" s="179"/>
      <c r="I4" s="179"/>
      <c r="J4" s="179"/>
      <c r="K4" s="180"/>
    </row>
    <row r="5" spans="1:17" ht="45" x14ac:dyDescent="0.25">
      <c r="A5" s="88" t="s">
        <v>1</v>
      </c>
      <c r="B5" s="85" t="s">
        <v>5599</v>
      </c>
      <c r="C5" s="86" t="s">
        <v>5600</v>
      </c>
      <c r="D5" s="84" t="s">
        <v>5610</v>
      </c>
      <c r="E5" s="84" t="s">
        <v>5614</v>
      </c>
      <c r="F5" s="84" t="s">
        <v>5611</v>
      </c>
      <c r="G5" s="85" t="s">
        <v>5599</v>
      </c>
      <c r="H5" s="86" t="s">
        <v>5600</v>
      </c>
      <c r="I5" s="84" t="s">
        <v>5610</v>
      </c>
      <c r="J5" s="84" t="s">
        <v>5614</v>
      </c>
      <c r="K5" s="87" t="s">
        <v>5611</v>
      </c>
      <c r="M5" s="113" t="s">
        <v>5615</v>
      </c>
      <c r="N5" s="113" t="s">
        <v>5616</v>
      </c>
      <c r="O5" s="113" t="s">
        <v>5617</v>
      </c>
      <c r="P5" s="113" t="s">
        <v>5618</v>
      </c>
    </row>
    <row r="6" spans="1:17" x14ac:dyDescent="0.25">
      <c r="A6" s="89" t="s">
        <v>5587</v>
      </c>
      <c r="B6" s="92">
        <f>Pivot2!B5</f>
        <v>275.22419828592132</v>
      </c>
      <c r="C6" s="93">
        <f>Pivot2!D5</f>
        <v>255.91190411991661</v>
      </c>
      <c r="D6" s="94">
        <v>275.08</v>
      </c>
      <c r="E6" s="94">
        <v>280.87</v>
      </c>
      <c r="F6" s="95">
        <f>31+249.98</f>
        <v>280.98</v>
      </c>
      <c r="G6" s="92">
        <f>Pivot2!C5</f>
        <v>3.1158813825292726</v>
      </c>
      <c r="H6" s="93">
        <f>Pivot2!E5</f>
        <v>2.9587784634494247</v>
      </c>
      <c r="I6" s="94">
        <v>3.11</v>
      </c>
      <c r="J6" s="94">
        <v>2.11</v>
      </c>
      <c r="K6" s="95">
        <f>0.19+1.92</f>
        <v>2.11</v>
      </c>
      <c r="M6" s="21">
        <f>B6-D6</f>
        <v>0.14419828592133399</v>
      </c>
      <c r="N6" s="21">
        <f>G6-I6</f>
        <v>5.8813825292727273E-3</v>
      </c>
      <c r="O6" s="21">
        <f>B6-D6</f>
        <v>0.14419828592133399</v>
      </c>
      <c r="P6" s="21">
        <f>G6-I6</f>
        <v>5.8813825292727273E-3</v>
      </c>
    </row>
    <row r="7" spans="1:17" x14ac:dyDescent="0.25">
      <c r="A7" s="90" t="s">
        <v>5588</v>
      </c>
      <c r="B7" s="96">
        <f>Pivot2!B6</f>
        <v>342.04150746088561</v>
      </c>
      <c r="C7" s="97">
        <f>Pivot2!D6</f>
        <v>292.16174923908784</v>
      </c>
      <c r="D7" s="98">
        <v>342.08</v>
      </c>
      <c r="E7" s="98">
        <v>349.36</v>
      </c>
      <c r="F7" s="99">
        <f>27.5+321.8</f>
        <v>349.3</v>
      </c>
      <c r="G7" s="96">
        <f>Pivot2!C6</f>
        <v>3.9902666613039468</v>
      </c>
      <c r="H7" s="97">
        <f>Pivot2!E6</f>
        <v>3.7444268010900279</v>
      </c>
      <c r="I7" s="98">
        <v>3.99</v>
      </c>
      <c r="J7" s="98">
        <v>2.62</v>
      </c>
      <c r="K7" s="99">
        <f>0.15+2.46</f>
        <v>2.61</v>
      </c>
      <c r="M7" s="21">
        <f>B7-D7</f>
        <v>-3.8492539114372448E-2</v>
      </c>
      <c r="N7" s="21">
        <f>G7-I7</f>
        <v>2.6666130394659149E-4</v>
      </c>
      <c r="O7" s="21">
        <f>B7-D7</f>
        <v>-3.8492539114372448E-2</v>
      </c>
      <c r="P7" s="21">
        <f>G7-I7</f>
        <v>2.6666130394659149E-4</v>
      </c>
    </row>
    <row r="8" spans="1:17" x14ac:dyDescent="0.25">
      <c r="A8" s="90" t="s">
        <v>5589</v>
      </c>
      <c r="B8" s="106">
        <f>Pivot2!B7</f>
        <v>255.8551939975124</v>
      </c>
      <c r="C8" s="97">
        <f>Pivot2!D7</f>
        <v>245.99832847155241</v>
      </c>
      <c r="D8" s="104">
        <v>256.39</v>
      </c>
      <c r="E8" s="104">
        <v>257.14</v>
      </c>
      <c r="F8" s="99">
        <f>18.76+237.62</f>
        <v>256.38</v>
      </c>
      <c r="G8" s="96">
        <f>Pivot2!C7</f>
        <v>3.9198732094852158</v>
      </c>
      <c r="H8" s="97">
        <f>Pivot2!E7</f>
        <v>3.9173855474862589</v>
      </c>
      <c r="I8" s="98">
        <v>3.93</v>
      </c>
      <c r="J8" s="98">
        <v>2.98</v>
      </c>
      <c r="K8" s="99">
        <f>0.15+3.78</f>
        <v>3.9299999999999997</v>
      </c>
      <c r="M8" s="107">
        <f>B8-D8</f>
        <v>-0.53480600248758492</v>
      </c>
      <c r="N8" s="21">
        <f>G8-I8</f>
        <v>-1.0126790514784378E-2</v>
      </c>
      <c r="O8" s="107">
        <f>B8-D8</f>
        <v>-0.53480600248758492</v>
      </c>
      <c r="P8" s="21">
        <f>G8-I8</f>
        <v>-1.0126790514784378E-2</v>
      </c>
      <c r="Q8" t="s">
        <v>5619</v>
      </c>
    </row>
    <row r="9" spans="1:17" x14ac:dyDescent="0.25">
      <c r="A9" s="90" t="s">
        <v>5590</v>
      </c>
      <c r="B9" s="106">
        <f>Pivot2!B8</f>
        <v>244.95989795104848</v>
      </c>
      <c r="C9" s="114">
        <f>Pivot2!D8</f>
        <v>214.30352402516107</v>
      </c>
      <c r="D9" s="104"/>
      <c r="E9" s="104">
        <v>246.95</v>
      </c>
      <c r="F9" s="105">
        <f>31.54+213.43</f>
        <v>244.97</v>
      </c>
      <c r="G9" s="106">
        <f>Pivot2!C8</f>
        <v>3.9152116718488403</v>
      </c>
      <c r="H9" s="114">
        <f>Pivot2!E8</f>
        <v>3.4605837977820548</v>
      </c>
      <c r="I9" s="104"/>
      <c r="J9" s="104">
        <v>3.94</v>
      </c>
      <c r="K9" s="105">
        <f>3.68+0.23</f>
        <v>3.91</v>
      </c>
      <c r="L9" s="115"/>
      <c r="M9" s="116">
        <f>B9-F9</f>
        <v>-1.0102048951523557E-2</v>
      </c>
      <c r="N9" s="116">
        <f>G9-K9</f>
        <v>5.2116718488401936E-3</v>
      </c>
      <c r="O9" s="107">
        <f>B9-E9</f>
        <v>-1.9901020489515133</v>
      </c>
      <c r="P9" s="116">
        <f>G9-J9</f>
        <v>-2.4788328151159611E-2</v>
      </c>
      <c r="Q9" t="s">
        <v>5619</v>
      </c>
    </row>
    <row r="10" spans="1:17" x14ac:dyDescent="0.25">
      <c r="A10" s="90" t="s">
        <v>5591</v>
      </c>
      <c r="B10" s="96">
        <v>243.0903041825097</v>
      </c>
      <c r="C10" s="97">
        <v>243.0903041825097</v>
      </c>
      <c r="D10" s="98"/>
      <c r="E10" s="98">
        <v>243.09</v>
      </c>
      <c r="F10" s="99">
        <f>53.25+189.84</f>
        <v>243.09</v>
      </c>
      <c r="G10" s="96">
        <v>3.3916349809885933</v>
      </c>
      <c r="H10" s="97">
        <v>3.3916349809885933</v>
      </c>
      <c r="I10" s="98"/>
      <c r="J10" s="98">
        <v>3.39</v>
      </c>
      <c r="K10" s="101">
        <f>0.38+3.02</f>
        <v>3.4</v>
      </c>
      <c r="M10" s="21">
        <f>B10-F10</f>
        <v>3.0418250969432847E-4</v>
      </c>
      <c r="N10" s="21">
        <f>G10-K10</f>
        <v>-8.365019011406627E-3</v>
      </c>
      <c r="O10" s="21">
        <f>B10-E10</f>
        <v>3.0418250969432847E-4</v>
      </c>
      <c r="P10" s="21">
        <f>G10-J10</f>
        <v>1.6349809885931599E-3</v>
      </c>
    </row>
    <row r="11" spans="1:17" x14ac:dyDescent="0.25">
      <c r="A11" s="90"/>
      <c r="B11" s="100"/>
      <c r="C11" s="98"/>
      <c r="D11" s="98"/>
      <c r="E11" s="98"/>
      <c r="F11" s="99"/>
      <c r="G11" s="100"/>
      <c r="H11" s="98"/>
      <c r="I11" s="98"/>
      <c r="J11" s="98"/>
      <c r="K11" s="99"/>
      <c r="M11" s="21"/>
      <c r="N11" s="21"/>
    </row>
    <row r="12" spans="1:17" x14ac:dyDescent="0.25">
      <c r="A12" s="90" t="s">
        <v>5592</v>
      </c>
      <c r="B12" s="96">
        <f>'20092010Answer'!A2</f>
        <v>312.26291098320587</v>
      </c>
      <c r="C12" s="97">
        <f>'20092010Answer'!C2</f>
        <v>312.26291098320587</v>
      </c>
      <c r="D12" s="98"/>
      <c r="E12" s="97">
        <v>314.94</v>
      </c>
      <c r="F12" s="101">
        <f>73.61+238.66</f>
        <v>312.27</v>
      </c>
      <c r="G12" s="96">
        <f>'20092010Answer'!D2</f>
        <v>3.4783568556335234</v>
      </c>
      <c r="H12" s="97">
        <f>'20092010Answer'!D2</f>
        <v>3.4783568556335234</v>
      </c>
      <c r="I12" s="98"/>
      <c r="J12" s="98">
        <v>3.68</v>
      </c>
      <c r="K12" s="99">
        <f>0.51+2.95</f>
        <v>3.46</v>
      </c>
      <c r="M12" s="21">
        <f>B12-F12</f>
        <v>-7.0890167941115578E-3</v>
      </c>
      <c r="N12" s="21">
        <f>G12-K12</f>
        <v>1.8356855633523406E-2</v>
      </c>
      <c r="O12" s="107">
        <f>B12-E12</f>
        <v>-2.6770890167941275</v>
      </c>
      <c r="P12" s="107">
        <f>G12-J12</f>
        <v>-0.20164314436647679</v>
      </c>
      <c r="Q12" t="s">
        <v>5619</v>
      </c>
    </row>
    <row r="13" spans="1:17" x14ac:dyDescent="0.25">
      <c r="A13" s="90" t="s">
        <v>5593</v>
      </c>
      <c r="B13" s="96">
        <f>'20102011Answer'!A2</f>
        <v>333.99666313351429</v>
      </c>
      <c r="C13" s="97">
        <f>'20102011Answer'!C2</f>
        <v>333.99666313351429</v>
      </c>
      <c r="D13" s="98"/>
      <c r="E13" s="97">
        <v>334</v>
      </c>
      <c r="F13" s="101">
        <f>76.6+257.39</f>
        <v>333.99</v>
      </c>
      <c r="G13" s="96">
        <f>'20102011Answer'!B2</f>
        <v>3.4827071801515337</v>
      </c>
      <c r="H13" s="97">
        <f>'20102011Answer'!D2</f>
        <v>3.4827071801515337</v>
      </c>
      <c r="I13" s="98"/>
      <c r="J13" s="98">
        <v>3.49</v>
      </c>
      <c r="K13" s="99">
        <f>0.33+3.15</f>
        <v>3.48</v>
      </c>
      <c r="M13" s="21">
        <f>B13-F13</f>
        <v>6.6631335142801618E-3</v>
      </c>
      <c r="N13" s="21">
        <f>G13-K13</f>
        <v>2.7071801515337057E-3</v>
      </c>
      <c r="O13" s="21">
        <f>B13-E13</f>
        <v>-3.3368664857107433E-3</v>
      </c>
      <c r="P13" s="21">
        <f>G13-J13</f>
        <v>-7.2928198484665252E-3</v>
      </c>
    </row>
    <row r="14" spans="1:17" x14ac:dyDescent="0.25">
      <c r="A14" s="90" t="s">
        <v>5594</v>
      </c>
      <c r="B14" s="96">
        <f>'20112012Answer'!A3</f>
        <v>395.29267815191838</v>
      </c>
      <c r="C14" s="97">
        <f>'20112012Answer'!C3</f>
        <v>392.14591861065281</v>
      </c>
      <c r="D14" s="98"/>
      <c r="E14" s="98">
        <v>392.15</v>
      </c>
      <c r="F14" s="99">
        <f>116.29+278.99</f>
        <v>395.28000000000003</v>
      </c>
      <c r="G14" s="96">
        <f>'20112012Answer'!B3</f>
        <v>3.412411902897416</v>
      </c>
      <c r="H14" s="97">
        <f>'20112012Answer'!D3</f>
        <v>3.412411902897416</v>
      </c>
      <c r="I14" s="98"/>
      <c r="J14" s="98">
        <v>3.41</v>
      </c>
      <c r="K14" s="99">
        <f>0.55+2.86</f>
        <v>3.41</v>
      </c>
      <c r="M14" s="21">
        <f>B14-F14</f>
        <v>1.2678151918350977E-2</v>
      </c>
      <c r="N14" s="21">
        <f>G14-K14</f>
        <v>2.4119028974158851E-3</v>
      </c>
      <c r="O14" s="107">
        <f>B14-E14</f>
        <v>3.1426781519184033</v>
      </c>
      <c r="P14" s="21">
        <f>G14-J14</f>
        <v>2.4119028974158851E-3</v>
      </c>
      <c r="Q14" t="s">
        <v>5620</v>
      </c>
    </row>
    <row r="15" spans="1:17" x14ac:dyDescent="0.25">
      <c r="A15" s="90" t="s">
        <v>5595</v>
      </c>
      <c r="B15" s="96">
        <f>'20122013Answer'!A2</f>
        <v>287.17382580796624</v>
      </c>
      <c r="C15" s="97">
        <f>'20122013Answer'!C2</f>
        <v>287.17382580796624</v>
      </c>
      <c r="D15" s="98"/>
      <c r="E15" s="98">
        <v>287.17</v>
      </c>
      <c r="F15" s="99">
        <f>90.17+196.99</f>
        <v>287.16000000000003</v>
      </c>
      <c r="G15" s="96">
        <f>'20122013Answer'!B2</f>
        <v>3.835237499021833</v>
      </c>
      <c r="H15" s="97">
        <f>'20122013Answer'!D2</f>
        <v>3.835237499021833</v>
      </c>
      <c r="I15" s="98"/>
      <c r="J15" s="98">
        <v>3.82</v>
      </c>
      <c r="K15" s="99">
        <f>0.55+3.27</f>
        <v>3.8200000000000003</v>
      </c>
      <c r="M15" s="21">
        <f>B15-F15</f>
        <v>1.3825807966213688E-2</v>
      </c>
      <c r="N15" s="21">
        <f>G15-K15</f>
        <v>1.523749902183269E-2</v>
      </c>
      <c r="O15" s="21">
        <f>B15-E15</f>
        <v>3.8258079662227829E-3</v>
      </c>
      <c r="P15" s="21">
        <f>G15-J15</f>
        <v>1.5237499021833134E-2</v>
      </c>
    </row>
    <row r="16" spans="1:17" x14ac:dyDescent="0.25">
      <c r="A16" s="91" t="s">
        <v>5596</v>
      </c>
      <c r="B16" s="117">
        <v>284.72355807009302</v>
      </c>
      <c r="C16" s="118">
        <v>279.79975060309289</v>
      </c>
      <c r="D16" s="102"/>
      <c r="E16" s="102">
        <v>279.8</v>
      </c>
      <c r="F16" s="103" t="s">
        <v>5624</v>
      </c>
      <c r="G16" s="117">
        <v>2.66996699669967</v>
      </c>
      <c r="H16" s="118">
        <v>2.66996699669967</v>
      </c>
      <c r="I16" s="102"/>
      <c r="J16" s="102">
        <v>2.67</v>
      </c>
      <c r="K16" s="103" t="s">
        <v>5624</v>
      </c>
      <c r="M16" s="21" t="e">
        <f>B16-F16</f>
        <v>#VALUE!</v>
      </c>
      <c r="N16" s="21" t="e">
        <f>G16-K16</f>
        <v>#VALUE!</v>
      </c>
      <c r="O16" s="21">
        <f>B16-E16</f>
        <v>4.9235580700930086</v>
      </c>
      <c r="P16" s="21">
        <f>G16-J16</f>
        <v>-3.3003300329959018E-5</v>
      </c>
    </row>
    <row r="18" spans="1:11" x14ac:dyDescent="0.25">
      <c r="A18" s="88" t="s">
        <v>5612</v>
      </c>
    </row>
    <row r="19" spans="1:11" ht="15" customHeight="1" x14ac:dyDescent="0.25">
      <c r="A19" s="181" t="s">
        <v>5613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3"/>
    </row>
    <row r="20" spans="1:11" x14ac:dyDescent="0.25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6"/>
    </row>
    <row r="21" spans="1:11" x14ac:dyDescent="0.25">
      <c r="A21" s="169" t="s">
        <v>5623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1"/>
    </row>
    <row r="22" spans="1:11" x14ac:dyDescent="0.25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1"/>
    </row>
    <row r="23" spans="1:11" x14ac:dyDescent="0.25">
      <c r="A23" s="169" t="s">
        <v>5621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1"/>
    </row>
    <row r="24" spans="1:11" x14ac:dyDescent="0.25">
      <c r="A24" s="169"/>
      <c r="B24" s="170"/>
      <c r="C24" s="170"/>
      <c r="D24" s="170"/>
      <c r="E24" s="170"/>
      <c r="F24" s="170"/>
      <c r="G24" s="170"/>
      <c r="H24" s="170"/>
      <c r="I24" s="170"/>
      <c r="J24" s="170"/>
      <c r="K24" s="171"/>
    </row>
    <row r="25" spans="1:11" x14ac:dyDescent="0.25">
      <c r="A25" s="172" t="s">
        <v>5622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4"/>
    </row>
    <row r="29" spans="1:11" x14ac:dyDescent="0.25">
      <c r="A29" s="167" t="s">
        <v>6281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</row>
    <row r="30" spans="1:11" x14ac:dyDescent="0.25">
      <c r="B30" t="s">
        <v>5597</v>
      </c>
      <c r="G30" t="s">
        <v>5598</v>
      </c>
    </row>
    <row r="31" spans="1:11" x14ac:dyDescent="0.25">
      <c r="A31" t="s">
        <v>1</v>
      </c>
      <c r="B31" t="s">
        <v>5599</v>
      </c>
      <c r="C31" t="s">
        <v>5600</v>
      </c>
      <c r="D31" t="s">
        <v>5610</v>
      </c>
      <c r="E31" t="s">
        <v>5614</v>
      </c>
      <c r="F31" t="s">
        <v>5611</v>
      </c>
      <c r="G31" t="s">
        <v>5599</v>
      </c>
      <c r="H31" t="s">
        <v>5600</v>
      </c>
      <c r="I31" t="s">
        <v>5610</v>
      </c>
      <c r="J31" t="s">
        <v>5614</v>
      </c>
      <c r="K31" t="s">
        <v>5611</v>
      </c>
    </row>
    <row r="32" spans="1:11" x14ac:dyDescent="0.25">
      <c r="A32" t="s">
        <v>5587</v>
      </c>
      <c r="B32" s="21">
        <v>275.22419828592132</v>
      </c>
      <c r="C32" s="21">
        <v>255.91190411991661</v>
      </c>
      <c r="D32" s="21">
        <v>275.08</v>
      </c>
      <c r="E32" s="21">
        <v>280.87</v>
      </c>
      <c r="F32" s="21">
        <v>280.98</v>
      </c>
      <c r="G32" s="21">
        <v>3.1158813825292726</v>
      </c>
      <c r="H32" s="21">
        <v>2.9587784634494247</v>
      </c>
      <c r="I32">
        <v>3.11</v>
      </c>
      <c r="J32">
        <v>2.11</v>
      </c>
      <c r="K32">
        <v>2.11</v>
      </c>
    </row>
    <row r="33" spans="1:11" x14ac:dyDescent="0.25">
      <c r="A33" t="s">
        <v>5588</v>
      </c>
      <c r="B33" s="21">
        <v>342.04150746088561</v>
      </c>
      <c r="C33" s="21">
        <v>292.16174923908784</v>
      </c>
      <c r="D33" s="21">
        <v>342.08</v>
      </c>
      <c r="E33" s="21">
        <v>349.36</v>
      </c>
      <c r="F33" s="21">
        <v>349.3</v>
      </c>
      <c r="G33" s="21">
        <v>3.9902666613039468</v>
      </c>
      <c r="H33" s="21">
        <v>3.7444268010900279</v>
      </c>
      <c r="I33">
        <v>3.99</v>
      </c>
      <c r="J33">
        <v>2.62</v>
      </c>
      <c r="K33">
        <v>2.61</v>
      </c>
    </row>
    <row r="34" spans="1:11" x14ac:dyDescent="0.25">
      <c r="A34" t="s">
        <v>5589</v>
      </c>
      <c r="B34" s="21">
        <v>255.8551939975124</v>
      </c>
      <c r="C34" s="21">
        <v>245.99832847155241</v>
      </c>
      <c r="D34" s="21">
        <v>256.39</v>
      </c>
      <c r="E34" s="21">
        <v>257.14</v>
      </c>
      <c r="F34" s="21">
        <v>256.38</v>
      </c>
      <c r="G34" s="21">
        <v>3.9198732094852158</v>
      </c>
      <c r="H34" s="21">
        <v>3.9198732094852158</v>
      </c>
      <c r="I34">
        <v>3.93</v>
      </c>
      <c r="J34">
        <v>2.98</v>
      </c>
      <c r="K34">
        <v>3.9299999999999997</v>
      </c>
    </row>
    <row r="35" spans="1:11" x14ac:dyDescent="0.25">
      <c r="A35" t="s">
        <v>5590</v>
      </c>
      <c r="B35" s="21">
        <v>244.95989795104848</v>
      </c>
      <c r="C35" s="21">
        <v>214.30352402516107</v>
      </c>
      <c r="D35" s="21"/>
      <c r="E35" s="21">
        <v>246.95</v>
      </c>
      <c r="F35" s="21">
        <v>244.97</v>
      </c>
      <c r="G35" s="21">
        <v>3.9152116718488403</v>
      </c>
      <c r="H35" s="21">
        <v>3.4605837977820548</v>
      </c>
      <c r="J35">
        <v>3.94</v>
      </c>
      <c r="K35">
        <v>3.91</v>
      </c>
    </row>
    <row r="36" spans="1:11" x14ac:dyDescent="0.25">
      <c r="A36" t="s">
        <v>5591</v>
      </c>
      <c r="B36" s="21">
        <v>243.0903041825097</v>
      </c>
      <c r="C36" s="21">
        <v>243.0903041825097</v>
      </c>
      <c r="D36" s="21"/>
      <c r="E36" s="21">
        <v>243.09</v>
      </c>
      <c r="F36" s="21">
        <v>243.09</v>
      </c>
      <c r="G36" s="21">
        <v>3.3916349809885933</v>
      </c>
      <c r="H36" s="21">
        <v>3.3916349809885933</v>
      </c>
      <c r="J36">
        <v>3.39</v>
      </c>
      <c r="K36">
        <v>3.4</v>
      </c>
    </row>
    <row r="37" spans="1:11" x14ac:dyDescent="0.25">
      <c r="B37" s="21"/>
      <c r="C37" s="21"/>
      <c r="D37" s="21"/>
      <c r="E37" s="21"/>
      <c r="F37" s="21"/>
      <c r="G37" s="21"/>
      <c r="H37" s="21"/>
    </row>
    <row r="38" spans="1:11" x14ac:dyDescent="0.25">
      <c r="A38" t="s">
        <v>5592</v>
      </c>
      <c r="B38" s="21">
        <v>312.26291098320587</v>
      </c>
      <c r="C38" s="21">
        <v>312.26291098320587</v>
      </c>
      <c r="D38" s="21"/>
      <c r="E38" s="21">
        <v>314.94</v>
      </c>
      <c r="F38" s="21">
        <v>312.27</v>
      </c>
      <c r="G38" s="21">
        <v>3.4783568556335234</v>
      </c>
      <c r="H38" s="21">
        <v>3.4783568556335234</v>
      </c>
      <c r="J38">
        <v>3.68</v>
      </c>
      <c r="K38">
        <v>3.46</v>
      </c>
    </row>
    <row r="39" spans="1:11" x14ac:dyDescent="0.25">
      <c r="A39" t="s">
        <v>5593</v>
      </c>
      <c r="B39" s="21">
        <v>333.99666313351429</v>
      </c>
      <c r="C39" s="21">
        <v>333.99666313351429</v>
      </c>
      <c r="D39" s="21"/>
      <c r="E39" s="21">
        <v>334</v>
      </c>
      <c r="F39" s="21">
        <v>333.99</v>
      </c>
      <c r="G39" s="21">
        <v>3.4827071801515337</v>
      </c>
      <c r="H39" s="21">
        <v>3.4827071801515337</v>
      </c>
      <c r="J39">
        <v>3.49</v>
      </c>
      <c r="K39">
        <v>3.48</v>
      </c>
    </row>
    <row r="40" spans="1:11" x14ac:dyDescent="0.25">
      <c r="A40" t="s">
        <v>5594</v>
      </c>
      <c r="B40" s="21">
        <v>395.29267815191838</v>
      </c>
      <c r="C40" s="21">
        <v>392.14591861065281</v>
      </c>
      <c r="D40" s="21"/>
      <c r="E40" s="21">
        <v>392.15</v>
      </c>
      <c r="F40" s="21">
        <v>395.28000000000003</v>
      </c>
      <c r="G40" s="21">
        <v>3.412411902897416</v>
      </c>
      <c r="H40" s="21">
        <v>3.412411902897416</v>
      </c>
      <c r="J40">
        <v>3.41</v>
      </c>
      <c r="K40">
        <v>3.41</v>
      </c>
    </row>
    <row r="41" spans="1:11" x14ac:dyDescent="0.25">
      <c r="A41" t="s">
        <v>5595</v>
      </c>
      <c r="B41" s="21">
        <v>287.17382580796624</v>
      </c>
      <c r="C41" s="21">
        <v>287.17382580796624</v>
      </c>
      <c r="D41" s="21"/>
      <c r="E41" s="21">
        <v>287.17</v>
      </c>
      <c r="F41" s="21">
        <v>287.16000000000003</v>
      </c>
      <c r="G41" s="21">
        <v>3.835237499021833</v>
      </c>
      <c r="H41" s="21">
        <v>3.835237499021833</v>
      </c>
      <c r="J41">
        <v>3.82</v>
      </c>
      <c r="K41">
        <v>3.8200000000000003</v>
      </c>
    </row>
    <row r="42" spans="1:11" x14ac:dyDescent="0.25">
      <c r="A42" t="s">
        <v>5596</v>
      </c>
      <c r="B42" s="21">
        <v>284.72355807009302</v>
      </c>
      <c r="C42" s="21">
        <v>279.79975060309289</v>
      </c>
      <c r="D42" s="21"/>
      <c r="E42" s="21">
        <v>279.8</v>
      </c>
      <c r="F42" s="21" t="s">
        <v>5624</v>
      </c>
      <c r="G42" s="21">
        <v>2.66996699669967</v>
      </c>
      <c r="H42" s="21">
        <v>2.66996699669967</v>
      </c>
      <c r="J42">
        <v>2.67</v>
      </c>
      <c r="K42" t="s">
        <v>5624</v>
      </c>
    </row>
    <row r="44" spans="1:11" x14ac:dyDescent="0.25">
      <c r="A44" s="168" t="s">
        <v>6280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</row>
    <row r="45" spans="1:11" x14ac:dyDescent="0.25">
      <c r="A45" t="s">
        <v>5587</v>
      </c>
      <c r="B45" s="165">
        <f>B6-B32</f>
        <v>0</v>
      </c>
      <c r="C45" s="165">
        <f t="shared" ref="C45:K45" si="0">C6-C32</f>
        <v>0</v>
      </c>
      <c r="D45" s="165">
        <f t="shared" si="0"/>
        <v>0</v>
      </c>
      <c r="E45" s="165">
        <f t="shared" si="0"/>
        <v>0</v>
      </c>
      <c r="F45" s="165">
        <f t="shared" si="0"/>
        <v>0</v>
      </c>
      <c r="G45" s="165">
        <f t="shared" si="0"/>
        <v>0</v>
      </c>
      <c r="H45" s="165">
        <f t="shared" si="0"/>
        <v>0</v>
      </c>
      <c r="I45" s="165">
        <f t="shared" si="0"/>
        <v>0</v>
      </c>
      <c r="J45" s="165">
        <f t="shared" si="0"/>
        <v>0</v>
      </c>
      <c r="K45" s="165">
        <f t="shared" si="0"/>
        <v>0</v>
      </c>
    </row>
    <row r="46" spans="1:11" x14ac:dyDescent="0.25">
      <c r="A46" t="s">
        <v>5588</v>
      </c>
      <c r="B46" s="165">
        <f t="shared" ref="B46:K46" si="1">B7-B33</f>
        <v>0</v>
      </c>
      <c r="C46" s="165">
        <f t="shared" si="1"/>
        <v>0</v>
      </c>
      <c r="D46" s="165">
        <f t="shared" si="1"/>
        <v>0</v>
      </c>
      <c r="E46" s="165">
        <f t="shared" si="1"/>
        <v>0</v>
      </c>
      <c r="F46" s="165">
        <f t="shared" si="1"/>
        <v>0</v>
      </c>
      <c r="G46" s="165">
        <f t="shared" si="1"/>
        <v>0</v>
      </c>
      <c r="H46" s="165">
        <f t="shared" si="1"/>
        <v>0</v>
      </c>
      <c r="I46" s="165">
        <f t="shared" si="1"/>
        <v>0</v>
      </c>
      <c r="J46" s="165">
        <f t="shared" si="1"/>
        <v>0</v>
      </c>
      <c r="K46" s="165">
        <f t="shared" si="1"/>
        <v>0</v>
      </c>
    </row>
    <row r="47" spans="1:11" x14ac:dyDescent="0.25">
      <c r="A47" t="s">
        <v>5589</v>
      </c>
      <c r="B47" s="165">
        <f t="shared" ref="B47:K47" si="2">B8-B34</f>
        <v>0</v>
      </c>
      <c r="C47" s="165">
        <f t="shared" si="2"/>
        <v>0</v>
      </c>
      <c r="D47" s="165">
        <f t="shared" si="2"/>
        <v>0</v>
      </c>
      <c r="E47" s="165">
        <f t="shared" si="2"/>
        <v>0</v>
      </c>
      <c r="F47" s="165">
        <f t="shared" si="2"/>
        <v>0</v>
      </c>
      <c r="G47" s="165">
        <f t="shared" si="2"/>
        <v>0</v>
      </c>
      <c r="H47" s="166">
        <f t="shared" si="2"/>
        <v>-2.4876619989568916E-3</v>
      </c>
      <c r="I47" s="165">
        <f t="shared" si="2"/>
        <v>0</v>
      </c>
      <c r="J47" s="165">
        <f t="shared" si="2"/>
        <v>0</v>
      </c>
      <c r="K47" s="165">
        <f t="shared" si="2"/>
        <v>0</v>
      </c>
    </row>
    <row r="48" spans="1:11" x14ac:dyDescent="0.25">
      <c r="A48" t="s">
        <v>5590</v>
      </c>
      <c r="B48" s="165">
        <f t="shared" ref="B48:K48" si="3">B9-B35</f>
        <v>0</v>
      </c>
      <c r="C48" s="165">
        <f t="shared" si="3"/>
        <v>0</v>
      </c>
      <c r="D48" s="165">
        <f t="shared" si="3"/>
        <v>0</v>
      </c>
      <c r="E48" s="165">
        <f t="shared" si="3"/>
        <v>0</v>
      </c>
      <c r="F48" s="165">
        <f t="shared" si="3"/>
        <v>0</v>
      </c>
      <c r="G48" s="165">
        <f t="shared" si="3"/>
        <v>0</v>
      </c>
      <c r="H48" s="165">
        <f t="shared" si="3"/>
        <v>0</v>
      </c>
      <c r="I48" s="165">
        <f t="shared" si="3"/>
        <v>0</v>
      </c>
      <c r="J48" s="165">
        <f t="shared" si="3"/>
        <v>0</v>
      </c>
      <c r="K48" s="165">
        <f t="shared" si="3"/>
        <v>0</v>
      </c>
    </row>
    <row r="49" spans="1:11" x14ac:dyDescent="0.25">
      <c r="A49" t="s">
        <v>5591</v>
      </c>
      <c r="B49" s="165">
        <f t="shared" ref="B49:K49" si="4">B10-B36</f>
        <v>0</v>
      </c>
      <c r="C49" s="165">
        <f t="shared" si="4"/>
        <v>0</v>
      </c>
      <c r="D49" s="165">
        <f t="shared" si="4"/>
        <v>0</v>
      </c>
      <c r="E49" s="165">
        <f t="shared" si="4"/>
        <v>0</v>
      </c>
      <c r="F49" s="165">
        <f t="shared" si="4"/>
        <v>0</v>
      </c>
      <c r="G49" s="165">
        <f t="shared" si="4"/>
        <v>0</v>
      </c>
      <c r="H49" s="165">
        <f t="shared" si="4"/>
        <v>0</v>
      </c>
      <c r="I49" s="165">
        <f t="shared" si="4"/>
        <v>0</v>
      </c>
      <c r="J49" s="165">
        <f t="shared" si="4"/>
        <v>0</v>
      </c>
      <c r="K49" s="165">
        <f t="shared" si="4"/>
        <v>0</v>
      </c>
    </row>
    <row r="50" spans="1:11" x14ac:dyDescent="0.25">
      <c r="B50" s="165"/>
      <c r="C50" s="165"/>
      <c r="D50" s="165"/>
      <c r="E50" s="165"/>
      <c r="F50" s="165"/>
      <c r="G50" s="165"/>
      <c r="H50" s="165"/>
      <c r="I50" s="165"/>
      <c r="J50" s="165"/>
      <c r="K50" s="165"/>
    </row>
    <row r="51" spans="1:11" x14ac:dyDescent="0.25">
      <c r="A51" t="s">
        <v>5592</v>
      </c>
      <c r="B51" s="165">
        <f t="shared" ref="B51:K51" si="5">B12-B38</f>
        <v>0</v>
      </c>
      <c r="C51" s="165">
        <f t="shared" si="5"/>
        <v>0</v>
      </c>
      <c r="D51" s="165">
        <f t="shared" si="5"/>
        <v>0</v>
      </c>
      <c r="E51" s="165">
        <f t="shared" si="5"/>
        <v>0</v>
      </c>
      <c r="F51" s="165">
        <f t="shared" si="5"/>
        <v>0</v>
      </c>
      <c r="G51" s="165">
        <f t="shared" si="5"/>
        <v>0</v>
      </c>
      <c r="H51" s="165">
        <f t="shared" si="5"/>
        <v>0</v>
      </c>
      <c r="I51" s="165">
        <f t="shared" si="5"/>
        <v>0</v>
      </c>
      <c r="J51" s="165">
        <f t="shared" si="5"/>
        <v>0</v>
      </c>
      <c r="K51" s="165">
        <f t="shared" si="5"/>
        <v>0</v>
      </c>
    </row>
    <row r="52" spans="1:11" x14ac:dyDescent="0.25">
      <c r="A52" t="s">
        <v>5593</v>
      </c>
      <c r="B52" s="165">
        <f t="shared" ref="B52:K52" si="6">B13-B39</f>
        <v>0</v>
      </c>
      <c r="C52" s="165">
        <f t="shared" si="6"/>
        <v>0</v>
      </c>
      <c r="D52" s="165">
        <f t="shared" si="6"/>
        <v>0</v>
      </c>
      <c r="E52" s="165">
        <f t="shared" si="6"/>
        <v>0</v>
      </c>
      <c r="F52" s="165">
        <f t="shared" si="6"/>
        <v>0</v>
      </c>
      <c r="G52" s="165">
        <f t="shared" si="6"/>
        <v>0</v>
      </c>
      <c r="H52" s="165">
        <f t="shared" si="6"/>
        <v>0</v>
      </c>
      <c r="I52" s="165">
        <f t="shared" si="6"/>
        <v>0</v>
      </c>
      <c r="J52" s="165">
        <f t="shared" si="6"/>
        <v>0</v>
      </c>
      <c r="K52" s="165">
        <f t="shared" si="6"/>
        <v>0</v>
      </c>
    </row>
    <row r="53" spans="1:11" x14ac:dyDescent="0.25">
      <c r="A53" t="s">
        <v>5594</v>
      </c>
      <c r="B53" s="165">
        <f t="shared" ref="B53:K53" si="7">B14-B40</f>
        <v>0</v>
      </c>
      <c r="C53" s="165">
        <f t="shared" si="7"/>
        <v>0</v>
      </c>
      <c r="D53" s="165">
        <f t="shared" si="7"/>
        <v>0</v>
      </c>
      <c r="E53" s="165">
        <f t="shared" si="7"/>
        <v>0</v>
      </c>
      <c r="F53" s="165">
        <f t="shared" si="7"/>
        <v>0</v>
      </c>
      <c r="G53" s="165">
        <f t="shared" si="7"/>
        <v>0</v>
      </c>
      <c r="H53" s="165">
        <f t="shared" si="7"/>
        <v>0</v>
      </c>
      <c r="I53" s="165">
        <f t="shared" si="7"/>
        <v>0</v>
      </c>
      <c r="J53" s="165">
        <f t="shared" si="7"/>
        <v>0</v>
      </c>
      <c r="K53" s="165">
        <f t="shared" si="7"/>
        <v>0</v>
      </c>
    </row>
    <row r="54" spans="1:11" x14ac:dyDescent="0.25">
      <c r="A54" t="s">
        <v>5595</v>
      </c>
      <c r="B54" s="165">
        <f t="shared" ref="B54:K54" si="8">B15-B41</f>
        <v>0</v>
      </c>
      <c r="C54" s="165">
        <f t="shared" si="8"/>
        <v>0</v>
      </c>
      <c r="D54" s="165">
        <f t="shared" si="8"/>
        <v>0</v>
      </c>
      <c r="E54" s="165">
        <f t="shared" si="8"/>
        <v>0</v>
      </c>
      <c r="F54" s="165">
        <f t="shared" si="8"/>
        <v>0</v>
      </c>
      <c r="G54" s="165">
        <f t="shared" si="8"/>
        <v>0</v>
      </c>
      <c r="H54" s="165">
        <f t="shared" si="8"/>
        <v>0</v>
      </c>
      <c r="I54" s="165">
        <f t="shared" si="8"/>
        <v>0</v>
      </c>
      <c r="J54" s="165">
        <f t="shared" si="8"/>
        <v>0</v>
      </c>
      <c r="K54" s="165">
        <f t="shared" si="8"/>
        <v>0</v>
      </c>
    </row>
    <row r="55" spans="1:11" x14ac:dyDescent="0.25">
      <c r="A55" t="s">
        <v>5596</v>
      </c>
      <c r="B55" s="165">
        <f t="shared" ref="B55:K55" si="9">B16-B42</f>
        <v>0</v>
      </c>
      <c r="C55" s="165">
        <f t="shared" si="9"/>
        <v>0</v>
      </c>
      <c r="D55" s="165">
        <f t="shared" si="9"/>
        <v>0</v>
      </c>
      <c r="E55" s="165">
        <f t="shared" si="9"/>
        <v>0</v>
      </c>
      <c r="F55" s="165" t="e">
        <f t="shared" si="9"/>
        <v>#VALUE!</v>
      </c>
      <c r="G55" s="165">
        <f t="shared" si="9"/>
        <v>0</v>
      </c>
      <c r="H55" s="165">
        <f t="shared" si="9"/>
        <v>0</v>
      </c>
      <c r="I55" s="165">
        <f t="shared" si="9"/>
        <v>0</v>
      </c>
      <c r="J55" s="165">
        <f t="shared" si="9"/>
        <v>0</v>
      </c>
      <c r="K55" s="165" t="e">
        <f t="shared" si="9"/>
        <v>#VALUE!</v>
      </c>
    </row>
    <row r="56" spans="1:11" x14ac:dyDescent="0.25">
      <c r="B56" s="165"/>
      <c r="C56" s="165"/>
      <c r="D56" s="165"/>
      <c r="E56" s="165"/>
      <c r="F56" s="165"/>
      <c r="G56" s="165"/>
      <c r="H56" s="165"/>
      <c r="I56" s="165"/>
      <c r="J56" s="165"/>
      <c r="K56" s="165"/>
    </row>
    <row r="57" spans="1:11" x14ac:dyDescent="0.25">
      <c r="B57" s="165"/>
      <c r="C57" s="165"/>
      <c r="D57" s="165"/>
      <c r="E57" s="165"/>
      <c r="F57" s="165"/>
      <c r="G57" s="165"/>
      <c r="H57" s="165"/>
      <c r="I57" s="165"/>
      <c r="J57" s="165"/>
      <c r="K57" s="165"/>
    </row>
  </sheetData>
  <mergeCells count="8">
    <mergeCell ref="A29:K29"/>
    <mergeCell ref="A44:K44"/>
    <mergeCell ref="A23:K24"/>
    <mergeCell ref="A25:K25"/>
    <mergeCell ref="B4:F4"/>
    <mergeCell ref="G4:K4"/>
    <mergeCell ref="A19:K20"/>
    <mergeCell ref="A21:K2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G2" sqref="G2"/>
    </sheetView>
  </sheetViews>
  <sheetFormatPr defaultRowHeight="15" x14ac:dyDescent="0.25"/>
  <cols>
    <col min="3" max="3" width="13.7109375" customWidth="1"/>
  </cols>
  <sheetData>
    <row r="1" spans="1:12" x14ac:dyDescent="0.25">
      <c r="A1" s="131" t="s">
        <v>6269</v>
      </c>
      <c r="B1" s="131" t="s">
        <v>1</v>
      </c>
      <c r="C1" s="131" t="s">
        <v>1244</v>
      </c>
      <c r="D1" s="131" t="s">
        <v>6270</v>
      </c>
      <c r="E1" s="131" t="s">
        <v>6271</v>
      </c>
      <c r="F1" s="131" t="s">
        <v>2</v>
      </c>
      <c r="G1" s="131" t="s">
        <v>6272</v>
      </c>
      <c r="H1" s="131" t="s">
        <v>6273</v>
      </c>
      <c r="I1" s="131" t="s">
        <v>6274</v>
      </c>
      <c r="J1" s="131" t="s">
        <v>6275</v>
      </c>
      <c r="K1" s="131" t="s">
        <v>6276</v>
      </c>
      <c r="L1" s="131" t="s">
        <v>6277</v>
      </c>
    </row>
    <row r="2" spans="1:12" x14ac:dyDescent="0.25">
      <c r="A2" s="132">
        <v>220</v>
      </c>
      <c r="B2" s="132">
        <v>2013</v>
      </c>
      <c r="C2" s="133" t="s">
        <v>3016</v>
      </c>
      <c r="D2" s="132">
        <v>25660</v>
      </c>
      <c r="E2" s="132">
        <v>4792</v>
      </c>
      <c r="F2" s="132">
        <v>25452</v>
      </c>
      <c r="G2" s="132">
        <v>20740</v>
      </c>
      <c r="H2" s="132">
        <v>4810</v>
      </c>
      <c r="I2" s="132">
        <v>25550</v>
      </c>
      <c r="J2" s="133" t="s">
        <v>6278</v>
      </c>
      <c r="K2" s="132">
        <v>4774</v>
      </c>
      <c r="L2" s="132">
        <v>25353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9"/>
  <sheetViews>
    <sheetView workbookViewId="0">
      <pane ySplit="1200" topLeftCell="A226" activePane="bottomLeft"/>
      <selection pane="bottomLeft" activeCell="J234" sqref="J234"/>
    </sheetView>
  </sheetViews>
  <sheetFormatPr defaultRowHeight="15" x14ac:dyDescent="0.25"/>
  <cols>
    <col min="1" max="1" width="20.42578125" customWidth="1"/>
    <col min="2" max="2" width="19.28515625" customWidth="1"/>
    <col min="3" max="3" width="17.7109375" customWidth="1"/>
    <col min="4" max="4" width="17.28515625" customWidth="1"/>
    <col min="5" max="5" width="19.140625" customWidth="1"/>
    <col min="6" max="6" width="21" customWidth="1"/>
    <col min="8" max="8" width="20.7109375" customWidth="1"/>
    <col min="9" max="9" width="29.28515625" customWidth="1"/>
  </cols>
  <sheetData>
    <row r="1" spans="1:10" x14ac:dyDescent="0.25">
      <c r="A1" s="134" t="s">
        <v>1255</v>
      </c>
      <c r="B1" s="134" t="s">
        <v>0</v>
      </c>
      <c r="C1" s="134" t="s">
        <v>1256</v>
      </c>
      <c r="D1" s="134" t="s">
        <v>1266</v>
      </c>
      <c r="E1" s="134" t="s">
        <v>1257</v>
      </c>
      <c r="F1" s="134" t="s">
        <v>3</v>
      </c>
      <c r="G1" s="134" t="s">
        <v>4</v>
      </c>
      <c r="H1" s="134" t="s">
        <v>3009</v>
      </c>
      <c r="I1" s="134" t="s">
        <v>6279</v>
      </c>
      <c r="J1" s="134" t="s">
        <v>1267</v>
      </c>
    </row>
    <row r="2" spans="1:10" x14ac:dyDescent="0.25">
      <c r="A2" s="135">
        <v>14756</v>
      </c>
      <c r="B2" s="135" t="s">
        <v>5627</v>
      </c>
      <c r="C2" s="135">
        <v>2013</v>
      </c>
      <c r="D2" s="136">
        <v>41366</v>
      </c>
      <c r="E2" s="137">
        <v>27</v>
      </c>
      <c r="F2" s="135">
        <v>67</v>
      </c>
      <c r="G2" s="135">
        <v>1809</v>
      </c>
      <c r="H2" s="138" t="s">
        <v>3010</v>
      </c>
      <c r="I2" s="138" t="s">
        <v>1283</v>
      </c>
      <c r="J2" s="138" t="s">
        <v>5850</v>
      </c>
    </row>
    <row r="3" spans="1:10" x14ac:dyDescent="0.25">
      <c r="A3" s="135">
        <v>14776</v>
      </c>
      <c r="B3" s="135" t="s">
        <v>5628</v>
      </c>
      <c r="C3" s="135">
        <v>2013</v>
      </c>
      <c r="D3" s="136">
        <v>41367</v>
      </c>
      <c r="E3" s="137">
        <v>110</v>
      </c>
      <c r="F3" s="135">
        <v>25</v>
      </c>
      <c r="G3" s="135">
        <v>2750</v>
      </c>
      <c r="H3" s="138" t="s">
        <v>3011</v>
      </c>
      <c r="I3" s="138" t="s">
        <v>1272</v>
      </c>
      <c r="J3" s="138" t="s">
        <v>5851</v>
      </c>
    </row>
    <row r="4" spans="1:10" x14ac:dyDescent="0.25">
      <c r="A4" s="135">
        <v>14758</v>
      </c>
      <c r="B4" s="135" t="s">
        <v>5629</v>
      </c>
      <c r="C4" s="135">
        <v>2013</v>
      </c>
      <c r="D4" s="136">
        <v>41368</v>
      </c>
      <c r="E4" s="137">
        <v>23</v>
      </c>
      <c r="F4" s="135">
        <v>498</v>
      </c>
      <c r="G4" s="135">
        <v>11454</v>
      </c>
      <c r="H4" s="138" t="s">
        <v>3010</v>
      </c>
      <c r="I4" s="138" t="s">
        <v>1270</v>
      </c>
      <c r="J4" s="138" t="s">
        <v>5852</v>
      </c>
    </row>
    <row r="5" spans="1:10" x14ac:dyDescent="0.25">
      <c r="A5" s="135">
        <v>14777</v>
      </c>
      <c r="B5" s="135" t="s">
        <v>5629</v>
      </c>
      <c r="C5" s="135">
        <v>2013</v>
      </c>
      <c r="D5" s="136">
        <v>41368</v>
      </c>
      <c r="E5" s="137">
        <v>343</v>
      </c>
      <c r="F5" s="135">
        <v>46</v>
      </c>
      <c r="G5" s="135">
        <v>5449</v>
      </c>
      <c r="H5" s="138" t="s">
        <v>3011</v>
      </c>
      <c r="I5" s="138" t="s">
        <v>1272</v>
      </c>
      <c r="J5" s="138" t="s">
        <v>5853</v>
      </c>
    </row>
    <row r="6" spans="1:10" x14ac:dyDescent="0.25">
      <c r="A6" s="135">
        <v>14759</v>
      </c>
      <c r="B6" s="135" t="s">
        <v>5630</v>
      </c>
      <c r="C6" s="135">
        <v>2013</v>
      </c>
      <c r="D6" s="136">
        <v>41369</v>
      </c>
      <c r="E6" s="137">
        <v>36</v>
      </c>
      <c r="F6" s="135">
        <v>44</v>
      </c>
      <c r="G6" s="135">
        <v>1584</v>
      </c>
      <c r="H6" s="138" t="s">
        <v>3010</v>
      </c>
      <c r="I6" s="138" t="s">
        <v>1274</v>
      </c>
      <c r="J6" s="138" t="s">
        <v>5854</v>
      </c>
    </row>
    <row r="7" spans="1:10" x14ac:dyDescent="0.25">
      <c r="A7" s="135">
        <v>14779</v>
      </c>
      <c r="B7" s="135" t="s">
        <v>5630</v>
      </c>
      <c r="C7" s="135">
        <v>2013</v>
      </c>
      <c r="D7" s="136">
        <v>41369</v>
      </c>
      <c r="E7" s="137">
        <v>71</v>
      </c>
      <c r="F7" s="135">
        <v>21</v>
      </c>
      <c r="G7" s="135">
        <v>1491</v>
      </c>
      <c r="H7" s="138" t="s">
        <v>3011</v>
      </c>
      <c r="I7" s="138" t="s">
        <v>1272</v>
      </c>
      <c r="J7" s="138" t="s">
        <v>5855</v>
      </c>
    </row>
    <row r="8" spans="1:10" x14ac:dyDescent="0.25">
      <c r="A8" s="135">
        <v>14760</v>
      </c>
      <c r="B8" s="135" t="s">
        <v>5631</v>
      </c>
      <c r="C8" s="135">
        <v>2013</v>
      </c>
      <c r="D8" s="136">
        <v>41370</v>
      </c>
      <c r="E8" s="137">
        <v>82</v>
      </c>
      <c r="F8" s="135">
        <v>227</v>
      </c>
      <c r="G8" s="135">
        <v>18020</v>
      </c>
      <c r="H8" s="138" t="s">
        <v>3010</v>
      </c>
      <c r="I8" s="138" t="s">
        <v>1283</v>
      </c>
      <c r="J8" s="138" t="s">
        <v>5856</v>
      </c>
    </row>
    <row r="9" spans="1:10" x14ac:dyDescent="0.25">
      <c r="A9" s="135">
        <v>14761</v>
      </c>
      <c r="B9" s="135" t="s">
        <v>5631</v>
      </c>
      <c r="C9" s="135">
        <v>2013</v>
      </c>
      <c r="D9" s="136">
        <v>41370</v>
      </c>
      <c r="E9" s="137">
        <v>23</v>
      </c>
      <c r="F9" s="135">
        <v>81</v>
      </c>
      <c r="G9" s="135">
        <v>1863</v>
      </c>
      <c r="H9" s="138" t="s">
        <v>3010</v>
      </c>
      <c r="I9" s="138" t="s">
        <v>1274</v>
      </c>
      <c r="J9" s="138" t="s">
        <v>5857</v>
      </c>
    </row>
    <row r="10" spans="1:10" x14ac:dyDescent="0.25">
      <c r="A10" s="135">
        <v>14762</v>
      </c>
      <c r="B10" s="135" t="s">
        <v>5631</v>
      </c>
      <c r="C10" s="135">
        <v>2013</v>
      </c>
      <c r="D10" s="136">
        <v>41370</v>
      </c>
      <c r="E10" s="137">
        <v>267</v>
      </c>
      <c r="F10" s="135">
        <v>52</v>
      </c>
      <c r="G10" s="135">
        <v>7057</v>
      </c>
      <c r="H10" s="138" t="s">
        <v>3010</v>
      </c>
      <c r="I10" s="138" t="s">
        <v>1283</v>
      </c>
      <c r="J10" s="138" t="s">
        <v>5858</v>
      </c>
    </row>
    <row r="11" spans="1:10" x14ac:dyDescent="0.25">
      <c r="A11" s="135">
        <v>14763</v>
      </c>
      <c r="B11" s="135" t="s">
        <v>5632</v>
      </c>
      <c r="C11" s="135">
        <v>2013</v>
      </c>
      <c r="D11" s="136">
        <v>41371</v>
      </c>
      <c r="E11" s="137">
        <v>410</v>
      </c>
      <c r="F11" s="135">
        <v>208</v>
      </c>
      <c r="G11" s="135">
        <v>21594</v>
      </c>
      <c r="H11" s="138" t="s">
        <v>3010</v>
      </c>
      <c r="I11" s="138" t="s">
        <v>1283</v>
      </c>
      <c r="J11" s="138" t="s">
        <v>5859</v>
      </c>
    </row>
    <row r="12" spans="1:10" x14ac:dyDescent="0.25">
      <c r="A12" s="135">
        <v>14778</v>
      </c>
      <c r="B12" s="135" t="s">
        <v>5633</v>
      </c>
      <c r="C12" s="135">
        <v>2013</v>
      </c>
      <c r="D12" s="136">
        <v>41372</v>
      </c>
      <c r="E12" s="137">
        <v>8</v>
      </c>
      <c r="F12" s="135">
        <v>27</v>
      </c>
      <c r="G12" s="135">
        <v>216</v>
      </c>
      <c r="H12" s="138" t="s">
        <v>3011</v>
      </c>
      <c r="I12" s="138" t="s">
        <v>1272</v>
      </c>
      <c r="J12" s="138" t="s">
        <v>5860</v>
      </c>
    </row>
    <row r="13" spans="1:10" x14ac:dyDescent="0.25">
      <c r="A13" s="135">
        <v>14786</v>
      </c>
      <c r="B13" s="135" t="s">
        <v>5633</v>
      </c>
      <c r="C13" s="135">
        <v>2013</v>
      </c>
      <c r="D13" s="136">
        <v>41372</v>
      </c>
      <c r="E13" s="137">
        <v>362</v>
      </c>
      <c r="F13" s="135">
        <v>10</v>
      </c>
      <c r="G13" s="135">
        <v>3620</v>
      </c>
      <c r="H13" s="138" t="s">
        <v>3011</v>
      </c>
      <c r="I13" s="138" t="s">
        <v>1272</v>
      </c>
      <c r="J13" s="138" t="s">
        <v>5861</v>
      </c>
    </row>
    <row r="14" spans="1:10" x14ac:dyDescent="0.25">
      <c r="A14" s="135">
        <v>14782</v>
      </c>
      <c r="B14" s="135" t="s">
        <v>5634</v>
      </c>
      <c r="C14" s="135">
        <v>2013</v>
      </c>
      <c r="D14" s="136">
        <v>41373</v>
      </c>
      <c r="E14" s="137">
        <v>1</v>
      </c>
      <c r="F14" s="135">
        <v>1452</v>
      </c>
      <c r="G14" s="135">
        <v>1452</v>
      </c>
      <c r="H14" s="138" t="s">
        <v>3011</v>
      </c>
      <c r="I14" s="138" t="s">
        <v>1272</v>
      </c>
      <c r="J14" s="138" t="s">
        <v>5862</v>
      </c>
    </row>
    <row r="15" spans="1:10" x14ac:dyDescent="0.25">
      <c r="A15" s="135">
        <v>14783</v>
      </c>
      <c r="B15" s="135" t="s">
        <v>5634</v>
      </c>
      <c r="C15" s="135">
        <v>2013</v>
      </c>
      <c r="D15" s="136">
        <v>41373</v>
      </c>
      <c r="E15" s="137">
        <v>375</v>
      </c>
      <c r="F15" s="135">
        <v>48</v>
      </c>
      <c r="G15" s="135">
        <v>5373</v>
      </c>
      <c r="H15" s="138" t="s">
        <v>3011</v>
      </c>
      <c r="I15" s="138" t="s">
        <v>1272</v>
      </c>
      <c r="J15" s="138" t="s">
        <v>5863</v>
      </c>
    </row>
    <row r="16" spans="1:10" x14ac:dyDescent="0.25">
      <c r="A16" s="135">
        <v>14780</v>
      </c>
      <c r="B16" s="135" t="s">
        <v>5635</v>
      </c>
      <c r="C16" s="135">
        <v>2013</v>
      </c>
      <c r="D16" s="136">
        <v>41374</v>
      </c>
      <c r="E16" s="137">
        <v>197</v>
      </c>
      <c r="F16" s="135">
        <v>12</v>
      </c>
      <c r="G16" s="135">
        <v>1293</v>
      </c>
      <c r="H16" s="138" t="s">
        <v>3011</v>
      </c>
      <c r="I16" s="138" t="s">
        <v>1272</v>
      </c>
      <c r="J16" s="138" t="s">
        <v>5864</v>
      </c>
    </row>
    <row r="17" spans="1:10" x14ac:dyDescent="0.25">
      <c r="A17" s="135">
        <v>14781</v>
      </c>
      <c r="B17" s="135" t="s">
        <v>5635</v>
      </c>
      <c r="C17" s="135">
        <v>2013</v>
      </c>
      <c r="D17" s="136">
        <v>41374</v>
      </c>
      <c r="E17" s="137">
        <v>438</v>
      </c>
      <c r="F17" s="135">
        <v>34</v>
      </c>
      <c r="G17" s="135">
        <v>14982</v>
      </c>
      <c r="H17" s="138" t="s">
        <v>3011</v>
      </c>
      <c r="I17" s="138" t="s">
        <v>1272</v>
      </c>
      <c r="J17" s="138" t="s">
        <v>5865</v>
      </c>
    </row>
    <row r="18" spans="1:10" x14ac:dyDescent="0.25">
      <c r="A18" s="135">
        <v>14764</v>
      </c>
      <c r="B18" s="135" t="s">
        <v>5636</v>
      </c>
      <c r="C18" s="135">
        <v>2013</v>
      </c>
      <c r="D18" s="136">
        <v>41375</v>
      </c>
      <c r="E18" s="137">
        <v>179</v>
      </c>
      <c r="F18" s="135">
        <v>480</v>
      </c>
      <c r="G18" s="135">
        <v>31024</v>
      </c>
      <c r="H18" s="138" t="s">
        <v>3010</v>
      </c>
      <c r="I18" s="138" t="s">
        <v>1283</v>
      </c>
      <c r="J18" s="138" t="s">
        <v>5866</v>
      </c>
    </row>
    <row r="19" spans="1:10" x14ac:dyDescent="0.25">
      <c r="A19" s="135">
        <v>14766</v>
      </c>
      <c r="B19" s="135" t="s">
        <v>5637</v>
      </c>
      <c r="C19" s="135">
        <v>2013</v>
      </c>
      <c r="D19" s="136">
        <v>41376</v>
      </c>
      <c r="E19" s="137">
        <v>95</v>
      </c>
      <c r="F19" s="135">
        <v>42</v>
      </c>
      <c r="G19" s="135">
        <v>3990</v>
      </c>
      <c r="H19" s="138" t="s">
        <v>3010</v>
      </c>
      <c r="I19" s="138" t="s">
        <v>1322</v>
      </c>
      <c r="J19" s="138" t="s">
        <v>5867</v>
      </c>
    </row>
    <row r="20" spans="1:10" x14ac:dyDescent="0.25">
      <c r="A20" s="135">
        <v>14784</v>
      </c>
      <c r="B20" s="135" t="s">
        <v>5637</v>
      </c>
      <c r="C20" s="135">
        <v>2013</v>
      </c>
      <c r="D20" s="136">
        <v>41376</v>
      </c>
      <c r="E20" s="137">
        <v>332</v>
      </c>
      <c r="F20" s="135">
        <v>48</v>
      </c>
      <c r="G20" s="135">
        <v>5772</v>
      </c>
      <c r="H20" s="138" t="s">
        <v>3011</v>
      </c>
      <c r="I20" s="138" t="s">
        <v>1272</v>
      </c>
      <c r="J20" s="138" t="s">
        <v>5868</v>
      </c>
    </row>
    <row r="21" spans="1:10" x14ac:dyDescent="0.25">
      <c r="A21" s="135">
        <v>14765</v>
      </c>
      <c r="B21" s="135" t="s">
        <v>5638</v>
      </c>
      <c r="C21" s="135">
        <v>2013</v>
      </c>
      <c r="D21" s="136">
        <v>41377</v>
      </c>
      <c r="E21" s="137">
        <v>430</v>
      </c>
      <c r="F21" s="135">
        <v>16</v>
      </c>
      <c r="G21" s="135">
        <v>2768</v>
      </c>
      <c r="H21" s="138" t="s">
        <v>3010</v>
      </c>
      <c r="I21" s="138" t="s">
        <v>1283</v>
      </c>
      <c r="J21" s="138" t="s">
        <v>5869</v>
      </c>
    </row>
    <row r="22" spans="1:10" x14ac:dyDescent="0.25">
      <c r="A22" s="135">
        <v>14767</v>
      </c>
      <c r="B22" s="135" t="s">
        <v>5639</v>
      </c>
      <c r="C22" s="135">
        <v>2013</v>
      </c>
      <c r="D22" s="136">
        <v>41379</v>
      </c>
      <c r="E22" s="137">
        <v>200</v>
      </c>
      <c r="F22" s="135">
        <v>861</v>
      </c>
      <c r="G22" s="135">
        <v>25390</v>
      </c>
      <c r="H22" s="138" t="s">
        <v>3010</v>
      </c>
      <c r="I22" s="138" t="s">
        <v>1322</v>
      </c>
      <c r="J22" s="138" t="s">
        <v>5870</v>
      </c>
    </row>
    <row r="23" spans="1:10" x14ac:dyDescent="0.25">
      <c r="A23" s="135">
        <v>14785</v>
      </c>
      <c r="B23" s="135" t="s">
        <v>5640</v>
      </c>
      <c r="C23" s="135">
        <v>2013</v>
      </c>
      <c r="D23" s="136">
        <v>41381</v>
      </c>
      <c r="E23" s="137">
        <v>304</v>
      </c>
      <c r="F23" s="135">
        <v>25</v>
      </c>
      <c r="G23" s="135">
        <v>7780</v>
      </c>
      <c r="H23" s="138" t="s">
        <v>3011</v>
      </c>
      <c r="I23" s="138" t="s">
        <v>1272</v>
      </c>
      <c r="J23" s="138" t="s">
        <v>5871</v>
      </c>
    </row>
    <row r="24" spans="1:10" x14ac:dyDescent="0.25">
      <c r="A24" s="135">
        <v>14768</v>
      </c>
      <c r="B24" s="135" t="s">
        <v>5641</v>
      </c>
      <c r="C24" s="135">
        <v>2013</v>
      </c>
      <c r="D24" s="136">
        <v>41382</v>
      </c>
      <c r="E24" s="137">
        <v>1491</v>
      </c>
      <c r="F24" s="135">
        <v>102</v>
      </c>
      <c r="G24" s="135">
        <v>60215</v>
      </c>
      <c r="H24" s="138" t="s">
        <v>3010</v>
      </c>
      <c r="I24" s="138" t="s">
        <v>1283</v>
      </c>
      <c r="J24" s="138" t="s">
        <v>5872</v>
      </c>
    </row>
    <row r="25" spans="1:10" x14ac:dyDescent="0.25">
      <c r="A25" s="135">
        <v>14770</v>
      </c>
      <c r="B25" s="135" t="s">
        <v>5642</v>
      </c>
      <c r="C25" s="135">
        <v>2013</v>
      </c>
      <c r="D25" s="136">
        <v>41383</v>
      </c>
      <c r="E25" s="137">
        <v>15</v>
      </c>
      <c r="F25" s="135">
        <v>53</v>
      </c>
      <c r="G25" s="135">
        <v>795</v>
      </c>
      <c r="H25" s="138" t="s">
        <v>3010</v>
      </c>
      <c r="I25" s="138" t="s">
        <v>1322</v>
      </c>
      <c r="J25" s="138" t="s">
        <v>5873</v>
      </c>
    </row>
    <row r="26" spans="1:10" x14ac:dyDescent="0.25">
      <c r="A26" s="135">
        <v>14787</v>
      </c>
      <c r="B26" s="135" t="s">
        <v>5642</v>
      </c>
      <c r="C26" s="135">
        <v>2013</v>
      </c>
      <c r="D26" s="136">
        <v>41383</v>
      </c>
      <c r="E26" s="137">
        <v>437</v>
      </c>
      <c r="F26" s="135">
        <v>104</v>
      </c>
      <c r="G26" s="135">
        <v>18782</v>
      </c>
      <c r="H26" s="138" t="s">
        <v>3011</v>
      </c>
      <c r="I26" s="138" t="s">
        <v>1272</v>
      </c>
      <c r="J26" s="138" t="s">
        <v>5874</v>
      </c>
    </row>
    <row r="27" spans="1:10" x14ac:dyDescent="0.25">
      <c r="A27" s="135">
        <v>14771</v>
      </c>
      <c r="B27" s="135" t="s">
        <v>5643</v>
      </c>
      <c r="C27" s="135">
        <v>2013</v>
      </c>
      <c r="D27" s="136">
        <v>41386</v>
      </c>
      <c r="E27" s="137">
        <v>579</v>
      </c>
      <c r="F27" s="135">
        <v>11</v>
      </c>
      <c r="G27" s="135">
        <v>3002</v>
      </c>
      <c r="H27" s="138" t="s">
        <v>3010</v>
      </c>
      <c r="I27" s="138" t="s">
        <v>1283</v>
      </c>
      <c r="J27" s="138" t="s">
        <v>5875</v>
      </c>
    </row>
    <row r="28" spans="1:10" x14ac:dyDescent="0.25">
      <c r="A28" s="135">
        <v>14772</v>
      </c>
      <c r="B28" s="135" t="s">
        <v>5644</v>
      </c>
      <c r="C28" s="135">
        <v>2013</v>
      </c>
      <c r="D28" s="136">
        <v>41388</v>
      </c>
      <c r="E28" s="137">
        <v>357</v>
      </c>
      <c r="F28" s="135">
        <v>102</v>
      </c>
      <c r="G28" s="135">
        <v>21510</v>
      </c>
      <c r="H28" s="138" t="s">
        <v>3010</v>
      </c>
      <c r="I28" s="138" t="s">
        <v>1274</v>
      </c>
      <c r="J28" s="138" t="s">
        <v>5876</v>
      </c>
    </row>
    <row r="29" spans="1:10" x14ac:dyDescent="0.25">
      <c r="A29" s="135">
        <v>14788</v>
      </c>
      <c r="B29" s="135" t="s">
        <v>5644</v>
      </c>
      <c r="C29" s="135">
        <v>2013</v>
      </c>
      <c r="D29" s="136">
        <v>41388</v>
      </c>
      <c r="E29" s="137">
        <v>308</v>
      </c>
      <c r="F29" s="135">
        <v>6</v>
      </c>
      <c r="G29" s="135">
        <v>1848</v>
      </c>
      <c r="H29" s="138" t="s">
        <v>3011</v>
      </c>
      <c r="I29" s="138" t="s">
        <v>1272</v>
      </c>
      <c r="J29" s="138" t="s">
        <v>5877</v>
      </c>
    </row>
    <row r="30" spans="1:10" x14ac:dyDescent="0.25">
      <c r="A30" s="135">
        <v>14773</v>
      </c>
      <c r="B30" s="135" t="s">
        <v>5645</v>
      </c>
      <c r="C30" s="135">
        <v>2013</v>
      </c>
      <c r="D30" s="136">
        <v>41391</v>
      </c>
      <c r="E30" s="137">
        <v>368</v>
      </c>
      <c r="F30" s="135">
        <v>48</v>
      </c>
      <c r="G30" s="135">
        <v>11952</v>
      </c>
      <c r="H30" s="138" t="s">
        <v>3010</v>
      </c>
      <c r="I30" s="138" t="s">
        <v>1322</v>
      </c>
      <c r="J30" s="138" t="s">
        <v>5878</v>
      </c>
    </row>
    <row r="31" spans="1:10" x14ac:dyDescent="0.25">
      <c r="A31" s="135">
        <v>14774</v>
      </c>
      <c r="B31" s="135" t="s">
        <v>5646</v>
      </c>
      <c r="C31" s="135">
        <v>2013</v>
      </c>
      <c r="D31" s="136">
        <v>41392</v>
      </c>
      <c r="E31" s="137">
        <v>10</v>
      </c>
      <c r="F31" s="135">
        <v>8</v>
      </c>
      <c r="G31" s="135">
        <v>80</v>
      </c>
      <c r="H31" s="138" t="s">
        <v>3010</v>
      </c>
      <c r="I31" s="138" t="s">
        <v>1274</v>
      </c>
      <c r="J31" s="138" t="s">
        <v>5879</v>
      </c>
    </row>
    <row r="32" spans="1:10" x14ac:dyDescent="0.25">
      <c r="A32" s="135">
        <v>14775</v>
      </c>
      <c r="B32" s="135" t="s">
        <v>5646</v>
      </c>
      <c r="C32" s="135">
        <v>2013</v>
      </c>
      <c r="D32" s="136">
        <v>41392</v>
      </c>
      <c r="E32" s="137">
        <v>189</v>
      </c>
      <c r="F32" s="135">
        <v>1178</v>
      </c>
      <c r="G32" s="135">
        <v>47395</v>
      </c>
      <c r="H32" s="138" t="s">
        <v>3010</v>
      </c>
      <c r="I32" s="138" t="s">
        <v>1274</v>
      </c>
      <c r="J32" s="138" t="s">
        <v>5880</v>
      </c>
    </row>
    <row r="33" spans="1:10" x14ac:dyDescent="0.25">
      <c r="A33" s="135">
        <v>14806</v>
      </c>
      <c r="B33" s="135" t="s">
        <v>5647</v>
      </c>
      <c r="C33" s="135">
        <v>2013</v>
      </c>
      <c r="D33" s="136">
        <v>41395</v>
      </c>
      <c r="E33" s="137">
        <v>343</v>
      </c>
      <c r="F33" s="135">
        <v>48</v>
      </c>
      <c r="G33" s="135">
        <v>6003</v>
      </c>
      <c r="H33" s="138" t="s">
        <v>3011</v>
      </c>
      <c r="I33" s="138" t="s">
        <v>1272</v>
      </c>
      <c r="J33" s="138" t="s">
        <v>5881</v>
      </c>
    </row>
    <row r="34" spans="1:10" x14ac:dyDescent="0.25">
      <c r="A34" s="135">
        <v>14789</v>
      </c>
      <c r="B34" s="135" t="s">
        <v>5648</v>
      </c>
      <c r="C34" s="135">
        <v>2013</v>
      </c>
      <c r="D34" s="136">
        <v>41396</v>
      </c>
      <c r="E34" s="137">
        <v>72</v>
      </c>
      <c r="F34" s="135">
        <v>1527</v>
      </c>
      <c r="G34" s="135">
        <v>40414</v>
      </c>
      <c r="H34" s="138" t="s">
        <v>3010</v>
      </c>
      <c r="I34" s="138" t="s">
        <v>1274</v>
      </c>
      <c r="J34" s="138" t="s">
        <v>5882</v>
      </c>
    </row>
    <row r="35" spans="1:10" x14ac:dyDescent="0.25">
      <c r="A35" s="135">
        <v>14790</v>
      </c>
      <c r="B35" s="135" t="s">
        <v>5648</v>
      </c>
      <c r="C35" s="135">
        <v>2013</v>
      </c>
      <c r="D35" s="136">
        <v>41396</v>
      </c>
      <c r="E35" s="137">
        <v>105</v>
      </c>
      <c r="F35" s="135">
        <v>183</v>
      </c>
      <c r="G35" s="135">
        <v>10107</v>
      </c>
      <c r="H35" s="138" t="s">
        <v>3010</v>
      </c>
      <c r="I35" s="138" t="s">
        <v>1322</v>
      </c>
      <c r="J35" s="138" t="s">
        <v>5882</v>
      </c>
    </row>
    <row r="36" spans="1:10" x14ac:dyDescent="0.25">
      <c r="A36" s="135">
        <v>14791</v>
      </c>
      <c r="B36" s="135" t="s">
        <v>5648</v>
      </c>
      <c r="C36" s="135">
        <v>2013</v>
      </c>
      <c r="D36" s="136">
        <v>41396</v>
      </c>
      <c r="E36" s="137">
        <v>9</v>
      </c>
      <c r="F36" s="135">
        <v>234</v>
      </c>
      <c r="G36" s="135">
        <v>2106</v>
      </c>
      <c r="H36" s="138" t="s">
        <v>3010</v>
      </c>
      <c r="I36" s="138" t="s">
        <v>1322</v>
      </c>
      <c r="J36" s="138" t="s">
        <v>5883</v>
      </c>
    </row>
    <row r="37" spans="1:10" x14ac:dyDescent="0.25">
      <c r="A37" s="135">
        <v>14808</v>
      </c>
      <c r="B37" s="135" t="s">
        <v>5648</v>
      </c>
      <c r="C37" s="135">
        <v>2013</v>
      </c>
      <c r="D37" s="136">
        <v>41396</v>
      </c>
      <c r="E37" s="137">
        <v>29</v>
      </c>
      <c r="F37" s="135">
        <v>45</v>
      </c>
      <c r="G37" s="135">
        <v>2385</v>
      </c>
      <c r="H37" s="138" t="s">
        <v>3011</v>
      </c>
      <c r="I37" s="138" t="s">
        <v>1272</v>
      </c>
      <c r="J37" s="138" t="s">
        <v>5884</v>
      </c>
    </row>
    <row r="38" spans="1:10" x14ac:dyDescent="0.25">
      <c r="A38" s="135">
        <v>14792</v>
      </c>
      <c r="B38" s="135" t="s">
        <v>5649</v>
      </c>
      <c r="C38" s="135">
        <v>2013</v>
      </c>
      <c r="D38" s="136">
        <v>41397</v>
      </c>
      <c r="E38" s="137">
        <v>54</v>
      </c>
      <c r="F38" s="135">
        <v>30</v>
      </c>
      <c r="G38" s="135">
        <v>1620</v>
      </c>
      <c r="H38" s="138" t="s">
        <v>3010</v>
      </c>
      <c r="I38" s="138" t="s">
        <v>1274</v>
      </c>
      <c r="J38" s="138" t="s">
        <v>5885</v>
      </c>
    </row>
    <row r="39" spans="1:10" x14ac:dyDescent="0.25">
      <c r="A39" s="135">
        <v>14805</v>
      </c>
      <c r="B39" s="135" t="s">
        <v>5649</v>
      </c>
      <c r="C39" s="135">
        <v>2013</v>
      </c>
      <c r="D39" s="136">
        <v>41397</v>
      </c>
      <c r="E39" s="137">
        <v>387</v>
      </c>
      <c r="F39" s="135">
        <v>46</v>
      </c>
      <c r="G39" s="135">
        <v>17802</v>
      </c>
      <c r="H39" s="138" t="s">
        <v>3011</v>
      </c>
      <c r="I39" s="138" t="s">
        <v>1272</v>
      </c>
      <c r="J39" s="138" t="s">
        <v>5886</v>
      </c>
    </row>
    <row r="40" spans="1:10" x14ac:dyDescent="0.25">
      <c r="A40" s="135">
        <v>14809</v>
      </c>
      <c r="B40" s="135" t="s">
        <v>5649</v>
      </c>
      <c r="C40" s="135">
        <v>2013</v>
      </c>
      <c r="D40" s="136">
        <v>41397</v>
      </c>
      <c r="E40" s="137">
        <v>299</v>
      </c>
      <c r="F40" s="135">
        <v>4</v>
      </c>
      <c r="G40" s="135">
        <v>1199</v>
      </c>
      <c r="H40" s="138" t="s">
        <v>3011</v>
      </c>
      <c r="I40" s="138" t="s">
        <v>1272</v>
      </c>
      <c r="J40" s="138" t="s">
        <v>5887</v>
      </c>
    </row>
    <row r="41" spans="1:10" x14ac:dyDescent="0.25">
      <c r="A41" s="135">
        <v>14793</v>
      </c>
      <c r="B41" s="135" t="s">
        <v>5650</v>
      </c>
      <c r="C41" s="135">
        <v>2013</v>
      </c>
      <c r="D41" s="136">
        <v>41398</v>
      </c>
      <c r="E41" s="137">
        <v>270</v>
      </c>
      <c r="F41" s="135">
        <v>11</v>
      </c>
      <c r="G41" s="135">
        <v>2970</v>
      </c>
      <c r="H41" s="138" t="s">
        <v>3010</v>
      </c>
      <c r="I41" s="138" t="s">
        <v>1274</v>
      </c>
      <c r="J41" s="138" t="s">
        <v>5888</v>
      </c>
    </row>
    <row r="42" spans="1:10" x14ac:dyDescent="0.25">
      <c r="A42" s="135">
        <v>14795</v>
      </c>
      <c r="B42" s="135" t="s">
        <v>5650</v>
      </c>
      <c r="C42" s="135">
        <v>2013</v>
      </c>
      <c r="D42" s="136">
        <v>41398</v>
      </c>
      <c r="E42" s="137">
        <v>17</v>
      </c>
      <c r="F42" s="135">
        <v>73</v>
      </c>
      <c r="G42" s="135">
        <v>1178</v>
      </c>
      <c r="H42" s="138" t="s">
        <v>3010</v>
      </c>
      <c r="I42" s="138" t="s">
        <v>1270</v>
      </c>
      <c r="J42" s="138" t="s">
        <v>2845</v>
      </c>
    </row>
    <row r="43" spans="1:10" x14ac:dyDescent="0.25">
      <c r="A43" s="135">
        <v>14794</v>
      </c>
      <c r="B43" s="135" t="s">
        <v>5651</v>
      </c>
      <c r="C43" s="135">
        <v>2013</v>
      </c>
      <c r="D43" s="136">
        <v>41399</v>
      </c>
      <c r="E43" s="137">
        <v>1173</v>
      </c>
      <c r="F43" s="135">
        <v>29</v>
      </c>
      <c r="G43" s="135">
        <v>3783</v>
      </c>
      <c r="H43" s="138" t="s">
        <v>3010</v>
      </c>
      <c r="I43" s="138" t="s">
        <v>1274</v>
      </c>
      <c r="J43" s="138" t="s">
        <v>5889</v>
      </c>
    </row>
    <row r="44" spans="1:10" x14ac:dyDescent="0.25">
      <c r="A44" s="135">
        <v>14807</v>
      </c>
      <c r="B44" s="135" t="s">
        <v>5652</v>
      </c>
      <c r="C44" s="135">
        <v>2013</v>
      </c>
      <c r="D44" s="136">
        <v>41400</v>
      </c>
      <c r="E44" s="137">
        <v>338</v>
      </c>
      <c r="F44" s="135">
        <v>48</v>
      </c>
      <c r="G44" s="135">
        <v>5698</v>
      </c>
      <c r="H44" s="138" t="s">
        <v>3011</v>
      </c>
      <c r="I44" s="138" t="s">
        <v>1272</v>
      </c>
      <c r="J44" s="138" t="s">
        <v>5890</v>
      </c>
    </row>
    <row r="45" spans="1:10" x14ac:dyDescent="0.25">
      <c r="A45" s="135">
        <v>14796</v>
      </c>
      <c r="B45" s="135" t="s">
        <v>5653</v>
      </c>
      <c r="C45" s="135">
        <v>2013</v>
      </c>
      <c r="D45" s="136">
        <v>41401</v>
      </c>
      <c r="E45" s="137">
        <v>54</v>
      </c>
      <c r="F45" s="135">
        <v>1034</v>
      </c>
      <c r="G45" s="135">
        <v>35026</v>
      </c>
      <c r="H45" s="138" t="s">
        <v>3010</v>
      </c>
      <c r="I45" s="138" t="s">
        <v>1274</v>
      </c>
      <c r="J45" s="138" t="s">
        <v>5891</v>
      </c>
    </row>
    <row r="46" spans="1:10" x14ac:dyDescent="0.25">
      <c r="A46" s="135">
        <v>14810</v>
      </c>
      <c r="B46" s="135" t="s">
        <v>5653</v>
      </c>
      <c r="C46" s="135">
        <v>2013</v>
      </c>
      <c r="D46" s="136">
        <v>41401</v>
      </c>
      <c r="E46" s="137">
        <v>512</v>
      </c>
      <c r="F46" s="135">
        <v>45</v>
      </c>
      <c r="G46" s="135">
        <v>2896</v>
      </c>
      <c r="H46" s="138" t="s">
        <v>3011</v>
      </c>
      <c r="I46" s="138" t="s">
        <v>1272</v>
      </c>
      <c r="J46" s="138" t="s">
        <v>5892</v>
      </c>
    </row>
    <row r="47" spans="1:10" x14ac:dyDescent="0.25">
      <c r="A47" s="135">
        <v>14797</v>
      </c>
      <c r="B47" s="135" t="s">
        <v>5654</v>
      </c>
      <c r="C47" s="135">
        <v>2013</v>
      </c>
      <c r="D47" s="136">
        <v>41402</v>
      </c>
      <c r="E47" s="137">
        <v>884</v>
      </c>
      <c r="F47" s="135">
        <v>168</v>
      </c>
      <c r="G47" s="135">
        <v>58706</v>
      </c>
      <c r="H47" s="138" t="s">
        <v>3010</v>
      </c>
      <c r="I47" s="138" t="s">
        <v>1274</v>
      </c>
      <c r="J47" s="138" t="s">
        <v>5893</v>
      </c>
    </row>
    <row r="48" spans="1:10" x14ac:dyDescent="0.25">
      <c r="A48" s="135">
        <v>14798</v>
      </c>
      <c r="B48" s="135" t="s">
        <v>5654</v>
      </c>
      <c r="C48" s="135">
        <v>2013</v>
      </c>
      <c r="D48" s="136">
        <v>41402</v>
      </c>
      <c r="E48" s="137">
        <v>248</v>
      </c>
      <c r="F48" s="135">
        <v>152</v>
      </c>
      <c r="G48" s="135">
        <v>24576</v>
      </c>
      <c r="H48" s="138" t="s">
        <v>3010</v>
      </c>
      <c r="I48" s="138" t="s">
        <v>1283</v>
      </c>
      <c r="J48" s="138" t="s">
        <v>5894</v>
      </c>
    </row>
    <row r="49" spans="1:10" x14ac:dyDescent="0.25">
      <c r="A49" s="135">
        <v>14799</v>
      </c>
      <c r="B49" s="135" t="s">
        <v>5654</v>
      </c>
      <c r="C49" s="135">
        <v>2013</v>
      </c>
      <c r="D49" s="136">
        <v>41402</v>
      </c>
      <c r="E49" s="137">
        <v>212</v>
      </c>
      <c r="F49" s="135">
        <v>165</v>
      </c>
      <c r="G49" s="135">
        <v>26144</v>
      </c>
      <c r="H49" s="138" t="s">
        <v>3010</v>
      </c>
      <c r="I49" s="138" t="s">
        <v>1274</v>
      </c>
      <c r="J49" s="138" t="s">
        <v>5895</v>
      </c>
    </row>
    <row r="50" spans="1:10" x14ac:dyDescent="0.25">
      <c r="A50" s="135">
        <v>14811</v>
      </c>
      <c r="B50" s="135" t="s">
        <v>5654</v>
      </c>
      <c r="C50" s="135">
        <v>2013</v>
      </c>
      <c r="D50" s="136">
        <v>41402</v>
      </c>
      <c r="E50" s="137">
        <v>396</v>
      </c>
      <c r="F50" s="135">
        <v>15</v>
      </c>
      <c r="G50" s="135">
        <v>5940</v>
      </c>
      <c r="H50" s="138" t="s">
        <v>3011</v>
      </c>
      <c r="I50" s="138" t="s">
        <v>1272</v>
      </c>
      <c r="J50" s="138" t="s">
        <v>5896</v>
      </c>
    </row>
    <row r="51" spans="1:10" x14ac:dyDescent="0.25">
      <c r="A51" s="135">
        <v>14812</v>
      </c>
      <c r="B51" s="135" t="s">
        <v>5655</v>
      </c>
      <c r="C51" s="135">
        <v>2013</v>
      </c>
      <c r="D51" s="136">
        <v>41403</v>
      </c>
      <c r="E51" s="137">
        <v>370</v>
      </c>
      <c r="F51" s="135">
        <v>30</v>
      </c>
      <c r="G51" s="135">
        <v>3083</v>
      </c>
      <c r="H51" s="138" t="s">
        <v>3011</v>
      </c>
      <c r="I51" s="138" t="s">
        <v>1272</v>
      </c>
      <c r="J51" s="138" t="s">
        <v>5897</v>
      </c>
    </row>
    <row r="52" spans="1:10" x14ac:dyDescent="0.25">
      <c r="A52" s="135">
        <v>14813</v>
      </c>
      <c r="B52" s="135" t="s">
        <v>5656</v>
      </c>
      <c r="C52" s="135">
        <v>2013</v>
      </c>
      <c r="D52" s="136">
        <v>41404</v>
      </c>
      <c r="E52" s="137">
        <v>374</v>
      </c>
      <c r="F52" s="135">
        <v>44</v>
      </c>
      <c r="G52" s="135">
        <v>6248</v>
      </c>
      <c r="H52" s="138" t="s">
        <v>3011</v>
      </c>
      <c r="I52" s="138" t="s">
        <v>1272</v>
      </c>
      <c r="J52" s="138" t="s">
        <v>5896</v>
      </c>
    </row>
    <row r="53" spans="1:10" x14ac:dyDescent="0.25">
      <c r="A53" s="135">
        <v>14800</v>
      </c>
      <c r="B53" s="135" t="s">
        <v>5657</v>
      </c>
      <c r="C53" s="135">
        <v>2013</v>
      </c>
      <c r="D53" s="136">
        <v>41405</v>
      </c>
      <c r="E53" s="137">
        <v>111</v>
      </c>
      <c r="F53" s="135">
        <v>375</v>
      </c>
      <c r="G53" s="135">
        <v>22029</v>
      </c>
      <c r="H53" s="138" t="s">
        <v>3010</v>
      </c>
      <c r="I53" s="138" t="s">
        <v>1283</v>
      </c>
      <c r="J53" s="138" t="s">
        <v>5898</v>
      </c>
    </row>
    <row r="54" spans="1:10" x14ac:dyDescent="0.25">
      <c r="A54" s="135">
        <v>14801</v>
      </c>
      <c r="B54" s="135" t="s">
        <v>5657</v>
      </c>
      <c r="C54" s="135">
        <v>2013</v>
      </c>
      <c r="D54" s="136">
        <v>41405</v>
      </c>
      <c r="E54" s="137">
        <v>170</v>
      </c>
      <c r="F54" s="135">
        <v>44</v>
      </c>
      <c r="G54" s="135">
        <v>7480</v>
      </c>
      <c r="H54" s="138" t="s">
        <v>3010</v>
      </c>
      <c r="I54" s="138" t="s">
        <v>1283</v>
      </c>
      <c r="J54" s="138" t="s">
        <v>5899</v>
      </c>
    </row>
    <row r="55" spans="1:10" x14ac:dyDescent="0.25">
      <c r="A55" s="135">
        <v>14814</v>
      </c>
      <c r="B55" s="135" t="s">
        <v>5658</v>
      </c>
      <c r="C55" s="135">
        <v>2013</v>
      </c>
      <c r="D55" s="136">
        <v>41409</v>
      </c>
      <c r="E55" s="137">
        <v>413</v>
      </c>
      <c r="F55" s="135">
        <v>19</v>
      </c>
      <c r="G55" s="135">
        <v>13021</v>
      </c>
      <c r="H55" s="138" t="s">
        <v>3011</v>
      </c>
      <c r="I55" s="138" t="s">
        <v>1272</v>
      </c>
      <c r="J55" s="138" t="s">
        <v>5900</v>
      </c>
    </row>
    <row r="56" spans="1:10" x14ac:dyDescent="0.25">
      <c r="A56" s="135">
        <v>14816</v>
      </c>
      <c r="B56" s="135" t="s">
        <v>5658</v>
      </c>
      <c r="C56" s="135">
        <v>2013</v>
      </c>
      <c r="D56" s="136">
        <v>41409</v>
      </c>
      <c r="E56" s="137">
        <v>337</v>
      </c>
      <c r="F56" s="135">
        <v>102</v>
      </c>
      <c r="G56" s="135">
        <v>13198</v>
      </c>
      <c r="H56" s="138" t="s">
        <v>3011</v>
      </c>
      <c r="I56" s="138" t="s">
        <v>1272</v>
      </c>
      <c r="J56" s="138" t="s">
        <v>5901</v>
      </c>
    </row>
    <row r="57" spans="1:10" x14ac:dyDescent="0.25">
      <c r="A57" s="135">
        <v>14817</v>
      </c>
      <c r="B57" s="135" t="s">
        <v>5659</v>
      </c>
      <c r="C57" s="135">
        <v>2013</v>
      </c>
      <c r="D57" s="136">
        <v>41410</v>
      </c>
      <c r="E57" s="137">
        <v>58</v>
      </c>
      <c r="F57" s="135">
        <v>77</v>
      </c>
      <c r="G57" s="135">
        <v>4466</v>
      </c>
      <c r="H57" s="138" t="s">
        <v>3011</v>
      </c>
      <c r="I57" s="138" t="s">
        <v>1272</v>
      </c>
      <c r="J57" s="138" t="s">
        <v>5902</v>
      </c>
    </row>
    <row r="58" spans="1:10" x14ac:dyDescent="0.25">
      <c r="A58" s="135">
        <v>14815</v>
      </c>
      <c r="B58" s="135" t="s">
        <v>5660</v>
      </c>
      <c r="C58" s="135">
        <v>2013</v>
      </c>
      <c r="D58" s="136">
        <v>41411</v>
      </c>
      <c r="E58" s="137">
        <v>450</v>
      </c>
      <c r="F58" s="135">
        <v>29</v>
      </c>
      <c r="G58" s="135">
        <v>20712</v>
      </c>
      <c r="H58" s="138" t="s">
        <v>3011</v>
      </c>
      <c r="I58" s="138" t="s">
        <v>1272</v>
      </c>
      <c r="J58" s="138" t="s">
        <v>5903</v>
      </c>
    </row>
    <row r="59" spans="1:10" x14ac:dyDescent="0.25">
      <c r="A59" s="135">
        <v>14818</v>
      </c>
      <c r="B59" s="135" t="s">
        <v>5660</v>
      </c>
      <c r="C59" s="135">
        <v>2013</v>
      </c>
      <c r="D59" s="136">
        <v>41411</v>
      </c>
      <c r="E59" s="137">
        <v>275</v>
      </c>
      <c r="F59" s="135">
        <v>48</v>
      </c>
      <c r="G59" s="135">
        <v>13200</v>
      </c>
      <c r="H59" s="138" t="s">
        <v>3011</v>
      </c>
      <c r="I59" s="138" t="s">
        <v>1272</v>
      </c>
      <c r="J59" s="138" t="s">
        <v>5904</v>
      </c>
    </row>
    <row r="60" spans="1:10" x14ac:dyDescent="0.25">
      <c r="A60" s="135">
        <v>14819</v>
      </c>
      <c r="B60" s="135" t="s">
        <v>5661</v>
      </c>
      <c r="C60" s="135">
        <v>2013</v>
      </c>
      <c r="D60" s="136">
        <v>41414</v>
      </c>
      <c r="E60" s="137">
        <v>49</v>
      </c>
      <c r="F60" s="135">
        <v>259</v>
      </c>
      <c r="G60" s="135">
        <v>12691</v>
      </c>
      <c r="H60" s="138" t="s">
        <v>3011</v>
      </c>
      <c r="I60" s="138" t="s">
        <v>1272</v>
      </c>
      <c r="J60" s="138" t="s">
        <v>5905</v>
      </c>
    </row>
    <row r="61" spans="1:10" x14ac:dyDescent="0.25">
      <c r="A61" s="135">
        <v>14820</v>
      </c>
      <c r="B61" s="135" t="s">
        <v>5662</v>
      </c>
      <c r="C61" s="135">
        <v>2013</v>
      </c>
      <c r="D61" s="136">
        <v>41415</v>
      </c>
      <c r="E61" s="137">
        <v>439</v>
      </c>
      <c r="F61" s="135">
        <v>48</v>
      </c>
      <c r="G61" s="135">
        <v>7806</v>
      </c>
      <c r="H61" s="138" t="s">
        <v>3011</v>
      </c>
      <c r="I61" s="138" t="s">
        <v>1272</v>
      </c>
      <c r="J61" s="138" t="s">
        <v>5906</v>
      </c>
    </row>
    <row r="62" spans="1:10" x14ac:dyDescent="0.25">
      <c r="A62" s="135">
        <v>14821</v>
      </c>
      <c r="B62" s="135" t="s">
        <v>5663</v>
      </c>
      <c r="C62" s="135">
        <v>2013</v>
      </c>
      <c r="D62" s="136">
        <v>41416</v>
      </c>
      <c r="E62" s="137">
        <v>478</v>
      </c>
      <c r="F62" s="135">
        <v>48</v>
      </c>
      <c r="G62" s="135">
        <v>8768</v>
      </c>
      <c r="H62" s="138" t="s">
        <v>3011</v>
      </c>
      <c r="I62" s="138" t="s">
        <v>1272</v>
      </c>
      <c r="J62" s="138" t="s">
        <v>5907</v>
      </c>
    </row>
    <row r="63" spans="1:10" x14ac:dyDescent="0.25">
      <c r="A63" s="135">
        <v>14802</v>
      </c>
      <c r="B63" s="135" t="s">
        <v>5664</v>
      </c>
      <c r="C63" s="135">
        <v>2013</v>
      </c>
      <c r="D63" s="136">
        <v>41421</v>
      </c>
      <c r="E63" s="137">
        <v>197</v>
      </c>
      <c r="F63" s="135">
        <v>1177</v>
      </c>
      <c r="G63" s="135">
        <v>32025</v>
      </c>
      <c r="H63" s="138" t="s">
        <v>3010</v>
      </c>
      <c r="I63" s="138" t="s">
        <v>1283</v>
      </c>
      <c r="J63" s="138" t="s">
        <v>5908</v>
      </c>
    </row>
    <row r="64" spans="1:10" x14ac:dyDescent="0.25">
      <c r="A64" s="135">
        <v>14822</v>
      </c>
      <c r="B64" s="135" t="s">
        <v>5664</v>
      </c>
      <c r="C64" s="135">
        <v>2013</v>
      </c>
      <c r="D64" s="136">
        <v>41421</v>
      </c>
      <c r="E64" s="137">
        <v>452</v>
      </c>
      <c r="F64" s="135">
        <v>16</v>
      </c>
      <c r="G64" s="135">
        <v>2733</v>
      </c>
      <c r="H64" s="138" t="s">
        <v>3011</v>
      </c>
      <c r="I64" s="138" t="s">
        <v>1272</v>
      </c>
      <c r="J64" s="138" t="s">
        <v>5909</v>
      </c>
    </row>
    <row r="65" spans="1:10" x14ac:dyDescent="0.25">
      <c r="A65" s="135">
        <v>14803</v>
      </c>
      <c r="B65" s="135" t="s">
        <v>5665</v>
      </c>
      <c r="C65" s="135">
        <v>2013</v>
      </c>
      <c r="D65" s="136">
        <v>41423</v>
      </c>
      <c r="E65" s="137">
        <v>83</v>
      </c>
      <c r="F65" s="135">
        <v>37</v>
      </c>
      <c r="G65" s="135">
        <v>3071</v>
      </c>
      <c r="H65" s="138" t="s">
        <v>3010</v>
      </c>
      <c r="I65" s="138" t="s">
        <v>1270</v>
      </c>
      <c r="J65" s="138" t="s">
        <v>5910</v>
      </c>
    </row>
    <row r="66" spans="1:10" x14ac:dyDescent="0.25">
      <c r="A66" s="135">
        <v>14804</v>
      </c>
      <c r="B66" s="135" t="s">
        <v>5665</v>
      </c>
      <c r="C66" s="135">
        <v>2013</v>
      </c>
      <c r="D66" s="136">
        <v>41423</v>
      </c>
      <c r="E66" s="137">
        <v>486</v>
      </c>
      <c r="F66" s="135">
        <v>272</v>
      </c>
      <c r="G66" s="135">
        <v>8515</v>
      </c>
      <c r="H66" s="138" t="s">
        <v>3010</v>
      </c>
      <c r="I66" s="138" t="s">
        <v>1322</v>
      </c>
      <c r="J66" s="138" t="s">
        <v>5911</v>
      </c>
    </row>
    <row r="67" spans="1:10" x14ac:dyDescent="0.25">
      <c r="A67" s="135">
        <v>14823</v>
      </c>
      <c r="B67" s="135" t="s">
        <v>5666</v>
      </c>
      <c r="C67" s="135">
        <v>2013</v>
      </c>
      <c r="D67" s="136">
        <v>41425</v>
      </c>
      <c r="E67" s="137">
        <v>240</v>
      </c>
      <c r="F67" s="135">
        <v>48</v>
      </c>
      <c r="G67" s="135">
        <v>11520</v>
      </c>
      <c r="H67" s="138" t="s">
        <v>3011</v>
      </c>
      <c r="I67" s="138" t="s">
        <v>1272</v>
      </c>
      <c r="J67" s="138" t="s">
        <v>5912</v>
      </c>
    </row>
    <row r="68" spans="1:10" x14ac:dyDescent="0.25">
      <c r="A68" s="135">
        <v>14824</v>
      </c>
      <c r="B68" s="135" t="s">
        <v>5667</v>
      </c>
      <c r="C68" s="135">
        <v>2013</v>
      </c>
      <c r="D68" s="136">
        <v>41430</v>
      </c>
      <c r="E68" s="137">
        <v>918</v>
      </c>
      <c r="F68" s="135">
        <v>48</v>
      </c>
      <c r="G68" s="135">
        <v>34700</v>
      </c>
      <c r="H68" s="138" t="s">
        <v>3010</v>
      </c>
      <c r="I68" s="138" t="s">
        <v>1274</v>
      </c>
      <c r="J68" s="138" t="s">
        <v>5913</v>
      </c>
    </row>
    <row r="69" spans="1:10" x14ac:dyDescent="0.25">
      <c r="A69" s="135">
        <v>14847</v>
      </c>
      <c r="B69" s="135" t="s">
        <v>5667</v>
      </c>
      <c r="C69" s="135">
        <v>2013</v>
      </c>
      <c r="D69" s="136">
        <v>41430</v>
      </c>
      <c r="E69" s="137">
        <v>235</v>
      </c>
      <c r="F69" s="135">
        <v>5</v>
      </c>
      <c r="G69" s="135">
        <v>1175</v>
      </c>
      <c r="H69" s="138" t="s">
        <v>3011</v>
      </c>
      <c r="I69" s="138" t="s">
        <v>1272</v>
      </c>
      <c r="J69" s="138" t="s">
        <v>5914</v>
      </c>
    </row>
    <row r="70" spans="1:10" x14ac:dyDescent="0.25">
      <c r="A70" s="135">
        <v>14825</v>
      </c>
      <c r="B70" s="135" t="s">
        <v>5668</v>
      </c>
      <c r="C70" s="135">
        <v>2013</v>
      </c>
      <c r="D70" s="136">
        <v>41431</v>
      </c>
      <c r="E70" s="137">
        <v>439</v>
      </c>
      <c r="F70" s="135">
        <v>102</v>
      </c>
      <c r="G70" s="135">
        <v>37053</v>
      </c>
      <c r="H70" s="138" t="s">
        <v>3010</v>
      </c>
      <c r="I70" s="138" t="s">
        <v>1274</v>
      </c>
      <c r="J70" s="138" t="s">
        <v>5915</v>
      </c>
    </row>
    <row r="71" spans="1:10" x14ac:dyDescent="0.25">
      <c r="A71" s="135">
        <v>14826</v>
      </c>
      <c r="B71" s="135" t="s">
        <v>5668</v>
      </c>
      <c r="C71" s="135">
        <v>2013</v>
      </c>
      <c r="D71" s="136">
        <v>41431</v>
      </c>
      <c r="E71" s="137">
        <v>62</v>
      </c>
      <c r="F71" s="135">
        <v>388</v>
      </c>
      <c r="G71" s="135">
        <v>24056</v>
      </c>
      <c r="H71" s="138" t="s">
        <v>3010</v>
      </c>
      <c r="I71" s="138" t="s">
        <v>1274</v>
      </c>
      <c r="J71" s="138" t="s">
        <v>5916</v>
      </c>
    </row>
    <row r="72" spans="1:10" x14ac:dyDescent="0.25">
      <c r="A72" s="135">
        <v>14827</v>
      </c>
      <c r="B72" s="135" t="s">
        <v>5669</v>
      </c>
      <c r="C72" s="135">
        <v>2013</v>
      </c>
      <c r="D72" s="136">
        <v>41432</v>
      </c>
      <c r="E72" s="137">
        <v>316</v>
      </c>
      <c r="F72" s="135">
        <v>216</v>
      </c>
      <c r="G72" s="135">
        <v>68256</v>
      </c>
      <c r="H72" s="138" t="s">
        <v>3010</v>
      </c>
      <c r="I72" s="138" t="s">
        <v>1299</v>
      </c>
      <c r="J72" s="138" t="s">
        <v>5917</v>
      </c>
    </row>
    <row r="73" spans="1:10" x14ac:dyDescent="0.25">
      <c r="A73" s="135">
        <v>14828</v>
      </c>
      <c r="B73" s="135" t="s">
        <v>5669</v>
      </c>
      <c r="C73" s="135">
        <v>2013</v>
      </c>
      <c r="D73" s="136">
        <v>41432</v>
      </c>
      <c r="E73" s="137">
        <v>1245</v>
      </c>
      <c r="F73" s="135">
        <v>15</v>
      </c>
      <c r="G73" s="135">
        <v>16575</v>
      </c>
      <c r="H73" s="138" t="s">
        <v>3010</v>
      </c>
      <c r="I73" s="138" t="s">
        <v>1274</v>
      </c>
      <c r="J73" s="138" t="s">
        <v>5918</v>
      </c>
    </row>
    <row r="74" spans="1:10" x14ac:dyDescent="0.25">
      <c r="A74" s="135">
        <v>14848</v>
      </c>
      <c r="B74" s="135" t="s">
        <v>5669</v>
      </c>
      <c r="C74" s="135">
        <v>2013</v>
      </c>
      <c r="D74" s="136">
        <v>41432</v>
      </c>
      <c r="E74" s="137">
        <v>434</v>
      </c>
      <c r="F74" s="135">
        <v>22</v>
      </c>
      <c r="G74" s="135">
        <v>1468</v>
      </c>
      <c r="H74" s="138" t="s">
        <v>3011</v>
      </c>
      <c r="I74" s="138" t="s">
        <v>1272</v>
      </c>
      <c r="J74" s="138" t="s">
        <v>5919</v>
      </c>
    </row>
    <row r="75" spans="1:10" x14ac:dyDescent="0.25">
      <c r="A75" s="135">
        <v>14850</v>
      </c>
      <c r="B75" s="135" t="s">
        <v>5670</v>
      </c>
      <c r="C75" s="135">
        <v>2013</v>
      </c>
      <c r="D75" s="136">
        <v>41436</v>
      </c>
      <c r="E75" s="137">
        <v>54</v>
      </c>
      <c r="F75" s="135">
        <v>75</v>
      </c>
      <c r="G75" s="135">
        <v>4050</v>
      </c>
      <c r="H75" s="138" t="s">
        <v>3011</v>
      </c>
      <c r="I75" s="138" t="s">
        <v>1272</v>
      </c>
      <c r="J75" s="138" t="s">
        <v>5920</v>
      </c>
    </row>
    <row r="76" spans="1:10" x14ac:dyDescent="0.25">
      <c r="A76" s="135">
        <v>14851</v>
      </c>
      <c r="B76" s="135" t="s">
        <v>5670</v>
      </c>
      <c r="C76" s="135">
        <v>2013</v>
      </c>
      <c r="D76" s="136">
        <v>41436</v>
      </c>
      <c r="E76" s="137">
        <v>306</v>
      </c>
      <c r="F76" s="135">
        <v>114</v>
      </c>
      <c r="G76" s="135">
        <v>10164</v>
      </c>
      <c r="H76" s="138" t="s">
        <v>3011</v>
      </c>
      <c r="I76" s="138" t="s">
        <v>1272</v>
      </c>
      <c r="J76" s="138" t="s">
        <v>5921</v>
      </c>
    </row>
    <row r="77" spans="1:10" x14ac:dyDescent="0.25">
      <c r="A77" s="135">
        <v>14829</v>
      </c>
      <c r="B77" s="135" t="s">
        <v>5671</v>
      </c>
      <c r="C77" s="135">
        <v>2013</v>
      </c>
      <c r="D77" s="136">
        <v>41437</v>
      </c>
      <c r="E77" s="137">
        <v>61</v>
      </c>
      <c r="F77" s="135">
        <v>80</v>
      </c>
      <c r="G77" s="135">
        <v>4880</v>
      </c>
      <c r="H77" s="138" t="s">
        <v>3010</v>
      </c>
      <c r="I77" s="138" t="s">
        <v>1274</v>
      </c>
      <c r="J77" s="138" t="s">
        <v>5922</v>
      </c>
    </row>
    <row r="78" spans="1:10" x14ac:dyDescent="0.25">
      <c r="A78" s="135">
        <v>14845</v>
      </c>
      <c r="B78" s="135" t="s">
        <v>5671</v>
      </c>
      <c r="C78" s="135">
        <v>2013</v>
      </c>
      <c r="D78" s="136">
        <v>41437</v>
      </c>
      <c r="E78" s="137">
        <v>126</v>
      </c>
      <c r="F78" s="135">
        <v>11</v>
      </c>
      <c r="G78" s="135">
        <v>1738</v>
      </c>
      <c r="H78" s="138" t="s">
        <v>3011</v>
      </c>
      <c r="I78" s="138" t="s">
        <v>1272</v>
      </c>
      <c r="J78" s="138" t="s">
        <v>5923</v>
      </c>
    </row>
    <row r="79" spans="1:10" x14ac:dyDescent="0.25">
      <c r="A79" s="135">
        <v>14846</v>
      </c>
      <c r="B79" s="135" t="s">
        <v>5672</v>
      </c>
      <c r="C79" s="135">
        <v>2013</v>
      </c>
      <c r="D79" s="136">
        <v>41438</v>
      </c>
      <c r="E79" s="137">
        <v>406</v>
      </c>
      <c r="F79" s="135">
        <v>3</v>
      </c>
      <c r="G79" s="135">
        <v>1218</v>
      </c>
      <c r="H79" s="138" t="s">
        <v>3011</v>
      </c>
      <c r="I79" s="138" t="s">
        <v>1272</v>
      </c>
      <c r="J79" s="138" t="s">
        <v>5924</v>
      </c>
    </row>
    <row r="80" spans="1:10" x14ac:dyDescent="0.25">
      <c r="A80" s="135">
        <v>14852</v>
      </c>
      <c r="B80" s="135" t="s">
        <v>5672</v>
      </c>
      <c r="C80" s="135">
        <v>2013</v>
      </c>
      <c r="D80" s="136">
        <v>41438</v>
      </c>
      <c r="E80" s="137">
        <v>243</v>
      </c>
      <c r="F80" s="135">
        <v>12</v>
      </c>
      <c r="G80" s="135">
        <v>2915</v>
      </c>
      <c r="H80" s="138" t="s">
        <v>3011</v>
      </c>
      <c r="I80" s="138" t="s">
        <v>1272</v>
      </c>
      <c r="J80" s="138" t="s">
        <v>5925</v>
      </c>
    </row>
    <row r="81" spans="1:10" x14ac:dyDescent="0.25">
      <c r="A81" s="135">
        <v>14830</v>
      </c>
      <c r="B81" s="135" t="s">
        <v>5673</v>
      </c>
      <c r="C81" s="135">
        <v>2013</v>
      </c>
      <c r="D81" s="136">
        <v>41440</v>
      </c>
      <c r="E81" s="137">
        <v>121</v>
      </c>
      <c r="F81" s="135">
        <v>234</v>
      </c>
      <c r="G81" s="135">
        <v>19080</v>
      </c>
      <c r="H81" s="138" t="s">
        <v>3010</v>
      </c>
      <c r="I81" s="138" t="s">
        <v>1270</v>
      </c>
      <c r="J81" s="138" t="s">
        <v>5926</v>
      </c>
    </row>
    <row r="82" spans="1:10" x14ac:dyDescent="0.25">
      <c r="A82" s="135">
        <v>14831</v>
      </c>
      <c r="B82" s="135" t="s">
        <v>5674</v>
      </c>
      <c r="C82" s="135">
        <v>2013</v>
      </c>
      <c r="D82" s="136">
        <v>41443</v>
      </c>
      <c r="E82" s="137">
        <v>103</v>
      </c>
      <c r="F82" s="135">
        <v>37</v>
      </c>
      <c r="G82" s="135">
        <v>2831</v>
      </c>
      <c r="H82" s="138" t="s">
        <v>3010</v>
      </c>
      <c r="I82" s="138" t="s">
        <v>1299</v>
      </c>
      <c r="J82" s="138" t="s">
        <v>5927</v>
      </c>
    </row>
    <row r="83" spans="1:10" x14ac:dyDescent="0.25">
      <c r="A83" s="135">
        <v>14859</v>
      </c>
      <c r="B83" s="135" t="s">
        <v>5674</v>
      </c>
      <c r="C83" s="135">
        <v>2013</v>
      </c>
      <c r="D83" s="136">
        <v>41443</v>
      </c>
      <c r="E83" s="137">
        <v>45</v>
      </c>
      <c r="F83" s="135">
        <v>4</v>
      </c>
      <c r="G83" s="135">
        <v>236</v>
      </c>
      <c r="H83" s="138" t="s">
        <v>3011</v>
      </c>
      <c r="I83" s="138" t="s">
        <v>1272</v>
      </c>
      <c r="J83" s="138" t="s">
        <v>5928</v>
      </c>
    </row>
    <row r="84" spans="1:10" x14ac:dyDescent="0.25">
      <c r="A84" s="135">
        <v>14832</v>
      </c>
      <c r="B84" s="135" t="s">
        <v>5675</v>
      </c>
      <c r="C84" s="135">
        <v>2013</v>
      </c>
      <c r="D84" s="136">
        <v>41444</v>
      </c>
      <c r="E84" s="137">
        <v>11</v>
      </c>
      <c r="F84" s="135">
        <v>275</v>
      </c>
      <c r="G84" s="135">
        <v>3025</v>
      </c>
      <c r="H84" s="138" t="s">
        <v>3010</v>
      </c>
      <c r="I84" s="138" t="s">
        <v>1274</v>
      </c>
      <c r="J84" s="138" t="s">
        <v>5929</v>
      </c>
    </row>
    <row r="85" spans="1:10" x14ac:dyDescent="0.25">
      <c r="A85" s="135">
        <v>14844</v>
      </c>
      <c r="B85" s="135" t="s">
        <v>5675</v>
      </c>
      <c r="C85" s="135">
        <v>2013</v>
      </c>
      <c r="D85" s="136">
        <v>41444</v>
      </c>
      <c r="E85" s="137">
        <v>67</v>
      </c>
      <c r="F85" s="135">
        <v>32</v>
      </c>
      <c r="G85" s="135">
        <v>2144</v>
      </c>
      <c r="H85" s="138" t="s">
        <v>3011</v>
      </c>
      <c r="I85" s="138" t="s">
        <v>1272</v>
      </c>
      <c r="J85" s="138" t="s">
        <v>5930</v>
      </c>
    </row>
    <row r="86" spans="1:10" x14ac:dyDescent="0.25">
      <c r="A86" s="135">
        <v>14853</v>
      </c>
      <c r="B86" s="135" t="s">
        <v>5676</v>
      </c>
      <c r="C86" s="135">
        <v>2013</v>
      </c>
      <c r="D86" s="136">
        <v>41445</v>
      </c>
      <c r="E86" s="137">
        <v>468</v>
      </c>
      <c r="F86" s="135">
        <v>343</v>
      </c>
      <c r="G86" s="135">
        <v>28744</v>
      </c>
      <c r="H86" s="138" t="s">
        <v>3011</v>
      </c>
      <c r="I86" s="138" t="s">
        <v>1272</v>
      </c>
      <c r="J86" s="138" t="s">
        <v>5931</v>
      </c>
    </row>
    <row r="87" spans="1:10" x14ac:dyDescent="0.25">
      <c r="A87" s="135">
        <v>14854</v>
      </c>
      <c r="B87" s="135" t="s">
        <v>5676</v>
      </c>
      <c r="C87" s="135">
        <v>2013</v>
      </c>
      <c r="D87" s="136">
        <v>41445</v>
      </c>
      <c r="E87" s="137">
        <v>382</v>
      </c>
      <c r="F87" s="135">
        <v>159</v>
      </c>
      <c r="G87" s="135">
        <v>24384</v>
      </c>
      <c r="H87" s="138" t="s">
        <v>3011</v>
      </c>
      <c r="I87" s="138" t="s">
        <v>1272</v>
      </c>
      <c r="J87" s="138" t="s">
        <v>5932</v>
      </c>
    </row>
    <row r="88" spans="1:10" x14ac:dyDescent="0.25">
      <c r="A88" s="135">
        <v>14834</v>
      </c>
      <c r="B88" s="135" t="s">
        <v>5677</v>
      </c>
      <c r="C88" s="135">
        <v>2013</v>
      </c>
      <c r="D88" s="136">
        <v>41446</v>
      </c>
      <c r="E88" s="137">
        <v>44</v>
      </c>
      <c r="F88" s="135">
        <v>1134</v>
      </c>
      <c r="G88" s="135">
        <v>49352</v>
      </c>
      <c r="H88" s="138" t="s">
        <v>3010</v>
      </c>
      <c r="I88" s="138" t="s">
        <v>1299</v>
      </c>
      <c r="J88" s="138" t="s">
        <v>5933</v>
      </c>
    </row>
    <row r="89" spans="1:10" x14ac:dyDescent="0.25">
      <c r="A89" s="135">
        <v>14835</v>
      </c>
      <c r="B89" s="135" t="s">
        <v>5677</v>
      </c>
      <c r="C89" s="135">
        <v>2013</v>
      </c>
      <c r="D89" s="136">
        <v>41446</v>
      </c>
      <c r="E89" s="137">
        <v>1276</v>
      </c>
      <c r="F89" s="135">
        <v>216</v>
      </c>
      <c r="G89" s="135">
        <v>41867</v>
      </c>
      <c r="H89" s="138" t="s">
        <v>3010</v>
      </c>
      <c r="I89" s="138" t="s">
        <v>1299</v>
      </c>
      <c r="J89" s="138" t="s">
        <v>5934</v>
      </c>
    </row>
    <row r="90" spans="1:10" x14ac:dyDescent="0.25">
      <c r="A90" s="135">
        <v>14849</v>
      </c>
      <c r="B90" s="135" t="s">
        <v>5677</v>
      </c>
      <c r="C90" s="135">
        <v>2013</v>
      </c>
      <c r="D90" s="136">
        <v>41446</v>
      </c>
      <c r="E90" s="137">
        <v>381</v>
      </c>
      <c r="F90" s="135">
        <v>114</v>
      </c>
      <c r="G90" s="135">
        <v>10989</v>
      </c>
      <c r="H90" s="138" t="s">
        <v>3011</v>
      </c>
      <c r="I90" s="138" t="s">
        <v>1272</v>
      </c>
      <c r="J90" s="138" t="s">
        <v>5935</v>
      </c>
    </row>
    <row r="91" spans="1:10" x14ac:dyDescent="0.25">
      <c r="A91" s="135">
        <v>14836</v>
      </c>
      <c r="B91" s="135" t="s">
        <v>5678</v>
      </c>
      <c r="C91" s="135">
        <v>2013</v>
      </c>
      <c r="D91" s="136">
        <v>41447</v>
      </c>
      <c r="E91" s="137">
        <v>290</v>
      </c>
      <c r="F91" s="135">
        <v>366</v>
      </c>
      <c r="G91" s="135">
        <v>65489</v>
      </c>
      <c r="H91" s="138" t="s">
        <v>3010</v>
      </c>
      <c r="I91" s="138" t="s">
        <v>1322</v>
      </c>
      <c r="J91" s="138" t="s">
        <v>5936</v>
      </c>
    </row>
    <row r="92" spans="1:10" x14ac:dyDescent="0.25">
      <c r="A92" s="135">
        <v>14837</v>
      </c>
      <c r="B92" s="135" t="s">
        <v>5678</v>
      </c>
      <c r="C92" s="135">
        <v>2013</v>
      </c>
      <c r="D92" s="136">
        <v>41447</v>
      </c>
      <c r="E92" s="137">
        <v>60</v>
      </c>
      <c r="F92" s="135">
        <v>91</v>
      </c>
      <c r="G92" s="135">
        <v>5460</v>
      </c>
      <c r="H92" s="138" t="s">
        <v>3010</v>
      </c>
      <c r="I92" s="138" t="s">
        <v>1322</v>
      </c>
      <c r="J92" s="138" t="s">
        <v>5937</v>
      </c>
    </row>
    <row r="93" spans="1:10" x14ac:dyDescent="0.25">
      <c r="A93" s="135">
        <v>14838</v>
      </c>
      <c r="B93" s="135" t="s">
        <v>5679</v>
      </c>
      <c r="C93" s="135">
        <v>2013</v>
      </c>
      <c r="D93" s="136">
        <v>41449</v>
      </c>
      <c r="E93" s="137">
        <v>259</v>
      </c>
      <c r="F93" s="135">
        <v>83</v>
      </c>
      <c r="G93" s="135">
        <v>10547</v>
      </c>
      <c r="H93" s="138" t="s">
        <v>3010</v>
      </c>
      <c r="I93" s="138" t="s">
        <v>1283</v>
      </c>
      <c r="J93" s="138" t="s">
        <v>5938</v>
      </c>
    </row>
    <row r="94" spans="1:10" x14ac:dyDescent="0.25">
      <c r="A94" s="135">
        <v>14839</v>
      </c>
      <c r="B94" s="135" t="s">
        <v>5680</v>
      </c>
      <c r="C94" s="135">
        <v>2013</v>
      </c>
      <c r="D94" s="136">
        <v>41450</v>
      </c>
      <c r="E94" s="137">
        <v>18</v>
      </c>
      <c r="F94" s="135">
        <v>35</v>
      </c>
      <c r="G94" s="135">
        <v>630</v>
      </c>
      <c r="H94" s="138" t="s">
        <v>3010</v>
      </c>
      <c r="I94" s="138" t="s">
        <v>1274</v>
      </c>
      <c r="J94" s="138" t="s">
        <v>5939</v>
      </c>
    </row>
    <row r="95" spans="1:10" x14ac:dyDescent="0.25">
      <c r="A95" s="135">
        <v>14856</v>
      </c>
      <c r="B95" s="135" t="s">
        <v>5681</v>
      </c>
      <c r="C95" s="135">
        <v>2013</v>
      </c>
      <c r="D95" s="136">
        <v>41451</v>
      </c>
      <c r="E95" s="137">
        <v>154</v>
      </c>
      <c r="F95" s="135">
        <v>5</v>
      </c>
      <c r="G95" s="135">
        <v>770</v>
      </c>
      <c r="H95" s="138" t="s">
        <v>3011</v>
      </c>
      <c r="I95" s="138" t="s">
        <v>1272</v>
      </c>
      <c r="J95" s="138" t="s">
        <v>5940</v>
      </c>
    </row>
    <row r="96" spans="1:10" x14ac:dyDescent="0.25">
      <c r="A96" s="135">
        <v>14860</v>
      </c>
      <c r="B96" s="135" t="s">
        <v>5681</v>
      </c>
      <c r="C96" s="135">
        <v>2013</v>
      </c>
      <c r="D96" s="136">
        <v>41451</v>
      </c>
      <c r="E96" s="137">
        <v>463</v>
      </c>
      <c r="F96" s="135">
        <v>4</v>
      </c>
      <c r="G96" s="135">
        <v>4720</v>
      </c>
      <c r="H96" s="138" t="s">
        <v>3011</v>
      </c>
      <c r="I96" s="138" t="s">
        <v>1272</v>
      </c>
      <c r="J96" s="138" t="s">
        <v>5941</v>
      </c>
    </row>
    <row r="97" spans="1:10" x14ac:dyDescent="0.25">
      <c r="A97" s="135">
        <v>14840</v>
      </c>
      <c r="B97" s="135" t="s">
        <v>5682</v>
      </c>
      <c r="C97" s="135">
        <v>2013</v>
      </c>
      <c r="D97" s="136">
        <v>41453</v>
      </c>
      <c r="E97" s="137">
        <v>300</v>
      </c>
      <c r="F97" s="135">
        <v>6</v>
      </c>
      <c r="G97" s="135">
        <v>1800</v>
      </c>
      <c r="H97" s="138" t="s">
        <v>3010</v>
      </c>
      <c r="I97" s="138" t="s">
        <v>1322</v>
      </c>
      <c r="J97" s="138" t="s">
        <v>5942</v>
      </c>
    </row>
    <row r="98" spans="1:10" x14ac:dyDescent="0.25">
      <c r="A98" s="135">
        <v>14855</v>
      </c>
      <c r="B98" s="135" t="s">
        <v>5682</v>
      </c>
      <c r="C98" s="135">
        <v>2013</v>
      </c>
      <c r="D98" s="136">
        <v>41453</v>
      </c>
      <c r="E98" s="137">
        <v>116</v>
      </c>
      <c r="F98" s="135">
        <v>168</v>
      </c>
      <c r="G98" s="135">
        <v>19488</v>
      </c>
      <c r="H98" s="138" t="s">
        <v>3011</v>
      </c>
      <c r="I98" s="138" t="s">
        <v>1272</v>
      </c>
      <c r="J98" s="138" t="s">
        <v>5943</v>
      </c>
    </row>
    <row r="99" spans="1:10" x14ac:dyDescent="0.25">
      <c r="A99" s="135">
        <v>14857</v>
      </c>
      <c r="B99" s="135" t="s">
        <v>5682</v>
      </c>
      <c r="C99" s="135">
        <v>2013</v>
      </c>
      <c r="D99" s="136">
        <v>41453</v>
      </c>
      <c r="E99" s="137">
        <v>406</v>
      </c>
      <c r="F99" s="135">
        <v>151</v>
      </c>
      <c r="G99" s="135">
        <v>42001</v>
      </c>
      <c r="H99" s="138" t="s">
        <v>3011</v>
      </c>
      <c r="I99" s="138" t="s">
        <v>1272</v>
      </c>
      <c r="J99" s="138" t="s">
        <v>5944</v>
      </c>
    </row>
    <row r="100" spans="1:10" x14ac:dyDescent="0.25">
      <c r="A100" s="135">
        <v>14841</v>
      </c>
      <c r="B100" s="135" t="s">
        <v>5683</v>
      </c>
      <c r="C100" s="135">
        <v>2013</v>
      </c>
      <c r="D100" s="136">
        <v>41454</v>
      </c>
      <c r="E100" s="137">
        <v>45</v>
      </c>
      <c r="F100" s="135">
        <v>1066</v>
      </c>
      <c r="G100" s="135">
        <v>29908</v>
      </c>
      <c r="H100" s="138" t="s">
        <v>3010</v>
      </c>
      <c r="I100" s="138" t="s">
        <v>1274</v>
      </c>
      <c r="J100" s="138" t="s">
        <v>5945</v>
      </c>
    </row>
    <row r="101" spans="1:10" x14ac:dyDescent="0.25">
      <c r="A101" s="135">
        <v>14842</v>
      </c>
      <c r="B101" s="135" t="s">
        <v>5683</v>
      </c>
      <c r="C101" s="135">
        <v>2013</v>
      </c>
      <c r="D101" s="136">
        <v>41454</v>
      </c>
      <c r="E101" s="137">
        <v>84</v>
      </c>
      <c r="F101" s="135">
        <v>891</v>
      </c>
      <c r="G101" s="135">
        <v>62149</v>
      </c>
      <c r="H101" s="138" t="s">
        <v>3010</v>
      </c>
      <c r="I101" s="138" t="s">
        <v>1274</v>
      </c>
      <c r="J101" s="138" t="s">
        <v>5946</v>
      </c>
    </row>
    <row r="102" spans="1:10" x14ac:dyDescent="0.25">
      <c r="A102" s="135">
        <v>14843</v>
      </c>
      <c r="B102" s="135" t="s">
        <v>5684</v>
      </c>
      <c r="C102" s="135">
        <v>2013</v>
      </c>
      <c r="D102" s="136">
        <v>41455</v>
      </c>
      <c r="E102" s="137">
        <v>30</v>
      </c>
      <c r="F102" s="135">
        <v>144</v>
      </c>
      <c r="G102" s="135">
        <v>4320</v>
      </c>
      <c r="H102" s="138" t="s">
        <v>3010</v>
      </c>
      <c r="I102" s="138" t="s">
        <v>1274</v>
      </c>
      <c r="J102" s="138" t="s">
        <v>5947</v>
      </c>
    </row>
    <row r="103" spans="1:10" x14ac:dyDescent="0.25">
      <c r="A103" s="135">
        <v>14858</v>
      </c>
      <c r="B103" s="135" t="s">
        <v>5684</v>
      </c>
      <c r="C103" s="135">
        <v>2013</v>
      </c>
      <c r="D103" s="136">
        <v>41455</v>
      </c>
      <c r="E103" s="137">
        <v>262</v>
      </c>
      <c r="F103" s="135">
        <v>4</v>
      </c>
      <c r="G103" s="135">
        <v>1048</v>
      </c>
      <c r="H103" s="138" t="s">
        <v>3011</v>
      </c>
      <c r="I103" s="138" t="s">
        <v>1272</v>
      </c>
      <c r="J103" s="138" t="s">
        <v>5948</v>
      </c>
    </row>
    <row r="104" spans="1:10" x14ac:dyDescent="0.25">
      <c r="A104" s="135">
        <v>14883</v>
      </c>
      <c r="B104" s="135" t="s">
        <v>5685</v>
      </c>
      <c r="C104" s="135">
        <v>2013</v>
      </c>
      <c r="D104" s="136">
        <v>41457</v>
      </c>
      <c r="E104" s="137">
        <v>489</v>
      </c>
      <c r="F104" s="135">
        <v>102</v>
      </c>
      <c r="G104" s="135">
        <v>15159</v>
      </c>
      <c r="H104" s="138" t="s">
        <v>3011</v>
      </c>
      <c r="I104" s="138" t="s">
        <v>1272</v>
      </c>
      <c r="J104" s="138" t="s">
        <v>5949</v>
      </c>
    </row>
    <row r="105" spans="1:10" x14ac:dyDescent="0.25">
      <c r="A105" s="135">
        <v>14861</v>
      </c>
      <c r="B105" s="135" t="s">
        <v>5686</v>
      </c>
      <c r="C105" s="135">
        <v>2013</v>
      </c>
      <c r="D105" s="136">
        <v>41458</v>
      </c>
      <c r="E105" s="137">
        <v>175</v>
      </c>
      <c r="F105" s="135">
        <v>479</v>
      </c>
      <c r="G105" s="135">
        <v>25137</v>
      </c>
      <c r="H105" s="138" t="s">
        <v>3010</v>
      </c>
      <c r="I105" s="138" t="s">
        <v>1274</v>
      </c>
      <c r="J105" s="138" t="s">
        <v>5950</v>
      </c>
    </row>
    <row r="106" spans="1:10" x14ac:dyDescent="0.25">
      <c r="A106" s="135">
        <v>14862</v>
      </c>
      <c r="B106" s="135" t="s">
        <v>5686</v>
      </c>
      <c r="C106" s="135">
        <v>2013</v>
      </c>
      <c r="D106" s="136">
        <v>41458</v>
      </c>
      <c r="E106" s="137">
        <v>10</v>
      </c>
      <c r="F106" s="135">
        <v>1751</v>
      </c>
      <c r="G106" s="135">
        <v>17510</v>
      </c>
      <c r="H106" s="138" t="s">
        <v>3010</v>
      </c>
      <c r="I106" s="138" t="s">
        <v>1299</v>
      </c>
      <c r="J106" s="138" t="s">
        <v>5951</v>
      </c>
    </row>
    <row r="107" spans="1:10" x14ac:dyDescent="0.25">
      <c r="A107" s="135">
        <v>14884</v>
      </c>
      <c r="B107" s="135" t="s">
        <v>5686</v>
      </c>
      <c r="C107" s="135">
        <v>2013</v>
      </c>
      <c r="D107" s="136">
        <v>41458</v>
      </c>
      <c r="E107" s="137">
        <v>330</v>
      </c>
      <c r="F107" s="135">
        <v>48</v>
      </c>
      <c r="G107" s="135">
        <v>15840</v>
      </c>
      <c r="H107" s="138" t="s">
        <v>3011</v>
      </c>
      <c r="I107" s="138" t="s">
        <v>1272</v>
      </c>
      <c r="J107" s="138" t="s">
        <v>5952</v>
      </c>
    </row>
    <row r="108" spans="1:10" x14ac:dyDescent="0.25">
      <c r="A108" s="135">
        <v>14885</v>
      </c>
      <c r="B108" s="135" t="s">
        <v>5687</v>
      </c>
      <c r="C108" s="135">
        <v>2013</v>
      </c>
      <c r="D108" s="136">
        <v>41460</v>
      </c>
      <c r="E108" s="137">
        <v>190</v>
      </c>
      <c r="F108" s="135">
        <v>225</v>
      </c>
      <c r="G108" s="135">
        <v>27552</v>
      </c>
      <c r="H108" s="138" t="s">
        <v>3011</v>
      </c>
      <c r="I108" s="138" t="s">
        <v>1272</v>
      </c>
      <c r="J108" s="138" t="s">
        <v>5953</v>
      </c>
    </row>
    <row r="109" spans="1:10" x14ac:dyDescent="0.25">
      <c r="A109" s="135">
        <v>14863</v>
      </c>
      <c r="B109" s="135" t="s">
        <v>5688</v>
      </c>
      <c r="C109" s="135">
        <v>2013</v>
      </c>
      <c r="D109" s="136">
        <v>41464</v>
      </c>
      <c r="E109" s="137">
        <v>28</v>
      </c>
      <c r="F109" s="135">
        <v>76</v>
      </c>
      <c r="G109" s="135">
        <v>2128</v>
      </c>
      <c r="H109" s="138" t="s">
        <v>3010</v>
      </c>
      <c r="I109" s="138" t="s">
        <v>1274</v>
      </c>
      <c r="J109" s="138" t="s">
        <v>5954</v>
      </c>
    </row>
    <row r="110" spans="1:10" x14ac:dyDescent="0.25">
      <c r="A110" s="135">
        <v>14886</v>
      </c>
      <c r="B110" s="135" t="s">
        <v>5688</v>
      </c>
      <c r="C110" s="135">
        <v>2013</v>
      </c>
      <c r="D110" s="136">
        <v>41464</v>
      </c>
      <c r="E110" s="137">
        <v>358</v>
      </c>
      <c r="F110" s="135">
        <v>37</v>
      </c>
      <c r="G110" s="135">
        <v>13246</v>
      </c>
      <c r="H110" s="138" t="s">
        <v>3011</v>
      </c>
      <c r="I110" s="138" t="s">
        <v>1272</v>
      </c>
      <c r="J110" s="138" t="s">
        <v>5955</v>
      </c>
    </row>
    <row r="111" spans="1:10" x14ac:dyDescent="0.25">
      <c r="A111" s="135">
        <v>14887</v>
      </c>
      <c r="B111" s="135" t="s">
        <v>5689</v>
      </c>
      <c r="C111" s="135">
        <v>2013</v>
      </c>
      <c r="D111" s="136">
        <v>41465</v>
      </c>
      <c r="E111" s="137">
        <v>57</v>
      </c>
      <c r="F111" s="135">
        <v>114</v>
      </c>
      <c r="G111" s="135">
        <v>6498</v>
      </c>
      <c r="H111" s="138" t="s">
        <v>3011</v>
      </c>
      <c r="I111" s="138" t="s">
        <v>1272</v>
      </c>
      <c r="J111" s="138" t="s">
        <v>5956</v>
      </c>
    </row>
    <row r="112" spans="1:10" x14ac:dyDescent="0.25">
      <c r="A112" s="135">
        <v>14864</v>
      </c>
      <c r="B112" s="135" t="s">
        <v>5690</v>
      </c>
      <c r="C112" s="135">
        <v>2013</v>
      </c>
      <c r="D112" s="136">
        <v>41466</v>
      </c>
      <c r="E112" s="137">
        <v>228</v>
      </c>
      <c r="F112" s="135">
        <v>184</v>
      </c>
      <c r="G112" s="135">
        <v>9676</v>
      </c>
      <c r="H112" s="138" t="s">
        <v>3010</v>
      </c>
      <c r="I112" s="138" t="s">
        <v>1322</v>
      </c>
      <c r="J112" s="138" t="s">
        <v>5957</v>
      </c>
    </row>
    <row r="113" spans="1:10" x14ac:dyDescent="0.25">
      <c r="A113" s="135">
        <v>14888</v>
      </c>
      <c r="B113" s="135" t="s">
        <v>5691</v>
      </c>
      <c r="C113" s="135">
        <v>2013</v>
      </c>
      <c r="D113" s="136">
        <v>41467</v>
      </c>
      <c r="E113" s="137">
        <v>101</v>
      </c>
      <c r="F113" s="135">
        <v>126</v>
      </c>
      <c r="G113" s="135">
        <v>12469</v>
      </c>
      <c r="H113" s="138" t="s">
        <v>3011</v>
      </c>
      <c r="I113" s="138" t="s">
        <v>1272</v>
      </c>
      <c r="J113" s="138" t="s">
        <v>5958</v>
      </c>
    </row>
    <row r="114" spans="1:10" x14ac:dyDescent="0.25">
      <c r="A114" s="135">
        <v>14889</v>
      </c>
      <c r="B114" s="135" t="s">
        <v>5691</v>
      </c>
      <c r="C114" s="135">
        <v>2013</v>
      </c>
      <c r="D114" s="136">
        <v>41467</v>
      </c>
      <c r="E114" s="137">
        <v>454</v>
      </c>
      <c r="F114" s="135">
        <v>7</v>
      </c>
      <c r="G114" s="135">
        <v>6048</v>
      </c>
      <c r="H114" s="138" t="s">
        <v>3011</v>
      </c>
      <c r="I114" s="138" t="s">
        <v>1272</v>
      </c>
      <c r="J114" s="138" t="s">
        <v>5959</v>
      </c>
    </row>
    <row r="115" spans="1:10" x14ac:dyDescent="0.25">
      <c r="A115" s="135">
        <v>14865</v>
      </c>
      <c r="B115" s="135" t="s">
        <v>5692</v>
      </c>
      <c r="C115" s="135">
        <v>2013</v>
      </c>
      <c r="D115" s="136">
        <v>41468</v>
      </c>
      <c r="E115" s="137">
        <v>884</v>
      </c>
      <c r="F115" s="135">
        <v>89</v>
      </c>
      <c r="G115" s="135">
        <v>15594</v>
      </c>
      <c r="H115" s="138" t="s">
        <v>3010</v>
      </c>
      <c r="I115" s="138" t="s">
        <v>1322</v>
      </c>
      <c r="J115" s="138" t="s">
        <v>5960</v>
      </c>
    </row>
    <row r="116" spans="1:10" x14ac:dyDescent="0.25">
      <c r="A116" s="135">
        <v>14866</v>
      </c>
      <c r="B116" s="135" t="s">
        <v>5693</v>
      </c>
      <c r="C116" s="135">
        <v>2013</v>
      </c>
      <c r="D116" s="136">
        <v>41470</v>
      </c>
      <c r="E116" s="137">
        <v>13</v>
      </c>
      <c r="F116" s="135">
        <v>1107</v>
      </c>
      <c r="G116" s="135">
        <v>13899</v>
      </c>
      <c r="H116" s="138" t="s">
        <v>3010</v>
      </c>
      <c r="I116" s="138" t="s">
        <v>1299</v>
      </c>
      <c r="J116" s="138" t="s">
        <v>5961</v>
      </c>
    </row>
    <row r="117" spans="1:10" x14ac:dyDescent="0.25">
      <c r="A117" s="135">
        <v>14867</v>
      </c>
      <c r="B117" s="135" t="s">
        <v>5693</v>
      </c>
      <c r="C117" s="135">
        <v>2013</v>
      </c>
      <c r="D117" s="136">
        <v>41470</v>
      </c>
      <c r="E117" s="137">
        <v>37</v>
      </c>
      <c r="F117" s="135">
        <v>788</v>
      </c>
      <c r="G117" s="135">
        <v>15046</v>
      </c>
      <c r="H117" s="138" t="s">
        <v>3010</v>
      </c>
      <c r="I117" s="138" t="s">
        <v>1322</v>
      </c>
      <c r="J117" s="138" t="s">
        <v>5962</v>
      </c>
    </row>
    <row r="118" spans="1:10" x14ac:dyDescent="0.25">
      <c r="A118" s="135">
        <v>14869</v>
      </c>
      <c r="B118" s="135" t="s">
        <v>5693</v>
      </c>
      <c r="C118" s="135">
        <v>2013</v>
      </c>
      <c r="D118" s="136">
        <v>41470</v>
      </c>
      <c r="E118" s="137">
        <v>941</v>
      </c>
      <c r="F118" s="135">
        <v>37</v>
      </c>
      <c r="G118" s="135">
        <v>19573</v>
      </c>
      <c r="H118" s="138" t="s">
        <v>3010</v>
      </c>
      <c r="I118" s="138" t="s">
        <v>1322</v>
      </c>
      <c r="J118" s="138" t="s">
        <v>5963</v>
      </c>
    </row>
    <row r="119" spans="1:10" x14ac:dyDescent="0.25">
      <c r="A119" s="135">
        <v>14870</v>
      </c>
      <c r="B119" s="135" t="s">
        <v>5693</v>
      </c>
      <c r="C119" s="135">
        <v>2013</v>
      </c>
      <c r="D119" s="136">
        <v>41470</v>
      </c>
      <c r="E119" s="137">
        <v>735</v>
      </c>
      <c r="F119" s="135">
        <v>19</v>
      </c>
      <c r="G119" s="135">
        <v>13965</v>
      </c>
      <c r="H119" s="138" t="s">
        <v>3010</v>
      </c>
      <c r="I119" s="138" t="s">
        <v>1322</v>
      </c>
      <c r="J119" s="138" t="s">
        <v>5964</v>
      </c>
    </row>
    <row r="120" spans="1:10" x14ac:dyDescent="0.25">
      <c r="A120" s="135">
        <v>14871</v>
      </c>
      <c r="B120" s="135" t="s">
        <v>5693</v>
      </c>
      <c r="C120" s="135">
        <v>2013</v>
      </c>
      <c r="D120" s="136">
        <v>41470</v>
      </c>
      <c r="E120" s="137">
        <v>25</v>
      </c>
      <c r="F120" s="135">
        <v>394</v>
      </c>
      <c r="G120" s="135">
        <v>9850</v>
      </c>
      <c r="H120" s="138" t="s">
        <v>3010</v>
      </c>
      <c r="I120" s="138" t="s">
        <v>1274</v>
      </c>
      <c r="J120" s="138" t="s">
        <v>5965</v>
      </c>
    </row>
    <row r="121" spans="1:10" x14ac:dyDescent="0.25">
      <c r="A121" s="135">
        <v>14872</v>
      </c>
      <c r="B121" s="135" t="s">
        <v>5693</v>
      </c>
      <c r="C121" s="135">
        <v>2013</v>
      </c>
      <c r="D121" s="136">
        <v>41470</v>
      </c>
      <c r="E121" s="137">
        <v>10</v>
      </c>
      <c r="F121" s="135">
        <v>118</v>
      </c>
      <c r="G121" s="135">
        <v>1180</v>
      </c>
      <c r="H121" s="138" t="s">
        <v>3010</v>
      </c>
      <c r="I121" s="138" t="s">
        <v>1299</v>
      </c>
      <c r="J121" s="138" t="s">
        <v>5966</v>
      </c>
    </row>
    <row r="122" spans="1:10" x14ac:dyDescent="0.25">
      <c r="A122" s="135">
        <v>14875</v>
      </c>
      <c r="B122" s="135" t="s">
        <v>5693</v>
      </c>
      <c r="C122" s="135">
        <v>2013</v>
      </c>
      <c r="D122" s="136">
        <v>41470</v>
      </c>
      <c r="E122" s="137">
        <v>41</v>
      </c>
      <c r="F122" s="135">
        <v>34</v>
      </c>
      <c r="G122" s="135">
        <v>1394</v>
      </c>
      <c r="H122" s="138" t="s">
        <v>3010</v>
      </c>
      <c r="I122" s="138" t="s">
        <v>1322</v>
      </c>
      <c r="J122" s="138" t="s">
        <v>5967</v>
      </c>
    </row>
    <row r="123" spans="1:10" x14ac:dyDescent="0.25">
      <c r="A123" s="135">
        <v>14873</v>
      </c>
      <c r="B123" s="135" t="s">
        <v>5694</v>
      </c>
      <c r="C123" s="135">
        <v>2013</v>
      </c>
      <c r="D123" s="136">
        <v>41471</v>
      </c>
      <c r="E123" s="137">
        <v>180</v>
      </c>
      <c r="F123" s="135">
        <v>9</v>
      </c>
      <c r="G123" s="135">
        <v>9000</v>
      </c>
      <c r="H123" s="138" t="s">
        <v>3010</v>
      </c>
      <c r="I123" s="138" t="s">
        <v>1299</v>
      </c>
      <c r="J123" s="138" t="s">
        <v>5968</v>
      </c>
    </row>
    <row r="124" spans="1:10" x14ac:dyDescent="0.25">
      <c r="A124" s="135">
        <v>14876</v>
      </c>
      <c r="B124" s="135" t="s">
        <v>5694</v>
      </c>
      <c r="C124" s="135">
        <v>2013</v>
      </c>
      <c r="D124" s="136">
        <v>41471</v>
      </c>
      <c r="E124" s="137">
        <v>77</v>
      </c>
      <c r="F124" s="135">
        <v>23</v>
      </c>
      <c r="G124" s="135">
        <v>1771</v>
      </c>
      <c r="H124" s="138" t="s">
        <v>3010</v>
      </c>
      <c r="I124" s="138" t="s">
        <v>1274</v>
      </c>
      <c r="J124" s="138" t="s">
        <v>4044</v>
      </c>
    </row>
    <row r="125" spans="1:10" x14ac:dyDescent="0.25">
      <c r="A125" s="135">
        <v>14874</v>
      </c>
      <c r="B125" s="135" t="s">
        <v>5695</v>
      </c>
      <c r="C125" s="135">
        <v>2013</v>
      </c>
      <c r="D125" s="136">
        <v>41472</v>
      </c>
      <c r="E125" s="137">
        <v>280</v>
      </c>
      <c r="F125" s="135">
        <v>20</v>
      </c>
      <c r="G125" s="135">
        <v>10266</v>
      </c>
      <c r="H125" s="138" t="s">
        <v>3010</v>
      </c>
      <c r="I125" s="138" t="s">
        <v>1299</v>
      </c>
      <c r="J125" s="138" t="s">
        <v>5968</v>
      </c>
    </row>
    <row r="126" spans="1:10" x14ac:dyDescent="0.25">
      <c r="A126" s="135">
        <v>14877</v>
      </c>
      <c r="B126" s="135" t="s">
        <v>5695</v>
      </c>
      <c r="C126" s="135">
        <v>2013</v>
      </c>
      <c r="D126" s="136">
        <v>41472</v>
      </c>
      <c r="E126" s="137">
        <v>123</v>
      </c>
      <c r="F126" s="135">
        <v>37</v>
      </c>
      <c r="G126" s="135">
        <v>4551</v>
      </c>
      <c r="H126" s="138" t="s">
        <v>3010</v>
      </c>
      <c r="I126" s="138" t="s">
        <v>1274</v>
      </c>
      <c r="J126" s="138" t="s">
        <v>5969</v>
      </c>
    </row>
    <row r="127" spans="1:10" x14ac:dyDescent="0.25">
      <c r="A127" s="135">
        <v>14868</v>
      </c>
      <c r="B127" s="135" t="s">
        <v>5696</v>
      </c>
      <c r="C127" s="135">
        <v>2013</v>
      </c>
      <c r="D127" s="136">
        <v>41474</v>
      </c>
      <c r="E127" s="137">
        <v>148</v>
      </c>
      <c r="F127" s="135">
        <v>58</v>
      </c>
      <c r="G127" s="135">
        <v>3853</v>
      </c>
      <c r="H127" s="138" t="s">
        <v>3010</v>
      </c>
      <c r="I127" s="138" t="s">
        <v>1322</v>
      </c>
      <c r="J127" s="138" t="s">
        <v>5970</v>
      </c>
    </row>
    <row r="128" spans="1:10" x14ac:dyDescent="0.25">
      <c r="A128" s="135">
        <v>14878</v>
      </c>
      <c r="B128" s="135" t="s">
        <v>5696</v>
      </c>
      <c r="C128" s="135">
        <v>2013</v>
      </c>
      <c r="D128" s="136">
        <v>41474</v>
      </c>
      <c r="E128" s="137">
        <v>50</v>
      </c>
      <c r="F128" s="135">
        <v>20</v>
      </c>
      <c r="G128" s="135">
        <v>1000</v>
      </c>
      <c r="H128" s="138" t="s">
        <v>3010</v>
      </c>
      <c r="I128" s="138" t="s">
        <v>1274</v>
      </c>
      <c r="J128" s="138" t="s">
        <v>5971</v>
      </c>
    </row>
    <row r="129" spans="1:10" x14ac:dyDescent="0.25">
      <c r="A129" s="135">
        <v>14890</v>
      </c>
      <c r="B129" s="135" t="s">
        <v>5696</v>
      </c>
      <c r="C129" s="135">
        <v>2013</v>
      </c>
      <c r="D129" s="136">
        <v>41474</v>
      </c>
      <c r="E129" s="137">
        <v>36</v>
      </c>
      <c r="F129" s="135">
        <v>127</v>
      </c>
      <c r="G129" s="135">
        <v>8382</v>
      </c>
      <c r="H129" s="138" t="s">
        <v>3011</v>
      </c>
      <c r="I129" s="138" t="s">
        <v>1272</v>
      </c>
      <c r="J129" s="138" t="s">
        <v>5972</v>
      </c>
    </row>
    <row r="130" spans="1:10" x14ac:dyDescent="0.25">
      <c r="A130" s="135">
        <v>14879</v>
      </c>
      <c r="B130" s="135" t="s">
        <v>5697</v>
      </c>
      <c r="C130" s="135">
        <v>2013</v>
      </c>
      <c r="D130" s="136">
        <v>41475</v>
      </c>
      <c r="E130" s="137">
        <v>202</v>
      </c>
      <c r="F130" s="135">
        <v>73</v>
      </c>
      <c r="G130" s="135">
        <v>14746</v>
      </c>
      <c r="H130" s="138" t="s">
        <v>3010</v>
      </c>
      <c r="I130" s="138" t="s">
        <v>1322</v>
      </c>
      <c r="J130" s="138" t="s">
        <v>5973</v>
      </c>
    </row>
    <row r="131" spans="1:10" x14ac:dyDescent="0.25">
      <c r="A131" s="135">
        <v>14880</v>
      </c>
      <c r="B131" s="135" t="s">
        <v>5698</v>
      </c>
      <c r="C131" s="135">
        <v>2013</v>
      </c>
      <c r="D131" s="136">
        <v>41477</v>
      </c>
      <c r="E131" s="137">
        <v>50</v>
      </c>
      <c r="F131" s="135">
        <v>155</v>
      </c>
      <c r="G131" s="135">
        <v>7750</v>
      </c>
      <c r="H131" s="138" t="s">
        <v>3010</v>
      </c>
      <c r="I131" s="138" t="s">
        <v>1274</v>
      </c>
      <c r="J131" s="138" t="s">
        <v>5974</v>
      </c>
    </row>
    <row r="132" spans="1:10" x14ac:dyDescent="0.25">
      <c r="A132" s="135">
        <v>14881</v>
      </c>
      <c r="B132" s="135" t="s">
        <v>5699</v>
      </c>
      <c r="C132" s="135">
        <v>2013</v>
      </c>
      <c r="D132" s="136">
        <v>41478</v>
      </c>
      <c r="E132" s="137">
        <v>120</v>
      </c>
      <c r="F132" s="135">
        <v>728</v>
      </c>
      <c r="G132" s="135">
        <v>50868</v>
      </c>
      <c r="H132" s="138" t="s">
        <v>3010</v>
      </c>
      <c r="I132" s="138" t="s">
        <v>1274</v>
      </c>
      <c r="J132" s="138" t="s">
        <v>5975</v>
      </c>
    </row>
    <row r="133" spans="1:10" x14ac:dyDescent="0.25">
      <c r="A133" s="135">
        <v>14892</v>
      </c>
      <c r="B133" s="135" t="s">
        <v>5700</v>
      </c>
      <c r="C133" s="135">
        <v>2013</v>
      </c>
      <c r="D133" s="136">
        <v>41480</v>
      </c>
      <c r="E133" s="137">
        <v>442</v>
      </c>
      <c r="F133" s="135">
        <v>33</v>
      </c>
      <c r="G133" s="135">
        <v>14589</v>
      </c>
      <c r="H133" s="138" t="s">
        <v>3011</v>
      </c>
      <c r="I133" s="138" t="s">
        <v>1272</v>
      </c>
      <c r="J133" s="138" t="s">
        <v>5976</v>
      </c>
    </row>
    <row r="134" spans="1:10" x14ac:dyDescent="0.25">
      <c r="A134" s="135">
        <v>14893</v>
      </c>
      <c r="B134" s="135" t="s">
        <v>5701</v>
      </c>
      <c r="C134" s="135">
        <v>2013</v>
      </c>
      <c r="D134" s="136">
        <v>41481</v>
      </c>
      <c r="E134" s="137">
        <v>156</v>
      </c>
      <c r="F134" s="135">
        <v>15</v>
      </c>
      <c r="G134" s="135">
        <v>2340</v>
      </c>
      <c r="H134" s="138" t="s">
        <v>3011</v>
      </c>
      <c r="I134" s="138" t="s">
        <v>1272</v>
      </c>
      <c r="J134" s="138" t="s">
        <v>5977</v>
      </c>
    </row>
    <row r="135" spans="1:10" x14ac:dyDescent="0.25">
      <c r="A135" s="135">
        <v>14882</v>
      </c>
      <c r="B135" s="135" t="s">
        <v>5702</v>
      </c>
      <c r="C135" s="135">
        <v>2013</v>
      </c>
      <c r="D135" s="136">
        <v>41483</v>
      </c>
      <c r="E135" s="137">
        <v>363</v>
      </c>
      <c r="F135" s="135">
        <v>167</v>
      </c>
      <c r="G135" s="135">
        <v>60621</v>
      </c>
      <c r="H135" s="138" t="s">
        <v>3010</v>
      </c>
      <c r="I135" s="138" t="s">
        <v>1283</v>
      </c>
      <c r="J135" s="138" t="s">
        <v>5978</v>
      </c>
    </row>
    <row r="136" spans="1:10" x14ac:dyDescent="0.25">
      <c r="A136" s="135">
        <v>14891</v>
      </c>
      <c r="B136" s="135" t="s">
        <v>5703</v>
      </c>
      <c r="C136" s="135">
        <v>2013</v>
      </c>
      <c r="D136" s="136">
        <v>41484</v>
      </c>
      <c r="E136" s="137">
        <v>318</v>
      </c>
      <c r="F136" s="135">
        <v>6</v>
      </c>
      <c r="G136" s="135">
        <v>1908</v>
      </c>
      <c r="H136" s="138" t="s">
        <v>3011</v>
      </c>
      <c r="I136" s="138" t="s">
        <v>1272</v>
      </c>
      <c r="J136" s="138" t="s">
        <v>5979</v>
      </c>
    </row>
    <row r="137" spans="1:10" x14ac:dyDescent="0.25">
      <c r="A137" s="135">
        <v>14894</v>
      </c>
      <c r="B137" s="135" t="s">
        <v>5704</v>
      </c>
      <c r="C137" s="135">
        <v>2013</v>
      </c>
      <c r="D137" s="136">
        <v>41485</v>
      </c>
      <c r="E137" s="137">
        <v>455</v>
      </c>
      <c r="F137" s="135">
        <v>21</v>
      </c>
      <c r="G137" s="135">
        <v>16779</v>
      </c>
      <c r="H137" s="138" t="s">
        <v>3011</v>
      </c>
      <c r="I137" s="138" t="s">
        <v>1272</v>
      </c>
      <c r="J137" s="138" t="s">
        <v>5980</v>
      </c>
    </row>
    <row r="138" spans="1:10" x14ac:dyDescent="0.25">
      <c r="A138" s="135">
        <v>14910</v>
      </c>
      <c r="B138" s="135" t="s">
        <v>5705</v>
      </c>
      <c r="C138" s="135">
        <v>2013</v>
      </c>
      <c r="D138" s="136">
        <v>41487</v>
      </c>
      <c r="E138" s="137">
        <v>330</v>
      </c>
      <c r="F138" s="135">
        <v>54</v>
      </c>
      <c r="G138" s="135">
        <v>17820</v>
      </c>
      <c r="H138" s="138" t="s">
        <v>3011</v>
      </c>
      <c r="I138" s="138" t="s">
        <v>1272</v>
      </c>
      <c r="J138" s="138" t="s">
        <v>5981</v>
      </c>
    </row>
    <row r="139" spans="1:10" x14ac:dyDescent="0.25">
      <c r="A139" s="135">
        <v>14895</v>
      </c>
      <c r="B139" s="135" t="s">
        <v>5706</v>
      </c>
      <c r="C139" s="135">
        <v>2013</v>
      </c>
      <c r="D139" s="136">
        <v>41489</v>
      </c>
      <c r="E139" s="137">
        <v>55</v>
      </c>
      <c r="F139" s="135">
        <v>2510</v>
      </c>
      <c r="G139" s="135">
        <v>94879</v>
      </c>
      <c r="H139" s="138" t="s">
        <v>3010</v>
      </c>
      <c r="I139" s="138" t="s">
        <v>1322</v>
      </c>
      <c r="J139" s="138" t="s">
        <v>5982</v>
      </c>
    </row>
    <row r="140" spans="1:10" x14ac:dyDescent="0.25">
      <c r="A140" s="135">
        <v>14912</v>
      </c>
      <c r="B140" s="135" t="s">
        <v>5707</v>
      </c>
      <c r="C140" s="135">
        <v>2013</v>
      </c>
      <c r="D140" s="136">
        <v>41492</v>
      </c>
      <c r="E140" s="137">
        <v>330</v>
      </c>
      <c r="F140" s="135">
        <v>12</v>
      </c>
      <c r="G140" s="135">
        <v>3960</v>
      </c>
      <c r="H140" s="138" t="s">
        <v>3011</v>
      </c>
      <c r="I140" s="138" t="s">
        <v>1272</v>
      </c>
      <c r="J140" s="138" t="s">
        <v>5983</v>
      </c>
    </row>
    <row r="141" spans="1:10" x14ac:dyDescent="0.25">
      <c r="A141" s="135">
        <v>14913</v>
      </c>
      <c r="B141" s="135" t="s">
        <v>5708</v>
      </c>
      <c r="C141" s="135">
        <v>2013</v>
      </c>
      <c r="D141" s="136">
        <v>41494</v>
      </c>
      <c r="E141" s="137">
        <v>248</v>
      </c>
      <c r="F141" s="135">
        <v>81</v>
      </c>
      <c r="G141" s="135">
        <v>20088</v>
      </c>
      <c r="H141" s="138" t="s">
        <v>3011</v>
      </c>
      <c r="I141" s="138" t="s">
        <v>1272</v>
      </c>
      <c r="J141" s="138" t="s">
        <v>5984</v>
      </c>
    </row>
    <row r="142" spans="1:10" x14ac:dyDescent="0.25">
      <c r="A142" s="135">
        <v>14896</v>
      </c>
      <c r="B142" s="135" t="s">
        <v>5709</v>
      </c>
      <c r="C142" s="135">
        <v>2013</v>
      </c>
      <c r="D142" s="136">
        <v>41496</v>
      </c>
      <c r="E142" s="137">
        <v>912</v>
      </c>
      <c r="F142" s="135">
        <v>91</v>
      </c>
      <c r="G142" s="135">
        <v>18711</v>
      </c>
      <c r="H142" s="138" t="s">
        <v>3010</v>
      </c>
      <c r="I142" s="138" t="s">
        <v>1322</v>
      </c>
      <c r="J142" s="138" t="s">
        <v>5985</v>
      </c>
    </row>
    <row r="143" spans="1:10" x14ac:dyDescent="0.25">
      <c r="A143" s="135">
        <v>14897</v>
      </c>
      <c r="B143" s="135" t="s">
        <v>5709</v>
      </c>
      <c r="C143" s="135">
        <v>2013</v>
      </c>
      <c r="D143" s="136">
        <v>41496</v>
      </c>
      <c r="E143" s="137">
        <v>955</v>
      </c>
      <c r="F143" s="135">
        <v>63</v>
      </c>
      <c r="G143" s="135">
        <v>17109</v>
      </c>
      <c r="H143" s="138" t="s">
        <v>3010</v>
      </c>
      <c r="I143" s="138" t="s">
        <v>1322</v>
      </c>
      <c r="J143" s="138" t="s">
        <v>5986</v>
      </c>
    </row>
    <row r="144" spans="1:10" x14ac:dyDescent="0.25">
      <c r="A144" s="135">
        <v>14898</v>
      </c>
      <c r="B144" s="135" t="s">
        <v>5709</v>
      </c>
      <c r="C144" s="135">
        <v>2013</v>
      </c>
      <c r="D144" s="136">
        <v>41496</v>
      </c>
      <c r="E144" s="137">
        <v>280</v>
      </c>
      <c r="F144" s="135">
        <v>419</v>
      </c>
      <c r="G144" s="135">
        <v>65006</v>
      </c>
      <c r="H144" s="138" t="s">
        <v>3010</v>
      </c>
      <c r="I144" s="138" t="s">
        <v>1322</v>
      </c>
      <c r="J144" s="138" t="s">
        <v>5987</v>
      </c>
    </row>
    <row r="145" spans="1:10" x14ac:dyDescent="0.25">
      <c r="A145" s="135">
        <v>14899</v>
      </c>
      <c r="B145" s="135" t="s">
        <v>5710</v>
      </c>
      <c r="C145" s="135">
        <v>2013</v>
      </c>
      <c r="D145" s="136">
        <v>41497</v>
      </c>
      <c r="E145" s="137">
        <v>802</v>
      </c>
      <c r="F145" s="135">
        <v>197</v>
      </c>
      <c r="G145" s="135">
        <v>41077</v>
      </c>
      <c r="H145" s="138" t="s">
        <v>3010</v>
      </c>
      <c r="I145" s="138" t="s">
        <v>1270</v>
      </c>
      <c r="J145" s="138" t="s">
        <v>5988</v>
      </c>
    </row>
    <row r="146" spans="1:10" x14ac:dyDescent="0.25">
      <c r="A146" s="135">
        <v>14900</v>
      </c>
      <c r="B146" s="135" t="s">
        <v>5710</v>
      </c>
      <c r="C146" s="135">
        <v>2013</v>
      </c>
      <c r="D146" s="136">
        <v>41497</v>
      </c>
      <c r="E146" s="137">
        <v>2020</v>
      </c>
      <c r="F146" s="135">
        <v>14</v>
      </c>
      <c r="G146" s="135">
        <v>6392</v>
      </c>
      <c r="H146" s="138" t="s">
        <v>3010</v>
      </c>
      <c r="I146" s="138" t="s">
        <v>1299</v>
      </c>
      <c r="J146" s="138" t="s">
        <v>5989</v>
      </c>
    </row>
    <row r="147" spans="1:10" x14ac:dyDescent="0.25">
      <c r="A147" s="135">
        <v>14914</v>
      </c>
      <c r="B147" s="135" t="s">
        <v>5710</v>
      </c>
      <c r="C147" s="135">
        <v>2013</v>
      </c>
      <c r="D147" s="136">
        <v>41497</v>
      </c>
      <c r="E147" s="137">
        <v>330</v>
      </c>
      <c r="F147" s="135">
        <v>23</v>
      </c>
      <c r="G147" s="135">
        <v>7590</v>
      </c>
      <c r="H147" s="138" t="s">
        <v>3011</v>
      </c>
      <c r="I147" s="138" t="s">
        <v>1272</v>
      </c>
      <c r="J147" s="138" t="s">
        <v>5990</v>
      </c>
    </row>
    <row r="148" spans="1:10" x14ac:dyDescent="0.25">
      <c r="A148" s="135">
        <v>14901</v>
      </c>
      <c r="B148" s="135" t="s">
        <v>5711</v>
      </c>
      <c r="C148" s="135">
        <v>2013</v>
      </c>
      <c r="D148" s="136">
        <v>41499</v>
      </c>
      <c r="E148" s="137">
        <v>29</v>
      </c>
      <c r="F148" s="135">
        <v>274</v>
      </c>
      <c r="G148" s="135">
        <v>7946</v>
      </c>
      <c r="H148" s="138" t="s">
        <v>3010</v>
      </c>
      <c r="I148" s="138" t="s">
        <v>1274</v>
      </c>
      <c r="J148" s="138" t="s">
        <v>5991</v>
      </c>
    </row>
    <row r="149" spans="1:10" x14ac:dyDescent="0.25">
      <c r="A149" s="135">
        <v>14902</v>
      </c>
      <c r="B149" s="135" t="s">
        <v>5712</v>
      </c>
      <c r="C149" s="135">
        <v>2013</v>
      </c>
      <c r="D149" s="136">
        <v>41500</v>
      </c>
      <c r="E149" s="137">
        <v>46</v>
      </c>
      <c r="F149" s="135">
        <v>25</v>
      </c>
      <c r="G149" s="135">
        <v>1150</v>
      </c>
      <c r="H149" s="138" t="s">
        <v>3010</v>
      </c>
      <c r="I149" s="138" t="s">
        <v>1283</v>
      </c>
      <c r="J149" s="138" t="s">
        <v>5992</v>
      </c>
    </row>
    <row r="150" spans="1:10" x14ac:dyDescent="0.25">
      <c r="A150" s="135">
        <v>14911</v>
      </c>
      <c r="B150" s="135" t="s">
        <v>5712</v>
      </c>
      <c r="C150" s="135">
        <v>2013</v>
      </c>
      <c r="D150" s="136">
        <v>41500</v>
      </c>
      <c r="E150" s="137">
        <v>348</v>
      </c>
      <c r="F150" s="135">
        <v>12</v>
      </c>
      <c r="G150" s="135">
        <v>4176</v>
      </c>
      <c r="H150" s="138" t="s">
        <v>3011</v>
      </c>
      <c r="I150" s="138" t="s">
        <v>1272</v>
      </c>
      <c r="J150" s="138" t="s">
        <v>5993</v>
      </c>
    </row>
    <row r="151" spans="1:10" x14ac:dyDescent="0.25">
      <c r="A151" s="135">
        <v>14915</v>
      </c>
      <c r="B151" s="135" t="s">
        <v>5712</v>
      </c>
      <c r="C151" s="135">
        <v>2013</v>
      </c>
      <c r="D151" s="136">
        <v>41500</v>
      </c>
      <c r="E151" s="137">
        <v>49</v>
      </c>
      <c r="F151" s="135">
        <v>32</v>
      </c>
      <c r="G151" s="135">
        <v>1568</v>
      </c>
      <c r="H151" s="138" t="s">
        <v>3011</v>
      </c>
      <c r="I151" s="138" t="s">
        <v>1272</v>
      </c>
      <c r="J151" s="138" t="s">
        <v>5994</v>
      </c>
    </row>
    <row r="152" spans="1:10" x14ac:dyDescent="0.25">
      <c r="A152" s="135">
        <v>14903</v>
      </c>
      <c r="B152" s="135" t="s">
        <v>5713</v>
      </c>
      <c r="C152" s="135">
        <v>2013</v>
      </c>
      <c r="D152" s="136">
        <v>41501</v>
      </c>
      <c r="E152" s="137">
        <v>94</v>
      </c>
      <c r="F152" s="135">
        <v>12</v>
      </c>
      <c r="G152" s="135">
        <v>1128</v>
      </c>
      <c r="H152" s="138" t="s">
        <v>3010</v>
      </c>
      <c r="I152" s="138" t="s">
        <v>1322</v>
      </c>
      <c r="J152" s="138" t="s">
        <v>5995</v>
      </c>
    </row>
    <row r="153" spans="1:10" x14ac:dyDescent="0.25">
      <c r="A153" s="135">
        <v>14904</v>
      </c>
      <c r="B153" s="135" t="s">
        <v>5713</v>
      </c>
      <c r="C153" s="135">
        <v>2013</v>
      </c>
      <c r="D153" s="136">
        <v>41501</v>
      </c>
      <c r="E153" s="137">
        <v>17</v>
      </c>
      <c r="F153" s="135">
        <v>1076</v>
      </c>
      <c r="G153" s="135">
        <v>15702</v>
      </c>
      <c r="H153" s="138" t="s">
        <v>3010</v>
      </c>
      <c r="I153" s="138" t="s">
        <v>1270</v>
      </c>
      <c r="J153" s="138" t="s">
        <v>5996</v>
      </c>
    </row>
    <row r="154" spans="1:10" x14ac:dyDescent="0.25">
      <c r="A154" s="135">
        <v>14917</v>
      </c>
      <c r="B154" s="135" t="s">
        <v>5713</v>
      </c>
      <c r="C154" s="135">
        <v>2013</v>
      </c>
      <c r="D154" s="136">
        <v>41501</v>
      </c>
      <c r="E154" s="137">
        <v>372</v>
      </c>
      <c r="F154" s="135">
        <v>14</v>
      </c>
      <c r="G154" s="135">
        <v>5208</v>
      </c>
      <c r="H154" s="138" t="s">
        <v>3011</v>
      </c>
      <c r="I154" s="138" t="s">
        <v>1272</v>
      </c>
      <c r="J154" s="138" t="s">
        <v>5997</v>
      </c>
    </row>
    <row r="155" spans="1:10" x14ac:dyDescent="0.25">
      <c r="A155" s="135">
        <v>14918</v>
      </c>
      <c r="B155" s="135" t="s">
        <v>5714</v>
      </c>
      <c r="C155" s="135">
        <v>2013</v>
      </c>
      <c r="D155" s="136">
        <v>41502</v>
      </c>
      <c r="E155" s="137">
        <v>368</v>
      </c>
      <c r="F155" s="135">
        <v>36</v>
      </c>
      <c r="G155" s="135">
        <v>7600</v>
      </c>
      <c r="H155" s="138" t="s">
        <v>3011</v>
      </c>
      <c r="I155" s="138" t="s">
        <v>1272</v>
      </c>
      <c r="J155" s="138" t="s">
        <v>5998</v>
      </c>
    </row>
    <row r="156" spans="1:10" x14ac:dyDescent="0.25">
      <c r="A156" s="135">
        <v>14916</v>
      </c>
      <c r="B156" s="135" t="s">
        <v>5715</v>
      </c>
      <c r="C156" s="135">
        <v>2013</v>
      </c>
      <c r="D156" s="136">
        <v>41504</v>
      </c>
      <c r="E156" s="137">
        <v>334</v>
      </c>
      <c r="F156" s="135">
        <v>30</v>
      </c>
      <c r="G156" s="135">
        <v>10020</v>
      </c>
      <c r="H156" s="138" t="s">
        <v>3011</v>
      </c>
      <c r="I156" s="138" t="s">
        <v>1272</v>
      </c>
      <c r="J156" s="138" t="s">
        <v>5999</v>
      </c>
    </row>
    <row r="157" spans="1:10" x14ac:dyDescent="0.25">
      <c r="A157" s="135">
        <v>14905</v>
      </c>
      <c r="B157" s="135" t="s">
        <v>5716</v>
      </c>
      <c r="C157" s="135">
        <v>2013</v>
      </c>
      <c r="D157" s="136">
        <v>41505</v>
      </c>
      <c r="E157" s="137">
        <v>223</v>
      </c>
      <c r="F157" s="135">
        <v>235</v>
      </c>
      <c r="G157" s="135">
        <v>40081</v>
      </c>
      <c r="H157" s="138" t="s">
        <v>3010</v>
      </c>
      <c r="I157" s="138" t="s">
        <v>1283</v>
      </c>
      <c r="J157" s="138" t="s">
        <v>6000</v>
      </c>
    </row>
    <row r="158" spans="1:10" x14ac:dyDescent="0.25">
      <c r="A158" s="135">
        <v>14921</v>
      </c>
      <c r="B158" s="135" t="s">
        <v>5717</v>
      </c>
      <c r="C158" s="135">
        <v>2013</v>
      </c>
      <c r="D158" s="136">
        <v>41506</v>
      </c>
      <c r="E158" s="137">
        <v>433</v>
      </c>
      <c r="F158" s="135">
        <v>30</v>
      </c>
      <c r="G158" s="135">
        <v>8166</v>
      </c>
      <c r="H158" s="138" t="s">
        <v>3011</v>
      </c>
      <c r="I158" s="138" t="s">
        <v>1272</v>
      </c>
      <c r="J158" s="138" t="s">
        <v>6001</v>
      </c>
    </row>
    <row r="159" spans="1:10" x14ac:dyDescent="0.25">
      <c r="A159" s="135">
        <v>14906</v>
      </c>
      <c r="B159" s="135" t="s">
        <v>5718</v>
      </c>
      <c r="C159" s="135">
        <v>2013</v>
      </c>
      <c r="D159" s="136">
        <v>41507</v>
      </c>
      <c r="E159" s="137">
        <v>160</v>
      </c>
      <c r="F159" s="135">
        <v>30</v>
      </c>
      <c r="G159" s="135">
        <v>4800</v>
      </c>
      <c r="H159" s="138" t="s">
        <v>3010</v>
      </c>
      <c r="I159" s="138" t="s">
        <v>1283</v>
      </c>
      <c r="J159" s="138" t="s">
        <v>6002</v>
      </c>
    </row>
    <row r="160" spans="1:10" x14ac:dyDescent="0.25">
      <c r="A160" s="135">
        <v>14919</v>
      </c>
      <c r="B160" s="135" t="s">
        <v>5718</v>
      </c>
      <c r="C160" s="135">
        <v>2013</v>
      </c>
      <c r="D160" s="136">
        <v>41507</v>
      </c>
      <c r="E160" s="137">
        <v>420</v>
      </c>
      <c r="F160" s="135">
        <v>38</v>
      </c>
      <c r="G160" s="135">
        <v>15960</v>
      </c>
      <c r="H160" s="138" t="s">
        <v>3011</v>
      </c>
      <c r="I160" s="138" t="s">
        <v>1272</v>
      </c>
      <c r="J160" s="138" t="s">
        <v>6003</v>
      </c>
    </row>
    <row r="161" spans="1:10" x14ac:dyDescent="0.25">
      <c r="A161" s="135">
        <v>14922</v>
      </c>
      <c r="B161" s="135" t="s">
        <v>5719</v>
      </c>
      <c r="C161" s="135">
        <v>2013</v>
      </c>
      <c r="D161" s="136">
        <v>41508</v>
      </c>
      <c r="E161" s="137">
        <v>325</v>
      </c>
      <c r="F161" s="135">
        <v>19</v>
      </c>
      <c r="G161" s="135">
        <v>4243</v>
      </c>
      <c r="H161" s="138" t="s">
        <v>3011</v>
      </c>
      <c r="I161" s="138" t="s">
        <v>1272</v>
      </c>
      <c r="J161" s="138" t="s">
        <v>6004</v>
      </c>
    </row>
    <row r="162" spans="1:10" x14ac:dyDescent="0.25">
      <c r="A162" s="135">
        <v>14907</v>
      </c>
      <c r="B162" s="135" t="s">
        <v>5720</v>
      </c>
      <c r="C162" s="135">
        <v>2013</v>
      </c>
      <c r="D162" s="136">
        <v>41509</v>
      </c>
      <c r="E162" s="137">
        <v>82</v>
      </c>
      <c r="F162" s="135">
        <v>4</v>
      </c>
      <c r="G162" s="135">
        <v>328</v>
      </c>
      <c r="H162" s="138" t="s">
        <v>3010</v>
      </c>
      <c r="I162" s="138" t="s">
        <v>1283</v>
      </c>
      <c r="J162" s="138" t="s">
        <v>6005</v>
      </c>
    </row>
    <row r="163" spans="1:10" x14ac:dyDescent="0.25">
      <c r="A163" s="135">
        <v>14920</v>
      </c>
      <c r="B163" s="135" t="s">
        <v>5720</v>
      </c>
      <c r="C163" s="135">
        <v>2013</v>
      </c>
      <c r="D163" s="136">
        <v>41509</v>
      </c>
      <c r="E163" s="137">
        <v>360</v>
      </c>
      <c r="F163" s="135">
        <v>33</v>
      </c>
      <c r="G163" s="135">
        <v>11880</v>
      </c>
      <c r="H163" s="138" t="s">
        <v>3011</v>
      </c>
      <c r="I163" s="138" t="s">
        <v>1272</v>
      </c>
      <c r="J163" s="138" t="s">
        <v>6006</v>
      </c>
    </row>
    <row r="164" spans="1:10" x14ac:dyDescent="0.25">
      <c r="A164" s="135">
        <v>14924</v>
      </c>
      <c r="B164" s="135" t="s">
        <v>5720</v>
      </c>
      <c r="C164" s="135">
        <v>2013</v>
      </c>
      <c r="D164" s="136">
        <v>41509</v>
      </c>
      <c r="E164" s="137">
        <v>36</v>
      </c>
      <c r="F164" s="135">
        <v>419</v>
      </c>
      <c r="G164" s="135">
        <v>15084</v>
      </c>
      <c r="H164" s="138" t="s">
        <v>3011</v>
      </c>
      <c r="I164" s="138" t="s">
        <v>1272</v>
      </c>
      <c r="J164" s="138" t="s">
        <v>6007</v>
      </c>
    </row>
    <row r="165" spans="1:10" x14ac:dyDescent="0.25">
      <c r="A165" s="135">
        <v>14923</v>
      </c>
      <c r="B165" s="135" t="s">
        <v>5721</v>
      </c>
      <c r="C165" s="135">
        <v>2013</v>
      </c>
      <c r="D165" s="136">
        <v>41512</v>
      </c>
      <c r="E165" s="137">
        <v>400</v>
      </c>
      <c r="F165" s="135">
        <v>38</v>
      </c>
      <c r="G165" s="135">
        <v>8040</v>
      </c>
      <c r="H165" s="138" t="s">
        <v>3011</v>
      </c>
      <c r="I165" s="138" t="s">
        <v>1272</v>
      </c>
      <c r="J165" s="138" t="s">
        <v>6008</v>
      </c>
    </row>
    <row r="166" spans="1:10" x14ac:dyDescent="0.25">
      <c r="A166" s="135">
        <v>14925</v>
      </c>
      <c r="B166" s="135" t="s">
        <v>5722</v>
      </c>
      <c r="C166" s="135">
        <v>2013</v>
      </c>
      <c r="D166" s="136">
        <v>41514</v>
      </c>
      <c r="E166" s="137">
        <v>317</v>
      </c>
      <c r="F166" s="135">
        <v>38</v>
      </c>
      <c r="G166" s="135">
        <v>12046</v>
      </c>
      <c r="H166" s="138" t="s">
        <v>3011</v>
      </c>
      <c r="I166" s="138" t="s">
        <v>1272</v>
      </c>
      <c r="J166" s="138" t="s">
        <v>6009</v>
      </c>
    </row>
    <row r="167" spans="1:10" x14ac:dyDescent="0.25">
      <c r="A167" s="135">
        <v>14908</v>
      </c>
      <c r="B167" s="135" t="s">
        <v>5723</v>
      </c>
      <c r="C167" s="135">
        <v>2013</v>
      </c>
      <c r="D167" s="136">
        <v>41515</v>
      </c>
      <c r="E167" s="137">
        <v>12</v>
      </c>
      <c r="F167" s="135">
        <v>61</v>
      </c>
      <c r="G167" s="135">
        <v>732</v>
      </c>
      <c r="H167" s="138" t="s">
        <v>3010</v>
      </c>
      <c r="I167" s="138" t="s">
        <v>1274</v>
      </c>
      <c r="J167" s="138" t="s">
        <v>6010</v>
      </c>
    </row>
    <row r="168" spans="1:10" x14ac:dyDescent="0.25">
      <c r="A168" s="135">
        <v>14909</v>
      </c>
      <c r="B168" s="135" t="s">
        <v>5724</v>
      </c>
      <c r="C168" s="135">
        <v>2013</v>
      </c>
      <c r="D168" s="136">
        <v>41517</v>
      </c>
      <c r="E168" s="137">
        <v>76</v>
      </c>
      <c r="F168" s="135">
        <v>254</v>
      </c>
      <c r="G168" s="135">
        <v>9911</v>
      </c>
      <c r="H168" s="138" t="s">
        <v>3010</v>
      </c>
      <c r="I168" s="138" t="s">
        <v>1283</v>
      </c>
      <c r="J168" s="138" t="s">
        <v>6011</v>
      </c>
    </row>
    <row r="169" spans="1:10" x14ac:dyDescent="0.25">
      <c r="A169" s="135">
        <v>14926</v>
      </c>
      <c r="B169" s="135" t="s">
        <v>5725</v>
      </c>
      <c r="C169" s="135">
        <v>2013</v>
      </c>
      <c r="D169" s="136">
        <v>41520</v>
      </c>
      <c r="E169" s="137">
        <v>280</v>
      </c>
      <c r="F169" s="135">
        <v>22</v>
      </c>
      <c r="G169" s="135">
        <v>2912</v>
      </c>
      <c r="H169" s="138" t="s">
        <v>3010</v>
      </c>
      <c r="I169" s="138" t="s">
        <v>1274</v>
      </c>
      <c r="J169" s="138" t="s">
        <v>6012</v>
      </c>
    </row>
    <row r="170" spans="1:10" x14ac:dyDescent="0.25">
      <c r="A170" s="135">
        <v>14978</v>
      </c>
      <c r="B170" s="135" t="s">
        <v>5725</v>
      </c>
      <c r="C170" s="135">
        <v>2013</v>
      </c>
      <c r="D170" s="136">
        <v>41520</v>
      </c>
      <c r="E170" s="137">
        <v>59</v>
      </c>
      <c r="F170" s="135">
        <v>123</v>
      </c>
      <c r="G170" s="135">
        <v>12177</v>
      </c>
      <c r="H170" s="138" t="s">
        <v>3011</v>
      </c>
      <c r="I170" s="138" t="s">
        <v>1272</v>
      </c>
      <c r="J170" s="138" t="s">
        <v>6013</v>
      </c>
    </row>
    <row r="171" spans="1:10" x14ac:dyDescent="0.25">
      <c r="A171" s="135">
        <v>14979</v>
      </c>
      <c r="B171" s="135" t="s">
        <v>5725</v>
      </c>
      <c r="C171" s="135">
        <v>2013</v>
      </c>
      <c r="D171" s="136">
        <v>41520</v>
      </c>
      <c r="E171" s="137">
        <v>350</v>
      </c>
      <c r="F171" s="135">
        <v>12</v>
      </c>
      <c r="G171" s="135">
        <v>4200</v>
      </c>
      <c r="H171" s="138" t="s">
        <v>3011</v>
      </c>
      <c r="I171" s="138" t="s">
        <v>1272</v>
      </c>
      <c r="J171" s="138" t="s">
        <v>6014</v>
      </c>
    </row>
    <row r="172" spans="1:10" x14ac:dyDescent="0.25">
      <c r="A172" s="135">
        <v>14980</v>
      </c>
      <c r="B172" s="135" t="s">
        <v>5725</v>
      </c>
      <c r="C172" s="135">
        <v>2013</v>
      </c>
      <c r="D172" s="136">
        <v>41520</v>
      </c>
      <c r="E172" s="137">
        <v>172</v>
      </c>
      <c r="F172" s="135">
        <v>49</v>
      </c>
      <c r="G172" s="135">
        <v>8428</v>
      </c>
      <c r="H172" s="138" t="s">
        <v>3011</v>
      </c>
      <c r="I172" s="138" t="s">
        <v>1272</v>
      </c>
      <c r="J172" s="138" t="s">
        <v>6015</v>
      </c>
    </row>
    <row r="173" spans="1:10" x14ac:dyDescent="0.25">
      <c r="A173" s="135">
        <v>14927</v>
      </c>
      <c r="B173" s="135" t="s">
        <v>5726</v>
      </c>
      <c r="C173" s="135">
        <v>2013</v>
      </c>
      <c r="D173" s="136">
        <v>41521</v>
      </c>
      <c r="E173" s="137">
        <v>117</v>
      </c>
      <c r="F173" s="135">
        <v>8</v>
      </c>
      <c r="G173" s="135">
        <v>936</v>
      </c>
      <c r="H173" s="138" t="s">
        <v>3010</v>
      </c>
      <c r="I173" s="138" t="s">
        <v>1274</v>
      </c>
      <c r="J173" s="138" t="s">
        <v>6016</v>
      </c>
    </row>
    <row r="174" spans="1:10" x14ac:dyDescent="0.25">
      <c r="A174" s="135">
        <v>14928</v>
      </c>
      <c r="B174" s="135" t="s">
        <v>5727</v>
      </c>
      <c r="C174" s="135">
        <v>2013</v>
      </c>
      <c r="D174" s="136">
        <v>41522</v>
      </c>
      <c r="E174" s="137">
        <v>298</v>
      </c>
      <c r="F174" s="135">
        <v>13</v>
      </c>
      <c r="G174" s="135">
        <v>3874</v>
      </c>
      <c r="H174" s="138" t="s">
        <v>3010</v>
      </c>
      <c r="I174" s="138" t="s">
        <v>1274</v>
      </c>
      <c r="J174" s="138" t="s">
        <v>6017</v>
      </c>
    </row>
    <row r="175" spans="1:10" x14ac:dyDescent="0.25">
      <c r="A175" s="135">
        <v>14929</v>
      </c>
      <c r="B175" s="135" t="s">
        <v>5728</v>
      </c>
      <c r="C175" s="135">
        <v>2013</v>
      </c>
      <c r="D175" s="136">
        <v>41523</v>
      </c>
      <c r="E175" s="137">
        <v>113</v>
      </c>
      <c r="F175" s="135">
        <v>9</v>
      </c>
      <c r="G175" s="135">
        <v>1017</v>
      </c>
      <c r="H175" s="138" t="s">
        <v>3010</v>
      </c>
      <c r="I175" s="138" t="s">
        <v>1274</v>
      </c>
      <c r="J175" s="138" t="s">
        <v>6018</v>
      </c>
    </row>
    <row r="176" spans="1:10" x14ac:dyDescent="0.25">
      <c r="A176" s="135">
        <v>14981</v>
      </c>
      <c r="B176" s="135" t="s">
        <v>5728</v>
      </c>
      <c r="C176" s="135">
        <v>2013</v>
      </c>
      <c r="D176" s="136">
        <v>41523</v>
      </c>
      <c r="E176" s="137">
        <v>330</v>
      </c>
      <c r="F176" s="135">
        <v>15</v>
      </c>
      <c r="G176" s="135">
        <v>4950</v>
      </c>
      <c r="H176" s="138" t="s">
        <v>3011</v>
      </c>
      <c r="I176" s="138" t="s">
        <v>1272</v>
      </c>
      <c r="J176" s="138" t="s">
        <v>6019</v>
      </c>
    </row>
    <row r="177" spans="1:10" x14ac:dyDescent="0.25">
      <c r="A177" s="135">
        <v>14945</v>
      </c>
      <c r="B177" s="135" t="s">
        <v>5729</v>
      </c>
      <c r="C177" s="135">
        <v>2013</v>
      </c>
      <c r="D177" s="136">
        <v>41528</v>
      </c>
      <c r="E177" s="137">
        <v>527</v>
      </c>
      <c r="F177" s="135">
        <v>441</v>
      </c>
      <c r="G177" s="135">
        <v>210478</v>
      </c>
      <c r="H177" s="138" t="s">
        <v>3010</v>
      </c>
      <c r="I177" s="138" t="s">
        <v>1322</v>
      </c>
      <c r="J177" s="138" t="s">
        <v>6020</v>
      </c>
    </row>
    <row r="178" spans="1:10" x14ac:dyDescent="0.25">
      <c r="A178" s="135">
        <v>14982</v>
      </c>
      <c r="B178" s="135" t="s">
        <v>5729</v>
      </c>
      <c r="C178" s="135">
        <v>2013</v>
      </c>
      <c r="D178" s="136">
        <v>41528</v>
      </c>
      <c r="E178" s="137">
        <v>448</v>
      </c>
      <c r="F178" s="135">
        <v>22</v>
      </c>
      <c r="G178" s="135">
        <v>8930</v>
      </c>
      <c r="H178" s="138" t="s">
        <v>3011</v>
      </c>
      <c r="I178" s="138" t="s">
        <v>1272</v>
      </c>
      <c r="J178" s="138" t="s">
        <v>6021</v>
      </c>
    </row>
    <row r="179" spans="1:10" x14ac:dyDescent="0.25">
      <c r="A179" s="135">
        <v>14941</v>
      </c>
      <c r="B179" s="135" t="s">
        <v>5730</v>
      </c>
      <c r="C179" s="135">
        <v>2013</v>
      </c>
      <c r="D179" s="136">
        <v>41529</v>
      </c>
      <c r="E179" s="137">
        <v>844</v>
      </c>
      <c r="F179" s="135">
        <v>159</v>
      </c>
      <c r="G179" s="135">
        <v>82838</v>
      </c>
      <c r="H179" s="138" t="s">
        <v>3010</v>
      </c>
      <c r="I179" s="138" t="s">
        <v>1322</v>
      </c>
      <c r="J179" s="138" t="s">
        <v>6022</v>
      </c>
    </row>
    <row r="180" spans="1:10" x14ac:dyDescent="0.25">
      <c r="A180" s="135">
        <v>14943</v>
      </c>
      <c r="B180" s="135" t="s">
        <v>5730</v>
      </c>
      <c r="C180" s="135">
        <v>2013</v>
      </c>
      <c r="D180" s="136">
        <v>41529</v>
      </c>
      <c r="E180" s="137">
        <v>1210</v>
      </c>
      <c r="F180" s="135">
        <v>69</v>
      </c>
      <c r="G180" s="135">
        <v>16792</v>
      </c>
      <c r="H180" s="138" t="s">
        <v>3010</v>
      </c>
      <c r="I180" s="138" t="s">
        <v>1322</v>
      </c>
      <c r="J180" s="138" t="s">
        <v>6023</v>
      </c>
    </row>
    <row r="181" spans="1:10" x14ac:dyDescent="0.25">
      <c r="A181" s="135">
        <v>14948</v>
      </c>
      <c r="B181" s="135" t="s">
        <v>5730</v>
      </c>
      <c r="C181" s="135">
        <v>2013</v>
      </c>
      <c r="D181" s="136">
        <v>41529</v>
      </c>
      <c r="E181" s="137">
        <v>93</v>
      </c>
      <c r="F181" s="135">
        <v>15</v>
      </c>
      <c r="G181" s="135">
        <v>1393</v>
      </c>
      <c r="H181" s="138" t="s">
        <v>3010</v>
      </c>
      <c r="I181" s="138" t="s">
        <v>1274</v>
      </c>
      <c r="J181" s="138" t="s">
        <v>6024</v>
      </c>
    </row>
    <row r="182" spans="1:10" x14ac:dyDescent="0.25">
      <c r="A182" s="135">
        <v>14949</v>
      </c>
      <c r="B182" s="135" t="s">
        <v>5730</v>
      </c>
      <c r="C182" s="135">
        <v>2013</v>
      </c>
      <c r="D182" s="136">
        <v>41529</v>
      </c>
      <c r="E182" s="137">
        <v>483</v>
      </c>
      <c r="F182" s="135">
        <v>83</v>
      </c>
      <c r="G182" s="135">
        <v>38083</v>
      </c>
      <c r="H182" s="138" t="s">
        <v>3010</v>
      </c>
      <c r="I182" s="138" t="s">
        <v>1299</v>
      </c>
      <c r="J182" s="138" t="s">
        <v>6025</v>
      </c>
    </row>
    <row r="183" spans="1:10" x14ac:dyDescent="0.25">
      <c r="A183" s="135">
        <v>14950</v>
      </c>
      <c r="B183" s="135" t="s">
        <v>5730</v>
      </c>
      <c r="C183" s="135">
        <v>2013</v>
      </c>
      <c r="D183" s="136">
        <v>41529</v>
      </c>
      <c r="E183" s="137">
        <v>893</v>
      </c>
      <c r="F183" s="135">
        <v>102</v>
      </c>
      <c r="G183" s="135">
        <v>74651</v>
      </c>
      <c r="H183" s="138" t="s">
        <v>3010</v>
      </c>
      <c r="I183" s="138" t="s">
        <v>1274</v>
      </c>
      <c r="J183" s="138" t="s">
        <v>6026</v>
      </c>
    </row>
    <row r="184" spans="1:10" x14ac:dyDescent="0.25">
      <c r="A184" s="135">
        <v>14951</v>
      </c>
      <c r="B184" s="135" t="s">
        <v>5730</v>
      </c>
      <c r="C184" s="135">
        <v>2013</v>
      </c>
      <c r="D184" s="136">
        <v>41529</v>
      </c>
      <c r="E184" s="137">
        <v>1314</v>
      </c>
      <c r="F184" s="135">
        <v>51</v>
      </c>
      <c r="G184" s="135">
        <v>41503</v>
      </c>
      <c r="H184" s="138" t="s">
        <v>3010</v>
      </c>
      <c r="I184" s="138" t="s">
        <v>1274</v>
      </c>
      <c r="J184" s="138" t="s">
        <v>6027</v>
      </c>
    </row>
    <row r="185" spans="1:10" x14ac:dyDescent="0.25">
      <c r="A185" s="135">
        <v>14953</v>
      </c>
      <c r="B185" s="135" t="s">
        <v>5730</v>
      </c>
      <c r="C185" s="135">
        <v>2013</v>
      </c>
      <c r="D185" s="136">
        <v>41529</v>
      </c>
      <c r="E185" s="137">
        <v>1517</v>
      </c>
      <c r="F185" s="135">
        <v>48</v>
      </c>
      <c r="G185" s="135">
        <v>72816</v>
      </c>
      <c r="H185" s="138" t="s">
        <v>3010</v>
      </c>
      <c r="I185" s="138" t="s">
        <v>1299</v>
      </c>
      <c r="J185" s="138" t="s">
        <v>6028</v>
      </c>
    </row>
    <row r="186" spans="1:10" x14ac:dyDescent="0.25">
      <c r="A186" s="135">
        <v>14958</v>
      </c>
      <c r="B186" s="135" t="s">
        <v>5730</v>
      </c>
      <c r="C186" s="135">
        <v>2013</v>
      </c>
      <c r="D186" s="136">
        <v>41529</v>
      </c>
      <c r="E186" s="137">
        <v>1542</v>
      </c>
      <c r="F186" s="135">
        <v>183</v>
      </c>
      <c r="G186" s="135">
        <v>104926</v>
      </c>
      <c r="H186" s="138" t="s">
        <v>3010</v>
      </c>
      <c r="I186" s="138" t="s">
        <v>1322</v>
      </c>
      <c r="J186" s="138" t="s">
        <v>6029</v>
      </c>
    </row>
    <row r="187" spans="1:10" x14ac:dyDescent="0.25">
      <c r="A187" s="135">
        <v>14965</v>
      </c>
      <c r="B187" s="135" t="s">
        <v>5730</v>
      </c>
      <c r="C187" s="135">
        <v>2013</v>
      </c>
      <c r="D187" s="136">
        <v>41529</v>
      </c>
      <c r="E187" s="137">
        <v>382</v>
      </c>
      <c r="F187" s="135">
        <v>502</v>
      </c>
      <c r="G187" s="135">
        <v>54256</v>
      </c>
      <c r="H187" s="138" t="s">
        <v>3010</v>
      </c>
      <c r="I187" s="138" t="s">
        <v>1322</v>
      </c>
      <c r="J187" s="138" t="s">
        <v>6030</v>
      </c>
    </row>
    <row r="188" spans="1:10" x14ac:dyDescent="0.25">
      <c r="A188" s="135">
        <v>14944</v>
      </c>
      <c r="B188" s="135" t="s">
        <v>5731</v>
      </c>
      <c r="C188" s="135">
        <v>2013</v>
      </c>
      <c r="D188" s="136">
        <v>41530</v>
      </c>
      <c r="E188" s="137">
        <v>1390</v>
      </c>
      <c r="F188" s="135">
        <v>170</v>
      </c>
      <c r="G188" s="135">
        <v>239818</v>
      </c>
      <c r="H188" s="138" t="s">
        <v>3010</v>
      </c>
      <c r="I188" s="138" t="s">
        <v>1322</v>
      </c>
      <c r="J188" s="138" t="s">
        <v>6031</v>
      </c>
    </row>
    <row r="189" spans="1:10" x14ac:dyDescent="0.25">
      <c r="A189" s="135">
        <v>14946</v>
      </c>
      <c r="B189" s="135" t="s">
        <v>5731</v>
      </c>
      <c r="C189" s="135">
        <v>2013</v>
      </c>
      <c r="D189" s="136">
        <v>41530</v>
      </c>
      <c r="E189" s="137">
        <v>2464</v>
      </c>
      <c r="F189" s="135">
        <v>233</v>
      </c>
      <c r="G189" s="135">
        <v>154106</v>
      </c>
      <c r="H189" s="138" t="s">
        <v>3010</v>
      </c>
      <c r="I189" s="138" t="s">
        <v>1322</v>
      </c>
      <c r="J189" s="138" t="s">
        <v>6032</v>
      </c>
    </row>
    <row r="190" spans="1:10" x14ac:dyDescent="0.25">
      <c r="A190" s="135">
        <v>14947</v>
      </c>
      <c r="B190" s="135" t="s">
        <v>5731</v>
      </c>
      <c r="C190" s="135">
        <v>2013</v>
      </c>
      <c r="D190" s="136">
        <v>41530</v>
      </c>
      <c r="E190" s="137">
        <v>2489</v>
      </c>
      <c r="F190" s="135">
        <v>167</v>
      </c>
      <c r="G190" s="135">
        <v>85219</v>
      </c>
      <c r="H190" s="138" t="s">
        <v>3010</v>
      </c>
      <c r="I190" s="138" t="s">
        <v>1274</v>
      </c>
      <c r="J190" s="138" t="s">
        <v>6033</v>
      </c>
    </row>
    <row r="191" spans="1:10" x14ac:dyDescent="0.25">
      <c r="A191" s="135">
        <v>14952</v>
      </c>
      <c r="B191" s="135" t="s">
        <v>5731</v>
      </c>
      <c r="C191" s="135">
        <v>2013</v>
      </c>
      <c r="D191" s="136">
        <v>41530</v>
      </c>
      <c r="E191" s="137">
        <v>1992</v>
      </c>
      <c r="F191" s="135">
        <v>61</v>
      </c>
      <c r="G191" s="135">
        <v>41148</v>
      </c>
      <c r="H191" s="138" t="s">
        <v>3010</v>
      </c>
      <c r="I191" s="138" t="s">
        <v>1299</v>
      </c>
      <c r="J191" s="138" t="s">
        <v>6034</v>
      </c>
    </row>
    <row r="192" spans="1:10" x14ac:dyDescent="0.25">
      <c r="A192" s="135">
        <v>14954</v>
      </c>
      <c r="B192" s="135" t="s">
        <v>5731</v>
      </c>
      <c r="C192" s="135">
        <v>2013</v>
      </c>
      <c r="D192" s="136">
        <v>41530</v>
      </c>
      <c r="E192" s="137">
        <v>80</v>
      </c>
      <c r="F192" s="135">
        <v>11</v>
      </c>
      <c r="G192" s="135">
        <v>880</v>
      </c>
      <c r="H192" s="138" t="s">
        <v>3010</v>
      </c>
      <c r="I192" s="138" t="s">
        <v>1322</v>
      </c>
      <c r="J192" s="138" t="s">
        <v>6035</v>
      </c>
    </row>
    <row r="193" spans="1:10" x14ac:dyDescent="0.25">
      <c r="A193" s="135">
        <v>14956</v>
      </c>
      <c r="B193" s="135" t="s">
        <v>5731</v>
      </c>
      <c r="C193" s="135">
        <v>2013</v>
      </c>
      <c r="D193" s="136">
        <v>41530</v>
      </c>
      <c r="E193" s="137">
        <v>1799</v>
      </c>
      <c r="F193" s="135">
        <v>185</v>
      </c>
      <c r="G193" s="135">
        <v>14531</v>
      </c>
      <c r="H193" s="138" t="s">
        <v>3010</v>
      </c>
      <c r="I193" s="138" t="s">
        <v>1322</v>
      </c>
      <c r="J193" s="138" t="s">
        <v>6036</v>
      </c>
    </row>
    <row r="194" spans="1:10" x14ac:dyDescent="0.25">
      <c r="A194" s="135">
        <v>14957</v>
      </c>
      <c r="B194" s="135" t="s">
        <v>5731</v>
      </c>
      <c r="C194" s="135">
        <v>2013</v>
      </c>
      <c r="D194" s="136">
        <v>41530</v>
      </c>
      <c r="E194" s="137">
        <v>2049</v>
      </c>
      <c r="F194" s="135">
        <v>272</v>
      </c>
      <c r="G194" s="135">
        <v>134084</v>
      </c>
      <c r="H194" s="138" t="s">
        <v>3010</v>
      </c>
      <c r="I194" s="138" t="s">
        <v>1322</v>
      </c>
      <c r="J194" s="138" t="s">
        <v>6037</v>
      </c>
    </row>
    <row r="195" spans="1:10" x14ac:dyDescent="0.25">
      <c r="A195" s="135">
        <v>14960</v>
      </c>
      <c r="B195" s="135" t="s">
        <v>5731</v>
      </c>
      <c r="C195" s="135">
        <v>2013</v>
      </c>
      <c r="D195" s="136">
        <v>41530</v>
      </c>
      <c r="E195" s="137">
        <v>43</v>
      </c>
      <c r="F195" s="135">
        <v>10</v>
      </c>
      <c r="G195" s="135">
        <v>430</v>
      </c>
      <c r="H195" s="138" t="s">
        <v>3010</v>
      </c>
      <c r="I195" s="138" t="s">
        <v>1299</v>
      </c>
      <c r="J195" s="138" t="s">
        <v>6038</v>
      </c>
    </row>
    <row r="196" spans="1:10" x14ac:dyDescent="0.25">
      <c r="A196" s="135">
        <v>14976</v>
      </c>
      <c r="B196" s="135" t="s">
        <v>5731</v>
      </c>
      <c r="C196" s="135">
        <v>2013</v>
      </c>
      <c r="D196" s="136">
        <v>41530</v>
      </c>
      <c r="E196" s="137">
        <v>1272</v>
      </c>
      <c r="F196" s="135">
        <v>29</v>
      </c>
      <c r="G196" s="135">
        <v>36888</v>
      </c>
      <c r="H196" s="138" t="s">
        <v>3010</v>
      </c>
      <c r="I196" s="138" t="s">
        <v>1322</v>
      </c>
      <c r="J196" s="138" t="s">
        <v>6039</v>
      </c>
    </row>
    <row r="197" spans="1:10" x14ac:dyDescent="0.25">
      <c r="A197" s="135">
        <v>14942</v>
      </c>
      <c r="B197" s="135" t="s">
        <v>5732</v>
      </c>
      <c r="C197" s="135">
        <v>2013</v>
      </c>
      <c r="D197" s="136">
        <v>41531</v>
      </c>
      <c r="E197" s="137">
        <v>4195</v>
      </c>
      <c r="F197" s="135">
        <v>92</v>
      </c>
      <c r="G197" s="135">
        <v>237855</v>
      </c>
      <c r="H197" s="138" t="s">
        <v>3010</v>
      </c>
      <c r="I197" s="138" t="s">
        <v>1322</v>
      </c>
      <c r="J197" s="138" t="s">
        <v>6040</v>
      </c>
    </row>
    <row r="198" spans="1:10" x14ac:dyDescent="0.25">
      <c r="A198" s="135">
        <v>14961</v>
      </c>
      <c r="B198" s="135" t="s">
        <v>5732</v>
      </c>
      <c r="C198" s="135">
        <v>2013</v>
      </c>
      <c r="D198" s="136">
        <v>41531</v>
      </c>
      <c r="E198" s="137">
        <v>283</v>
      </c>
      <c r="F198" s="135">
        <v>5</v>
      </c>
      <c r="G198" s="135">
        <v>1415</v>
      </c>
      <c r="H198" s="138" t="s">
        <v>3010</v>
      </c>
      <c r="I198" s="138" t="s">
        <v>1322</v>
      </c>
      <c r="J198" s="138" t="s">
        <v>6041</v>
      </c>
    </row>
    <row r="199" spans="1:10" x14ac:dyDescent="0.25">
      <c r="A199" s="135">
        <v>14966</v>
      </c>
      <c r="B199" s="135" t="s">
        <v>5732</v>
      </c>
      <c r="C199" s="135">
        <v>2013</v>
      </c>
      <c r="D199" s="136">
        <v>41531</v>
      </c>
      <c r="E199" s="137">
        <v>1479</v>
      </c>
      <c r="F199" s="135">
        <v>12</v>
      </c>
      <c r="G199" s="135">
        <v>4168</v>
      </c>
      <c r="H199" s="138" t="s">
        <v>3010</v>
      </c>
      <c r="I199" s="138" t="s">
        <v>1322</v>
      </c>
      <c r="J199" s="138" t="s">
        <v>6042</v>
      </c>
    </row>
    <row r="200" spans="1:10" x14ac:dyDescent="0.25">
      <c r="A200" s="135">
        <v>14977</v>
      </c>
      <c r="B200" s="135" t="s">
        <v>5732</v>
      </c>
      <c r="C200" s="135">
        <v>2013</v>
      </c>
      <c r="D200" s="136">
        <v>41531</v>
      </c>
      <c r="E200" s="137">
        <v>906</v>
      </c>
      <c r="F200" s="135">
        <v>13</v>
      </c>
      <c r="G200" s="135">
        <v>11778</v>
      </c>
      <c r="H200" s="138" t="s">
        <v>3010</v>
      </c>
      <c r="I200" s="138" t="s">
        <v>1299</v>
      </c>
      <c r="J200" s="138" t="s">
        <v>6043</v>
      </c>
    </row>
    <row r="201" spans="1:10" x14ac:dyDescent="0.25">
      <c r="A201" s="135">
        <v>14955</v>
      </c>
      <c r="B201" s="135" t="s">
        <v>5733</v>
      </c>
      <c r="C201" s="135">
        <v>2013</v>
      </c>
      <c r="D201" s="136">
        <v>41532</v>
      </c>
      <c r="E201" s="137">
        <v>267</v>
      </c>
      <c r="F201" s="135">
        <v>5</v>
      </c>
      <c r="G201" s="135">
        <v>1335</v>
      </c>
      <c r="H201" s="138" t="s">
        <v>3010</v>
      </c>
      <c r="I201" s="138" t="s">
        <v>1299</v>
      </c>
      <c r="J201" s="138" t="s">
        <v>6044</v>
      </c>
    </row>
    <row r="202" spans="1:10" x14ac:dyDescent="0.25">
      <c r="A202" s="135">
        <v>14962</v>
      </c>
      <c r="B202" s="135" t="s">
        <v>5733</v>
      </c>
      <c r="C202" s="135">
        <v>2013</v>
      </c>
      <c r="D202" s="136">
        <v>41532</v>
      </c>
      <c r="E202" s="137">
        <v>1251</v>
      </c>
      <c r="F202" s="135">
        <v>134</v>
      </c>
      <c r="G202" s="135">
        <v>19114</v>
      </c>
      <c r="H202" s="138" t="s">
        <v>3010</v>
      </c>
      <c r="I202" s="138" t="s">
        <v>1322</v>
      </c>
      <c r="J202" s="138" t="s">
        <v>6045</v>
      </c>
    </row>
    <row r="203" spans="1:10" x14ac:dyDescent="0.25">
      <c r="A203" s="135">
        <v>14963</v>
      </c>
      <c r="B203" s="135" t="s">
        <v>5733</v>
      </c>
      <c r="C203" s="135">
        <v>2013</v>
      </c>
      <c r="D203" s="136">
        <v>41532</v>
      </c>
      <c r="E203" s="137">
        <v>298</v>
      </c>
      <c r="F203" s="135">
        <v>20</v>
      </c>
      <c r="G203" s="135">
        <v>5960</v>
      </c>
      <c r="H203" s="138" t="s">
        <v>3010</v>
      </c>
      <c r="I203" s="138" t="s">
        <v>1322</v>
      </c>
      <c r="J203" s="138" t="s">
        <v>6046</v>
      </c>
    </row>
    <row r="204" spans="1:10" x14ac:dyDescent="0.25">
      <c r="A204" s="135">
        <v>14964</v>
      </c>
      <c r="B204" s="135" t="s">
        <v>5733</v>
      </c>
      <c r="C204" s="135">
        <v>2013</v>
      </c>
      <c r="D204" s="136">
        <v>41532</v>
      </c>
      <c r="E204" s="137">
        <v>102</v>
      </c>
      <c r="F204" s="135">
        <v>10</v>
      </c>
      <c r="G204" s="135">
        <v>1020</v>
      </c>
      <c r="H204" s="138" t="s">
        <v>3010</v>
      </c>
      <c r="I204" s="138" t="s">
        <v>1322</v>
      </c>
      <c r="J204" s="138" t="s">
        <v>6047</v>
      </c>
    </row>
    <row r="205" spans="1:10" x14ac:dyDescent="0.25">
      <c r="A205" s="135">
        <v>14967</v>
      </c>
      <c r="B205" s="135" t="s">
        <v>5733</v>
      </c>
      <c r="C205" s="135">
        <v>2013</v>
      </c>
      <c r="D205" s="136">
        <v>41532</v>
      </c>
      <c r="E205" s="137">
        <v>170</v>
      </c>
      <c r="F205" s="135">
        <v>11</v>
      </c>
      <c r="G205" s="135">
        <v>1870</v>
      </c>
      <c r="H205" s="138" t="s">
        <v>3010</v>
      </c>
      <c r="I205" s="138" t="s">
        <v>1299</v>
      </c>
      <c r="J205" s="138" t="s">
        <v>6048</v>
      </c>
    </row>
    <row r="206" spans="1:10" x14ac:dyDescent="0.25">
      <c r="A206" s="135">
        <v>14968</v>
      </c>
      <c r="B206" s="135" t="s">
        <v>5734</v>
      </c>
      <c r="C206" s="135">
        <v>2013</v>
      </c>
      <c r="D206" s="136">
        <v>41534</v>
      </c>
      <c r="E206" s="137">
        <v>42</v>
      </c>
      <c r="F206" s="135">
        <v>12</v>
      </c>
      <c r="G206" s="135">
        <v>504</v>
      </c>
      <c r="H206" s="138" t="s">
        <v>3010</v>
      </c>
      <c r="I206" s="138" t="s">
        <v>1274</v>
      </c>
      <c r="J206" s="138" t="s">
        <v>6049</v>
      </c>
    </row>
    <row r="207" spans="1:10" x14ac:dyDescent="0.25">
      <c r="A207" s="135">
        <v>14970</v>
      </c>
      <c r="B207" s="135" t="s">
        <v>5734</v>
      </c>
      <c r="C207" s="135">
        <v>2013</v>
      </c>
      <c r="D207" s="136">
        <v>41534</v>
      </c>
      <c r="E207" s="137">
        <v>153</v>
      </c>
      <c r="F207" s="135">
        <v>29</v>
      </c>
      <c r="G207" s="135">
        <v>4437</v>
      </c>
      <c r="H207" s="138" t="s">
        <v>3010</v>
      </c>
      <c r="I207" s="138" t="s">
        <v>1299</v>
      </c>
      <c r="J207" s="138" t="s">
        <v>6050</v>
      </c>
    </row>
    <row r="208" spans="1:10" x14ac:dyDescent="0.25">
      <c r="A208" s="135">
        <v>14971</v>
      </c>
      <c r="B208" s="135" t="s">
        <v>5734</v>
      </c>
      <c r="C208" s="135">
        <v>2013</v>
      </c>
      <c r="D208" s="136">
        <v>41534</v>
      </c>
      <c r="E208" s="137">
        <v>281</v>
      </c>
      <c r="F208" s="135">
        <v>8</v>
      </c>
      <c r="G208" s="135">
        <v>2248</v>
      </c>
      <c r="H208" s="138" t="s">
        <v>3010</v>
      </c>
      <c r="I208" s="138" t="s">
        <v>1322</v>
      </c>
      <c r="J208" s="138" t="s">
        <v>6051</v>
      </c>
    </row>
    <row r="209" spans="1:10" x14ac:dyDescent="0.25">
      <c r="A209" s="135">
        <v>14972</v>
      </c>
      <c r="B209" s="135" t="s">
        <v>5734</v>
      </c>
      <c r="C209" s="135">
        <v>2013</v>
      </c>
      <c r="D209" s="136">
        <v>41534</v>
      </c>
      <c r="E209" s="137">
        <v>35</v>
      </c>
      <c r="F209" s="135">
        <v>15</v>
      </c>
      <c r="G209" s="135">
        <v>525</v>
      </c>
      <c r="H209" s="138" t="s">
        <v>3010</v>
      </c>
      <c r="I209" s="138" t="s">
        <v>1322</v>
      </c>
      <c r="J209" s="138" t="s">
        <v>6052</v>
      </c>
    </row>
    <row r="210" spans="1:10" x14ac:dyDescent="0.25">
      <c r="A210" s="135">
        <v>14969</v>
      </c>
      <c r="B210" s="135" t="s">
        <v>5735</v>
      </c>
      <c r="C210" s="135">
        <v>2013</v>
      </c>
      <c r="D210" s="136">
        <v>41535</v>
      </c>
      <c r="E210" s="137">
        <v>352</v>
      </c>
      <c r="F210" s="135">
        <v>41</v>
      </c>
      <c r="G210" s="135">
        <v>13732</v>
      </c>
      <c r="H210" s="138" t="s">
        <v>3010</v>
      </c>
      <c r="I210" s="138" t="s">
        <v>1299</v>
      </c>
      <c r="J210" s="138" t="s">
        <v>6053</v>
      </c>
    </row>
    <row r="211" spans="1:10" x14ac:dyDescent="0.25">
      <c r="A211" s="135">
        <v>14973</v>
      </c>
      <c r="B211" s="135" t="s">
        <v>5735</v>
      </c>
      <c r="C211" s="135">
        <v>2013</v>
      </c>
      <c r="D211" s="136">
        <v>41535</v>
      </c>
      <c r="E211" s="137">
        <v>428</v>
      </c>
      <c r="F211" s="135">
        <v>2</v>
      </c>
      <c r="G211" s="135">
        <v>856</v>
      </c>
      <c r="H211" s="138" t="s">
        <v>3010</v>
      </c>
      <c r="I211" s="138" t="s">
        <v>1299</v>
      </c>
      <c r="J211" s="138" t="s">
        <v>6054</v>
      </c>
    </row>
    <row r="212" spans="1:10" x14ac:dyDescent="0.25">
      <c r="A212" s="135">
        <v>14974</v>
      </c>
      <c r="B212" s="135" t="s">
        <v>5735</v>
      </c>
      <c r="C212" s="135">
        <v>2013</v>
      </c>
      <c r="D212" s="136">
        <v>41535</v>
      </c>
      <c r="E212" s="137">
        <v>236</v>
      </c>
      <c r="F212" s="135">
        <v>4</v>
      </c>
      <c r="G212" s="135">
        <v>2124</v>
      </c>
      <c r="H212" s="138" t="s">
        <v>3010</v>
      </c>
      <c r="I212" s="138" t="s">
        <v>1322</v>
      </c>
      <c r="J212" s="138" t="s">
        <v>6055</v>
      </c>
    </row>
    <row r="213" spans="1:10" x14ac:dyDescent="0.25">
      <c r="A213" s="135">
        <v>14930</v>
      </c>
      <c r="B213" s="135" t="s">
        <v>5736</v>
      </c>
      <c r="C213" s="135">
        <v>2013</v>
      </c>
      <c r="D213" s="136">
        <v>41536</v>
      </c>
      <c r="E213" s="137">
        <v>88</v>
      </c>
      <c r="F213" s="135">
        <v>1174</v>
      </c>
      <c r="G213" s="135">
        <v>36333</v>
      </c>
      <c r="H213" s="138" t="s">
        <v>3010</v>
      </c>
      <c r="I213" s="138" t="s">
        <v>1274</v>
      </c>
      <c r="J213" s="138" t="s">
        <v>6056</v>
      </c>
    </row>
    <row r="214" spans="1:10" x14ac:dyDescent="0.25">
      <c r="A214" s="135">
        <v>14931</v>
      </c>
      <c r="B214" s="135" t="s">
        <v>5737</v>
      </c>
      <c r="C214" s="135">
        <v>2013</v>
      </c>
      <c r="D214" s="136">
        <v>41537</v>
      </c>
      <c r="E214" s="137">
        <v>55</v>
      </c>
      <c r="F214" s="135">
        <v>66</v>
      </c>
      <c r="G214" s="135">
        <v>3630</v>
      </c>
      <c r="H214" s="138" t="s">
        <v>3010</v>
      </c>
      <c r="I214" s="138" t="s">
        <v>1274</v>
      </c>
      <c r="J214" s="138" t="s">
        <v>6057</v>
      </c>
    </row>
    <row r="215" spans="1:10" x14ac:dyDescent="0.25">
      <c r="A215" s="135">
        <v>14934</v>
      </c>
      <c r="B215" s="135" t="s">
        <v>5738</v>
      </c>
      <c r="C215" s="135">
        <v>2013</v>
      </c>
      <c r="D215" s="136">
        <v>41540</v>
      </c>
      <c r="E215" s="137">
        <v>511</v>
      </c>
      <c r="F215" s="135">
        <v>168</v>
      </c>
      <c r="G215" s="135">
        <v>11263</v>
      </c>
      <c r="H215" s="138" t="s">
        <v>3010</v>
      </c>
      <c r="I215" s="138" t="s">
        <v>1322</v>
      </c>
      <c r="J215" s="138" t="s">
        <v>6058</v>
      </c>
    </row>
    <row r="216" spans="1:10" x14ac:dyDescent="0.25">
      <c r="A216" s="135">
        <v>14935</v>
      </c>
      <c r="B216" s="135" t="s">
        <v>5739</v>
      </c>
      <c r="C216" s="135">
        <v>2013</v>
      </c>
      <c r="D216" s="136">
        <v>41542</v>
      </c>
      <c r="E216" s="137">
        <v>834</v>
      </c>
      <c r="F216" s="135">
        <v>124</v>
      </c>
      <c r="G216" s="135">
        <v>49341</v>
      </c>
      <c r="H216" s="138" t="s">
        <v>3010</v>
      </c>
      <c r="I216" s="138" t="s">
        <v>1322</v>
      </c>
      <c r="J216" s="138" t="s">
        <v>6059</v>
      </c>
    </row>
    <row r="217" spans="1:10" x14ac:dyDescent="0.25">
      <c r="A217" s="135">
        <v>14936</v>
      </c>
      <c r="B217" s="135" t="s">
        <v>5739</v>
      </c>
      <c r="C217" s="135">
        <v>2013</v>
      </c>
      <c r="D217" s="136">
        <v>41542</v>
      </c>
      <c r="E217" s="137">
        <v>40</v>
      </c>
      <c r="F217" s="135">
        <v>23</v>
      </c>
      <c r="G217" s="135">
        <v>920</v>
      </c>
      <c r="H217" s="138" t="s">
        <v>3010</v>
      </c>
      <c r="I217" s="138" t="s">
        <v>1274</v>
      </c>
      <c r="J217" s="138" t="s">
        <v>6060</v>
      </c>
    </row>
    <row r="218" spans="1:10" x14ac:dyDescent="0.25">
      <c r="A218" s="135">
        <v>14938</v>
      </c>
      <c r="B218" s="135" t="s">
        <v>5739</v>
      </c>
      <c r="C218" s="135">
        <v>2013</v>
      </c>
      <c r="D218" s="136">
        <v>41542</v>
      </c>
      <c r="E218" s="137">
        <v>195</v>
      </c>
      <c r="F218" s="135">
        <v>33</v>
      </c>
      <c r="G218" s="135">
        <v>6435</v>
      </c>
      <c r="H218" s="138" t="s">
        <v>3010</v>
      </c>
      <c r="I218" s="138" t="s">
        <v>1322</v>
      </c>
      <c r="J218" s="138" t="s">
        <v>6061</v>
      </c>
    </row>
    <row r="219" spans="1:10" x14ac:dyDescent="0.25">
      <c r="A219" s="135">
        <v>14932</v>
      </c>
      <c r="B219" s="135" t="s">
        <v>5740</v>
      </c>
      <c r="C219" s="135">
        <v>2013</v>
      </c>
      <c r="D219" s="136">
        <v>41543</v>
      </c>
      <c r="E219" s="137">
        <v>10</v>
      </c>
      <c r="F219" s="135">
        <v>148</v>
      </c>
      <c r="G219" s="135">
        <v>1480</v>
      </c>
      <c r="H219" s="138" t="s">
        <v>3010</v>
      </c>
      <c r="I219" s="138" t="s">
        <v>1274</v>
      </c>
      <c r="J219" s="138" t="s">
        <v>6062</v>
      </c>
    </row>
    <row r="220" spans="1:10" x14ac:dyDescent="0.25">
      <c r="A220" s="135">
        <v>14939</v>
      </c>
      <c r="B220" s="135" t="s">
        <v>5740</v>
      </c>
      <c r="C220" s="135">
        <v>2013</v>
      </c>
      <c r="D220" s="136">
        <v>41543</v>
      </c>
      <c r="E220" s="137">
        <v>65</v>
      </c>
      <c r="F220" s="135">
        <v>12</v>
      </c>
      <c r="G220" s="135">
        <v>780</v>
      </c>
      <c r="H220" s="138" t="s">
        <v>3010</v>
      </c>
      <c r="I220" s="138" t="s">
        <v>1274</v>
      </c>
      <c r="J220" s="138" t="s">
        <v>6063</v>
      </c>
    </row>
    <row r="221" spans="1:10" x14ac:dyDescent="0.25">
      <c r="A221" s="135">
        <v>14940</v>
      </c>
      <c r="B221" s="135" t="s">
        <v>5740</v>
      </c>
      <c r="C221" s="135">
        <v>2013</v>
      </c>
      <c r="D221" s="136">
        <v>41543</v>
      </c>
      <c r="E221" s="137">
        <v>67</v>
      </c>
      <c r="F221" s="135">
        <v>36</v>
      </c>
      <c r="G221" s="135">
        <v>2412</v>
      </c>
      <c r="H221" s="138" t="s">
        <v>3010</v>
      </c>
      <c r="I221" s="138" t="s">
        <v>1274</v>
      </c>
      <c r="J221" s="138" t="s">
        <v>6064</v>
      </c>
    </row>
    <row r="222" spans="1:10" x14ac:dyDescent="0.25">
      <c r="A222" s="135">
        <v>14933</v>
      </c>
      <c r="B222" s="135" t="s">
        <v>5741</v>
      </c>
      <c r="C222" s="135">
        <v>2013</v>
      </c>
      <c r="D222" s="136">
        <v>41545</v>
      </c>
      <c r="E222" s="137">
        <v>130</v>
      </c>
      <c r="F222" s="135">
        <v>107</v>
      </c>
      <c r="G222" s="135">
        <v>6292</v>
      </c>
      <c r="H222" s="138" t="s">
        <v>3010</v>
      </c>
      <c r="I222" s="138" t="s">
        <v>1274</v>
      </c>
      <c r="J222" s="138" t="s">
        <v>6065</v>
      </c>
    </row>
    <row r="223" spans="1:10" x14ac:dyDescent="0.25">
      <c r="A223" s="135">
        <v>14985</v>
      </c>
      <c r="B223" s="135" t="s">
        <v>5742</v>
      </c>
      <c r="C223" s="135">
        <v>2013</v>
      </c>
      <c r="D223" s="136">
        <v>41548</v>
      </c>
      <c r="E223" s="137">
        <v>80</v>
      </c>
      <c r="F223" s="135">
        <v>6</v>
      </c>
      <c r="G223" s="135">
        <v>480</v>
      </c>
      <c r="H223" s="138" t="s">
        <v>3011</v>
      </c>
      <c r="I223" s="138" t="s">
        <v>1272</v>
      </c>
      <c r="J223" s="138" t="s">
        <v>6066</v>
      </c>
    </row>
    <row r="224" spans="1:10" x14ac:dyDescent="0.25">
      <c r="A224" s="135">
        <v>15026</v>
      </c>
      <c r="B224" s="135" t="s">
        <v>5742</v>
      </c>
      <c r="C224" s="135">
        <v>2013</v>
      </c>
      <c r="D224" s="136">
        <v>41548</v>
      </c>
      <c r="E224" s="137">
        <v>92</v>
      </c>
      <c r="F224" s="135">
        <v>30</v>
      </c>
      <c r="G224" s="135">
        <v>2760</v>
      </c>
      <c r="H224" s="138" t="s">
        <v>3010</v>
      </c>
      <c r="I224" s="138" t="s">
        <v>1274</v>
      </c>
      <c r="J224" s="138" t="s">
        <v>6067</v>
      </c>
    </row>
    <row r="225" spans="1:10" x14ac:dyDescent="0.25">
      <c r="A225" s="135">
        <v>15027</v>
      </c>
      <c r="B225" s="135" t="s">
        <v>5742</v>
      </c>
      <c r="C225" s="135">
        <v>2013</v>
      </c>
      <c r="D225" s="136">
        <v>41548</v>
      </c>
      <c r="E225" s="137">
        <v>642</v>
      </c>
      <c r="F225" s="135">
        <v>137</v>
      </c>
      <c r="G225" s="135">
        <v>25517</v>
      </c>
      <c r="H225" s="138" t="s">
        <v>3010</v>
      </c>
      <c r="I225" s="138" t="s">
        <v>1322</v>
      </c>
      <c r="J225" s="138" t="s">
        <v>6068</v>
      </c>
    </row>
    <row r="226" spans="1:10" x14ac:dyDescent="0.25">
      <c r="A226" s="135">
        <v>14983</v>
      </c>
      <c r="B226" s="135" t="s">
        <v>5743</v>
      </c>
      <c r="C226" s="135">
        <v>2013</v>
      </c>
      <c r="D226" s="136">
        <v>41549</v>
      </c>
      <c r="E226" s="137">
        <v>143</v>
      </c>
      <c r="F226" s="135">
        <v>13</v>
      </c>
      <c r="G226" s="135">
        <v>1859</v>
      </c>
      <c r="H226" s="138" t="s">
        <v>3011</v>
      </c>
      <c r="I226" s="138" t="s">
        <v>1272</v>
      </c>
      <c r="J226" s="138" t="s">
        <v>6069</v>
      </c>
    </row>
    <row r="227" spans="1:10" x14ac:dyDescent="0.25">
      <c r="A227" s="135">
        <v>14984</v>
      </c>
      <c r="B227" s="135" t="s">
        <v>5743</v>
      </c>
      <c r="C227" s="135">
        <v>2013</v>
      </c>
      <c r="D227" s="136">
        <v>41549</v>
      </c>
      <c r="E227" s="137">
        <v>520</v>
      </c>
      <c r="F227" s="135">
        <v>126</v>
      </c>
      <c r="G227" s="135">
        <v>65520</v>
      </c>
      <c r="H227" s="138" t="s">
        <v>3011</v>
      </c>
      <c r="I227" s="138" t="s">
        <v>1272</v>
      </c>
      <c r="J227" s="138" t="s">
        <v>6070</v>
      </c>
    </row>
    <row r="228" spans="1:10" x14ac:dyDescent="0.25">
      <c r="A228" s="135">
        <v>14986</v>
      </c>
      <c r="B228" s="135" t="s">
        <v>5744</v>
      </c>
      <c r="C228" s="135">
        <v>2013</v>
      </c>
      <c r="D228" s="136">
        <v>41555</v>
      </c>
      <c r="E228" s="137">
        <v>98</v>
      </c>
      <c r="F228" s="135">
        <v>53</v>
      </c>
      <c r="G228" s="135">
        <v>5194</v>
      </c>
      <c r="H228" s="138" t="s">
        <v>3011</v>
      </c>
      <c r="I228" s="138" t="s">
        <v>1272</v>
      </c>
      <c r="J228" s="138" t="s">
        <v>6071</v>
      </c>
    </row>
    <row r="229" spans="1:10" x14ac:dyDescent="0.25">
      <c r="A229" s="135">
        <v>15028</v>
      </c>
      <c r="B229" s="135" t="s">
        <v>5745</v>
      </c>
      <c r="C229" s="135">
        <v>2013</v>
      </c>
      <c r="D229" s="136">
        <v>41556</v>
      </c>
      <c r="E229" s="137">
        <v>58</v>
      </c>
      <c r="F229" s="135">
        <v>34</v>
      </c>
      <c r="G229" s="135">
        <v>1972</v>
      </c>
      <c r="H229" s="138" t="s">
        <v>3010</v>
      </c>
      <c r="I229" s="138" t="s">
        <v>1322</v>
      </c>
      <c r="J229" s="138" t="s">
        <v>6072</v>
      </c>
    </row>
    <row r="230" spans="1:10" x14ac:dyDescent="0.25">
      <c r="A230" s="135">
        <v>14989</v>
      </c>
      <c r="B230" s="135" t="s">
        <v>5746</v>
      </c>
      <c r="C230" s="135">
        <v>2013</v>
      </c>
      <c r="D230" s="136">
        <v>41557</v>
      </c>
      <c r="E230" s="137">
        <v>300</v>
      </c>
      <c r="F230" s="135">
        <v>78</v>
      </c>
      <c r="G230" s="135">
        <v>11336</v>
      </c>
      <c r="H230" s="138" t="s">
        <v>3011</v>
      </c>
      <c r="I230" s="138" t="s">
        <v>1272</v>
      </c>
      <c r="J230" s="138" t="s">
        <v>6073</v>
      </c>
    </row>
    <row r="231" spans="1:10" x14ac:dyDescent="0.25">
      <c r="A231" s="135">
        <v>14990</v>
      </c>
      <c r="B231" s="135" t="s">
        <v>5746</v>
      </c>
      <c r="C231" s="135">
        <v>2013</v>
      </c>
      <c r="D231" s="136">
        <v>41557</v>
      </c>
      <c r="E231" s="137">
        <v>540</v>
      </c>
      <c r="F231" s="135">
        <v>160</v>
      </c>
      <c r="G231" s="135">
        <v>84284</v>
      </c>
      <c r="H231" s="138" t="s">
        <v>3011</v>
      </c>
      <c r="I231" s="138" t="s">
        <v>1272</v>
      </c>
      <c r="J231" s="138" t="s">
        <v>6074</v>
      </c>
    </row>
    <row r="232" spans="1:10" x14ac:dyDescent="0.25">
      <c r="A232" s="135">
        <v>14987</v>
      </c>
      <c r="B232" s="135" t="s">
        <v>5747</v>
      </c>
      <c r="C232" s="135">
        <v>2013</v>
      </c>
      <c r="D232" s="136">
        <v>41558</v>
      </c>
      <c r="E232" s="137">
        <v>88</v>
      </c>
      <c r="F232" s="135">
        <v>27</v>
      </c>
      <c r="G232" s="135">
        <v>2376</v>
      </c>
      <c r="H232" s="138" t="s">
        <v>3011</v>
      </c>
      <c r="I232" s="138" t="s">
        <v>1272</v>
      </c>
      <c r="J232" s="138" t="s">
        <v>6075</v>
      </c>
    </row>
    <row r="233" spans="1:10" x14ac:dyDescent="0.25">
      <c r="A233" s="135">
        <v>15019</v>
      </c>
      <c r="B233" s="135" t="s">
        <v>5747</v>
      </c>
      <c r="C233" s="135">
        <v>2013</v>
      </c>
      <c r="D233" s="136">
        <v>41558</v>
      </c>
      <c r="E233" s="137">
        <v>560</v>
      </c>
      <c r="F233" s="135">
        <v>192</v>
      </c>
      <c r="G233" s="135">
        <v>104185</v>
      </c>
      <c r="H233" s="138" t="s">
        <v>3010</v>
      </c>
      <c r="I233" s="138" t="s">
        <v>1283</v>
      </c>
      <c r="J233" s="138" t="s">
        <v>6076</v>
      </c>
    </row>
    <row r="234" spans="1:10" x14ac:dyDescent="0.25">
      <c r="A234" s="135">
        <v>15020</v>
      </c>
      <c r="B234" s="135" t="s">
        <v>5747</v>
      </c>
      <c r="C234" s="135">
        <v>2013</v>
      </c>
      <c r="D234" s="136">
        <v>41558</v>
      </c>
      <c r="E234" s="137">
        <v>706</v>
      </c>
      <c r="F234" s="135">
        <v>44</v>
      </c>
      <c r="G234" s="135">
        <v>28659</v>
      </c>
      <c r="H234" s="138" t="s">
        <v>3010</v>
      </c>
      <c r="I234" s="138" t="s">
        <v>1322</v>
      </c>
      <c r="J234" s="138" t="s">
        <v>6077</v>
      </c>
    </row>
    <row r="235" spans="1:10" x14ac:dyDescent="0.25">
      <c r="A235" s="135">
        <v>15029</v>
      </c>
      <c r="B235" s="135" t="s">
        <v>5747</v>
      </c>
      <c r="C235" s="135">
        <v>2013</v>
      </c>
      <c r="D235" s="136">
        <v>41558</v>
      </c>
      <c r="E235" s="137">
        <v>756</v>
      </c>
      <c r="F235" s="135">
        <v>167</v>
      </c>
      <c r="G235" s="135">
        <v>126252</v>
      </c>
      <c r="H235" s="138" t="s">
        <v>3010</v>
      </c>
      <c r="I235" s="138" t="s">
        <v>1322</v>
      </c>
      <c r="J235" s="138" t="s">
        <v>6078</v>
      </c>
    </row>
    <row r="236" spans="1:10" x14ac:dyDescent="0.25">
      <c r="A236" s="135">
        <v>14995</v>
      </c>
      <c r="B236" s="135" t="s">
        <v>5748</v>
      </c>
      <c r="C236" s="135">
        <v>2013</v>
      </c>
      <c r="D236" s="136">
        <v>41559</v>
      </c>
      <c r="E236" s="137">
        <v>8</v>
      </c>
      <c r="F236" s="135">
        <v>479</v>
      </c>
      <c r="G236" s="135">
        <v>3468</v>
      </c>
      <c r="H236" s="138" t="s">
        <v>3010</v>
      </c>
      <c r="I236" s="138" t="s">
        <v>1322</v>
      </c>
      <c r="J236" s="138" t="s">
        <v>6079</v>
      </c>
    </row>
    <row r="237" spans="1:10" x14ac:dyDescent="0.25">
      <c r="A237" s="135">
        <v>15000</v>
      </c>
      <c r="B237" s="135" t="s">
        <v>5748</v>
      </c>
      <c r="C237" s="135">
        <v>2013</v>
      </c>
      <c r="D237" s="136">
        <v>41559</v>
      </c>
      <c r="E237" s="137">
        <v>417</v>
      </c>
      <c r="F237" s="135">
        <v>60</v>
      </c>
      <c r="G237" s="135">
        <v>25313</v>
      </c>
      <c r="H237" s="138" t="s">
        <v>3010</v>
      </c>
      <c r="I237" s="138" t="s">
        <v>1322</v>
      </c>
      <c r="J237" s="138" t="s">
        <v>6080</v>
      </c>
    </row>
    <row r="238" spans="1:10" x14ac:dyDescent="0.25">
      <c r="A238" s="135">
        <v>15003</v>
      </c>
      <c r="B238" s="135" t="s">
        <v>5748</v>
      </c>
      <c r="C238" s="135">
        <v>2013</v>
      </c>
      <c r="D238" s="136">
        <v>41559</v>
      </c>
      <c r="E238" s="137">
        <v>1025</v>
      </c>
      <c r="F238" s="135">
        <v>92</v>
      </c>
      <c r="G238" s="135">
        <v>66430</v>
      </c>
      <c r="H238" s="138" t="s">
        <v>3010</v>
      </c>
      <c r="I238" s="138" t="s">
        <v>1322</v>
      </c>
      <c r="J238" s="138" t="s">
        <v>6081</v>
      </c>
    </row>
    <row r="239" spans="1:10" x14ac:dyDescent="0.25">
      <c r="A239" s="135">
        <v>15007</v>
      </c>
      <c r="B239" s="135" t="s">
        <v>5748</v>
      </c>
      <c r="C239" s="135">
        <v>2013</v>
      </c>
      <c r="D239" s="136">
        <v>41559</v>
      </c>
      <c r="E239" s="137">
        <v>600</v>
      </c>
      <c r="F239" s="135">
        <v>59</v>
      </c>
      <c r="G239" s="135">
        <v>11477</v>
      </c>
      <c r="H239" s="138" t="s">
        <v>3010</v>
      </c>
      <c r="I239" s="138" t="s">
        <v>1322</v>
      </c>
      <c r="J239" s="138" t="s">
        <v>6082</v>
      </c>
    </row>
    <row r="240" spans="1:10" x14ac:dyDescent="0.25">
      <c r="A240" s="135">
        <v>15017</v>
      </c>
      <c r="B240" s="135" t="s">
        <v>5748</v>
      </c>
      <c r="C240" s="135">
        <v>2013</v>
      </c>
      <c r="D240" s="136">
        <v>41559</v>
      </c>
      <c r="E240" s="137">
        <v>51</v>
      </c>
      <c r="F240" s="135">
        <v>95</v>
      </c>
      <c r="G240" s="135">
        <v>3741</v>
      </c>
      <c r="H240" s="138" t="s">
        <v>3010</v>
      </c>
      <c r="I240" s="138" t="s">
        <v>1322</v>
      </c>
      <c r="J240" s="138" t="s">
        <v>6083</v>
      </c>
    </row>
    <row r="241" spans="1:10" x14ac:dyDescent="0.25">
      <c r="A241" s="135">
        <v>15018</v>
      </c>
      <c r="B241" s="135" t="s">
        <v>5748</v>
      </c>
      <c r="C241" s="135">
        <v>2013</v>
      </c>
      <c r="D241" s="136">
        <v>41559</v>
      </c>
      <c r="E241" s="137">
        <v>420</v>
      </c>
      <c r="F241" s="135">
        <v>170</v>
      </c>
      <c r="G241" s="135">
        <v>69667</v>
      </c>
      <c r="H241" s="138" t="s">
        <v>3010</v>
      </c>
      <c r="I241" s="138" t="s">
        <v>1299</v>
      </c>
      <c r="J241" s="138" t="s">
        <v>6084</v>
      </c>
    </row>
    <row r="242" spans="1:10" x14ac:dyDescent="0.25">
      <c r="A242" s="135">
        <v>15013</v>
      </c>
      <c r="B242" s="135" t="s">
        <v>5749</v>
      </c>
      <c r="C242" s="135">
        <v>2013</v>
      </c>
      <c r="D242" s="136">
        <v>41560</v>
      </c>
      <c r="E242" s="137">
        <v>215</v>
      </c>
      <c r="F242" s="135">
        <v>5</v>
      </c>
      <c r="G242" s="135">
        <v>1075</v>
      </c>
      <c r="H242" s="138" t="s">
        <v>3010</v>
      </c>
      <c r="I242" s="138" t="s">
        <v>1322</v>
      </c>
      <c r="J242" s="138" t="s">
        <v>6085</v>
      </c>
    </row>
    <row r="243" spans="1:10" x14ac:dyDescent="0.25">
      <c r="A243" s="135">
        <v>15021</v>
      </c>
      <c r="B243" s="135" t="s">
        <v>5750</v>
      </c>
      <c r="C243" s="135">
        <v>2013</v>
      </c>
      <c r="D243" s="136">
        <v>41561</v>
      </c>
      <c r="E243" s="137">
        <v>17</v>
      </c>
      <c r="F243" s="135">
        <v>170</v>
      </c>
      <c r="G243" s="135">
        <v>2755</v>
      </c>
      <c r="H243" s="138" t="s">
        <v>3010</v>
      </c>
      <c r="I243" s="138" t="s">
        <v>1299</v>
      </c>
      <c r="J243" s="138" t="s">
        <v>6086</v>
      </c>
    </row>
    <row r="244" spans="1:10" x14ac:dyDescent="0.25">
      <c r="A244" s="135">
        <v>14996</v>
      </c>
      <c r="B244" s="135" t="s">
        <v>5751</v>
      </c>
      <c r="C244" s="135">
        <v>2013</v>
      </c>
      <c r="D244" s="136">
        <v>41562</v>
      </c>
      <c r="E244" s="137">
        <v>3</v>
      </c>
      <c r="F244" s="135">
        <v>1077</v>
      </c>
      <c r="G244" s="135">
        <v>3231</v>
      </c>
      <c r="H244" s="138" t="s">
        <v>3010</v>
      </c>
      <c r="I244" s="138" t="s">
        <v>1274</v>
      </c>
      <c r="J244" s="138" t="s">
        <v>6087</v>
      </c>
    </row>
    <row r="245" spans="1:10" x14ac:dyDescent="0.25">
      <c r="A245" s="135">
        <v>14997</v>
      </c>
      <c r="B245" s="135" t="s">
        <v>5751</v>
      </c>
      <c r="C245" s="135">
        <v>2013</v>
      </c>
      <c r="D245" s="136">
        <v>41562</v>
      </c>
      <c r="E245" s="137">
        <v>10</v>
      </c>
      <c r="F245" s="135">
        <v>479</v>
      </c>
      <c r="G245" s="135">
        <v>4143</v>
      </c>
      <c r="H245" s="138" t="s">
        <v>3010</v>
      </c>
      <c r="I245" s="138" t="s">
        <v>1322</v>
      </c>
      <c r="J245" s="138" t="s">
        <v>6088</v>
      </c>
    </row>
    <row r="246" spans="1:10" x14ac:dyDescent="0.25">
      <c r="A246" s="135">
        <v>14998</v>
      </c>
      <c r="B246" s="135" t="s">
        <v>5751</v>
      </c>
      <c r="C246" s="135">
        <v>2013</v>
      </c>
      <c r="D246" s="136">
        <v>41562</v>
      </c>
      <c r="E246" s="137">
        <v>484</v>
      </c>
      <c r="F246" s="135">
        <v>13</v>
      </c>
      <c r="G246" s="135">
        <v>5644</v>
      </c>
      <c r="H246" s="138" t="s">
        <v>3010</v>
      </c>
      <c r="I246" s="138" t="s">
        <v>1299</v>
      </c>
      <c r="J246" s="138" t="s">
        <v>6089</v>
      </c>
    </row>
    <row r="247" spans="1:10" x14ac:dyDescent="0.25">
      <c r="A247" s="135">
        <v>15001</v>
      </c>
      <c r="B247" s="135" t="s">
        <v>5751</v>
      </c>
      <c r="C247" s="135">
        <v>2013</v>
      </c>
      <c r="D247" s="136">
        <v>41562</v>
      </c>
      <c r="E247" s="137">
        <v>197</v>
      </c>
      <c r="F247" s="135">
        <v>50</v>
      </c>
      <c r="G247" s="135">
        <v>8970</v>
      </c>
      <c r="H247" s="138" t="s">
        <v>3010</v>
      </c>
      <c r="I247" s="138" t="s">
        <v>1322</v>
      </c>
      <c r="J247" s="138" t="s">
        <v>6090</v>
      </c>
    </row>
    <row r="248" spans="1:10" x14ac:dyDescent="0.25">
      <c r="A248" s="135">
        <v>15004</v>
      </c>
      <c r="B248" s="135" t="s">
        <v>5751</v>
      </c>
      <c r="C248" s="135">
        <v>2013</v>
      </c>
      <c r="D248" s="136">
        <v>41562</v>
      </c>
      <c r="E248" s="137">
        <v>399</v>
      </c>
      <c r="F248" s="135">
        <v>167</v>
      </c>
      <c r="G248" s="135">
        <v>22632</v>
      </c>
      <c r="H248" s="138" t="s">
        <v>3010</v>
      </c>
      <c r="I248" s="138" t="s">
        <v>1322</v>
      </c>
      <c r="J248" s="138" t="s">
        <v>6091</v>
      </c>
    </row>
    <row r="249" spans="1:10" x14ac:dyDescent="0.25">
      <c r="A249" s="135">
        <v>15008</v>
      </c>
      <c r="B249" s="135" t="s">
        <v>5751</v>
      </c>
      <c r="C249" s="135">
        <v>2013</v>
      </c>
      <c r="D249" s="136">
        <v>41562</v>
      </c>
      <c r="E249" s="137">
        <v>257</v>
      </c>
      <c r="F249" s="135">
        <v>419</v>
      </c>
      <c r="G249" s="135">
        <v>42027</v>
      </c>
      <c r="H249" s="138" t="s">
        <v>3010</v>
      </c>
      <c r="I249" s="138" t="s">
        <v>1322</v>
      </c>
      <c r="J249" s="138" t="s">
        <v>6092</v>
      </c>
    </row>
    <row r="250" spans="1:10" x14ac:dyDescent="0.25">
      <c r="A250" s="135">
        <v>15009</v>
      </c>
      <c r="B250" s="135" t="s">
        <v>5751</v>
      </c>
      <c r="C250" s="135">
        <v>2013</v>
      </c>
      <c r="D250" s="136">
        <v>41562</v>
      </c>
      <c r="E250" s="137">
        <v>43</v>
      </c>
      <c r="F250" s="135">
        <v>8</v>
      </c>
      <c r="G250" s="135">
        <v>344</v>
      </c>
      <c r="H250" s="138" t="s">
        <v>3010</v>
      </c>
      <c r="I250" s="138" t="s">
        <v>1299</v>
      </c>
      <c r="J250" s="138" t="s">
        <v>6093</v>
      </c>
    </row>
    <row r="251" spans="1:10" x14ac:dyDescent="0.25">
      <c r="A251" s="135">
        <v>15010</v>
      </c>
      <c r="B251" s="135" t="s">
        <v>5751</v>
      </c>
      <c r="C251" s="135">
        <v>2013</v>
      </c>
      <c r="D251" s="136">
        <v>41562</v>
      </c>
      <c r="E251" s="137">
        <v>46</v>
      </c>
      <c r="F251" s="135">
        <v>18</v>
      </c>
      <c r="G251" s="135">
        <v>828</v>
      </c>
      <c r="H251" s="138" t="s">
        <v>3010</v>
      </c>
      <c r="I251" s="138" t="s">
        <v>1299</v>
      </c>
      <c r="J251" s="138" t="s">
        <v>6094</v>
      </c>
    </row>
    <row r="252" spans="1:10" x14ac:dyDescent="0.25">
      <c r="A252" s="135">
        <v>15015</v>
      </c>
      <c r="B252" s="135" t="s">
        <v>5751</v>
      </c>
      <c r="C252" s="135">
        <v>2013</v>
      </c>
      <c r="D252" s="136">
        <v>41562</v>
      </c>
      <c r="E252" s="137">
        <v>505</v>
      </c>
      <c r="F252" s="135">
        <v>73</v>
      </c>
      <c r="G252" s="135">
        <v>25540</v>
      </c>
      <c r="H252" s="138" t="s">
        <v>3010</v>
      </c>
      <c r="I252" s="138" t="s">
        <v>1322</v>
      </c>
      <c r="J252" s="138" t="s">
        <v>6095</v>
      </c>
    </row>
    <row r="253" spans="1:10" x14ac:dyDescent="0.25">
      <c r="A253" s="135">
        <v>15016</v>
      </c>
      <c r="B253" s="135" t="s">
        <v>5751</v>
      </c>
      <c r="C253" s="135">
        <v>2013</v>
      </c>
      <c r="D253" s="136">
        <v>41562</v>
      </c>
      <c r="E253" s="137">
        <v>103</v>
      </c>
      <c r="F253" s="135">
        <v>5</v>
      </c>
      <c r="G253" s="135">
        <v>515</v>
      </c>
      <c r="H253" s="138" t="s">
        <v>3010</v>
      </c>
      <c r="I253" s="138" t="s">
        <v>1322</v>
      </c>
      <c r="J253" s="138" t="s">
        <v>6096</v>
      </c>
    </row>
    <row r="254" spans="1:10" x14ac:dyDescent="0.25">
      <c r="A254" s="135">
        <v>15022</v>
      </c>
      <c r="B254" s="135" t="s">
        <v>5751</v>
      </c>
      <c r="C254" s="135">
        <v>2013</v>
      </c>
      <c r="D254" s="136">
        <v>41562</v>
      </c>
      <c r="E254" s="137">
        <v>127</v>
      </c>
      <c r="F254" s="135">
        <v>170</v>
      </c>
      <c r="G254" s="135">
        <v>19728</v>
      </c>
      <c r="H254" s="138" t="s">
        <v>3010</v>
      </c>
      <c r="I254" s="138" t="s">
        <v>1299</v>
      </c>
      <c r="J254" s="138" t="s">
        <v>6086</v>
      </c>
    </row>
    <row r="255" spans="1:10" x14ac:dyDescent="0.25">
      <c r="A255" s="135">
        <v>14999</v>
      </c>
      <c r="B255" s="135" t="s">
        <v>5752</v>
      </c>
      <c r="C255" s="135">
        <v>2013</v>
      </c>
      <c r="D255" s="136">
        <v>41563</v>
      </c>
      <c r="E255" s="137">
        <v>127</v>
      </c>
      <c r="F255" s="135">
        <v>13</v>
      </c>
      <c r="G255" s="135">
        <v>1651</v>
      </c>
      <c r="H255" s="138" t="s">
        <v>3010</v>
      </c>
      <c r="I255" s="138" t="s">
        <v>1299</v>
      </c>
      <c r="J255" s="138" t="s">
        <v>6097</v>
      </c>
    </row>
    <row r="256" spans="1:10" x14ac:dyDescent="0.25">
      <c r="A256" s="135">
        <v>15014</v>
      </c>
      <c r="B256" s="135" t="s">
        <v>5752</v>
      </c>
      <c r="C256" s="135">
        <v>2013</v>
      </c>
      <c r="D256" s="136">
        <v>41563</v>
      </c>
      <c r="E256" s="137">
        <v>221</v>
      </c>
      <c r="F256" s="135">
        <v>5</v>
      </c>
      <c r="G256" s="135">
        <v>1105</v>
      </c>
      <c r="H256" s="138" t="s">
        <v>3010</v>
      </c>
      <c r="I256" s="138" t="s">
        <v>1322</v>
      </c>
      <c r="J256" s="138" t="s">
        <v>6098</v>
      </c>
    </row>
    <row r="257" spans="1:10" x14ac:dyDescent="0.25">
      <c r="A257" s="135">
        <v>15024</v>
      </c>
      <c r="B257" s="135" t="s">
        <v>5752</v>
      </c>
      <c r="C257" s="135">
        <v>2013</v>
      </c>
      <c r="D257" s="136">
        <v>41563</v>
      </c>
      <c r="E257" s="137">
        <v>227</v>
      </c>
      <c r="F257" s="135">
        <v>11</v>
      </c>
      <c r="G257" s="135">
        <v>2497</v>
      </c>
      <c r="H257" s="138" t="s">
        <v>3010</v>
      </c>
      <c r="I257" s="138" t="s">
        <v>1274</v>
      </c>
      <c r="J257" s="138" t="s">
        <v>6099</v>
      </c>
    </row>
    <row r="258" spans="1:10" x14ac:dyDescent="0.25">
      <c r="A258" s="135">
        <v>15002</v>
      </c>
      <c r="B258" s="135" t="s">
        <v>5753</v>
      </c>
      <c r="C258" s="135">
        <v>2013</v>
      </c>
      <c r="D258" s="136">
        <v>41564</v>
      </c>
      <c r="E258" s="137">
        <v>280</v>
      </c>
      <c r="F258" s="135">
        <v>40</v>
      </c>
      <c r="G258" s="135">
        <v>11200</v>
      </c>
      <c r="H258" s="138" t="s">
        <v>3010</v>
      </c>
      <c r="I258" s="138" t="s">
        <v>1322</v>
      </c>
      <c r="J258" s="138" t="s">
        <v>6100</v>
      </c>
    </row>
    <row r="259" spans="1:10" x14ac:dyDescent="0.25">
      <c r="A259" s="135">
        <v>15005</v>
      </c>
      <c r="B259" s="135" t="s">
        <v>5753</v>
      </c>
      <c r="C259" s="135">
        <v>2013</v>
      </c>
      <c r="D259" s="136">
        <v>41564</v>
      </c>
      <c r="E259" s="137">
        <v>85</v>
      </c>
      <c r="F259" s="135">
        <v>9</v>
      </c>
      <c r="G259" s="135">
        <v>765</v>
      </c>
      <c r="H259" s="138" t="s">
        <v>3010</v>
      </c>
      <c r="I259" s="138" t="s">
        <v>1299</v>
      </c>
      <c r="J259" s="138" t="s">
        <v>6101</v>
      </c>
    </row>
    <row r="260" spans="1:10" x14ac:dyDescent="0.25">
      <c r="A260" s="135">
        <v>15011</v>
      </c>
      <c r="B260" s="135" t="s">
        <v>5753</v>
      </c>
      <c r="C260" s="135">
        <v>2013</v>
      </c>
      <c r="D260" s="136">
        <v>41564</v>
      </c>
      <c r="E260" s="137">
        <v>98</v>
      </c>
      <c r="F260" s="135">
        <v>20</v>
      </c>
      <c r="G260" s="135">
        <v>1960</v>
      </c>
      <c r="H260" s="138" t="s">
        <v>3010</v>
      </c>
      <c r="I260" s="138" t="s">
        <v>1299</v>
      </c>
      <c r="J260" s="138" t="s">
        <v>6102</v>
      </c>
    </row>
    <row r="261" spans="1:10" x14ac:dyDescent="0.25">
      <c r="A261" s="135">
        <v>15023</v>
      </c>
      <c r="B261" s="135" t="s">
        <v>5753</v>
      </c>
      <c r="C261" s="135">
        <v>2013</v>
      </c>
      <c r="D261" s="136">
        <v>41564</v>
      </c>
      <c r="E261" s="137">
        <v>239</v>
      </c>
      <c r="F261" s="135">
        <v>8</v>
      </c>
      <c r="G261" s="135">
        <v>1912</v>
      </c>
      <c r="H261" s="138" t="s">
        <v>3010</v>
      </c>
      <c r="I261" s="138" t="s">
        <v>1322</v>
      </c>
      <c r="J261" s="138" t="s">
        <v>6103</v>
      </c>
    </row>
    <row r="262" spans="1:10" x14ac:dyDescent="0.25">
      <c r="A262" s="135">
        <v>15025</v>
      </c>
      <c r="B262" s="135" t="s">
        <v>5753</v>
      </c>
      <c r="C262" s="135">
        <v>2013</v>
      </c>
      <c r="D262" s="136">
        <v>41564</v>
      </c>
      <c r="E262" s="137">
        <v>86</v>
      </c>
      <c r="F262" s="135">
        <v>11</v>
      </c>
      <c r="G262" s="135">
        <v>946</v>
      </c>
      <c r="H262" s="138" t="s">
        <v>3010</v>
      </c>
      <c r="I262" s="138" t="s">
        <v>1274</v>
      </c>
      <c r="J262" s="138" t="s">
        <v>6104</v>
      </c>
    </row>
    <row r="263" spans="1:10" x14ac:dyDescent="0.25">
      <c r="A263" s="135">
        <v>15006</v>
      </c>
      <c r="B263" s="135" t="s">
        <v>5754</v>
      </c>
      <c r="C263" s="135">
        <v>2013</v>
      </c>
      <c r="D263" s="136">
        <v>41565</v>
      </c>
      <c r="E263" s="137">
        <v>189</v>
      </c>
      <c r="F263" s="135">
        <v>226</v>
      </c>
      <c r="G263" s="135">
        <v>8247</v>
      </c>
      <c r="H263" s="138" t="s">
        <v>3010</v>
      </c>
      <c r="I263" s="138" t="s">
        <v>1322</v>
      </c>
      <c r="J263" s="138" t="s">
        <v>6105</v>
      </c>
    </row>
    <row r="264" spans="1:10" x14ac:dyDescent="0.25">
      <c r="A264" s="135">
        <v>15012</v>
      </c>
      <c r="B264" s="135" t="s">
        <v>5754</v>
      </c>
      <c r="C264" s="135">
        <v>2013</v>
      </c>
      <c r="D264" s="136">
        <v>41565</v>
      </c>
      <c r="E264" s="137">
        <v>220</v>
      </c>
      <c r="F264" s="135">
        <v>13</v>
      </c>
      <c r="G264" s="135">
        <v>2860</v>
      </c>
      <c r="H264" s="138" t="s">
        <v>3010</v>
      </c>
      <c r="I264" s="138" t="s">
        <v>1322</v>
      </c>
      <c r="J264" s="138" t="s">
        <v>6106</v>
      </c>
    </row>
    <row r="265" spans="1:10" x14ac:dyDescent="0.25">
      <c r="A265" s="135">
        <v>15032</v>
      </c>
      <c r="B265" s="135" t="s">
        <v>5755</v>
      </c>
      <c r="C265" s="135">
        <v>2013</v>
      </c>
      <c r="D265" s="136">
        <v>41567</v>
      </c>
      <c r="E265" s="137">
        <v>17</v>
      </c>
      <c r="F265" s="135">
        <v>37</v>
      </c>
      <c r="G265" s="135">
        <v>629</v>
      </c>
      <c r="H265" s="138" t="s">
        <v>3010</v>
      </c>
      <c r="I265" s="138" t="s">
        <v>1274</v>
      </c>
      <c r="J265" s="138" t="s">
        <v>6107</v>
      </c>
    </row>
    <row r="266" spans="1:10" x14ac:dyDescent="0.25">
      <c r="A266" s="135">
        <v>14991</v>
      </c>
      <c r="B266" s="135" t="s">
        <v>5756</v>
      </c>
      <c r="C266" s="135">
        <v>2013</v>
      </c>
      <c r="D266" s="136">
        <v>41570</v>
      </c>
      <c r="E266" s="137">
        <v>79</v>
      </c>
      <c r="F266" s="135">
        <v>15</v>
      </c>
      <c r="G266" s="135">
        <v>1185</v>
      </c>
      <c r="H266" s="138" t="s">
        <v>3011</v>
      </c>
      <c r="I266" s="138" t="s">
        <v>1272</v>
      </c>
      <c r="J266" s="138" t="s">
        <v>6108</v>
      </c>
    </row>
    <row r="267" spans="1:10" x14ac:dyDescent="0.25">
      <c r="A267" s="135">
        <v>15033</v>
      </c>
      <c r="B267" s="135" t="s">
        <v>5756</v>
      </c>
      <c r="C267" s="135">
        <v>2013</v>
      </c>
      <c r="D267" s="136">
        <v>41570</v>
      </c>
      <c r="E267" s="137">
        <v>97</v>
      </c>
      <c r="F267" s="135">
        <v>259</v>
      </c>
      <c r="G267" s="135">
        <v>25123</v>
      </c>
      <c r="H267" s="138" t="s">
        <v>3010</v>
      </c>
      <c r="I267" s="138" t="s">
        <v>1283</v>
      </c>
      <c r="J267" s="138" t="s">
        <v>6109</v>
      </c>
    </row>
    <row r="268" spans="1:10" x14ac:dyDescent="0.25">
      <c r="A268" s="135">
        <v>15034</v>
      </c>
      <c r="B268" s="135" t="s">
        <v>5756</v>
      </c>
      <c r="C268" s="135">
        <v>2013</v>
      </c>
      <c r="D268" s="136">
        <v>41570</v>
      </c>
      <c r="E268" s="137">
        <v>38</v>
      </c>
      <c r="F268" s="135">
        <v>9</v>
      </c>
      <c r="G268" s="135">
        <v>342</v>
      </c>
      <c r="H268" s="138" t="s">
        <v>3010</v>
      </c>
      <c r="I268" s="138" t="s">
        <v>1322</v>
      </c>
      <c r="J268" s="138" t="s">
        <v>6110</v>
      </c>
    </row>
    <row r="269" spans="1:10" x14ac:dyDescent="0.25">
      <c r="A269" s="135">
        <v>14993</v>
      </c>
      <c r="B269" s="135" t="s">
        <v>5757</v>
      </c>
      <c r="C269" s="135">
        <v>2013</v>
      </c>
      <c r="D269" s="136">
        <v>41571</v>
      </c>
      <c r="E269" s="137">
        <v>308</v>
      </c>
      <c r="F269" s="135">
        <v>65</v>
      </c>
      <c r="G269" s="135">
        <v>11812</v>
      </c>
      <c r="H269" s="138" t="s">
        <v>3011</v>
      </c>
      <c r="I269" s="138" t="s">
        <v>1272</v>
      </c>
      <c r="J269" s="138" t="s">
        <v>6111</v>
      </c>
    </row>
    <row r="270" spans="1:10" x14ac:dyDescent="0.25">
      <c r="A270" s="135">
        <v>15035</v>
      </c>
      <c r="B270" s="135" t="s">
        <v>5758</v>
      </c>
      <c r="C270" s="135">
        <v>2013</v>
      </c>
      <c r="D270" s="136">
        <v>41572</v>
      </c>
      <c r="E270" s="137">
        <v>340</v>
      </c>
      <c r="F270" s="135">
        <v>216</v>
      </c>
      <c r="G270" s="135">
        <v>54468</v>
      </c>
      <c r="H270" s="138" t="s">
        <v>3010</v>
      </c>
      <c r="I270" s="138" t="s">
        <v>1274</v>
      </c>
      <c r="J270" s="138" t="s">
        <v>6112</v>
      </c>
    </row>
    <row r="271" spans="1:10" x14ac:dyDescent="0.25">
      <c r="A271" s="135">
        <v>15036</v>
      </c>
      <c r="B271" s="135" t="s">
        <v>5758</v>
      </c>
      <c r="C271" s="135">
        <v>2013</v>
      </c>
      <c r="D271" s="136">
        <v>41572</v>
      </c>
      <c r="E271" s="137">
        <v>756</v>
      </c>
      <c r="F271" s="135">
        <v>583</v>
      </c>
      <c r="G271" s="135">
        <v>38258</v>
      </c>
      <c r="H271" s="138" t="s">
        <v>3010</v>
      </c>
      <c r="I271" s="138" t="s">
        <v>1322</v>
      </c>
      <c r="J271" s="138" t="s">
        <v>6113</v>
      </c>
    </row>
    <row r="272" spans="1:10" x14ac:dyDescent="0.25">
      <c r="A272" s="135">
        <v>15037</v>
      </c>
      <c r="B272" s="135" t="s">
        <v>5759</v>
      </c>
      <c r="C272" s="135">
        <v>2013</v>
      </c>
      <c r="D272" s="136">
        <v>41573</v>
      </c>
      <c r="E272" s="137">
        <v>114</v>
      </c>
      <c r="F272" s="135">
        <v>1177</v>
      </c>
      <c r="G272" s="135">
        <v>24037</v>
      </c>
      <c r="H272" s="138" t="s">
        <v>3010</v>
      </c>
      <c r="I272" s="138" t="s">
        <v>1322</v>
      </c>
      <c r="J272" s="138" t="s">
        <v>6114</v>
      </c>
    </row>
    <row r="273" spans="1:10" x14ac:dyDescent="0.25">
      <c r="A273" s="135">
        <v>15038</v>
      </c>
      <c r="B273" s="135" t="s">
        <v>5760</v>
      </c>
      <c r="C273" s="135">
        <v>2013</v>
      </c>
      <c r="D273" s="136">
        <v>41576</v>
      </c>
      <c r="E273" s="137">
        <v>173</v>
      </c>
      <c r="F273" s="135">
        <v>424</v>
      </c>
      <c r="G273" s="135">
        <v>14808</v>
      </c>
      <c r="H273" s="138" t="s">
        <v>3010</v>
      </c>
      <c r="I273" s="138" t="s">
        <v>1322</v>
      </c>
      <c r="J273" s="138" t="s">
        <v>6115</v>
      </c>
    </row>
    <row r="274" spans="1:10" x14ac:dyDescent="0.25">
      <c r="A274" s="135">
        <v>15039</v>
      </c>
      <c r="B274" s="135" t="s">
        <v>5760</v>
      </c>
      <c r="C274" s="135">
        <v>2013</v>
      </c>
      <c r="D274" s="136">
        <v>41576</v>
      </c>
      <c r="E274" s="137">
        <v>852</v>
      </c>
      <c r="F274" s="135">
        <v>76</v>
      </c>
      <c r="G274" s="135">
        <v>22952</v>
      </c>
      <c r="H274" s="138" t="s">
        <v>3010</v>
      </c>
      <c r="I274" s="138" t="s">
        <v>1322</v>
      </c>
      <c r="J274" s="138" t="s">
        <v>6116</v>
      </c>
    </row>
    <row r="275" spans="1:10" x14ac:dyDescent="0.25">
      <c r="A275" s="135">
        <v>14988</v>
      </c>
      <c r="B275" s="135" t="s">
        <v>5761</v>
      </c>
      <c r="C275" s="135">
        <v>2013</v>
      </c>
      <c r="D275" s="136">
        <v>41577</v>
      </c>
      <c r="E275" s="137">
        <v>424</v>
      </c>
      <c r="F275" s="135">
        <v>47</v>
      </c>
      <c r="G275" s="135">
        <v>19928</v>
      </c>
      <c r="H275" s="138" t="s">
        <v>3011</v>
      </c>
      <c r="I275" s="138" t="s">
        <v>1272</v>
      </c>
      <c r="J275" s="138" t="s">
        <v>6117</v>
      </c>
    </row>
    <row r="276" spans="1:10" x14ac:dyDescent="0.25">
      <c r="A276" s="135">
        <v>14992</v>
      </c>
      <c r="B276" s="135" t="s">
        <v>5761</v>
      </c>
      <c r="C276" s="135">
        <v>2013</v>
      </c>
      <c r="D276" s="136">
        <v>41577</v>
      </c>
      <c r="E276" s="137">
        <v>400</v>
      </c>
      <c r="F276" s="135">
        <v>15</v>
      </c>
      <c r="G276" s="135">
        <v>6000</v>
      </c>
      <c r="H276" s="138" t="s">
        <v>3011</v>
      </c>
      <c r="I276" s="138" t="s">
        <v>1272</v>
      </c>
      <c r="J276" s="138" t="s">
        <v>6118</v>
      </c>
    </row>
    <row r="277" spans="1:10" x14ac:dyDescent="0.25">
      <c r="A277" s="135">
        <v>15040</v>
      </c>
      <c r="B277" s="135" t="s">
        <v>5761</v>
      </c>
      <c r="C277" s="135">
        <v>2013</v>
      </c>
      <c r="D277" s="136">
        <v>41577</v>
      </c>
      <c r="E277" s="137">
        <v>178</v>
      </c>
      <c r="F277" s="135">
        <v>72</v>
      </c>
      <c r="G277" s="135">
        <v>12816</v>
      </c>
      <c r="H277" s="138" t="s">
        <v>3010</v>
      </c>
      <c r="I277" s="138" t="s">
        <v>1283</v>
      </c>
      <c r="J277" s="138" t="s">
        <v>6119</v>
      </c>
    </row>
    <row r="278" spans="1:10" x14ac:dyDescent="0.25">
      <c r="A278" s="135">
        <v>14994</v>
      </c>
      <c r="B278" s="135" t="s">
        <v>5762</v>
      </c>
      <c r="C278" s="135">
        <v>2013</v>
      </c>
      <c r="D278" s="136">
        <v>41578</v>
      </c>
      <c r="E278" s="137">
        <v>275</v>
      </c>
      <c r="F278" s="135">
        <v>4</v>
      </c>
      <c r="G278" s="135">
        <v>1100</v>
      </c>
      <c r="H278" s="138" t="s">
        <v>3011</v>
      </c>
      <c r="I278" s="138" t="s">
        <v>1272</v>
      </c>
      <c r="J278" s="138" t="s">
        <v>6120</v>
      </c>
    </row>
    <row r="279" spans="1:10" x14ac:dyDescent="0.25">
      <c r="A279" s="135">
        <v>15041</v>
      </c>
      <c r="B279" s="135" t="s">
        <v>5763</v>
      </c>
      <c r="C279" s="135">
        <v>2013</v>
      </c>
      <c r="D279" s="136">
        <v>41579</v>
      </c>
      <c r="E279" s="137">
        <v>12</v>
      </c>
      <c r="F279" s="135">
        <v>176</v>
      </c>
      <c r="G279" s="135">
        <v>2112</v>
      </c>
      <c r="H279" s="138" t="s">
        <v>3010</v>
      </c>
      <c r="I279" s="138" t="s">
        <v>1274</v>
      </c>
      <c r="J279" s="138" t="s">
        <v>6121</v>
      </c>
    </row>
    <row r="280" spans="1:10" x14ac:dyDescent="0.25">
      <c r="A280" s="135">
        <v>15061</v>
      </c>
      <c r="B280" s="135" t="s">
        <v>5764</v>
      </c>
      <c r="C280" s="135">
        <v>2013</v>
      </c>
      <c r="D280" s="136">
        <v>41582</v>
      </c>
      <c r="E280" s="137">
        <v>24</v>
      </c>
      <c r="F280" s="135">
        <v>71</v>
      </c>
      <c r="G280" s="135">
        <v>2880</v>
      </c>
      <c r="H280" s="138" t="s">
        <v>3011</v>
      </c>
      <c r="I280" s="138" t="s">
        <v>1272</v>
      </c>
      <c r="J280" s="138" t="s">
        <v>6122</v>
      </c>
    </row>
    <row r="281" spans="1:10" x14ac:dyDescent="0.25">
      <c r="A281" s="135">
        <v>15062</v>
      </c>
      <c r="B281" s="135" t="s">
        <v>5765</v>
      </c>
      <c r="C281" s="135">
        <v>2013</v>
      </c>
      <c r="D281" s="136">
        <v>41583</v>
      </c>
      <c r="E281" s="137">
        <v>410</v>
      </c>
      <c r="F281" s="135">
        <v>12</v>
      </c>
      <c r="G281" s="135">
        <v>4920</v>
      </c>
      <c r="H281" s="138" t="s">
        <v>3011</v>
      </c>
      <c r="I281" s="138" t="s">
        <v>1272</v>
      </c>
      <c r="J281" s="138" t="s">
        <v>6123</v>
      </c>
    </row>
    <row r="282" spans="1:10" x14ac:dyDescent="0.25">
      <c r="A282" s="135">
        <v>15066</v>
      </c>
      <c r="B282" s="135" t="s">
        <v>5765</v>
      </c>
      <c r="C282" s="135">
        <v>2013</v>
      </c>
      <c r="D282" s="136">
        <v>41583</v>
      </c>
      <c r="E282" s="137">
        <v>95</v>
      </c>
      <c r="F282" s="135">
        <v>80</v>
      </c>
      <c r="G282" s="135">
        <v>2516</v>
      </c>
      <c r="H282" s="138" t="s">
        <v>3011</v>
      </c>
      <c r="I282" s="138" t="s">
        <v>1272</v>
      </c>
      <c r="J282" s="138" t="s">
        <v>6124</v>
      </c>
    </row>
    <row r="283" spans="1:10" x14ac:dyDescent="0.25">
      <c r="A283" s="135">
        <v>15042</v>
      </c>
      <c r="B283" s="135" t="s">
        <v>5766</v>
      </c>
      <c r="C283" s="135">
        <v>2013</v>
      </c>
      <c r="D283" s="136">
        <v>41585</v>
      </c>
      <c r="E283" s="137">
        <v>263</v>
      </c>
      <c r="F283" s="135">
        <v>90</v>
      </c>
      <c r="G283" s="135">
        <v>10255</v>
      </c>
      <c r="H283" s="138" t="s">
        <v>3010</v>
      </c>
      <c r="I283" s="138" t="s">
        <v>1274</v>
      </c>
      <c r="J283" s="138" t="s">
        <v>6125</v>
      </c>
    </row>
    <row r="284" spans="1:10" x14ac:dyDescent="0.25">
      <c r="A284" s="135">
        <v>15043</v>
      </c>
      <c r="B284" s="135" t="s">
        <v>5766</v>
      </c>
      <c r="C284" s="135">
        <v>2013</v>
      </c>
      <c r="D284" s="136">
        <v>41585</v>
      </c>
      <c r="E284" s="137">
        <v>263</v>
      </c>
      <c r="F284" s="135">
        <v>25</v>
      </c>
      <c r="G284" s="135">
        <v>2389</v>
      </c>
      <c r="H284" s="138" t="s">
        <v>3010</v>
      </c>
      <c r="I284" s="138" t="s">
        <v>1322</v>
      </c>
      <c r="J284" s="138" t="s">
        <v>6126</v>
      </c>
    </row>
    <row r="285" spans="1:10" x14ac:dyDescent="0.25">
      <c r="A285" s="135">
        <v>15064</v>
      </c>
      <c r="B285" s="135" t="s">
        <v>5766</v>
      </c>
      <c r="C285" s="135">
        <v>2013</v>
      </c>
      <c r="D285" s="136">
        <v>41585</v>
      </c>
      <c r="E285" s="137">
        <v>387</v>
      </c>
      <c r="F285" s="135">
        <v>38</v>
      </c>
      <c r="G285" s="135">
        <v>14706</v>
      </c>
      <c r="H285" s="138" t="s">
        <v>3011</v>
      </c>
      <c r="I285" s="138" t="s">
        <v>1272</v>
      </c>
      <c r="J285" s="138" t="s">
        <v>6127</v>
      </c>
    </row>
    <row r="286" spans="1:10" x14ac:dyDescent="0.25">
      <c r="A286" s="135">
        <v>15068</v>
      </c>
      <c r="B286" s="135" t="s">
        <v>5766</v>
      </c>
      <c r="C286" s="135">
        <v>2013</v>
      </c>
      <c r="D286" s="136">
        <v>41585</v>
      </c>
      <c r="E286" s="137">
        <v>427</v>
      </c>
      <c r="F286" s="135">
        <v>11</v>
      </c>
      <c r="G286" s="135">
        <v>8539</v>
      </c>
      <c r="H286" s="138" t="s">
        <v>3011</v>
      </c>
      <c r="I286" s="138" t="s">
        <v>1272</v>
      </c>
      <c r="J286" s="138" t="s">
        <v>6128</v>
      </c>
    </row>
    <row r="287" spans="1:10" x14ac:dyDescent="0.25">
      <c r="A287" s="135">
        <v>15044</v>
      </c>
      <c r="B287" s="135" t="s">
        <v>5767</v>
      </c>
      <c r="C287" s="135">
        <v>2013</v>
      </c>
      <c r="D287" s="136">
        <v>41586</v>
      </c>
      <c r="E287" s="137">
        <v>200</v>
      </c>
      <c r="F287" s="135">
        <v>9</v>
      </c>
      <c r="G287" s="135">
        <v>1800</v>
      </c>
      <c r="H287" s="138" t="s">
        <v>3010</v>
      </c>
      <c r="I287" s="138" t="s">
        <v>1274</v>
      </c>
      <c r="J287" s="138" t="s">
        <v>6129</v>
      </c>
    </row>
    <row r="288" spans="1:10" x14ac:dyDescent="0.25">
      <c r="A288" s="135">
        <v>15045</v>
      </c>
      <c r="B288" s="135" t="s">
        <v>5767</v>
      </c>
      <c r="C288" s="135">
        <v>2013</v>
      </c>
      <c r="D288" s="136">
        <v>41586</v>
      </c>
      <c r="E288" s="137">
        <v>175</v>
      </c>
      <c r="F288" s="135">
        <v>49</v>
      </c>
      <c r="G288" s="135">
        <v>4003</v>
      </c>
      <c r="H288" s="138" t="s">
        <v>3010</v>
      </c>
      <c r="I288" s="138" t="s">
        <v>1283</v>
      </c>
      <c r="J288" s="138" t="s">
        <v>6130</v>
      </c>
    </row>
    <row r="289" spans="1:10" x14ac:dyDescent="0.25">
      <c r="A289" s="135">
        <v>15046</v>
      </c>
      <c r="B289" s="135" t="s">
        <v>5768</v>
      </c>
      <c r="C289" s="135">
        <v>2013</v>
      </c>
      <c r="D289" s="136">
        <v>41589</v>
      </c>
      <c r="E289" s="137">
        <v>90</v>
      </c>
      <c r="F289" s="135">
        <v>18</v>
      </c>
      <c r="G289" s="135">
        <v>1620</v>
      </c>
      <c r="H289" s="138" t="s">
        <v>3010</v>
      </c>
      <c r="I289" s="138" t="s">
        <v>1274</v>
      </c>
      <c r="J289" s="138" t="s">
        <v>6131</v>
      </c>
    </row>
    <row r="290" spans="1:10" x14ac:dyDescent="0.25">
      <c r="A290" s="135">
        <v>15047</v>
      </c>
      <c r="B290" s="135" t="s">
        <v>5768</v>
      </c>
      <c r="C290" s="135">
        <v>2013</v>
      </c>
      <c r="D290" s="136">
        <v>41589</v>
      </c>
      <c r="E290" s="137">
        <v>153</v>
      </c>
      <c r="F290" s="135">
        <v>73</v>
      </c>
      <c r="G290" s="135">
        <v>11169</v>
      </c>
      <c r="H290" s="138" t="s">
        <v>3010</v>
      </c>
      <c r="I290" s="138" t="s">
        <v>1283</v>
      </c>
      <c r="J290" s="138" t="s">
        <v>6132</v>
      </c>
    </row>
    <row r="291" spans="1:10" x14ac:dyDescent="0.25">
      <c r="A291" s="135">
        <v>15048</v>
      </c>
      <c r="B291" s="135" t="s">
        <v>5769</v>
      </c>
      <c r="C291" s="135">
        <v>2013</v>
      </c>
      <c r="D291" s="136">
        <v>41590</v>
      </c>
      <c r="E291" s="137">
        <v>17</v>
      </c>
      <c r="F291" s="135">
        <v>13</v>
      </c>
      <c r="G291" s="135">
        <v>221</v>
      </c>
      <c r="H291" s="138" t="s">
        <v>3010</v>
      </c>
      <c r="I291" s="138" t="s">
        <v>1274</v>
      </c>
      <c r="J291" s="138" t="s">
        <v>6133</v>
      </c>
    </row>
    <row r="292" spans="1:10" x14ac:dyDescent="0.25">
      <c r="A292" s="135">
        <v>15049</v>
      </c>
      <c r="B292" s="135" t="s">
        <v>5769</v>
      </c>
      <c r="C292" s="135">
        <v>2013</v>
      </c>
      <c r="D292" s="136">
        <v>41590</v>
      </c>
      <c r="E292" s="137">
        <v>36</v>
      </c>
      <c r="F292" s="135">
        <v>15</v>
      </c>
      <c r="G292" s="135">
        <v>540</v>
      </c>
      <c r="H292" s="138" t="s">
        <v>3010</v>
      </c>
      <c r="I292" s="138" t="s">
        <v>1274</v>
      </c>
      <c r="J292" s="138" t="s">
        <v>6134</v>
      </c>
    </row>
    <row r="293" spans="1:10" x14ac:dyDescent="0.25">
      <c r="A293" s="135">
        <v>15050</v>
      </c>
      <c r="B293" s="135" t="s">
        <v>5769</v>
      </c>
      <c r="C293" s="135">
        <v>2013</v>
      </c>
      <c r="D293" s="136">
        <v>41590</v>
      </c>
      <c r="E293" s="137">
        <v>612</v>
      </c>
      <c r="F293" s="135">
        <v>44</v>
      </c>
      <c r="G293" s="135">
        <v>26704</v>
      </c>
      <c r="H293" s="138" t="s">
        <v>3010</v>
      </c>
      <c r="I293" s="138" t="s">
        <v>1274</v>
      </c>
      <c r="J293" s="138" t="s">
        <v>6135</v>
      </c>
    </row>
    <row r="294" spans="1:10" x14ac:dyDescent="0.25">
      <c r="A294" s="135">
        <v>15065</v>
      </c>
      <c r="B294" s="135" t="s">
        <v>5769</v>
      </c>
      <c r="C294" s="135">
        <v>2013</v>
      </c>
      <c r="D294" s="136">
        <v>41590</v>
      </c>
      <c r="E294" s="137">
        <v>130</v>
      </c>
      <c r="F294" s="135">
        <v>25</v>
      </c>
      <c r="G294" s="135">
        <v>3250</v>
      </c>
      <c r="H294" s="138" t="s">
        <v>3011</v>
      </c>
      <c r="I294" s="138" t="s">
        <v>1272</v>
      </c>
      <c r="J294" s="138" t="s">
        <v>6136</v>
      </c>
    </row>
    <row r="295" spans="1:10" x14ac:dyDescent="0.25">
      <c r="A295" s="135">
        <v>15051</v>
      </c>
      <c r="B295" s="135" t="s">
        <v>5770</v>
      </c>
      <c r="C295" s="135">
        <v>2013</v>
      </c>
      <c r="D295" s="136">
        <v>41591</v>
      </c>
      <c r="E295" s="137">
        <v>686</v>
      </c>
      <c r="F295" s="135">
        <v>64</v>
      </c>
      <c r="G295" s="135">
        <v>43904</v>
      </c>
      <c r="H295" s="138" t="s">
        <v>3010</v>
      </c>
      <c r="I295" s="138" t="s">
        <v>1322</v>
      </c>
      <c r="J295" s="138" t="s">
        <v>6137</v>
      </c>
    </row>
    <row r="296" spans="1:10" x14ac:dyDescent="0.25">
      <c r="A296" s="135">
        <v>15067</v>
      </c>
      <c r="B296" s="135" t="s">
        <v>5771</v>
      </c>
      <c r="C296" s="135">
        <v>2013</v>
      </c>
      <c r="D296" s="136">
        <v>41592</v>
      </c>
      <c r="E296" s="137">
        <v>289</v>
      </c>
      <c r="F296" s="135">
        <v>225</v>
      </c>
      <c r="G296" s="135">
        <v>22640</v>
      </c>
      <c r="H296" s="138" t="s">
        <v>3011</v>
      </c>
      <c r="I296" s="138" t="s">
        <v>1272</v>
      </c>
      <c r="J296" s="138" t="s">
        <v>6138</v>
      </c>
    </row>
    <row r="297" spans="1:10" x14ac:dyDescent="0.25">
      <c r="A297" s="135">
        <v>15052</v>
      </c>
      <c r="B297" s="135" t="s">
        <v>5772</v>
      </c>
      <c r="C297" s="135">
        <v>2013</v>
      </c>
      <c r="D297" s="136">
        <v>41597</v>
      </c>
      <c r="E297" s="137">
        <v>141</v>
      </c>
      <c r="F297" s="135">
        <v>48</v>
      </c>
      <c r="G297" s="135">
        <v>6768</v>
      </c>
      <c r="H297" s="138" t="s">
        <v>3010</v>
      </c>
      <c r="I297" s="138" t="s">
        <v>1274</v>
      </c>
      <c r="J297" s="138" t="s">
        <v>6139</v>
      </c>
    </row>
    <row r="298" spans="1:10" x14ac:dyDescent="0.25">
      <c r="A298" s="135">
        <v>15063</v>
      </c>
      <c r="B298" s="135" t="s">
        <v>5773</v>
      </c>
      <c r="C298" s="135">
        <v>2013</v>
      </c>
      <c r="D298" s="136">
        <v>41598</v>
      </c>
      <c r="E298" s="137">
        <v>196</v>
      </c>
      <c r="F298" s="135">
        <v>33</v>
      </c>
      <c r="G298" s="135">
        <v>6468</v>
      </c>
      <c r="H298" s="138" t="s">
        <v>3011</v>
      </c>
      <c r="I298" s="138" t="s">
        <v>1272</v>
      </c>
      <c r="J298" s="138" t="s">
        <v>6140</v>
      </c>
    </row>
    <row r="299" spans="1:10" x14ac:dyDescent="0.25">
      <c r="A299" s="135">
        <v>15069</v>
      </c>
      <c r="B299" s="135" t="s">
        <v>5774</v>
      </c>
      <c r="C299" s="135">
        <v>2013</v>
      </c>
      <c r="D299" s="136">
        <v>41599</v>
      </c>
      <c r="E299" s="137">
        <v>24</v>
      </c>
      <c r="F299" s="135">
        <v>41</v>
      </c>
      <c r="G299" s="135">
        <v>1722</v>
      </c>
      <c r="H299" s="138" t="s">
        <v>3011</v>
      </c>
      <c r="I299" s="138" t="s">
        <v>1272</v>
      </c>
      <c r="J299" s="138" t="s">
        <v>6141</v>
      </c>
    </row>
    <row r="300" spans="1:10" x14ac:dyDescent="0.25">
      <c r="A300" s="135">
        <v>15053</v>
      </c>
      <c r="B300" s="135" t="s">
        <v>5775</v>
      </c>
      <c r="C300" s="135">
        <v>2013</v>
      </c>
      <c r="D300" s="136">
        <v>41600</v>
      </c>
      <c r="E300" s="137">
        <v>20</v>
      </c>
      <c r="F300" s="135">
        <v>21</v>
      </c>
      <c r="G300" s="135">
        <v>420</v>
      </c>
      <c r="H300" s="138" t="s">
        <v>3010</v>
      </c>
      <c r="I300" s="138" t="s">
        <v>1322</v>
      </c>
      <c r="J300" s="138" t="s">
        <v>6142</v>
      </c>
    </row>
    <row r="301" spans="1:10" x14ac:dyDescent="0.25">
      <c r="A301" s="135">
        <v>15070</v>
      </c>
      <c r="B301" s="135" t="s">
        <v>5776</v>
      </c>
      <c r="C301" s="135">
        <v>2013</v>
      </c>
      <c r="D301" s="136">
        <v>41602</v>
      </c>
      <c r="E301" s="137">
        <v>231</v>
      </c>
      <c r="F301" s="135">
        <v>12</v>
      </c>
      <c r="G301" s="135">
        <v>2772</v>
      </c>
      <c r="H301" s="138" t="s">
        <v>3011</v>
      </c>
      <c r="I301" s="138" t="s">
        <v>1272</v>
      </c>
      <c r="J301" s="138" t="s">
        <v>6143</v>
      </c>
    </row>
    <row r="302" spans="1:10" x14ac:dyDescent="0.25">
      <c r="A302" s="135">
        <v>15071</v>
      </c>
      <c r="B302" s="135" t="s">
        <v>5777</v>
      </c>
      <c r="C302" s="135">
        <v>2013</v>
      </c>
      <c r="D302" s="136">
        <v>41603</v>
      </c>
      <c r="E302" s="137">
        <v>432</v>
      </c>
      <c r="F302" s="135">
        <v>56</v>
      </c>
      <c r="G302" s="135">
        <v>46312</v>
      </c>
      <c r="H302" s="138" t="s">
        <v>3011</v>
      </c>
      <c r="I302" s="138" t="s">
        <v>1272</v>
      </c>
      <c r="J302" s="138" t="s">
        <v>6144</v>
      </c>
    </row>
    <row r="303" spans="1:10" x14ac:dyDescent="0.25">
      <c r="A303" s="135">
        <v>15054</v>
      </c>
      <c r="B303" s="135" t="s">
        <v>5778</v>
      </c>
      <c r="C303" s="135">
        <v>2013</v>
      </c>
      <c r="D303" s="136">
        <v>41605</v>
      </c>
      <c r="E303" s="137">
        <v>452</v>
      </c>
      <c r="F303" s="135">
        <v>53</v>
      </c>
      <c r="G303" s="135">
        <v>16736</v>
      </c>
      <c r="H303" s="138" t="s">
        <v>3010</v>
      </c>
      <c r="I303" s="138" t="s">
        <v>1274</v>
      </c>
      <c r="J303" s="138" t="s">
        <v>6145</v>
      </c>
    </row>
    <row r="304" spans="1:10" x14ac:dyDescent="0.25">
      <c r="A304" s="135">
        <v>15072</v>
      </c>
      <c r="B304" s="135" t="s">
        <v>5778</v>
      </c>
      <c r="C304" s="135">
        <v>2013</v>
      </c>
      <c r="D304" s="136">
        <v>41605</v>
      </c>
      <c r="E304" s="137">
        <v>241</v>
      </c>
      <c r="F304" s="135">
        <v>76</v>
      </c>
      <c r="G304" s="135">
        <v>18316</v>
      </c>
      <c r="H304" s="138" t="s">
        <v>3011</v>
      </c>
      <c r="I304" s="138" t="s">
        <v>1272</v>
      </c>
      <c r="J304" s="138" t="s">
        <v>6146</v>
      </c>
    </row>
    <row r="305" spans="1:10" x14ac:dyDescent="0.25">
      <c r="A305" s="135">
        <v>15169</v>
      </c>
      <c r="B305" s="135" t="s">
        <v>5778</v>
      </c>
      <c r="C305" s="135">
        <v>2013</v>
      </c>
      <c r="D305" s="136">
        <v>41605</v>
      </c>
      <c r="E305" s="137">
        <v>122</v>
      </c>
      <c r="F305" s="135">
        <v>37</v>
      </c>
      <c r="G305" s="135">
        <v>3750</v>
      </c>
      <c r="H305" s="138" t="s">
        <v>3011</v>
      </c>
      <c r="I305" s="138" t="s">
        <v>1272</v>
      </c>
      <c r="J305" s="138" t="s">
        <v>6147</v>
      </c>
    </row>
    <row r="306" spans="1:10" x14ac:dyDescent="0.25">
      <c r="A306" s="135">
        <v>15055</v>
      </c>
      <c r="B306" s="135" t="s">
        <v>5779</v>
      </c>
      <c r="C306" s="135">
        <v>2013</v>
      </c>
      <c r="D306" s="136">
        <v>41607</v>
      </c>
      <c r="E306" s="137">
        <v>36</v>
      </c>
      <c r="F306" s="135">
        <v>49</v>
      </c>
      <c r="G306" s="135">
        <v>1764</v>
      </c>
      <c r="H306" s="138" t="s">
        <v>3010</v>
      </c>
      <c r="I306" s="138" t="s">
        <v>1274</v>
      </c>
      <c r="J306" s="138" t="s">
        <v>6148</v>
      </c>
    </row>
    <row r="307" spans="1:10" x14ac:dyDescent="0.25">
      <c r="A307" s="135">
        <v>15056</v>
      </c>
      <c r="B307" s="135" t="s">
        <v>5779</v>
      </c>
      <c r="C307" s="135">
        <v>2013</v>
      </c>
      <c r="D307" s="136">
        <v>41607</v>
      </c>
      <c r="E307" s="137">
        <v>226</v>
      </c>
      <c r="F307" s="135">
        <v>17</v>
      </c>
      <c r="G307" s="135">
        <v>3842</v>
      </c>
      <c r="H307" s="138" t="s">
        <v>3010</v>
      </c>
      <c r="I307" s="138" t="s">
        <v>1322</v>
      </c>
      <c r="J307" s="138" t="s">
        <v>6149</v>
      </c>
    </row>
    <row r="308" spans="1:10" x14ac:dyDescent="0.25">
      <c r="A308" s="135">
        <v>15060</v>
      </c>
      <c r="B308" s="135" t="s">
        <v>5779</v>
      </c>
      <c r="C308" s="135">
        <v>2013</v>
      </c>
      <c r="D308" s="136">
        <v>41637</v>
      </c>
      <c r="E308" s="137">
        <v>139</v>
      </c>
      <c r="F308" s="135">
        <v>183</v>
      </c>
      <c r="G308" s="135">
        <v>8180</v>
      </c>
      <c r="H308" s="138" t="s">
        <v>3010</v>
      </c>
      <c r="I308" s="138" t="s">
        <v>1322</v>
      </c>
      <c r="J308" s="138" t="s">
        <v>6150</v>
      </c>
    </row>
    <row r="309" spans="1:10" x14ac:dyDescent="0.25">
      <c r="A309" s="135">
        <v>15073</v>
      </c>
      <c r="B309" s="135" t="s">
        <v>5779</v>
      </c>
      <c r="C309" s="135">
        <v>2013</v>
      </c>
      <c r="D309" s="136">
        <v>41607</v>
      </c>
      <c r="E309" s="137">
        <v>330</v>
      </c>
      <c r="F309" s="135">
        <v>6</v>
      </c>
      <c r="G309" s="135">
        <v>1980</v>
      </c>
      <c r="H309" s="138" t="s">
        <v>3011</v>
      </c>
      <c r="I309" s="138" t="s">
        <v>1272</v>
      </c>
      <c r="J309" s="138" t="s">
        <v>6151</v>
      </c>
    </row>
    <row r="310" spans="1:10" x14ac:dyDescent="0.25">
      <c r="A310" s="135">
        <v>15057</v>
      </c>
      <c r="B310" s="135" t="s">
        <v>5780</v>
      </c>
      <c r="C310" s="135">
        <v>2013</v>
      </c>
      <c r="D310" s="136">
        <v>41608</v>
      </c>
      <c r="E310" s="137">
        <v>46</v>
      </c>
      <c r="F310" s="135">
        <v>11</v>
      </c>
      <c r="G310" s="135">
        <v>770</v>
      </c>
      <c r="H310" s="138" t="s">
        <v>3010</v>
      </c>
      <c r="I310" s="138" t="s">
        <v>1274</v>
      </c>
      <c r="J310" s="138" t="s">
        <v>6152</v>
      </c>
    </row>
    <row r="311" spans="1:10" x14ac:dyDescent="0.25">
      <c r="A311" s="135">
        <v>15058</v>
      </c>
      <c r="B311" s="135" t="s">
        <v>5780</v>
      </c>
      <c r="C311" s="135">
        <v>2013</v>
      </c>
      <c r="D311" s="136">
        <v>41608</v>
      </c>
      <c r="E311" s="137">
        <v>372</v>
      </c>
      <c r="F311" s="135">
        <v>43</v>
      </c>
      <c r="G311" s="135">
        <v>1836</v>
      </c>
      <c r="H311" s="138" t="s">
        <v>3010</v>
      </c>
      <c r="I311" s="138" t="s">
        <v>1274</v>
      </c>
      <c r="J311" s="138" t="s">
        <v>6153</v>
      </c>
    </row>
    <row r="312" spans="1:10" x14ac:dyDescent="0.25">
      <c r="A312" s="135">
        <v>15059</v>
      </c>
      <c r="B312" s="135" t="s">
        <v>5780</v>
      </c>
      <c r="C312" s="135">
        <v>2013</v>
      </c>
      <c r="D312" s="136">
        <v>41608</v>
      </c>
      <c r="E312" s="137">
        <v>933</v>
      </c>
      <c r="F312" s="135">
        <v>27</v>
      </c>
      <c r="G312" s="135">
        <v>25191</v>
      </c>
      <c r="H312" s="138" t="s">
        <v>3010</v>
      </c>
      <c r="I312" s="138" t="s">
        <v>1322</v>
      </c>
      <c r="J312" s="138" t="s">
        <v>6154</v>
      </c>
    </row>
    <row r="313" spans="1:10" x14ac:dyDescent="0.25">
      <c r="A313" s="135">
        <v>15074</v>
      </c>
      <c r="B313" s="135" t="s">
        <v>5781</v>
      </c>
      <c r="C313" s="135">
        <v>2013</v>
      </c>
      <c r="D313" s="136">
        <v>41611</v>
      </c>
      <c r="E313" s="137">
        <v>348</v>
      </c>
      <c r="F313" s="135">
        <v>4</v>
      </c>
      <c r="G313" s="135">
        <v>1392</v>
      </c>
      <c r="H313" s="138" t="s">
        <v>3011</v>
      </c>
      <c r="I313" s="138" t="s">
        <v>1272</v>
      </c>
      <c r="J313" s="138" t="s">
        <v>6155</v>
      </c>
    </row>
    <row r="314" spans="1:10" x14ac:dyDescent="0.25">
      <c r="A314" s="135">
        <v>15075</v>
      </c>
      <c r="B314" s="135" t="s">
        <v>5782</v>
      </c>
      <c r="C314" s="135">
        <v>2013</v>
      </c>
      <c r="D314" s="136">
        <v>41613</v>
      </c>
      <c r="E314" s="137">
        <v>325</v>
      </c>
      <c r="F314" s="135">
        <v>22</v>
      </c>
      <c r="G314" s="135">
        <v>7150</v>
      </c>
      <c r="H314" s="138" t="s">
        <v>3011</v>
      </c>
      <c r="I314" s="138" t="s">
        <v>1272</v>
      </c>
      <c r="J314" s="138" t="s">
        <v>6156</v>
      </c>
    </row>
    <row r="315" spans="1:10" x14ac:dyDescent="0.25">
      <c r="A315" s="135">
        <v>15089</v>
      </c>
      <c r="B315" s="135" t="s">
        <v>5782</v>
      </c>
      <c r="C315" s="135">
        <v>2013</v>
      </c>
      <c r="D315" s="136">
        <v>41613</v>
      </c>
      <c r="E315" s="137">
        <v>23</v>
      </c>
      <c r="F315" s="135">
        <v>12</v>
      </c>
      <c r="G315" s="135">
        <v>276</v>
      </c>
      <c r="H315" s="138" t="s">
        <v>3010</v>
      </c>
      <c r="I315" s="138" t="s">
        <v>1274</v>
      </c>
      <c r="J315" s="138" t="s">
        <v>6157</v>
      </c>
    </row>
    <row r="316" spans="1:10" x14ac:dyDescent="0.25">
      <c r="A316" s="135">
        <v>15076</v>
      </c>
      <c r="B316" s="135" t="s">
        <v>5783</v>
      </c>
      <c r="C316" s="135">
        <v>2013</v>
      </c>
      <c r="D316" s="136">
        <v>41614</v>
      </c>
      <c r="E316" s="137">
        <v>241</v>
      </c>
      <c r="F316" s="135">
        <v>80</v>
      </c>
      <c r="G316" s="135">
        <v>19280</v>
      </c>
      <c r="H316" s="138" t="s">
        <v>3011</v>
      </c>
      <c r="I316" s="138" t="s">
        <v>1272</v>
      </c>
      <c r="J316" s="138" t="s">
        <v>6158</v>
      </c>
    </row>
    <row r="317" spans="1:10" x14ac:dyDescent="0.25">
      <c r="A317" s="135">
        <v>15077</v>
      </c>
      <c r="B317" s="135" t="s">
        <v>5784</v>
      </c>
      <c r="C317" s="135">
        <v>2013</v>
      </c>
      <c r="D317" s="136">
        <v>41617</v>
      </c>
      <c r="E317" s="137">
        <v>426</v>
      </c>
      <c r="F317" s="135">
        <v>55</v>
      </c>
      <c r="G317" s="135">
        <v>24748</v>
      </c>
      <c r="H317" s="138" t="s">
        <v>3011</v>
      </c>
      <c r="I317" s="138" t="s">
        <v>1272</v>
      </c>
      <c r="J317" s="138" t="s">
        <v>6159</v>
      </c>
    </row>
    <row r="318" spans="1:10" x14ac:dyDescent="0.25">
      <c r="A318" s="135">
        <v>15078</v>
      </c>
      <c r="B318" s="135" t="s">
        <v>5785</v>
      </c>
      <c r="C318" s="135">
        <v>2013</v>
      </c>
      <c r="D318" s="136">
        <v>41618</v>
      </c>
      <c r="E318" s="137">
        <v>422</v>
      </c>
      <c r="F318" s="135">
        <v>43</v>
      </c>
      <c r="G318" s="135">
        <v>8993</v>
      </c>
      <c r="H318" s="138" t="s">
        <v>3011</v>
      </c>
      <c r="I318" s="138" t="s">
        <v>1272</v>
      </c>
      <c r="J318" s="138" t="s">
        <v>6160</v>
      </c>
    </row>
    <row r="319" spans="1:10" x14ac:dyDescent="0.25">
      <c r="A319" s="135">
        <v>15079</v>
      </c>
      <c r="B319" s="135" t="s">
        <v>5786</v>
      </c>
      <c r="C319" s="135">
        <v>2013</v>
      </c>
      <c r="D319" s="136">
        <v>41620</v>
      </c>
      <c r="E319" s="137">
        <v>308</v>
      </c>
      <c r="F319" s="135">
        <v>33</v>
      </c>
      <c r="G319" s="135">
        <v>10164</v>
      </c>
      <c r="H319" s="138" t="s">
        <v>3011</v>
      </c>
      <c r="I319" s="138" t="s">
        <v>1272</v>
      </c>
      <c r="J319" s="138" t="s">
        <v>6161</v>
      </c>
    </row>
    <row r="320" spans="1:10" x14ac:dyDescent="0.25">
      <c r="A320" s="135">
        <v>15080</v>
      </c>
      <c r="B320" s="135" t="s">
        <v>5787</v>
      </c>
      <c r="C320" s="135">
        <v>2013</v>
      </c>
      <c r="D320" s="136">
        <v>41621</v>
      </c>
      <c r="E320" s="137">
        <v>130</v>
      </c>
      <c r="F320" s="135">
        <v>14</v>
      </c>
      <c r="G320" s="135">
        <v>1820</v>
      </c>
      <c r="H320" s="138" t="s">
        <v>3011</v>
      </c>
      <c r="I320" s="138" t="s">
        <v>1272</v>
      </c>
      <c r="J320" s="138" t="s">
        <v>6162</v>
      </c>
    </row>
    <row r="321" spans="1:10" x14ac:dyDescent="0.25">
      <c r="A321" s="135">
        <v>15091</v>
      </c>
      <c r="B321" s="135" t="s">
        <v>5788</v>
      </c>
      <c r="C321" s="135">
        <v>2013</v>
      </c>
      <c r="D321" s="136">
        <v>41623</v>
      </c>
      <c r="E321" s="137">
        <v>41</v>
      </c>
      <c r="F321" s="135">
        <v>18</v>
      </c>
      <c r="G321" s="135">
        <v>738</v>
      </c>
      <c r="H321" s="138" t="s">
        <v>3010</v>
      </c>
      <c r="I321" s="138" t="s">
        <v>1283</v>
      </c>
      <c r="J321" s="138" t="s">
        <v>6163</v>
      </c>
    </row>
    <row r="322" spans="1:10" x14ac:dyDescent="0.25">
      <c r="A322" s="135">
        <v>15081</v>
      </c>
      <c r="B322" s="135" t="s">
        <v>5789</v>
      </c>
      <c r="C322" s="135">
        <v>2013</v>
      </c>
      <c r="D322" s="136">
        <v>41624</v>
      </c>
      <c r="E322" s="137">
        <v>370</v>
      </c>
      <c r="F322" s="135">
        <v>19</v>
      </c>
      <c r="G322" s="135">
        <v>7030</v>
      </c>
      <c r="H322" s="138" t="s">
        <v>3011</v>
      </c>
      <c r="I322" s="138" t="s">
        <v>1272</v>
      </c>
      <c r="J322" s="138" t="s">
        <v>6164</v>
      </c>
    </row>
    <row r="323" spans="1:10" x14ac:dyDescent="0.25">
      <c r="A323" s="135">
        <v>15082</v>
      </c>
      <c r="B323" s="135" t="s">
        <v>5790</v>
      </c>
      <c r="C323" s="135">
        <v>2013</v>
      </c>
      <c r="D323" s="136">
        <v>41625</v>
      </c>
      <c r="E323" s="137">
        <v>278</v>
      </c>
      <c r="F323" s="135">
        <v>10</v>
      </c>
      <c r="G323" s="135">
        <v>2780</v>
      </c>
      <c r="H323" s="138" t="s">
        <v>3011</v>
      </c>
      <c r="I323" s="138" t="s">
        <v>1272</v>
      </c>
      <c r="J323" s="138" t="s">
        <v>6165</v>
      </c>
    </row>
    <row r="324" spans="1:10" x14ac:dyDescent="0.25">
      <c r="A324" s="135">
        <v>15084</v>
      </c>
      <c r="B324" s="135" t="s">
        <v>5790</v>
      </c>
      <c r="C324" s="135">
        <v>2013</v>
      </c>
      <c r="D324" s="136">
        <v>41625</v>
      </c>
      <c r="E324" s="137">
        <v>252</v>
      </c>
      <c r="F324" s="135">
        <v>114</v>
      </c>
      <c r="G324" s="135">
        <v>27869</v>
      </c>
      <c r="H324" s="138" t="s">
        <v>3011</v>
      </c>
      <c r="I324" s="138" t="s">
        <v>1272</v>
      </c>
      <c r="J324" s="138" t="s">
        <v>6166</v>
      </c>
    </row>
    <row r="325" spans="1:10" x14ac:dyDescent="0.25">
      <c r="A325" s="135">
        <v>15090</v>
      </c>
      <c r="B325" s="135" t="s">
        <v>5790</v>
      </c>
      <c r="C325" s="135">
        <v>2013</v>
      </c>
      <c r="D325" s="136">
        <v>41625</v>
      </c>
      <c r="E325" s="137">
        <v>14</v>
      </c>
      <c r="F325" s="135">
        <v>48</v>
      </c>
      <c r="G325" s="135">
        <v>658</v>
      </c>
      <c r="H325" s="138" t="s">
        <v>3010</v>
      </c>
      <c r="I325" s="138" t="s">
        <v>1449</v>
      </c>
      <c r="J325" s="138" t="s">
        <v>6167</v>
      </c>
    </row>
    <row r="326" spans="1:10" x14ac:dyDescent="0.25">
      <c r="A326" s="135">
        <v>15092</v>
      </c>
      <c r="B326" s="135" t="s">
        <v>5790</v>
      </c>
      <c r="C326" s="135">
        <v>2013</v>
      </c>
      <c r="D326" s="136">
        <v>41625</v>
      </c>
      <c r="E326" s="137">
        <v>16</v>
      </c>
      <c r="F326" s="135">
        <v>5</v>
      </c>
      <c r="G326" s="135">
        <v>305</v>
      </c>
      <c r="H326" s="138" t="s">
        <v>3010</v>
      </c>
      <c r="I326" s="138" t="s">
        <v>1322</v>
      </c>
      <c r="J326" s="138" t="s">
        <v>6168</v>
      </c>
    </row>
    <row r="327" spans="1:10" x14ac:dyDescent="0.25">
      <c r="A327" s="135">
        <v>15085</v>
      </c>
      <c r="B327" s="135" t="s">
        <v>5791</v>
      </c>
      <c r="C327" s="135">
        <v>2013</v>
      </c>
      <c r="D327" s="136">
        <v>41626</v>
      </c>
      <c r="E327" s="137">
        <v>243</v>
      </c>
      <c r="F327" s="135">
        <v>47</v>
      </c>
      <c r="G327" s="135">
        <v>11421</v>
      </c>
      <c r="H327" s="138" t="s">
        <v>3011</v>
      </c>
      <c r="I327" s="138" t="s">
        <v>1272</v>
      </c>
      <c r="J327" s="138" t="s">
        <v>6169</v>
      </c>
    </row>
    <row r="328" spans="1:10" x14ac:dyDescent="0.25">
      <c r="A328" s="135">
        <v>15093</v>
      </c>
      <c r="B328" s="135" t="s">
        <v>5791</v>
      </c>
      <c r="C328" s="135">
        <v>2013</v>
      </c>
      <c r="D328" s="136">
        <v>41626</v>
      </c>
      <c r="E328" s="137">
        <v>80</v>
      </c>
      <c r="F328" s="135">
        <v>13</v>
      </c>
      <c r="G328" s="135">
        <v>1040</v>
      </c>
      <c r="H328" s="138" t="s">
        <v>3010</v>
      </c>
      <c r="I328" s="138" t="s">
        <v>1449</v>
      </c>
      <c r="J328" s="138" t="s">
        <v>6170</v>
      </c>
    </row>
    <row r="329" spans="1:10" x14ac:dyDescent="0.25">
      <c r="A329" s="135">
        <v>15094</v>
      </c>
      <c r="B329" s="135" t="s">
        <v>5791</v>
      </c>
      <c r="C329" s="135">
        <v>2013</v>
      </c>
      <c r="D329" s="136">
        <v>41626</v>
      </c>
      <c r="E329" s="137">
        <v>349</v>
      </c>
      <c r="F329" s="135">
        <v>9</v>
      </c>
      <c r="G329" s="135">
        <v>3141</v>
      </c>
      <c r="H329" s="138" t="s">
        <v>3010</v>
      </c>
      <c r="I329" s="138" t="s">
        <v>1449</v>
      </c>
      <c r="J329" s="138" t="s">
        <v>6171</v>
      </c>
    </row>
    <row r="330" spans="1:10" x14ac:dyDescent="0.25">
      <c r="A330" s="135">
        <v>15083</v>
      </c>
      <c r="B330" s="135" t="s">
        <v>5792</v>
      </c>
      <c r="C330" s="135">
        <v>2013</v>
      </c>
      <c r="D330" s="136">
        <v>41627</v>
      </c>
      <c r="E330" s="137">
        <v>28</v>
      </c>
      <c r="F330" s="135">
        <v>30</v>
      </c>
      <c r="G330" s="135">
        <v>840</v>
      </c>
      <c r="H330" s="138" t="s">
        <v>3011</v>
      </c>
      <c r="I330" s="138" t="s">
        <v>1272</v>
      </c>
      <c r="J330" s="138" t="s">
        <v>6172</v>
      </c>
    </row>
    <row r="331" spans="1:10" x14ac:dyDescent="0.25">
      <c r="A331" s="135">
        <v>15086</v>
      </c>
      <c r="B331" s="135" t="s">
        <v>5792</v>
      </c>
      <c r="C331" s="135">
        <v>2013</v>
      </c>
      <c r="D331" s="136">
        <v>41627</v>
      </c>
      <c r="E331" s="137">
        <v>304</v>
      </c>
      <c r="F331" s="135">
        <v>46</v>
      </c>
      <c r="G331" s="135">
        <v>13984</v>
      </c>
      <c r="H331" s="138" t="s">
        <v>3011</v>
      </c>
      <c r="I331" s="138" t="s">
        <v>1272</v>
      </c>
      <c r="J331" s="138" t="s">
        <v>6173</v>
      </c>
    </row>
    <row r="332" spans="1:10" x14ac:dyDescent="0.25">
      <c r="A332" s="135">
        <v>15087</v>
      </c>
      <c r="B332" s="135" t="s">
        <v>5792</v>
      </c>
      <c r="C332" s="135">
        <v>2013</v>
      </c>
      <c r="D332" s="136">
        <v>41627</v>
      </c>
      <c r="E332" s="137">
        <v>203</v>
      </c>
      <c r="F332" s="135">
        <v>139</v>
      </c>
      <c r="G332" s="135">
        <v>28217</v>
      </c>
      <c r="H332" s="138" t="s">
        <v>3011</v>
      </c>
      <c r="I332" s="138" t="s">
        <v>1272</v>
      </c>
      <c r="J332" s="138" t="s">
        <v>6174</v>
      </c>
    </row>
    <row r="333" spans="1:10" x14ac:dyDescent="0.25">
      <c r="A333" s="135">
        <v>15088</v>
      </c>
      <c r="B333" s="135" t="s">
        <v>5792</v>
      </c>
      <c r="C333" s="135">
        <v>2013</v>
      </c>
      <c r="D333" s="136">
        <v>41627</v>
      </c>
      <c r="E333" s="137">
        <v>260</v>
      </c>
      <c r="F333" s="135">
        <v>48</v>
      </c>
      <c r="G333" s="135">
        <v>12450</v>
      </c>
      <c r="H333" s="138" t="s">
        <v>3011</v>
      </c>
      <c r="I333" s="138" t="s">
        <v>1272</v>
      </c>
      <c r="J333" s="138" t="s">
        <v>6175</v>
      </c>
    </row>
    <row r="334" spans="1:10" x14ac:dyDescent="0.25">
      <c r="A334" s="135">
        <v>15095</v>
      </c>
      <c r="B334" s="135" t="s">
        <v>5793</v>
      </c>
      <c r="C334" s="135">
        <v>2013</v>
      </c>
      <c r="D334" s="136">
        <v>41628</v>
      </c>
      <c r="E334" s="137">
        <v>59</v>
      </c>
      <c r="F334" s="135">
        <v>14</v>
      </c>
      <c r="G334" s="135">
        <v>826</v>
      </c>
      <c r="H334" s="138" t="s">
        <v>3010</v>
      </c>
      <c r="I334" s="138" t="s">
        <v>1449</v>
      </c>
      <c r="J334" s="138" t="s">
        <v>6176</v>
      </c>
    </row>
    <row r="335" spans="1:10" x14ac:dyDescent="0.25">
      <c r="A335" s="135">
        <v>15096</v>
      </c>
      <c r="B335" s="135" t="s">
        <v>5793</v>
      </c>
      <c r="C335" s="135">
        <v>2013</v>
      </c>
      <c r="D335" s="136">
        <v>41628</v>
      </c>
      <c r="E335" s="137">
        <v>91</v>
      </c>
      <c r="F335" s="135">
        <v>7</v>
      </c>
      <c r="G335" s="135">
        <v>637</v>
      </c>
      <c r="H335" s="138" t="s">
        <v>3010</v>
      </c>
      <c r="I335" s="138" t="s">
        <v>1449</v>
      </c>
      <c r="J335" s="138" t="s">
        <v>6177</v>
      </c>
    </row>
    <row r="336" spans="1:10" x14ac:dyDescent="0.25">
      <c r="A336" s="135">
        <v>15097</v>
      </c>
      <c r="B336" s="135" t="s">
        <v>5794</v>
      </c>
      <c r="C336" s="135">
        <v>2013</v>
      </c>
      <c r="D336" s="136">
        <v>41638</v>
      </c>
      <c r="E336" s="137">
        <v>114</v>
      </c>
      <c r="F336" s="135">
        <v>73</v>
      </c>
      <c r="G336" s="135">
        <v>8282</v>
      </c>
      <c r="H336" s="138" t="s">
        <v>3010</v>
      </c>
      <c r="I336" s="138" t="s">
        <v>1274</v>
      </c>
      <c r="J336" s="138" t="s">
        <v>6178</v>
      </c>
    </row>
    <row r="337" spans="1:10" x14ac:dyDescent="0.25">
      <c r="A337" s="135">
        <v>15098</v>
      </c>
      <c r="B337" s="135" t="s">
        <v>5795</v>
      </c>
      <c r="C337" s="135">
        <v>2013</v>
      </c>
      <c r="D337" s="136">
        <v>41639</v>
      </c>
      <c r="E337" s="137">
        <v>111</v>
      </c>
      <c r="F337" s="135">
        <v>73</v>
      </c>
      <c r="G337" s="135">
        <v>8103</v>
      </c>
      <c r="H337" s="138" t="s">
        <v>3010</v>
      </c>
      <c r="I337" s="138" t="s">
        <v>1274</v>
      </c>
      <c r="J337" s="138" t="s">
        <v>6179</v>
      </c>
    </row>
    <row r="338" spans="1:10" x14ac:dyDescent="0.25">
      <c r="A338" s="135">
        <v>15099</v>
      </c>
      <c r="B338" s="135" t="s">
        <v>5795</v>
      </c>
      <c r="C338" s="135">
        <v>2013</v>
      </c>
      <c r="D338" s="136">
        <v>41639</v>
      </c>
      <c r="E338" s="137">
        <v>8</v>
      </c>
      <c r="F338" s="135">
        <v>1802</v>
      </c>
      <c r="G338" s="135">
        <v>14416</v>
      </c>
      <c r="H338" s="138" t="s">
        <v>3010</v>
      </c>
      <c r="I338" s="138" t="s">
        <v>1270</v>
      </c>
      <c r="J338" s="138" t="s">
        <v>6180</v>
      </c>
    </row>
    <row r="339" spans="1:10" x14ac:dyDescent="0.25">
      <c r="A339" s="135">
        <v>15102</v>
      </c>
      <c r="B339" s="135" t="s">
        <v>5796</v>
      </c>
      <c r="C339" s="135">
        <v>2013</v>
      </c>
      <c r="D339" s="136">
        <v>41642</v>
      </c>
      <c r="E339" s="137">
        <v>190</v>
      </c>
      <c r="F339" s="135">
        <v>75</v>
      </c>
      <c r="G339" s="135">
        <v>7572</v>
      </c>
      <c r="H339" s="138" t="s">
        <v>3010</v>
      </c>
      <c r="I339" s="138" t="s">
        <v>1322</v>
      </c>
      <c r="J339" s="138" t="s">
        <v>6181</v>
      </c>
    </row>
    <row r="340" spans="1:10" x14ac:dyDescent="0.25">
      <c r="A340" s="135">
        <v>15103</v>
      </c>
      <c r="B340" s="135" t="s">
        <v>5797</v>
      </c>
      <c r="C340" s="135">
        <v>2013</v>
      </c>
      <c r="D340" s="136">
        <v>41643</v>
      </c>
      <c r="E340" s="137">
        <v>130</v>
      </c>
      <c r="F340" s="135">
        <v>29</v>
      </c>
      <c r="G340" s="135">
        <v>3770</v>
      </c>
      <c r="H340" s="138" t="s">
        <v>3010</v>
      </c>
      <c r="I340" s="138" t="s">
        <v>1274</v>
      </c>
      <c r="J340" s="138" t="s">
        <v>6182</v>
      </c>
    </row>
    <row r="341" spans="1:10" x14ac:dyDescent="0.25">
      <c r="A341" s="135">
        <v>15129</v>
      </c>
      <c r="B341" s="135" t="s">
        <v>5798</v>
      </c>
      <c r="C341" s="135">
        <v>2013</v>
      </c>
      <c r="D341" s="136">
        <v>41644</v>
      </c>
      <c r="E341" s="137">
        <v>1085</v>
      </c>
      <c r="F341" s="135">
        <v>699</v>
      </c>
      <c r="G341" s="135">
        <v>138471</v>
      </c>
      <c r="H341" s="138" t="s">
        <v>3010</v>
      </c>
      <c r="I341" s="138" t="s">
        <v>1322</v>
      </c>
      <c r="J341" s="138" t="s">
        <v>6183</v>
      </c>
    </row>
    <row r="342" spans="1:10" x14ac:dyDescent="0.25">
      <c r="A342" s="135">
        <v>15104</v>
      </c>
      <c r="B342" s="135" t="s">
        <v>5799</v>
      </c>
      <c r="C342" s="135">
        <v>2013</v>
      </c>
      <c r="D342" s="136">
        <v>41645</v>
      </c>
      <c r="E342" s="137">
        <v>527</v>
      </c>
      <c r="F342" s="135">
        <v>17</v>
      </c>
      <c r="G342" s="135">
        <v>8359</v>
      </c>
      <c r="H342" s="138" t="s">
        <v>3010</v>
      </c>
      <c r="I342" s="138" t="s">
        <v>1322</v>
      </c>
      <c r="J342" s="138" t="s">
        <v>6184</v>
      </c>
    </row>
    <row r="343" spans="1:10" x14ac:dyDescent="0.25">
      <c r="A343" s="135">
        <v>15113</v>
      </c>
      <c r="B343" s="135" t="s">
        <v>5799</v>
      </c>
      <c r="C343" s="135">
        <v>2013</v>
      </c>
      <c r="D343" s="136">
        <v>41645</v>
      </c>
      <c r="E343" s="137">
        <v>310</v>
      </c>
      <c r="F343" s="135">
        <v>3</v>
      </c>
      <c r="G343" s="135">
        <v>930</v>
      </c>
      <c r="H343" s="138" t="s">
        <v>3011</v>
      </c>
      <c r="I343" s="138" t="s">
        <v>1272</v>
      </c>
      <c r="J343" s="138" t="s">
        <v>6185</v>
      </c>
    </row>
    <row r="344" spans="1:10" x14ac:dyDescent="0.25">
      <c r="A344" s="135">
        <v>15105</v>
      </c>
      <c r="B344" s="135" t="s">
        <v>5800</v>
      </c>
      <c r="C344" s="135">
        <v>2013</v>
      </c>
      <c r="D344" s="136">
        <v>41646</v>
      </c>
      <c r="E344" s="137">
        <v>167</v>
      </c>
      <c r="F344" s="135">
        <v>152</v>
      </c>
      <c r="G344" s="135">
        <v>18891</v>
      </c>
      <c r="H344" s="138" t="s">
        <v>3010</v>
      </c>
      <c r="I344" s="138" t="s">
        <v>1322</v>
      </c>
      <c r="J344" s="138" t="s">
        <v>6186</v>
      </c>
    </row>
    <row r="345" spans="1:10" x14ac:dyDescent="0.25">
      <c r="A345" s="135">
        <v>15106</v>
      </c>
      <c r="B345" s="135" t="s">
        <v>5801</v>
      </c>
      <c r="C345" s="135">
        <v>2013</v>
      </c>
      <c r="D345" s="136">
        <v>41647</v>
      </c>
      <c r="E345" s="137">
        <v>309</v>
      </c>
      <c r="F345" s="135">
        <v>325</v>
      </c>
      <c r="G345" s="135">
        <v>80922</v>
      </c>
      <c r="H345" s="138" t="s">
        <v>3010</v>
      </c>
      <c r="I345" s="138" t="s">
        <v>1274</v>
      </c>
      <c r="J345" s="138" t="s">
        <v>6187</v>
      </c>
    </row>
    <row r="346" spans="1:10" x14ac:dyDescent="0.25">
      <c r="A346" s="135">
        <v>15114</v>
      </c>
      <c r="B346" s="135" t="s">
        <v>5801</v>
      </c>
      <c r="C346" s="135">
        <v>2013</v>
      </c>
      <c r="D346" s="136">
        <v>41647</v>
      </c>
      <c r="E346" s="137">
        <v>334</v>
      </c>
      <c r="F346" s="135">
        <v>47</v>
      </c>
      <c r="G346" s="135">
        <v>15687</v>
      </c>
      <c r="H346" s="138" t="s">
        <v>3011</v>
      </c>
      <c r="I346" s="138" t="s">
        <v>1272</v>
      </c>
      <c r="J346" s="138" t="s">
        <v>6188</v>
      </c>
    </row>
    <row r="347" spans="1:10" x14ac:dyDescent="0.25">
      <c r="A347" s="135">
        <v>15115</v>
      </c>
      <c r="B347" s="135" t="s">
        <v>5802</v>
      </c>
      <c r="C347" s="135">
        <v>2013</v>
      </c>
      <c r="D347" s="136">
        <v>41648</v>
      </c>
      <c r="E347" s="137">
        <v>441</v>
      </c>
      <c r="F347" s="135">
        <v>36</v>
      </c>
      <c r="G347" s="135">
        <v>8390</v>
      </c>
      <c r="H347" s="138" t="s">
        <v>3011</v>
      </c>
      <c r="I347" s="138" t="s">
        <v>1272</v>
      </c>
      <c r="J347" s="138" t="s">
        <v>6189</v>
      </c>
    </row>
    <row r="348" spans="1:10" x14ac:dyDescent="0.25">
      <c r="A348" s="135">
        <v>15116</v>
      </c>
      <c r="B348" s="135" t="s">
        <v>5803</v>
      </c>
      <c r="C348" s="135">
        <v>2013</v>
      </c>
      <c r="D348" s="136">
        <v>41649</v>
      </c>
      <c r="E348" s="137">
        <v>23</v>
      </c>
      <c r="F348" s="135">
        <v>29</v>
      </c>
      <c r="G348" s="135">
        <v>667</v>
      </c>
      <c r="H348" s="138" t="s">
        <v>3011</v>
      </c>
      <c r="I348" s="138" t="s">
        <v>1272</v>
      </c>
      <c r="J348" s="138" t="s">
        <v>6190</v>
      </c>
    </row>
    <row r="349" spans="1:10" x14ac:dyDescent="0.25">
      <c r="A349" s="135">
        <v>15107</v>
      </c>
      <c r="B349" s="135" t="s">
        <v>5804</v>
      </c>
      <c r="C349" s="135">
        <v>2013</v>
      </c>
      <c r="D349" s="136">
        <v>41651</v>
      </c>
      <c r="E349" s="137">
        <v>57</v>
      </c>
      <c r="F349" s="135">
        <v>117</v>
      </c>
      <c r="G349" s="135">
        <v>6669</v>
      </c>
      <c r="H349" s="138" t="s">
        <v>3010</v>
      </c>
      <c r="I349" s="138" t="s">
        <v>1283</v>
      </c>
      <c r="J349" s="138" t="s">
        <v>6191</v>
      </c>
    </row>
    <row r="350" spans="1:10" x14ac:dyDescent="0.25">
      <c r="A350" s="135">
        <v>15108</v>
      </c>
      <c r="B350" s="135" t="s">
        <v>5805</v>
      </c>
      <c r="C350" s="135">
        <v>2013</v>
      </c>
      <c r="D350" s="136">
        <v>41653</v>
      </c>
      <c r="E350" s="137">
        <v>382</v>
      </c>
      <c r="F350" s="135">
        <v>29</v>
      </c>
      <c r="G350" s="135">
        <v>11078</v>
      </c>
      <c r="H350" s="138" t="s">
        <v>3010</v>
      </c>
      <c r="I350" s="138" t="s">
        <v>1322</v>
      </c>
      <c r="J350" s="138" t="s">
        <v>6192</v>
      </c>
    </row>
    <row r="351" spans="1:10" x14ac:dyDescent="0.25">
      <c r="A351" s="135">
        <v>15117</v>
      </c>
      <c r="B351" s="135" t="s">
        <v>5805</v>
      </c>
      <c r="C351" s="135">
        <v>2013</v>
      </c>
      <c r="D351" s="136">
        <v>41653</v>
      </c>
      <c r="E351" s="137">
        <v>366</v>
      </c>
      <c r="F351" s="135">
        <v>17</v>
      </c>
      <c r="G351" s="135">
        <v>6222</v>
      </c>
      <c r="H351" s="138" t="s">
        <v>3011</v>
      </c>
      <c r="I351" s="138" t="s">
        <v>1272</v>
      </c>
      <c r="J351" s="138" t="s">
        <v>6193</v>
      </c>
    </row>
    <row r="352" spans="1:10" x14ac:dyDescent="0.25">
      <c r="A352" s="135">
        <v>15120</v>
      </c>
      <c r="B352" s="135" t="s">
        <v>5806</v>
      </c>
      <c r="C352" s="135">
        <v>2013</v>
      </c>
      <c r="D352" s="136">
        <v>41654</v>
      </c>
      <c r="E352" s="137">
        <v>512</v>
      </c>
      <c r="F352" s="135">
        <v>51</v>
      </c>
      <c r="G352" s="135">
        <v>16852</v>
      </c>
      <c r="H352" s="138" t="s">
        <v>3011</v>
      </c>
      <c r="I352" s="138" t="s">
        <v>1272</v>
      </c>
      <c r="J352" s="138" t="s">
        <v>6194</v>
      </c>
    </row>
    <row r="353" spans="1:10" x14ac:dyDescent="0.25">
      <c r="A353" s="135">
        <v>15118</v>
      </c>
      <c r="B353" s="135" t="s">
        <v>5807</v>
      </c>
      <c r="C353" s="135">
        <v>2013</v>
      </c>
      <c r="D353" s="136">
        <v>41655</v>
      </c>
      <c r="E353" s="137">
        <v>364</v>
      </c>
      <c r="F353" s="135">
        <v>14</v>
      </c>
      <c r="G353" s="135">
        <v>5096</v>
      </c>
      <c r="H353" s="138" t="s">
        <v>3011</v>
      </c>
      <c r="I353" s="138" t="s">
        <v>1272</v>
      </c>
      <c r="J353" s="138" t="s">
        <v>6195</v>
      </c>
    </row>
    <row r="354" spans="1:10" x14ac:dyDescent="0.25">
      <c r="A354" s="135">
        <v>15119</v>
      </c>
      <c r="B354" s="135" t="s">
        <v>5807</v>
      </c>
      <c r="C354" s="135">
        <v>2013</v>
      </c>
      <c r="D354" s="136">
        <v>41655</v>
      </c>
      <c r="E354" s="137">
        <v>449</v>
      </c>
      <c r="F354" s="135">
        <v>38</v>
      </c>
      <c r="G354" s="135">
        <v>4445</v>
      </c>
      <c r="H354" s="138" t="s">
        <v>3011</v>
      </c>
      <c r="I354" s="138" t="s">
        <v>1272</v>
      </c>
      <c r="J354" s="138" t="s">
        <v>6196</v>
      </c>
    </row>
    <row r="355" spans="1:10" x14ac:dyDescent="0.25">
      <c r="A355" s="135">
        <v>15121</v>
      </c>
      <c r="B355" s="135" t="s">
        <v>5808</v>
      </c>
      <c r="C355" s="135">
        <v>2013</v>
      </c>
      <c r="D355" s="136">
        <v>41660</v>
      </c>
      <c r="E355" s="137">
        <v>478</v>
      </c>
      <c r="F355" s="135">
        <v>35</v>
      </c>
      <c r="G355" s="135">
        <v>16730</v>
      </c>
      <c r="H355" s="138" t="s">
        <v>3011</v>
      </c>
      <c r="I355" s="138" t="s">
        <v>1272</v>
      </c>
      <c r="J355" s="138" t="s">
        <v>6197</v>
      </c>
    </row>
    <row r="356" spans="1:10" x14ac:dyDescent="0.25">
      <c r="A356" s="135">
        <v>15122</v>
      </c>
      <c r="B356" s="135" t="s">
        <v>5809</v>
      </c>
      <c r="C356" s="135">
        <v>2013</v>
      </c>
      <c r="D356" s="136">
        <v>41661</v>
      </c>
      <c r="E356" s="137">
        <v>426</v>
      </c>
      <c r="F356" s="135">
        <v>424</v>
      </c>
      <c r="G356" s="135">
        <v>173586</v>
      </c>
      <c r="H356" s="138" t="s">
        <v>3011</v>
      </c>
      <c r="I356" s="138" t="s">
        <v>1272</v>
      </c>
      <c r="J356" s="138" t="s">
        <v>6198</v>
      </c>
    </row>
    <row r="357" spans="1:10" x14ac:dyDescent="0.25">
      <c r="A357" s="135">
        <v>15123</v>
      </c>
      <c r="B357" s="135" t="s">
        <v>5810</v>
      </c>
      <c r="C357" s="135">
        <v>2013</v>
      </c>
      <c r="D357" s="136">
        <v>41663</v>
      </c>
      <c r="E357" s="137">
        <v>410</v>
      </c>
      <c r="F357" s="135">
        <v>4</v>
      </c>
      <c r="G357" s="135">
        <v>1640</v>
      </c>
      <c r="H357" s="138" t="s">
        <v>3011</v>
      </c>
      <c r="I357" s="138" t="s">
        <v>1272</v>
      </c>
      <c r="J357" s="138" t="s">
        <v>6199</v>
      </c>
    </row>
    <row r="358" spans="1:10" x14ac:dyDescent="0.25">
      <c r="A358" s="135">
        <v>15124</v>
      </c>
      <c r="B358" s="135" t="s">
        <v>5810</v>
      </c>
      <c r="C358" s="135">
        <v>2013</v>
      </c>
      <c r="D358" s="136">
        <v>41663</v>
      </c>
      <c r="E358" s="137">
        <v>421</v>
      </c>
      <c r="F358" s="135">
        <v>31</v>
      </c>
      <c r="G358" s="135">
        <v>13051</v>
      </c>
      <c r="H358" s="138" t="s">
        <v>3011</v>
      </c>
      <c r="I358" s="138" t="s">
        <v>1272</v>
      </c>
      <c r="J358" s="138" t="s">
        <v>6200</v>
      </c>
    </row>
    <row r="359" spans="1:10" x14ac:dyDescent="0.25">
      <c r="A359" s="135">
        <v>15109</v>
      </c>
      <c r="B359" s="135" t="s">
        <v>5811</v>
      </c>
      <c r="C359" s="135">
        <v>2013</v>
      </c>
      <c r="D359" s="136">
        <v>41664</v>
      </c>
      <c r="E359" s="137">
        <v>810</v>
      </c>
      <c r="F359" s="135">
        <v>61</v>
      </c>
      <c r="G359" s="135">
        <v>13073</v>
      </c>
      <c r="H359" s="138" t="s">
        <v>3010</v>
      </c>
      <c r="I359" s="138" t="s">
        <v>1274</v>
      </c>
      <c r="J359" s="138" t="s">
        <v>6201</v>
      </c>
    </row>
    <row r="360" spans="1:10" x14ac:dyDescent="0.25">
      <c r="A360" s="135">
        <v>15125</v>
      </c>
      <c r="B360" s="135" t="s">
        <v>5812</v>
      </c>
      <c r="C360" s="135">
        <v>2013</v>
      </c>
      <c r="D360" s="136">
        <v>41668</v>
      </c>
      <c r="E360" s="137">
        <v>504</v>
      </c>
      <c r="F360" s="135">
        <v>35</v>
      </c>
      <c r="G360" s="135">
        <v>15816</v>
      </c>
      <c r="H360" s="138" t="s">
        <v>3011</v>
      </c>
      <c r="I360" s="138" t="s">
        <v>1272</v>
      </c>
      <c r="J360" s="138" t="s">
        <v>6202</v>
      </c>
    </row>
    <row r="361" spans="1:10" x14ac:dyDescent="0.25">
      <c r="A361" s="135">
        <v>15110</v>
      </c>
      <c r="B361" s="135" t="s">
        <v>5813</v>
      </c>
      <c r="C361" s="135">
        <v>2013</v>
      </c>
      <c r="D361" s="136">
        <v>41669</v>
      </c>
      <c r="E361" s="137">
        <v>641</v>
      </c>
      <c r="F361" s="135">
        <v>118</v>
      </c>
      <c r="G361" s="135">
        <v>20495</v>
      </c>
      <c r="H361" s="138" t="s">
        <v>3010</v>
      </c>
      <c r="I361" s="138" t="s">
        <v>1322</v>
      </c>
      <c r="J361" s="138" t="s">
        <v>6203</v>
      </c>
    </row>
    <row r="362" spans="1:10" x14ac:dyDescent="0.25">
      <c r="A362" s="135">
        <v>15111</v>
      </c>
      <c r="B362" s="135" t="s">
        <v>5813</v>
      </c>
      <c r="C362" s="135">
        <v>2013</v>
      </c>
      <c r="D362" s="136">
        <v>41669</v>
      </c>
      <c r="E362" s="137">
        <v>80</v>
      </c>
      <c r="F362" s="135">
        <v>24</v>
      </c>
      <c r="G362" s="135">
        <v>1920</v>
      </c>
      <c r="H362" s="138" t="s">
        <v>3010</v>
      </c>
      <c r="I362" s="138" t="s">
        <v>1274</v>
      </c>
      <c r="J362" s="138" t="s">
        <v>6204</v>
      </c>
    </row>
    <row r="363" spans="1:10" x14ac:dyDescent="0.25">
      <c r="A363" s="135">
        <v>15112</v>
      </c>
      <c r="B363" s="135" t="s">
        <v>5813</v>
      </c>
      <c r="C363" s="135">
        <v>2013</v>
      </c>
      <c r="D363" s="136">
        <v>41669</v>
      </c>
      <c r="E363" s="137">
        <v>201</v>
      </c>
      <c r="F363" s="135">
        <v>151</v>
      </c>
      <c r="G363" s="135">
        <v>10792</v>
      </c>
      <c r="H363" s="138" t="s">
        <v>3010</v>
      </c>
      <c r="I363" s="138" t="s">
        <v>1322</v>
      </c>
      <c r="J363" s="138" t="s">
        <v>6205</v>
      </c>
    </row>
    <row r="364" spans="1:10" x14ac:dyDescent="0.25">
      <c r="A364" s="135">
        <v>15126</v>
      </c>
      <c r="B364" s="135" t="s">
        <v>5813</v>
      </c>
      <c r="C364" s="135">
        <v>2013</v>
      </c>
      <c r="D364" s="136">
        <v>41670</v>
      </c>
      <c r="E364" s="137">
        <v>236</v>
      </c>
      <c r="F364" s="135">
        <v>9</v>
      </c>
      <c r="G364" s="135">
        <v>2124</v>
      </c>
      <c r="H364" s="138" t="s">
        <v>3011</v>
      </c>
      <c r="I364" s="138" t="s">
        <v>1272</v>
      </c>
      <c r="J364" s="138" t="s">
        <v>6206</v>
      </c>
    </row>
    <row r="365" spans="1:10" x14ac:dyDescent="0.25">
      <c r="A365" s="135">
        <v>15128</v>
      </c>
      <c r="B365" s="135" t="s">
        <v>5813</v>
      </c>
      <c r="C365" s="135">
        <v>2013</v>
      </c>
      <c r="D365" s="136">
        <v>41669</v>
      </c>
      <c r="E365" s="137">
        <v>371</v>
      </c>
      <c r="F365" s="135">
        <v>12</v>
      </c>
      <c r="G365" s="135">
        <v>4452</v>
      </c>
      <c r="H365" s="138" t="s">
        <v>3011</v>
      </c>
      <c r="I365" s="138" t="s">
        <v>1272</v>
      </c>
      <c r="J365" s="138" t="s">
        <v>6207</v>
      </c>
    </row>
    <row r="366" spans="1:10" x14ac:dyDescent="0.25">
      <c r="A366" s="135">
        <v>15127</v>
      </c>
      <c r="B366" s="135" t="s">
        <v>5814</v>
      </c>
      <c r="C366" s="135">
        <v>2013</v>
      </c>
      <c r="D366" s="136">
        <v>41670</v>
      </c>
      <c r="E366" s="137">
        <v>309</v>
      </c>
      <c r="F366" s="135">
        <v>50</v>
      </c>
      <c r="G366" s="135">
        <v>11562</v>
      </c>
      <c r="H366" s="138" t="s">
        <v>3011</v>
      </c>
      <c r="I366" s="138" t="s">
        <v>1272</v>
      </c>
      <c r="J366" s="138" t="s">
        <v>6208</v>
      </c>
    </row>
    <row r="367" spans="1:10" x14ac:dyDescent="0.25">
      <c r="A367" s="135">
        <v>15131</v>
      </c>
      <c r="B367" s="135" t="s">
        <v>5815</v>
      </c>
      <c r="C367" s="135">
        <v>2013</v>
      </c>
      <c r="D367" s="136">
        <v>41671</v>
      </c>
      <c r="E367" s="137">
        <v>258</v>
      </c>
      <c r="F367" s="135">
        <v>76</v>
      </c>
      <c r="G367" s="135">
        <v>15342</v>
      </c>
      <c r="H367" s="138" t="s">
        <v>3010</v>
      </c>
      <c r="I367" s="138" t="s">
        <v>1322</v>
      </c>
      <c r="J367" s="138" t="s">
        <v>6209</v>
      </c>
    </row>
    <row r="368" spans="1:10" x14ac:dyDescent="0.25">
      <c r="A368" s="135">
        <v>15132</v>
      </c>
      <c r="B368" s="135" t="s">
        <v>5815</v>
      </c>
      <c r="C368" s="135">
        <v>2013</v>
      </c>
      <c r="D368" s="136">
        <v>41671</v>
      </c>
      <c r="E368" s="137">
        <v>23</v>
      </c>
      <c r="F368" s="135">
        <v>17</v>
      </c>
      <c r="G368" s="135">
        <v>373</v>
      </c>
      <c r="H368" s="138" t="s">
        <v>3010</v>
      </c>
      <c r="I368" s="138" t="s">
        <v>1322</v>
      </c>
      <c r="J368" s="138" t="s">
        <v>6210</v>
      </c>
    </row>
    <row r="369" spans="1:10" x14ac:dyDescent="0.25">
      <c r="A369" s="135">
        <v>15148</v>
      </c>
      <c r="B369" s="135" t="s">
        <v>5816</v>
      </c>
      <c r="C369" s="135">
        <v>2013</v>
      </c>
      <c r="D369" s="136">
        <v>41674</v>
      </c>
      <c r="E369" s="137">
        <v>278</v>
      </c>
      <c r="F369" s="135">
        <v>20</v>
      </c>
      <c r="G369" s="135">
        <v>5560</v>
      </c>
      <c r="H369" s="138" t="s">
        <v>3011</v>
      </c>
      <c r="I369" s="138" t="s">
        <v>1272</v>
      </c>
      <c r="J369" s="138" t="s">
        <v>6211</v>
      </c>
    </row>
    <row r="370" spans="1:10" x14ac:dyDescent="0.25">
      <c r="A370" s="135">
        <v>15149</v>
      </c>
      <c r="B370" s="135" t="s">
        <v>5816</v>
      </c>
      <c r="C370" s="135">
        <v>2013</v>
      </c>
      <c r="D370" s="136">
        <v>41674</v>
      </c>
      <c r="E370" s="137">
        <v>119</v>
      </c>
      <c r="F370" s="135">
        <v>23</v>
      </c>
      <c r="G370" s="135">
        <v>2737</v>
      </c>
      <c r="H370" s="138" t="s">
        <v>3011</v>
      </c>
      <c r="I370" s="138" t="s">
        <v>1272</v>
      </c>
      <c r="J370" s="138" t="s">
        <v>6212</v>
      </c>
    </row>
    <row r="371" spans="1:10" x14ac:dyDescent="0.25">
      <c r="A371" s="135">
        <v>15151</v>
      </c>
      <c r="B371" s="135" t="s">
        <v>5817</v>
      </c>
      <c r="C371" s="135">
        <v>2013</v>
      </c>
      <c r="D371" s="136">
        <v>41676</v>
      </c>
      <c r="E371" s="137">
        <v>176</v>
      </c>
      <c r="F371" s="135">
        <v>18</v>
      </c>
      <c r="G371" s="135">
        <v>3168</v>
      </c>
      <c r="H371" s="138" t="s">
        <v>3011</v>
      </c>
      <c r="I371" s="138" t="s">
        <v>1272</v>
      </c>
      <c r="J371" s="138" t="s">
        <v>6213</v>
      </c>
    </row>
    <row r="372" spans="1:10" x14ac:dyDescent="0.25">
      <c r="A372" s="135">
        <v>15133</v>
      </c>
      <c r="B372" s="135" t="s">
        <v>5818</v>
      </c>
      <c r="C372" s="135">
        <v>2013</v>
      </c>
      <c r="D372" s="136">
        <v>41677</v>
      </c>
      <c r="E372" s="137">
        <v>37</v>
      </c>
      <c r="F372" s="135">
        <v>37</v>
      </c>
      <c r="G372" s="135">
        <v>1369</v>
      </c>
      <c r="H372" s="138" t="s">
        <v>3010</v>
      </c>
      <c r="I372" s="138" t="s">
        <v>1274</v>
      </c>
      <c r="J372" s="138" t="s">
        <v>6214</v>
      </c>
    </row>
    <row r="373" spans="1:10" x14ac:dyDescent="0.25">
      <c r="A373" s="135">
        <v>15134</v>
      </c>
      <c r="B373" s="135" t="s">
        <v>5819</v>
      </c>
      <c r="C373" s="135">
        <v>2013</v>
      </c>
      <c r="D373" s="136">
        <v>41678</v>
      </c>
      <c r="E373" s="137">
        <v>330</v>
      </c>
      <c r="F373" s="135">
        <v>14</v>
      </c>
      <c r="G373" s="135">
        <v>4620</v>
      </c>
      <c r="H373" s="138" t="s">
        <v>3010</v>
      </c>
      <c r="I373" s="138" t="s">
        <v>1283</v>
      </c>
      <c r="J373" s="138" t="s">
        <v>6215</v>
      </c>
    </row>
    <row r="374" spans="1:10" x14ac:dyDescent="0.25">
      <c r="A374" s="135">
        <v>15135</v>
      </c>
      <c r="B374" s="135" t="s">
        <v>5820</v>
      </c>
      <c r="C374" s="135">
        <v>2013</v>
      </c>
      <c r="D374" s="136">
        <v>41679</v>
      </c>
      <c r="E374" s="137">
        <v>36</v>
      </c>
      <c r="F374" s="135">
        <v>25</v>
      </c>
      <c r="G374" s="135">
        <v>900</v>
      </c>
      <c r="H374" s="138" t="s">
        <v>3010</v>
      </c>
      <c r="I374" s="138" t="s">
        <v>1274</v>
      </c>
      <c r="J374" s="138" t="s">
        <v>6216</v>
      </c>
    </row>
    <row r="375" spans="1:10" x14ac:dyDescent="0.25">
      <c r="A375" s="135">
        <v>15136</v>
      </c>
      <c r="B375" s="135" t="s">
        <v>5820</v>
      </c>
      <c r="C375" s="135">
        <v>2013</v>
      </c>
      <c r="D375" s="136">
        <v>41679</v>
      </c>
      <c r="E375" s="137">
        <v>240</v>
      </c>
      <c r="F375" s="135">
        <v>88</v>
      </c>
      <c r="G375" s="135">
        <v>10202</v>
      </c>
      <c r="H375" s="138" t="s">
        <v>3010</v>
      </c>
      <c r="I375" s="138" t="s">
        <v>1322</v>
      </c>
      <c r="J375" s="138" t="s">
        <v>6217</v>
      </c>
    </row>
    <row r="376" spans="1:10" x14ac:dyDescent="0.25">
      <c r="A376" s="135">
        <v>15137</v>
      </c>
      <c r="B376" s="135" t="s">
        <v>5820</v>
      </c>
      <c r="C376" s="135">
        <v>2013</v>
      </c>
      <c r="D376" s="136">
        <v>41679</v>
      </c>
      <c r="E376" s="137">
        <v>628</v>
      </c>
      <c r="F376" s="135">
        <v>68</v>
      </c>
      <c r="G376" s="135">
        <v>9287</v>
      </c>
      <c r="H376" s="138" t="s">
        <v>3010</v>
      </c>
      <c r="I376" s="138" t="s">
        <v>1322</v>
      </c>
      <c r="J376" s="138" t="s">
        <v>6218</v>
      </c>
    </row>
    <row r="377" spans="1:10" x14ac:dyDescent="0.25">
      <c r="A377" s="135">
        <v>15138</v>
      </c>
      <c r="B377" s="135" t="s">
        <v>5820</v>
      </c>
      <c r="C377" s="135">
        <v>2013</v>
      </c>
      <c r="D377" s="136">
        <v>41679</v>
      </c>
      <c r="E377" s="137">
        <v>26</v>
      </c>
      <c r="F377" s="135">
        <v>947</v>
      </c>
      <c r="G377" s="135">
        <v>17068</v>
      </c>
      <c r="H377" s="138" t="s">
        <v>3010</v>
      </c>
      <c r="I377" s="138" t="s">
        <v>1449</v>
      </c>
      <c r="J377" s="138" t="s">
        <v>6219</v>
      </c>
    </row>
    <row r="378" spans="1:10" x14ac:dyDescent="0.25">
      <c r="A378" s="135">
        <v>15139</v>
      </c>
      <c r="B378" s="135" t="s">
        <v>5821</v>
      </c>
      <c r="C378" s="135">
        <v>2013</v>
      </c>
      <c r="D378" s="136">
        <v>41680</v>
      </c>
      <c r="E378" s="137">
        <v>156</v>
      </c>
      <c r="F378" s="135">
        <v>54</v>
      </c>
      <c r="G378" s="135">
        <v>5334</v>
      </c>
      <c r="H378" s="138" t="s">
        <v>3010</v>
      </c>
      <c r="I378" s="138" t="s">
        <v>1322</v>
      </c>
      <c r="J378" s="138" t="s">
        <v>6220</v>
      </c>
    </row>
    <row r="379" spans="1:10" x14ac:dyDescent="0.25">
      <c r="A379" s="135">
        <v>15150</v>
      </c>
      <c r="B379" s="135" t="s">
        <v>5822</v>
      </c>
      <c r="C379" s="135">
        <v>2013</v>
      </c>
      <c r="D379" s="136">
        <v>41681</v>
      </c>
      <c r="E379" s="137">
        <v>564</v>
      </c>
      <c r="F379" s="135">
        <v>92</v>
      </c>
      <c r="G379" s="135">
        <v>8018</v>
      </c>
      <c r="H379" s="138" t="s">
        <v>3011</v>
      </c>
      <c r="I379" s="138" t="s">
        <v>1272</v>
      </c>
      <c r="J379" s="138" t="s">
        <v>6221</v>
      </c>
    </row>
    <row r="380" spans="1:10" x14ac:dyDescent="0.25">
      <c r="A380" s="135">
        <v>15147</v>
      </c>
      <c r="B380" s="135" t="s">
        <v>5823</v>
      </c>
      <c r="C380" s="135">
        <v>2013</v>
      </c>
      <c r="D380" s="136">
        <v>41682</v>
      </c>
      <c r="E380" s="137">
        <v>561</v>
      </c>
      <c r="F380" s="135">
        <v>129</v>
      </c>
      <c r="G380" s="135">
        <v>13812</v>
      </c>
      <c r="H380" s="138" t="s">
        <v>3011</v>
      </c>
      <c r="I380" s="138" t="s">
        <v>1272</v>
      </c>
      <c r="J380" s="138" t="s">
        <v>6222</v>
      </c>
    </row>
    <row r="381" spans="1:10" x14ac:dyDescent="0.25">
      <c r="A381" s="135">
        <v>15140</v>
      </c>
      <c r="B381" s="135" t="s">
        <v>5824</v>
      </c>
      <c r="C381" s="135">
        <v>2013</v>
      </c>
      <c r="D381" s="136">
        <v>41683</v>
      </c>
      <c r="E381" s="137">
        <v>97</v>
      </c>
      <c r="F381" s="135">
        <v>743</v>
      </c>
      <c r="G381" s="135">
        <v>19556</v>
      </c>
      <c r="H381" s="138" t="s">
        <v>3010</v>
      </c>
      <c r="I381" s="138" t="s">
        <v>1283</v>
      </c>
      <c r="J381" s="138" t="s">
        <v>6223</v>
      </c>
    </row>
    <row r="382" spans="1:10" x14ac:dyDescent="0.25">
      <c r="A382" s="135">
        <v>15146</v>
      </c>
      <c r="B382" s="135" t="s">
        <v>5824</v>
      </c>
      <c r="C382" s="135">
        <v>2013</v>
      </c>
      <c r="D382" s="136">
        <v>41683</v>
      </c>
      <c r="E382" s="137">
        <v>19</v>
      </c>
      <c r="F382" s="135">
        <v>331</v>
      </c>
      <c r="G382" s="135">
        <v>6289</v>
      </c>
      <c r="H382" s="138" t="s">
        <v>3011</v>
      </c>
      <c r="I382" s="138" t="s">
        <v>1272</v>
      </c>
      <c r="J382" s="138" t="s">
        <v>6224</v>
      </c>
    </row>
    <row r="383" spans="1:10" x14ac:dyDescent="0.25">
      <c r="A383" s="135">
        <v>15153</v>
      </c>
      <c r="B383" s="135" t="s">
        <v>5824</v>
      </c>
      <c r="C383" s="135">
        <v>2013</v>
      </c>
      <c r="D383" s="136">
        <v>41683</v>
      </c>
      <c r="E383" s="137">
        <v>317</v>
      </c>
      <c r="F383" s="135">
        <v>160</v>
      </c>
      <c r="G383" s="135">
        <v>9820</v>
      </c>
      <c r="H383" s="138" t="s">
        <v>3011</v>
      </c>
      <c r="I383" s="138" t="s">
        <v>1272</v>
      </c>
      <c r="J383" s="138" t="s">
        <v>6225</v>
      </c>
    </row>
    <row r="384" spans="1:10" x14ac:dyDescent="0.25">
      <c r="A384" s="135">
        <v>15141</v>
      </c>
      <c r="B384" s="135" t="s">
        <v>5825</v>
      </c>
      <c r="C384" s="135">
        <v>2013</v>
      </c>
      <c r="D384" s="136">
        <v>41687</v>
      </c>
      <c r="E384" s="137">
        <v>321</v>
      </c>
      <c r="F384" s="135">
        <v>153</v>
      </c>
      <c r="G384" s="135">
        <v>13068</v>
      </c>
      <c r="H384" s="138" t="s">
        <v>3010</v>
      </c>
      <c r="I384" s="138" t="s">
        <v>1299</v>
      </c>
      <c r="J384" s="138" t="s">
        <v>6226</v>
      </c>
    </row>
    <row r="385" spans="1:10" x14ac:dyDescent="0.25">
      <c r="A385" s="135">
        <v>15143</v>
      </c>
      <c r="B385" s="135" t="s">
        <v>5826</v>
      </c>
      <c r="C385" s="135">
        <v>2013</v>
      </c>
      <c r="D385" s="136">
        <v>41688</v>
      </c>
      <c r="E385" s="137">
        <v>5</v>
      </c>
      <c r="F385" s="135">
        <v>175</v>
      </c>
      <c r="G385" s="135">
        <v>1575</v>
      </c>
      <c r="H385" s="138" t="s">
        <v>3011</v>
      </c>
      <c r="I385" s="138" t="s">
        <v>1272</v>
      </c>
      <c r="J385" s="138" t="s">
        <v>6227</v>
      </c>
    </row>
    <row r="386" spans="1:10" x14ac:dyDescent="0.25">
      <c r="A386" s="135">
        <v>15152</v>
      </c>
      <c r="B386" s="135" t="s">
        <v>5826</v>
      </c>
      <c r="C386" s="135">
        <v>2013</v>
      </c>
      <c r="D386" s="136">
        <v>41688</v>
      </c>
      <c r="E386" s="137">
        <v>12</v>
      </c>
      <c r="F386" s="135">
        <v>6</v>
      </c>
      <c r="G386" s="135">
        <v>114</v>
      </c>
      <c r="H386" s="138" t="s">
        <v>3011</v>
      </c>
      <c r="I386" s="138" t="s">
        <v>1272</v>
      </c>
      <c r="J386" s="138" t="s">
        <v>6228</v>
      </c>
    </row>
    <row r="387" spans="1:10" x14ac:dyDescent="0.25">
      <c r="A387" s="135">
        <v>15156</v>
      </c>
      <c r="B387" s="135" t="s">
        <v>5826</v>
      </c>
      <c r="C387" s="135">
        <v>2013</v>
      </c>
      <c r="D387" s="136">
        <v>41688</v>
      </c>
      <c r="E387" s="137">
        <v>380</v>
      </c>
      <c r="F387" s="135">
        <v>25</v>
      </c>
      <c r="G387" s="135">
        <v>6170</v>
      </c>
      <c r="H387" s="138" t="s">
        <v>3011</v>
      </c>
      <c r="I387" s="138" t="s">
        <v>1272</v>
      </c>
      <c r="J387" s="138" t="s">
        <v>6229</v>
      </c>
    </row>
    <row r="388" spans="1:10" x14ac:dyDescent="0.25">
      <c r="A388" s="135">
        <v>15142</v>
      </c>
      <c r="B388" s="135" t="s">
        <v>5827</v>
      </c>
      <c r="C388" s="135">
        <v>2013</v>
      </c>
      <c r="D388" s="136">
        <v>41689</v>
      </c>
      <c r="E388" s="137">
        <v>115</v>
      </c>
      <c r="F388" s="135">
        <v>29</v>
      </c>
      <c r="G388" s="135">
        <v>3335</v>
      </c>
      <c r="H388" s="138" t="s">
        <v>3010</v>
      </c>
      <c r="I388" s="138" t="s">
        <v>1274</v>
      </c>
      <c r="J388" s="138" t="s">
        <v>6230</v>
      </c>
    </row>
    <row r="389" spans="1:10" x14ac:dyDescent="0.25">
      <c r="A389" s="135">
        <v>15155</v>
      </c>
      <c r="B389" s="135" t="s">
        <v>5827</v>
      </c>
      <c r="C389" s="135">
        <v>2013</v>
      </c>
      <c r="D389" s="136">
        <v>41689</v>
      </c>
      <c r="E389" s="137">
        <v>516</v>
      </c>
      <c r="F389" s="135">
        <v>35</v>
      </c>
      <c r="G389" s="135">
        <v>15514</v>
      </c>
      <c r="H389" s="138" t="s">
        <v>3011</v>
      </c>
      <c r="I389" s="138" t="s">
        <v>1272</v>
      </c>
      <c r="J389" s="138" t="s">
        <v>6231</v>
      </c>
    </row>
    <row r="390" spans="1:10" x14ac:dyDescent="0.25">
      <c r="A390" s="135">
        <v>15157</v>
      </c>
      <c r="B390" s="135" t="s">
        <v>5828</v>
      </c>
      <c r="C390" s="135">
        <v>2013</v>
      </c>
      <c r="D390" s="136">
        <v>41690</v>
      </c>
      <c r="E390" s="137">
        <v>285</v>
      </c>
      <c r="F390" s="135">
        <v>25</v>
      </c>
      <c r="G390" s="135">
        <v>4581</v>
      </c>
      <c r="H390" s="138" t="s">
        <v>3011</v>
      </c>
      <c r="I390" s="138" t="s">
        <v>1272</v>
      </c>
      <c r="J390" s="138" t="s">
        <v>6232</v>
      </c>
    </row>
    <row r="391" spans="1:10" x14ac:dyDescent="0.25">
      <c r="A391" s="135">
        <v>15158</v>
      </c>
      <c r="B391" s="135" t="s">
        <v>5828</v>
      </c>
      <c r="C391" s="135">
        <v>2013</v>
      </c>
      <c r="D391" s="136">
        <v>41690</v>
      </c>
      <c r="E391" s="137">
        <v>445</v>
      </c>
      <c r="F391" s="135">
        <v>35</v>
      </c>
      <c r="G391" s="135">
        <v>15172</v>
      </c>
      <c r="H391" s="138" t="s">
        <v>3011</v>
      </c>
      <c r="I391" s="138" t="s">
        <v>1272</v>
      </c>
      <c r="J391" s="138" t="s">
        <v>6233</v>
      </c>
    </row>
    <row r="392" spans="1:10" x14ac:dyDescent="0.25">
      <c r="A392" s="135">
        <v>15145</v>
      </c>
      <c r="B392" s="135" t="s">
        <v>5829</v>
      </c>
      <c r="C392" s="135">
        <v>2013</v>
      </c>
      <c r="D392" s="136">
        <v>41691</v>
      </c>
      <c r="E392" s="137">
        <v>43</v>
      </c>
      <c r="F392" s="135">
        <v>93</v>
      </c>
      <c r="G392" s="135">
        <v>3999</v>
      </c>
      <c r="H392" s="138" t="s">
        <v>3011</v>
      </c>
      <c r="I392" s="138" t="s">
        <v>1272</v>
      </c>
      <c r="J392" s="138" t="s">
        <v>6234</v>
      </c>
    </row>
    <row r="393" spans="1:10" x14ac:dyDescent="0.25">
      <c r="A393" s="135">
        <v>15154</v>
      </c>
      <c r="B393" s="135" t="s">
        <v>5830</v>
      </c>
      <c r="C393" s="135">
        <v>2013</v>
      </c>
      <c r="D393" s="136">
        <v>41693</v>
      </c>
      <c r="E393" s="137">
        <v>435</v>
      </c>
      <c r="F393" s="135">
        <v>244</v>
      </c>
      <c r="G393" s="135">
        <v>69773</v>
      </c>
      <c r="H393" s="138" t="s">
        <v>3011</v>
      </c>
      <c r="I393" s="138" t="s">
        <v>1272</v>
      </c>
      <c r="J393" s="138" t="s">
        <v>6235</v>
      </c>
    </row>
    <row r="394" spans="1:10" x14ac:dyDescent="0.25">
      <c r="A394" s="135">
        <v>15144</v>
      </c>
      <c r="B394" s="135" t="s">
        <v>5831</v>
      </c>
      <c r="C394" s="135">
        <v>2013</v>
      </c>
      <c r="D394" s="136">
        <v>41696</v>
      </c>
      <c r="E394" s="137">
        <v>340</v>
      </c>
      <c r="F394" s="135">
        <v>115</v>
      </c>
      <c r="G394" s="135">
        <v>12581</v>
      </c>
      <c r="H394" s="138" t="s">
        <v>3011</v>
      </c>
      <c r="I394" s="138" t="s">
        <v>1272</v>
      </c>
      <c r="J394" s="138" t="s">
        <v>6236</v>
      </c>
    </row>
    <row r="395" spans="1:10" x14ac:dyDescent="0.25">
      <c r="A395" s="135">
        <v>15170</v>
      </c>
      <c r="B395" s="135" t="s">
        <v>5832</v>
      </c>
      <c r="C395" s="135">
        <v>2013</v>
      </c>
      <c r="D395" s="136">
        <v>41699</v>
      </c>
      <c r="E395" s="137">
        <v>334</v>
      </c>
      <c r="F395" s="135">
        <v>226</v>
      </c>
      <c r="G395" s="135">
        <v>13269</v>
      </c>
      <c r="H395" s="138" t="s">
        <v>3010</v>
      </c>
      <c r="I395" s="138" t="s">
        <v>1274</v>
      </c>
      <c r="J395" s="138" t="s">
        <v>6237</v>
      </c>
    </row>
    <row r="396" spans="1:10" x14ac:dyDescent="0.25">
      <c r="A396" s="135">
        <v>15171</v>
      </c>
      <c r="B396" s="135" t="s">
        <v>5832</v>
      </c>
      <c r="C396" s="135">
        <v>2013</v>
      </c>
      <c r="D396" s="136">
        <v>41699</v>
      </c>
      <c r="E396" s="137">
        <v>59</v>
      </c>
      <c r="F396" s="135">
        <v>19</v>
      </c>
      <c r="G396" s="135">
        <v>1031</v>
      </c>
      <c r="H396" s="138" t="s">
        <v>3010</v>
      </c>
      <c r="I396" s="138" t="s">
        <v>1270</v>
      </c>
      <c r="J396" s="138" t="s">
        <v>6238</v>
      </c>
    </row>
    <row r="397" spans="1:10" x14ac:dyDescent="0.25">
      <c r="A397" s="135">
        <v>15172</v>
      </c>
      <c r="B397" s="135" t="s">
        <v>5833</v>
      </c>
      <c r="C397" s="135">
        <v>2013</v>
      </c>
      <c r="D397" s="136">
        <v>41702</v>
      </c>
      <c r="E397" s="137">
        <v>39</v>
      </c>
      <c r="F397" s="135">
        <v>1528</v>
      </c>
      <c r="G397" s="135">
        <v>42964</v>
      </c>
      <c r="H397" s="138" t="s">
        <v>3010</v>
      </c>
      <c r="I397" s="138" t="s">
        <v>1270</v>
      </c>
      <c r="J397" s="138" t="s">
        <v>6239</v>
      </c>
    </row>
    <row r="398" spans="1:10" x14ac:dyDescent="0.25">
      <c r="A398" s="135">
        <v>15197</v>
      </c>
      <c r="B398" s="135" t="s">
        <v>5833</v>
      </c>
      <c r="C398" s="135">
        <v>2013</v>
      </c>
      <c r="D398" s="136">
        <v>41702</v>
      </c>
      <c r="E398" s="137">
        <v>61</v>
      </c>
      <c r="F398" s="135">
        <v>7</v>
      </c>
      <c r="G398" s="135">
        <v>581</v>
      </c>
      <c r="H398" s="138" t="s">
        <v>3011</v>
      </c>
      <c r="I398" s="138" t="s">
        <v>1272</v>
      </c>
      <c r="J398" s="138" t="s">
        <v>6240</v>
      </c>
    </row>
    <row r="399" spans="1:10" x14ac:dyDescent="0.25">
      <c r="A399" s="135">
        <v>15198</v>
      </c>
      <c r="B399" s="135" t="s">
        <v>5833</v>
      </c>
      <c r="C399" s="135">
        <v>2013</v>
      </c>
      <c r="D399" s="136">
        <v>41702</v>
      </c>
      <c r="E399" s="137">
        <v>467</v>
      </c>
      <c r="F399" s="135">
        <v>23</v>
      </c>
      <c r="G399" s="135">
        <v>7121</v>
      </c>
      <c r="H399" s="138" t="s">
        <v>3011</v>
      </c>
      <c r="I399" s="138" t="s">
        <v>1272</v>
      </c>
      <c r="J399" s="138" t="s">
        <v>6241</v>
      </c>
    </row>
    <row r="400" spans="1:10" x14ac:dyDescent="0.25">
      <c r="A400" s="135">
        <v>15173</v>
      </c>
      <c r="B400" s="135" t="s">
        <v>5834</v>
      </c>
      <c r="C400" s="135">
        <v>2013</v>
      </c>
      <c r="D400" s="136">
        <v>41703</v>
      </c>
      <c r="E400" s="137">
        <v>32</v>
      </c>
      <c r="F400" s="135">
        <v>1022</v>
      </c>
      <c r="G400" s="135">
        <v>24053</v>
      </c>
      <c r="H400" s="138" t="s">
        <v>3010</v>
      </c>
      <c r="I400" s="138" t="s">
        <v>1270</v>
      </c>
      <c r="J400" s="138" t="s">
        <v>2550</v>
      </c>
    </row>
    <row r="401" spans="1:10" x14ac:dyDescent="0.25">
      <c r="A401" s="135">
        <v>15199</v>
      </c>
      <c r="B401" s="135" t="s">
        <v>5834</v>
      </c>
      <c r="C401" s="135">
        <v>2013</v>
      </c>
      <c r="D401" s="136">
        <v>41703</v>
      </c>
      <c r="E401" s="137">
        <v>274</v>
      </c>
      <c r="F401" s="135">
        <v>10</v>
      </c>
      <c r="G401" s="135">
        <v>2740</v>
      </c>
      <c r="H401" s="138" t="s">
        <v>3011</v>
      </c>
      <c r="I401" s="138" t="s">
        <v>1272</v>
      </c>
      <c r="J401" s="138" t="s">
        <v>6242</v>
      </c>
    </row>
    <row r="402" spans="1:10" x14ac:dyDescent="0.25">
      <c r="A402" s="135">
        <v>15174</v>
      </c>
      <c r="B402" s="135" t="s">
        <v>5835</v>
      </c>
      <c r="C402" s="135">
        <v>2013</v>
      </c>
      <c r="D402" s="136">
        <v>41704</v>
      </c>
      <c r="E402" s="137">
        <v>87</v>
      </c>
      <c r="F402" s="135">
        <v>696</v>
      </c>
      <c r="G402" s="135">
        <v>20540</v>
      </c>
      <c r="H402" s="138" t="s">
        <v>3010</v>
      </c>
      <c r="I402" s="138" t="s">
        <v>1322</v>
      </c>
      <c r="J402" s="138" t="s">
        <v>6243</v>
      </c>
    </row>
    <row r="403" spans="1:10" x14ac:dyDescent="0.25">
      <c r="A403" s="135">
        <v>15175</v>
      </c>
      <c r="B403" s="135" t="s">
        <v>5835</v>
      </c>
      <c r="C403" s="135">
        <v>2013</v>
      </c>
      <c r="D403" s="136">
        <v>41704</v>
      </c>
      <c r="E403" s="137">
        <v>59</v>
      </c>
      <c r="F403" s="135">
        <v>12</v>
      </c>
      <c r="G403" s="135">
        <v>708</v>
      </c>
      <c r="H403" s="138" t="s">
        <v>3010</v>
      </c>
      <c r="I403" s="138" t="s">
        <v>1274</v>
      </c>
      <c r="J403" s="138" t="s">
        <v>6244</v>
      </c>
    </row>
    <row r="404" spans="1:10" x14ac:dyDescent="0.25">
      <c r="A404" s="135">
        <v>15176</v>
      </c>
      <c r="B404" s="135" t="s">
        <v>5835</v>
      </c>
      <c r="C404" s="135">
        <v>2013</v>
      </c>
      <c r="D404" s="136">
        <v>41704</v>
      </c>
      <c r="E404" s="137">
        <v>136</v>
      </c>
      <c r="F404" s="135">
        <v>744</v>
      </c>
      <c r="G404" s="135">
        <v>16926</v>
      </c>
      <c r="H404" s="138" t="s">
        <v>3010</v>
      </c>
      <c r="I404" s="138" t="s">
        <v>1283</v>
      </c>
      <c r="J404" s="138" t="s">
        <v>6245</v>
      </c>
    </row>
    <row r="405" spans="1:10" x14ac:dyDescent="0.25">
      <c r="A405" s="135">
        <v>15177</v>
      </c>
      <c r="B405" s="135" t="s">
        <v>5836</v>
      </c>
      <c r="C405" s="135">
        <v>2013</v>
      </c>
      <c r="D405" s="136">
        <v>41705</v>
      </c>
      <c r="E405" s="137">
        <v>429</v>
      </c>
      <c r="F405" s="135">
        <v>120</v>
      </c>
      <c r="G405" s="135">
        <v>34047</v>
      </c>
      <c r="H405" s="138" t="s">
        <v>3010</v>
      </c>
      <c r="I405" s="138" t="s">
        <v>1322</v>
      </c>
      <c r="J405" s="138" t="s">
        <v>6246</v>
      </c>
    </row>
    <row r="406" spans="1:10" x14ac:dyDescent="0.25">
      <c r="A406" s="135">
        <v>15178</v>
      </c>
      <c r="B406" s="135" t="s">
        <v>5836</v>
      </c>
      <c r="C406" s="135">
        <v>2013</v>
      </c>
      <c r="D406" s="136">
        <v>41705</v>
      </c>
      <c r="E406" s="137">
        <v>46</v>
      </c>
      <c r="F406" s="135">
        <v>1801</v>
      </c>
      <c r="G406" s="135">
        <v>60730</v>
      </c>
      <c r="H406" s="138" t="s">
        <v>3010</v>
      </c>
      <c r="I406" s="138" t="s">
        <v>1270</v>
      </c>
      <c r="J406" s="138" t="s">
        <v>6247</v>
      </c>
    </row>
    <row r="407" spans="1:10" x14ac:dyDescent="0.25">
      <c r="A407" s="135">
        <v>15179</v>
      </c>
      <c r="B407" s="135" t="s">
        <v>5836</v>
      </c>
      <c r="C407" s="135">
        <v>2013</v>
      </c>
      <c r="D407" s="136">
        <v>41705</v>
      </c>
      <c r="E407" s="137">
        <v>769</v>
      </c>
      <c r="F407" s="135">
        <v>243</v>
      </c>
      <c r="G407" s="135">
        <v>45572</v>
      </c>
      <c r="H407" s="138" t="s">
        <v>3010</v>
      </c>
      <c r="I407" s="138" t="s">
        <v>1283</v>
      </c>
      <c r="J407" s="138" t="s">
        <v>6248</v>
      </c>
    </row>
    <row r="408" spans="1:10" x14ac:dyDescent="0.25">
      <c r="A408" s="135">
        <v>15180</v>
      </c>
      <c r="B408" s="135" t="s">
        <v>5837</v>
      </c>
      <c r="C408" s="135">
        <v>2013</v>
      </c>
      <c r="D408" s="136">
        <v>41709</v>
      </c>
      <c r="E408" s="137">
        <v>316</v>
      </c>
      <c r="F408" s="135">
        <v>591</v>
      </c>
      <c r="G408" s="135">
        <v>19409</v>
      </c>
      <c r="H408" s="138" t="s">
        <v>3010</v>
      </c>
      <c r="I408" s="138" t="s">
        <v>1274</v>
      </c>
      <c r="J408" s="138" t="s">
        <v>6249</v>
      </c>
    </row>
    <row r="409" spans="1:10" x14ac:dyDescent="0.25">
      <c r="A409" s="135">
        <v>15200</v>
      </c>
      <c r="B409" s="135" t="s">
        <v>5837</v>
      </c>
      <c r="C409" s="135">
        <v>2013</v>
      </c>
      <c r="D409" s="136">
        <v>41709</v>
      </c>
      <c r="E409" s="137">
        <v>430</v>
      </c>
      <c r="F409" s="135">
        <v>33</v>
      </c>
      <c r="G409" s="135">
        <v>14190</v>
      </c>
      <c r="H409" s="138" t="s">
        <v>3011</v>
      </c>
      <c r="I409" s="138" t="s">
        <v>1272</v>
      </c>
      <c r="J409" s="138" t="s">
        <v>6250</v>
      </c>
    </row>
    <row r="410" spans="1:10" x14ac:dyDescent="0.25">
      <c r="A410" s="135">
        <v>15201</v>
      </c>
      <c r="B410" s="135" t="s">
        <v>5838</v>
      </c>
      <c r="C410" s="135">
        <v>2013</v>
      </c>
      <c r="D410" s="136">
        <v>41711</v>
      </c>
      <c r="E410" s="137">
        <v>416</v>
      </c>
      <c r="F410" s="135">
        <v>47</v>
      </c>
      <c r="G410" s="135">
        <v>19552</v>
      </c>
      <c r="H410" s="138" t="s">
        <v>3011</v>
      </c>
      <c r="I410" s="138" t="s">
        <v>1272</v>
      </c>
      <c r="J410" s="138" t="s">
        <v>6251</v>
      </c>
    </row>
    <row r="411" spans="1:10" x14ac:dyDescent="0.25">
      <c r="A411" s="135">
        <v>15203</v>
      </c>
      <c r="B411" s="135" t="s">
        <v>5839</v>
      </c>
      <c r="C411" s="135">
        <v>2013</v>
      </c>
      <c r="D411" s="136">
        <v>41712</v>
      </c>
      <c r="E411" s="137">
        <v>352</v>
      </c>
      <c r="F411" s="135">
        <v>33</v>
      </c>
      <c r="G411" s="135">
        <v>11616</v>
      </c>
      <c r="H411" s="138" t="s">
        <v>3011</v>
      </c>
      <c r="I411" s="138" t="s">
        <v>1272</v>
      </c>
      <c r="J411" s="138" t="s">
        <v>6252</v>
      </c>
    </row>
    <row r="412" spans="1:10" x14ac:dyDescent="0.25">
      <c r="A412" s="135">
        <v>15182</v>
      </c>
      <c r="B412" s="135" t="s">
        <v>5840</v>
      </c>
      <c r="C412" s="135">
        <v>2013</v>
      </c>
      <c r="D412" s="136">
        <v>41713</v>
      </c>
      <c r="E412" s="137">
        <v>392</v>
      </c>
      <c r="F412" s="135">
        <v>71</v>
      </c>
      <c r="G412" s="135">
        <v>11725</v>
      </c>
      <c r="H412" s="138" t="s">
        <v>3010</v>
      </c>
      <c r="I412" s="138" t="s">
        <v>1322</v>
      </c>
      <c r="J412" s="138" t="s">
        <v>6253</v>
      </c>
    </row>
    <row r="413" spans="1:10" x14ac:dyDescent="0.25">
      <c r="A413" s="135">
        <v>15184</v>
      </c>
      <c r="B413" s="135" t="s">
        <v>5840</v>
      </c>
      <c r="C413" s="135">
        <v>2013</v>
      </c>
      <c r="D413" s="136">
        <v>41713</v>
      </c>
      <c r="E413" s="137">
        <v>5</v>
      </c>
      <c r="F413" s="135">
        <v>2510</v>
      </c>
      <c r="G413" s="135">
        <v>10651</v>
      </c>
      <c r="H413" s="138" t="s">
        <v>3010</v>
      </c>
      <c r="I413" s="138" t="s">
        <v>1270</v>
      </c>
      <c r="J413" s="138" t="s">
        <v>1886</v>
      </c>
    </row>
    <row r="414" spans="1:10" x14ac:dyDescent="0.25">
      <c r="A414" s="135">
        <v>15181</v>
      </c>
      <c r="B414" s="135" t="s">
        <v>5841</v>
      </c>
      <c r="C414" s="135">
        <v>2013</v>
      </c>
      <c r="D414" s="136">
        <v>41714</v>
      </c>
      <c r="E414" s="137">
        <v>27</v>
      </c>
      <c r="F414" s="135">
        <v>30</v>
      </c>
      <c r="G414" s="135">
        <v>780</v>
      </c>
      <c r="H414" s="138" t="s">
        <v>3010</v>
      </c>
      <c r="I414" s="138" t="s">
        <v>1322</v>
      </c>
      <c r="J414" s="138" t="s">
        <v>6254</v>
      </c>
    </row>
    <row r="415" spans="1:10" x14ac:dyDescent="0.25">
      <c r="A415" s="135">
        <v>15183</v>
      </c>
      <c r="B415" s="135" t="s">
        <v>5841</v>
      </c>
      <c r="C415" s="135">
        <v>2013</v>
      </c>
      <c r="D415" s="136">
        <v>41714</v>
      </c>
      <c r="E415" s="137">
        <v>1275</v>
      </c>
      <c r="F415" s="135">
        <v>21</v>
      </c>
      <c r="G415" s="135">
        <v>9240</v>
      </c>
      <c r="H415" s="138" t="s">
        <v>3010</v>
      </c>
      <c r="I415" s="138" t="s">
        <v>1322</v>
      </c>
      <c r="J415" s="138" t="s">
        <v>6255</v>
      </c>
    </row>
    <row r="416" spans="1:10" x14ac:dyDescent="0.25">
      <c r="A416" s="135">
        <v>15185</v>
      </c>
      <c r="B416" s="135" t="s">
        <v>5841</v>
      </c>
      <c r="C416" s="135">
        <v>2013</v>
      </c>
      <c r="D416" s="136">
        <v>41714</v>
      </c>
      <c r="E416" s="137">
        <v>807</v>
      </c>
      <c r="F416" s="135">
        <v>63</v>
      </c>
      <c r="G416" s="135">
        <v>36541</v>
      </c>
      <c r="H416" s="138" t="s">
        <v>3010</v>
      </c>
      <c r="I416" s="138" t="s">
        <v>1322</v>
      </c>
      <c r="J416" s="138" t="s">
        <v>6256</v>
      </c>
    </row>
    <row r="417" spans="1:10" x14ac:dyDescent="0.25">
      <c r="A417" s="135">
        <v>15186</v>
      </c>
      <c r="B417" s="135" t="s">
        <v>5841</v>
      </c>
      <c r="C417" s="135">
        <v>2013</v>
      </c>
      <c r="D417" s="136">
        <v>41714</v>
      </c>
      <c r="E417" s="137">
        <v>295</v>
      </c>
      <c r="F417" s="135">
        <v>48</v>
      </c>
      <c r="G417" s="135">
        <v>14160</v>
      </c>
      <c r="H417" s="138" t="s">
        <v>3010</v>
      </c>
      <c r="I417" s="138" t="s">
        <v>1322</v>
      </c>
      <c r="J417" s="138" t="s">
        <v>6257</v>
      </c>
    </row>
    <row r="418" spans="1:10" x14ac:dyDescent="0.25">
      <c r="A418" s="135">
        <v>15187</v>
      </c>
      <c r="B418" s="135" t="s">
        <v>5841</v>
      </c>
      <c r="C418" s="135">
        <v>2013</v>
      </c>
      <c r="D418" s="136">
        <v>41714</v>
      </c>
      <c r="E418" s="137">
        <v>145</v>
      </c>
      <c r="F418" s="135">
        <v>59</v>
      </c>
      <c r="G418" s="135">
        <v>4972</v>
      </c>
      <c r="H418" s="138" t="s">
        <v>3010</v>
      </c>
      <c r="I418" s="138" t="s">
        <v>1322</v>
      </c>
      <c r="J418" s="138" t="s">
        <v>6258</v>
      </c>
    </row>
    <row r="419" spans="1:10" x14ac:dyDescent="0.25">
      <c r="A419" s="135">
        <v>15188</v>
      </c>
      <c r="B419" s="135" t="s">
        <v>5842</v>
      </c>
      <c r="C419" s="135">
        <v>2013</v>
      </c>
      <c r="D419" s="136">
        <v>41715</v>
      </c>
      <c r="E419" s="137">
        <v>354</v>
      </c>
      <c r="F419" s="135">
        <v>61</v>
      </c>
      <c r="G419" s="135">
        <v>14867</v>
      </c>
      <c r="H419" s="138" t="s">
        <v>3010</v>
      </c>
      <c r="I419" s="138" t="s">
        <v>1274</v>
      </c>
      <c r="J419" s="138" t="s">
        <v>6259</v>
      </c>
    </row>
    <row r="420" spans="1:10" x14ac:dyDescent="0.25">
      <c r="A420" s="135">
        <v>15189</v>
      </c>
      <c r="B420" s="135" t="s">
        <v>5842</v>
      </c>
      <c r="C420" s="135">
        <v>2013</v>
      </c>
      <c r="D420" s="136">
        <v>41715</v>
      </c>
      <c r="E420" s="137">
        <v>106</v>
      </c>
      <c r="F420" s="135">
        <v>31</v>
      </c>
      <c r="G420" s="135">
        <v>3353</v>
      </c>
      <c r="H420" s="138" t="s">
        <v>3010</v>
      </c>
      <c r="I420" s="138" t="s">
        <v>1274</v>
      </c>
      <c r="J420" s="138" t="s">
        <v>6260</v>
      </c>
    </row>
    <row r="421" spans="1:10" x14ac:dyDescent="0.25">
      <c r="A421" s="135">
        <v>15190</v>
      </c>
      <c r="B421" s="135" t="s">
        <v>5843</v>
      </c>
      <c r="C421" s="135">
        <v>2013</v>
      </c>
      <c r="D421" s="136">
        <v>41718</v>
      </c>
      <c r="E421" s="137">
        <v>369</v>
      </c>
      <c r="F421" s="135">
        <v>25</v>
      </c>
      <c r="G421" s="135">
        <v>3505</v>
      </c>
      <c r="H421" s="138" t="s">
        <v>3010</v>
      </c>
      <c r="I421" s="138" t="s">
        <v>1274</v>
      </c>
      <c r="J421" s="138" t="s">
        <v>6261</v>
      </c>
    </row>
    <row r="422" spans="1:10" x14ac:dyDescent="0.25">
      <c r="A422" s="135">
        <v>15202</v>
      </c>
      <c r="B422" s="135" t="s">
        <v>5843</v>
      </c>
      <c r="C422" s="135">
        <v>2013</v>
      </c>
      <c r="D422" s="136">
        <v>41718</v>
      </c>
      <c r="E422" s="137">
        <v>427</v>
      </c>
      <c r="F422" s="135">
        <v>8</v>
      </c>
      <c r="G422" s="135">
        <v>7296</v>
      </c>
      <c r="H422" s="138" t="s">
        <v>3011</v>
      </c>
      <c r="I422" s="138" t="s">
        <v>1272</v>
      </c>
      <c r="J422" s="138" t="s">
        <v>6262</v>
      </c>
    </row>
    <row r="423" spans="1:10" x14ac:dyDescent="0.25">
      <c r="A423" s="135">
        <v>15191</v>
      </c>
      <c r="B423" s="135" t="s">
        <v>5844</v>
      </c>
      <c r="C423" s="135">
        <v>2013</v>
      </c>
      <c r="D423" s="136">
        <v>41720</v>
      </c>
      <c r="E423" s="137">
        <v>154</v>
      </c>
      <c r="F423" s="135">
        <v>343</v>
      </c>
      <c r="G423" s="135">
        <v>19602</v>
      </c>
      <c r="H423" s="138" t="s">
        <v>3010</v>
      </c>
      <c r="I423" s="138" t="s">
        <v>1274</v>
      </c>
      <c r="J423" s="138" t="s">
        <v>6263</v>
      </c>
    </row>
    <row r="424" spans="1:10" x14ac:dyDescent="0.25">
      <c r="A424" s="135">
        <v>15205</v>
      </c>
      <c r="B424" s="135" t="s">
        <v>5845</v>
      </c>
      <c r="C424" s="135">
        <v>2013</v>
      </c>
      <c r="D424" s="136">
        <v>41724</v>
      </c>
      <c r="E424" s="137">
        <v>162</v>
      </c>
      <c r="F424" s="135">
        <v>47</v>
      </c>
      <c r="G424" s="135">
        <v>7614</v>
      </c>
      <c r="H424" s="138" t="s">
        <v>3011</v>
      </c>
      <c r="I424" s="138" t="s">
        <v>1272</v>
      </c>
      <c r="J424" s="138" t="s">
        <v>6264</v>
      </c>
    </row>
    <row r="425" spans="1:10" x14ac:dyDescent="0.25">
      <c r="A425" s="135">
        <v>15204</v>
      </c>
      <c r="B425" s="135" t="s">
        <v>5846</v>
      </c>
      <c r="C425" s="135">
        <v>2013</v>
      </c>
      <c r="D425" s="136">
        <v>41725</v>
      </c>
      <c r="E425" s="137">
        <v>420</v>
      </c>
      <c r="F425" s="135">
        <v>7</v>
      </c>
      <c r="G425" s="135">
        <v>2940</v>
      </c>
      <c r="H425" s="138" t="s">
        <v>3011</v>
      </c>
      <c r="I425" s="138" t="s">
        <v>1272</v>
      </c>
      <c r="J425" s="138" t="s">
        <v>6265</v>
      </c>
    </row>
    <row r="426" spans="1:10" x14ac:dyDescent="0.25">
      <c r="A426" s="135">
        <v>15206</v>
      </c>
      <c r="B426" s="135" t="s">
        <v>5846</v>
      </c>
      <c r="C426" s="135">
        <v>2013</v>
      </c>
      <c r="D426" s="136">
        <v>41725</v>
      </c>
      <c r="E426" s="137">
        <v>405</v>
      </c>
      <c r="F426" s="135">
        <v>33</v>
      </c>
      <c r="G426" s="135">
        <v>13365</v>
      </c>
      <c r="H426" s="138" t="s">
        <v>3011</v>
      </c>
      <c r="I426" s="138" t="s">
        <v>1272</v>
      </c>
      <c r="J426" s="138" t="s">
        <v>6252</v>
      </c>
    </row>
    <row r="427" spans="1:10" x14ac:dyDescent="0.25">
      <c r="A427" s="135">
        <v>15192</v>
      </c>
      <c r="B427" s="135" t="s">
        <v>5847</v>
      </c>
      <c r="C427" s="135">
        <v>2013</v>
      </c>
      <c r="D427" s="136">
        <v>41726</v>
      </c>
      <c r="E427" s="137">
        <v>274</v>
      </c>
      <c r="F427" s="135">
        <v>131</v>
      </c>
      <c r="G427" s="135">
        <v>29460</v>
      </c>
      <c r="H427" s="138" t="s">
        <v>3010</v>
      </c>
      <c r="I427" s="138" t="s">
        <v>1274</v>
      </c>
      <c r="J427" s="138" t="s">
        <v>6266</v>
      </c>
    </row>
    <row r="428" spans="1:10" x14ac:dyDescent="0.25">
      <c r="A428" s="135">
        <v>15193</v>
      </c>
      <c r="B428" s="135" t="s">
        <v>5848</v>
      </c>
      <c r="C428" s="135">
        <v>2013</v>
      </c>
      <c r="D428" s="136">
        <v>41728</v>
      </c>
      <c r="E428" s="137">
        <v>523</v>
      </c>
      <c r="F428" s="135">
        <v>424</v>
      </c>
      <c r="G428" s="135">
        <v>17528</v>
      </c>
      <c r="H428" s="138" t="s">
        <v>3010</v>
      </c>
      <c r="I428" s="138" t="s">
        <v>1283</v>
      </c>
      <c r="J428" s="138" t="s">
        <v>6267</v>
      </c>
    </row>
    <row r="429" spans="1:10" x14ac:dyDescent="0.25">
      <c r="A429" s="135">
        <v>15194</v>
      </c>
      <c r="B429" s="135" t="s">
        <v>5849</v>
      </c>
      <c r="C429" s="135">
        <v>2013</v>
      </c>
      <c r="D429" s="136">
        <v>41729</v>
      </c>
      <c r="E429" s="137">
        <v>173</v>
      </c>
      <c r="F429" s="135">
        <v>32</v>
      </c>
      <c r="G429" s="135">
        <v>4120</v>
      </c>
      <c r="H429" s="138" t="s">
        <v>3010</v>
      </c>
      <c r="I429" s="138" t="s">
        <v>1283</v>
      </c>
      <c r="J429" s="138" t="s">
        <v>6268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workbookViewId="0">
      <selection activeCell="D7" sqref="D7"/>
    </sheetView>
  </sheetViews>
  <sheetFormatPr defaultRowHeight="15" x14ac:dyDescent="0.25"/>
  <cols>
    <col min="1" max="1" width="12" style="37" bestFit="1" customWidth="1"/>
    <col min="2" max="2" width="5.42578125" style="37" bestFit="1" customWidth="1"/>
    <col min="3" max="3" width="18.140625" style="37" bestFit="1" customWidth="1"/>
    <col min="4" max="4" width="19.42578125" style="37" bestFit="1" customWidth="1"/>
    <col min="5" max="5" width="26.7109375" style="37" bestFit="1" customWidth="1"/>
    <col min="6" max="16384" width="9.140625" style="37"/>
  </cols>
  <sheetData>
    <row r="1" spans="1:5" x14ac:dyDescent="0.25">
      <c r="A1" s="129" t="s">
        <v>0</v>
      </c>
      <c r="B1" s="129" t="s">
        <v>1256</v>
      </c>
      <c r="C1" s="129" t="s">
        <v>1257</v>
      </c>
      <c r="D1" s="129" t="s">
        <v>3</v>
      </c>
      <c r="E1" s="129" t="s">
        <v>4</v>
      </c>
    </row>
    <row r="2" spans="1:5" x14ac:dyDescent="0.25">
      <c r="A2" s="130" t="s">
        <v>5627</v>
      </c>
      <c r="B2" s="130">
        <v>2013</v>
      </c>
      <c r="C2" s="130">
        <v>27</v>
      </c>
      <c r="D2" s="130">
        <v>67</v>
      </c>
      <c r="E2" s="130">
        <v>1809</v>
      </c>
    </row>
    <row r="3" spans="1:5" x14ac:dyDescent="0.25">
      <c r="A3" s="130" t="s">
        <v>5628</v>
      </c>
      <c r="B3" s="130">
        <v>2013</v>
      </c>
      <c r="C3" s="130">
        <v>110</v>
      </c>
      <c r="D3" s="130">
        <v>25</v>
      </c>
      <c r="E3" s="130">
        <v>2750</v>
      </c>
    </row>
    <row r="4" spans="1:5" x14ac:dyDescent="0.25">
      <c r="A4" s="130" t="s">
        <v>5629</v>
      </c>
      <c r="B4" s="130">
        <v>2013</v>
      </c>
      <c r="C4" s="130">
        <v>343</v>
      </c>
      <c r="D4" s="130">
        <v>544</v>
      </c>
      <c r="E4" s="130">
        <v>16903</v>
      </c>
    </row>
    <row r="5" spans="1:5" x14ac:dyDescent="0.25">
      <c r="A5" s="130" t="s">
        <v>5630</v>
      </c>
      <c r="B5" s="130">
        <v>2013</v>
      </c>
      <c r="C5" s="130">
        <v>71</v>
      </c>
      <c r="D5" s="130">
        <v>65</v>
      </c>
      <c r="E5" s="130">
        <v>3075</v>
      </c>
    </row>
    <row r="6" spans="1:5" x14ac:dyDescent="0.25">
      <c r="A6" s="130" t="s">
        <v>5631</v>
      </c>
      <c r="B6" s="130">
        <v>2013</v>
      </c>
      <c r="C6" s="130">
        <v>267</v>
      </c>
      <c r="D6" s="130">
        <v>360</v>
      </c>
      <c r="E6" s="130">
        <v>26940</v>
      </c>
    </row>
    <row r="7" spans="1:5" x14ac:dyDescent="0.25">
      <c r="A7" s="130" t="s">
        <v>5632</v>
      </c>
      <c r="B7" s="130">
        <v>2013</v>
      </c>
      <c r="C7" s="130">
        <v>410</v>
      </c>
      <c r="D7" s="130">
        <v>208</v>
      </c>
      <c r="E7" s="130">
        <v>21594</v>
      </c>
    </row>
    <row r="8" spans="1:5" x14ac:dyDescent="0.25">
      <c r="A8" s="130" t="s">
        <v>5633</v>
      </c>
      <c r="B8" s="130">
        <v>2013</v>
      </c>
      <c r="C8" s="130">
        <v>362</v>
      </c>
      <c r="D8" s="130">
        <v>37</v>
      </c>
      <c r="E8" s="130">
        <v>3836</v>
      </c>
    </row>
    <row r="9" spans="1:5" x14ac:dyDescent="0.25">
      <c r="A9" s="130" t="s">
        <v>5634</v>
      </c>
      <c r="B9" s="130">
        <v>2013</v>
      </c>
      <c r="C9" s="130">
        <v>375</v>
      </c>
      <c r="D9" s="130">
        <v>1500</v>
      </c>
      <c r="E9" s="130">
        <v>6825</v>
      </c>
    </row>
    <row r="10" spans="1:5" x14ac:dyDescent="0.25">
      <c r="A10" s="130" t="s">
        <v>5635</v>
      </c>
      <c r="B10" s="130">
        <v>2013</v>
      </c>
      <c r="C10" s="130">
        <v>438</v>
      </c>
      <c r="D10" s="130">
        <v>46</v>
      </c>
      <c r="E10" s="130">
        <v>16275</v>
      </c>
    </row>
    <row r="11" spans="1:5" x14ac:dyDescent="0.25">
      <c r="A11" s="130" t="s">
        <v>5636</v>
      </c>
      <c r="B11" s="130">
        <v>2013</v>
      </c>
      <c r="C11" s="130">
        <v>179</v>
      </c>
      <c r="D11" s="130">
        <v>480</v>
      </c>
      <c r="E11" s="130">
        <v>31024</v>
      </c>
    </row>
    <row r="12" spans="1:5" x14ac:dyDescent="0.25">
      <c r="A12" s="130" t="s">
        <v>5637</v>
      </c>
      <c r="B12" s="130">
        <v>2013</v>
      </c>
      <c r="C12" s="130">
        <v>332</v>
      </c>
      <c r="D12" s="130">
        <v>90</v>
      </c>
      <c r="E12" s="130">
        <v>9762</v>
      </c>
    </row>
    <row r="13" spans="1:5" x14ac:dyDescent="0.25">
      <c r="A13" s="130" t="s">
        <v>5638</v>
      </c>
      <c r="B13" s="130">
        <v>2013</v>
      </c>
      <c r="C13" s="130">
        <v>430</v>
      </c>
      <c r="D13" s="130">
        <v>16</v>
      </c>
      <c r="E13" s="130">
        <v>2768</v>
      </c>
    </row>
    <row r="14" spans="1:5" x14ac:dyDescent="0.25">
      <c r="A14" s="130" t="s">
        <v>5639</v>
      </c>
      <c r="B14" s="130">
        <v>2013</v>
      </c>
      <c r="C14" s="130">
        <v>200</v>
      </c>
      <c r="D14" s="130">
        <v>861</v>
      </c>
      <c r="E14" s="130">
        <v>25390</v>
      </c>
    </row>
    <row r="15" spans="1:5" x14ac:dyDescent="0.25">
      <c r="A15" s="130" t="s">
        <v>5640</v>
      </c>
      <c r="B15" s="130">
        <v>2013</v>
      </c>
      <c r="C15" s="130">
        <v>304</v>
      </c>
      <c r="D15" s="130">
        <v>25</v>
      </c>
      <c r="E15" s="130">
        <v>7780</v>
      </c>
    </row>
    <row r="16" spans="1:5" x14ac:dyDescent="0.25">
      <c r="A16" s="130" t="s">
        <v>5641</v>
      </c>
      <c r="B16" s="130">
        <v>2013</v>
      </c>
      <c r="C16" s="130">
        <v>1491</v>
      </c>
      <c r="D16" s="130">
        <v>102</v>
      </c>
      <c r="E16" s="130">
        <v>60215</v>
      </c>
    </row>
    <row r="17" spans="1:5" x14ac:dyDescent="0.25">
      <c r="A17" s="130" t="s">
        <v>5642</v>
      </c>
      <c r="B17" s="130">
        <v>2013</v>
      </c>
      <c r="C17" s="130">
        <v>437</v>
      </c>
      <c r="D17" s="130">
        <v>157</v>
      </c>
      <c r="E17" s="130">
        <v>19577</v>
      </c>
    </row>
    <row r="18" spans="1:5" x14ac:dyDescent="0.25">
      <c r="A18" s="130" t="s">
        <v>5643</v>
      </c>
      <c r="B18" s="130">
        <v>2013</v>
      </c>
      <c r="C18" s="130">
        <v>579</v>
      </c>
      <c r="D18" s="130">
        <v>11</v>
      </c>
      <c r="E18" s="130">
        <v>3002</v>
      </c>
    </row>
    <row r="19" spans="1:5" x14ac:dyDescent="0.25">
      <c r="A19" s="130" t="s">
        <v>5644</v>
      </c>
      <c r="B19" s="130">
        <v>2013</v>
      </c>
      <c r="C19" s="130">
        <v>357</v>
      </c>
      <c r="D19" s="130">
        <v>108</v>
      </c>
      <c r="E19" s="130">
        <v>23358</v>
      </c>
    </row>
    <row r="20" spans="1:5" x14ac:dyDescent="0.25">
      <c r="A20" s="130" t="s">
        <v>5645</v>
      </c>
      <c r="B20" s="130">
        <v>2013</v>
      </c>
      <c r="C20" s="130">
        <v>368</v>
      </c>
      <c r="D20" s="130">
        <v>48</v>
      </c>
      <c r="E20" s="130">
        <v>11952</v>
      </c>
    </row>
    <row r="21" spans="1:5" x14ac:dyDescent="0.25">
      <c r="A21" s="130" t="s">
        <v>5646</v>
      </c>
      <c r="B21" s="130">
        <v>2013</v>
      </c>
      <c r="C21" s="130">
        <v>189</v>
      </c>
      <c r="D21" s="130">
        <v>1186</v>
      </c>
      <c r="E21" s="130">
        <v>47475</v>
      </c>
    </row>
    <row r="22" spans="1:5" x14ac:dyDescent="0.25">
      <c r="A22" s="130" t="s">
        <v>5647</v>
      </c>
      <c r="B22" s="130">
        <v>2013</v>
      </c>
      <c r="C22" s="130">
        <v>343</v>
      </c>
      <c r="D22" s="130">
        <v>48</v>
      </c>
      <c r="E22" s="130">
        <v>6003</v>
      </c>
    </row>
    <row r="23" spans="1:5" x14ac:dyDescent="0.25">
      <c r="A23" s="130" t="s">
        <v>5648</v>
      </c>
      <c r="B23" s="130">
        <v>2013</v>
      </c>
      <c r="C23" s="130">
        <v>105</v>
      </c>
      <c r="D23" s="130">
        <v>1989</v>
      </c>
      <c r="E23" s="130">
        <v>55012</v>
      </c>
    </row>
    <row r="24" spans="1:5" x14ac:dyDescent="0.25">
      <c r="A24" s="130" t="s">
        <v>5649</v>
      </c>
      <c r="B24" s="130">
        <v>2013</v>
      </c>
      <c r="C24" s="130">
        <v>387</v>
      </c>
      <c r="D24" s="130">
        <v>80</v>
      </c>
      <c r="E24" s="130">
        <v>20621</v>
      </c>
    </row>
    <row r="25" spans="1:5" x14ac:dyDescent="0.25">
      <c r="A25" s="130" t="s">
        <v>5650</v>
      </c>
      <c r="B25" s="130">
        <v>2013</v>
      </c>
      <c r="C25" s="130">
        <v>270</v>
      </c>
      <c r="D25" s="130">
        <v>84</v>
      </c>
      <c r="E25" s="130">
        <v>4148</v>
      </c>
    </row>
    <row r="26" spans="1:5" x14ac:dyDescent="0.25">
      <c r="A26" s="130" t="s">
        <v>5651</v>
      </c>
      <c r="B26" s="130">
        <v>2013</v>
      </c>
      <c r="C26" s="130">
        <v>1173</v>
      </c>
      <c r="D26" s="130">
        <v>29</v>
      </c>
      <c r="E26" s="130">
        <v>3783</v>
      </c>
    </row>
    <row r="27" spans="1:5" x14ac:dyDescent="0.25">
      <c r="A27" s="130" t="s">
        <v>5652</v>
      </c>
      <c r="B27" s="130">
        <v>2013</v>
      </c>
      <c r="C27" s="130">
        <v>338</v>
      </c>
      <c r="D27" s="130">
        <v>48</v>
      </c>
      <c r="E27" s="130">
        <v>5698</v>
      </c>
    </row>
    <row r="28" spans="1:5" x14ac:dyDescent="0.25">
      <c r="A28" s="130" t="s">
        <v>5653</v>
      </c>
      <c r="B28" s="130">
        <v>2013</v>
      </c>
      <c r="C28" s="130">
        <v>512</v>
      </c>
      <c r="D28" s="130">
        <v>1079</v>
      </c>
      <c r="E28" s="130">
        <v>37922</v>
      </c>
    </row>
    <row r="29" spans="1:5" x14ac:dyDescent="0.25">
      <c r="A29" s="130" t="s">
        <v>5654</v>
      </c>
      <c r="B29" s="130">
        <v>2013</v>
      </c>
      <c r="C29" s="130">
        <v>884</v>
      </c>
      <c r="D29" s="130">
        <v>500</v>
      </c>
      <c r="E29" s="130">
        <v>115366</v>
      </c>
    </row>
    <row r="30" spans="1:5" x14ac:dyDescent="0.25">
      <c r="A30" s="130" t="s">
        <v>5655</v>
      </c>
      <c r="B30" s="130">
        <v>2013</v>
      </c>
      <c r="C30" s="130">
        <v>370</v>
      </c>
      <c r="D30" s="130">
        <v>30</v>
      </c>
      <c r="E30" s="130">
        <v>3083</v>
      </c>
    </row>
    <row r="31" spans="1:5" x14ac:dyDescent="0.25">
      <c r="A31" s="130" t="s">
        <v>5656</v>
      </c>
      <c r="B31" s="130">
        <v>2013</v>
      </c>
      <c r="C31" s="130">
        <v>374</v>
      </c>
      <c r="D31" s="130">
        <v>44</v>
      </c>
      <c r="E31" s="130">
        <v>6248</v>
      </c>
    </row>
    <row r="32" spans="1:5" x14ac:dyDescent="0.25">
      <c r="A32" s="130" t="s">
        <v>5657</v>
      </c>
      <c r="B32" s="130">
        <v>2013</v>
      </c>
      <c r="C32" s="130">
        <v>170</v>
      </c>
      <c r="D32" s="130">
        <v>419</v>
      </c>
      <c r="E32" s="130">
        <v>29509</v>
      </c>
    </row>
    <row r="33" spans="1:5" x14ac:dyDescent="0.25">
      <c r="A33" s="130" t="s">
        <v>5658</v>
      </c>
      <c r="B33" s="130">
        <v>2013</v>
      </c>
      <c r="C33" s="130">
        <v>413</v>
      </c>
      <c r="D33" s="130">
        <v>121</v>
      </c>
      <c r="E33" s="130">
        <v>26219</v>
      </c>
    </row>
    <row r="34" spans="1:5" x14ac:dyDescent="0.25">
      <c r="A34" s="130" t="s">
        <v>5659</v>
      </c>
      <c r="B34" s="130">
        <v>2013</v>
      </c>
      <c r="C34" s="130">
        <v>58</v>
      </c>
      <c r="D34" s="130">
        <v>77</v>
      </c>
      <c r="E34" s="130">
        <v>4466</v>
      </c>
    </row>
    <row r="35" spans="1:5" x14ac:dyDescent="0.25">
      <c r="A35" s="130" t="s">
        <v>5660</v>
      </c>
      <c r="B35" s="130">
        <v>2013</v>
      </c>
      <c r="C35" s="130">
        <v>450</v>
      </c>
      <c r="D35" s="130">
        <v>77</v>
      </c>
      <c r="E35" s="130">
        <v>33912</v>
      </c>
    </row>
    <row r="36" spans="1:5" x14ac:dyDescent="0.25">
      <c r="A36" s="130" t="s">
        <v>5661</v>
      </c>
      <c r="B36" s="130">
        <v>2013</v>
      </c>
      <c r="C36" s="130">
        <v>49</v>
      </c>
      <c r="D36" s="130">
        <v>259</v>
      </c>
      <c r="E36" s="130">
        <v>12691</v>
      </c>
    </row>
    <row r="37" spans="1:5" x14ac:dyDescent="0.25">
      <c r="A37" s="130" t="s">
        <v>5662</v>
      </c>
      <c r="B37" s="130">
        <v>2013</v>
      </c>
      <c r="C37" s="130">
        <v>439</v>
      </c>
      <c r="D37" s="130">
        <v>48</v>
      </c>
      <c r="E37" s="130">
        <v>7806</v>
      </c>
    </row>
    <row r="38" spans="1:5" x14ac:dyDescent="0.25">
      <c r="A38" s="130" t="s">
        <v>5663</v>
      </c>
      <c r="B38" s="130">
        <v>2013</v>
      </c>
      <c r="C38" s="130">
        <v>478</v>
      </c>
      <c r="D38" s="130">
        <v>48</v>
      </c>
      <c r="E38" s="130">
        <v>8768</v>
      </c>
    </row>
    <row r="39" spans="1:5" x14ac:dyDescent="0.25">
      <c r="A39" s="130" t="s">
        <v>5664</v>
      </c>
      <c r="B39" s="130">
        <v>2013</v>
      </c>
      <c r="C39" s="130">
        <v>452</v>
      </c>
      <c r="D39" s="130">
        <v>1193</v>
      </c>
      <c r="E39" s="130">
        <v>34758</v>
      </c>
    </row>
    <row r="40" spans="1:5" x14ac:dyDescent="0.25">
      <c r="A40" s="130" t="s">
        <v>5665</v>
      </c>
      <c r="B40" s="130">
        <v>2013</v>
      </c>
      <c r="C40" s="130">
        <v>486</v>
      </c>
      <c r="D40" s="130">
        <v>309</v>
      </c>
      <c r="E40" s="130">
        <v>11586</v>
      </c>
    </row>
    <row r="41" spans="1:5" x14ac:dyDescent="0.25">
      <c r="A41" s="130" t="s">
        <v>5666</v>
      </c>
      <c r="B41" s="130">
        <v>2013</v>
      </c>
      <c r="C41" s="130">
        <v>240</v>
      </c>
      <c r="D41" s="130">
        <v>48</v>
      </c>
      <c r="E41" s="130">
        <v>11520</v>
      </c>
    </row>
    <row r="42" spans="1:5" x14ac:dyDescent="0.25">
      <c r="A42" s="130" t="s">
        <v>5667</v>
      </c>
      <c r="B42" s="130">
        <v>2013</v>
      </c>
      <c r="C42" s="130">
        <v>918</v>
      </c>
      <c r="D42" s="130">
        <v>53</v>
      </c>
      <c r="E42" s="130">
        <v>35875</v>
      </c>
    </row>
    <row r="43" spans="1:5" x14ac:dyDescent="0.25">
      <c r="A43" s="130" t="s">
        <v>5668</v>
      </c>
      <c r="B43" s="130">
        <v>2013</v>
      </c>
      <c r="C43" s="130">
        <v>439</v>
      </c>
      <c r="D43" s="130">
        <v>490</v>
      </c>
      <c r="E43" s="130">
        <v>61109</v>
      </c>
    </row>
    <row r="44" spans="1:5" x14ac:dyDescent="0.25">
      <c r="A44" s="130" t="s">
        <v>5669</v>
      </c>
      <c r="B44" s="130">
        <v>2013</v>
      </c>
      <c r="C44" s="130">
        <v>1245</v>
      </c>
      <c r="D44" s="130">
        <v>253</v>
      </c>
      <c r="E44" s="130">
        <v>86299</v>
      </c>
    </row>
    <row r="45" spans="1:5" x14ac:dyDescent="0.25">
      <c r="A45" s="130" t="s">
        <v>5670</v>
      </c>
      <c r="B45" s="130">
        <v>2013</v>
      </c>
      <c r="C45" s="130">
        <v>306</v>
      </c>
      <c r="D45" s="130">
        <v>189</v>
      </c>
      <c r="E45" s="130">
        <v>14214</v>
      </c>
    </row>
    <row r="46" spans="1:5" x14ac:dyDescent="0.25">
      <c r="A46" s="130" t="s">
        <v>5671</v>
      </c>
      <c r="B46" s="130">
        <v>2013</v>
      </c>
      <c r="C46" s="130">
        <v>126</v>
      </c>
      <c r="D46" s="130">
        <v>91</v>
      </c>
      <c r="E46" s="130">
        <v>6618</v>
      </c>
    </row>
    <row r="47" spans="1:5" x14ac:dyDescent="0.25">
      <c r="A47" s="130" t="s">
        <v>5672</v>
      </c>
      <c r="B47" s="130">
        <v>2013</v>
      </c>
      <c r="C47" s="130">
        <v>406</v>
      </c>
      <c r="D47" s="130">
        <v>15</v>
      </c>
      <c r="E47" s="130">
        <v>4133</v>
      </c>
    </row>
    <row r="48" spans="1:5" x14ac:dyDescent="0.25">
      <c r="A48" s="130" t="s">
        <v>5673</v>
      </c>
      <c r="B48" s="130">
        <v>2013</v>
      </c>
      <c r="C48" s="130">
        <v>121</v>
      </c>
      <c r="D48" s="130">
        <v>234</v>
      </c>
      <c r="E48" s="130">
        <v>19080</v>
      </c>
    </row>
    <row r="49" spans="1:5" x14ac:dyDescent="0.25">
      <c r="A49" s="130" t="s">
        <v>5674</v>
      </c>
      <c r="B49" s="130">
        <v>2013</v>
      </c>
      <c r="C49" s="130">
        <v>103</v>
      </c>
      <c r="D49" s="130">
        <v>41</v>
      </c>
      <c r="E49" s="130">
        <v>3067</v>
      </c>
    </row>
    <row r="50" spans="1:5" x14ac:dyDescent="0.25">
      <c r="A50" s="130" t="s">
        <v>5675</v>
      </c>
      <c r="B50" s="130">
        <v>2013</v>
      </c>
      <c r="C50" s="130">
        <v>67</v>
      </c>
      <c r="D50" s="130">
        <v>307</v>
      </c>
      <c r="E50" s="130">
        <v>5169</v>
      </c>
    </row>
    <row r="51" spans="1:5" x14ac:dyDescent="0.25">
      <c r="A51" s="130" t="s">
        <v>5676</v>
      </c>
      <c r="B51" s="130">
        <v>2013</v>
      </c>
      <c r="C51" s="130">
        <v>468</v>
      </c>
      <c r="D51" s="130">
        <v>502</v>
      </c>
      <c r="E51" s="130">
        <v>53128</v>
      </c>
    </row>
    <row r="52" spans="1:5" x14ac:dyDescent="0.25">
      <c r="A52" s="130" t="s">
        <v>5677</v>
      </c>
      <c r="B52" s="130">
        <v>2013</v>
      </c>
      <c r="C52" s="130">
        <v>1276</v>
      </c>
      <c r="D52" s="130">
        <v>1464</v>
      </c>
      <c r="E52" s="130">
        <v>102208</v>
      </c>
    </row>
    <row r="53" spans="1:5" x14ac:dyDescent="0.25">
      <c r="A53" s="130" t="s">
        <v>5678</v>
      </c>
      <c r="B53" s="130">
        <v>2013</v>
      </c>
      <c r="C53" s="130">
        <v>290</v>
      </c>
      <c r="D53" s="130">
        <v>457</v>
      </c>
      <c r="E53" s="130">
        <v>70949</v>
      </c>
    </row>
    <row r="54" spans="1:5" x14ac:dyDescent="0.25">
      <c r="A54" s="130" t="s">
        <v>5679</v>
      </c>
      <c r="B54" s="130">
        <v>2013</v>
      </c>
      <c r="C54" s="130">
        <v>259</v>
      </c>
      <c r="D54" s="130">
        <v>83</v>
      </c>
      <c r="E54" s="130">
        <v>10547</v>
      </c>
    </row>
    <row r="55" spans="1:5" x14ac:dyDescent="0.25">
      <c r="A55" s="130" t="s">
        <v>5680</v>
      </c>
      <c r="B55" s="130">
        <v>2013</v>
      </c>
      <c r="C55" s="130">
        <v>18</v>
      </c>
      <c r="D55" s="130">
        <v>35</v>
      </c>
      <c r="E55" s="130">
        <v>630</v>
      </c>
    </row>
    <row r="56" spans="1:5" x14ac:dyDescent="0.25">
      <c r="A56" s="130" t="s">
        <v>5681</v>
      </c>
      <c r="B56" s="130">
        <v>2013</v>
      </c>
      <c r="C56" s="130">
        <v>463</v>
      </c>
      <c r="D56" s="130">
        <v>9</v>
      </c>
      <c r="E56" s="130">
        <v>5490</v>
      </c>
    </row>
    <row r="57" spans="1:5" x14ac:dyDescent="0.25">
      <c r="A57" s="130" t="s">
        <v>5682</v>
      </c>
      <c r="B57" s="130">
        <v>2013</v>
      </c>
      <c r="C57" s="130">
        <v>406</v>
      </c>
      <c r="D57" s="130">
        <v>325</v>
      </c>
      <c r="E57" s="130">
        <v>63289</v>
      </c>
    </row>
    <row r="58" spans="1:5" x14ac:dyDescent="0.25">
      <c r="A58" s="130" t="s">
        <v>5683</v>
      </c>
      <c r="B58" s="130">
        <v>2013</v>
      </c>
      <c r="C58" s="130">
        <v>84</v>
      </c>
      <c r="D58" s="130">
        <v>1957</v>
      </c>
      <c r="E58" s="130">
        <v>92057</v>
      </c>
    </row>
    <row r="59" spans="1:5" x14ac:dyDescent="0.25">
      <c r="A59" s="130" t="s">
        <v>5684</v>
      </c>
      <c r="B59" s="130">
        <v>2013</v>
      </c>
      <c r="C59" s="130">
        <v>262</v>
      </c>
      <c r="D59" s="130">
        <v>148</v>
      </c>
      <c r="E59" s="130">
        <v>5368</v>
      </c>
    </row>
    <row r="60" spans="1:5" x14ac:dyDescent="0.25">
      <c r="A60" s="130" t="s">
        <v>5685</v>
      </c>
      <c r="B60" s="130">
        <v>2013</v>
      </c>
      <c r="C60" s="130">
        <v>489</v>
      </c>
      <c r="D60" s="130">
        <v>102</v>
      </c>
      <c r="E60" s="130">
        <v>15159</v>
      </c>
    </row>
    <row r="61" spans="1:5" x14ac:dyDescent="0.25">
      <c r="A61" s="130" t="s">
        <v>5686</v>
      </c>
      <c r="B61" s="130">
        <v>2013</v>
      </c>
      <c r="C61" s="130">
        <v>330</v>
      </c>
      <c r="D61" s="130">
        <v>2278</v>
      </c>
      <c r="E61" s="130">
        <v>58487</v>
      </c>
    </row>
    <row r="62" spans="1:5" x14ac:dyDescent="0.25">
      <c r="A62" s="130" t="s">
        <v>5687</v>
      </c>
      <c r="B62" s="130">
        <v>2013</v>
      </c>
      <c r="C62" s="130">
        <v>190</v>
      </c>
      <c r="D62" s="130">
        <v>225</v>
      </c>
      <c r="E62" s="130">
        <v>27552</v>
      </c>
    </row>
    <row r="63" spans="1:5" x14ac:dyDescent="0.25">
      <c r="A63" s="130" t="s">
        <v>5688</v>
      </c>
      <c r="B63" s="130">
        <v>2013</v>
      </c>
      <c r="C63" s="130">
        <v>358</v>
      </c>
      <c r="D63" s="130">
        <v>113</v>
      </c>
      <c r="E63" s="130">
        <v>15374</v>
      </c>
    </row>
    <row r="64" spans="1:5" x14ac:dyDescent="0.25">
      <c r="A64" s="130" t="s">
        <v>5689</v>
      </c>
      <c r="B64" s="130">
        <v>2013</v>
      </c>
      <c r="C64" s="130">
        <v>57</v>
      </c>
      <c r="D64" s="130">
        <v>114</v>
      </c>
      <c r="E64" s="130">
        <v>6498</v>
      </c>
    </row>
    <row r="65" spans="1:5" x14ac:dyDescent="0.25">
      <c r="A65" s="130" t="s">
        <v>5690</v>
      </c>
      <c r="B65" s="130">
        <v>2013</v>
      </c>
      <c r="C65" s="130">
        <v>228</v>
      </c>
      <c r="D65" s="130">
        <v>184</v>
      </c>
      <c r="E65" s="130">
        <v>9676</v>
      </c>
    </row>
    <row r="66" spans="1:5" x14ac:dyDescent="0.25">
      <c r="A66" s="130" t="s">
        <v>5691</v>
      </c>
      <c r="B66" s="130">
        <v>2013</v>
      </c>
      <c r="C66" s="130">
        <v>454</v>
      </c>
      <c r="D66" s="130">
        <v>133</v>
      </c>
      <c r="E66" s="130">
        <v>18517</v>
      </c>
    </row>
    <row r="67" spans="1:5" x14ac:dyDescent="0.25">
      <c r="A67" s="130" t="s">
        <v>5692</v>
      </c>
      <c r="B67" s="130">
        <v>2013</v>
      </c>
      <c r="C67" s="130">
        <v>884</v>
      </c>
      <c r="D67" s="130">
        <v>89</v>
      </c>
      <c r="E67" s="130">
        <v>15594</v>
      </c>
    </row>
    <row r="68" spans="1:5" x14ac:dyDescent="0.25">
      <c r="A68" s="130" t="s">
        <v>5693</v>
      </c>
      <c r="B68" s="130">
        <v>2013</v>
      </c>
      <c r="C68" s="130">
        <v>941</v>
      </c>
      <c r="D68" s="130">
        <v>2497</v>
      </c>
      <c r="E68" s="130">
        <v>74907</v>
      </c>
    </row>
    <row r="69" spans="1:5" x14ac:dyDescent="0.25">
      <c r="A69" s="130" t="s">
        <v>5694</v>
      </c>
      <c r="B69" s="130">
        <v>2013</v>
      </c>
      <c r="C69" s="130">
        <v>180</v>
      </c>
      <c r="D69" s="130">
        <v>32</v>
      </c>
      <c r="E69" s="130">
        <v>10771</v>
      </c>
    </row>
    <row r="70" spans="1:5" x14ac:dyDescent="0.25">
      <c r="A70" s="130" t="s">
        <v>5695</v>
      </c>
      <c r="B70" s="130">
        <v>2013</v>
      </c>
      <c r="C70" s="130">
        <v>280</v>
      </c>
      <c r="D70" s="130">
        <v>57</v>
      </c>
      <c r="E70" s="130">
        <v>14817</v>
      </c>
    </row>
    <row r="71" spans="1:5" x14ac:dyDescent="0.25">
      <c r="A71" s="130" t="s">
        <v>5696</v>
      </c>
      <c r="B71" s="130">
        <v>2013</v>
      </c>
      <c r="C71" s="130">
        <v>148</v>
      </c>
      <c r="D71" s="130">
        <v>205</v>
      </c>
      <c r="E71" s="130">
        <v>13235</v>
      </c>
    </row>
    <row r="72" spans="1:5" x14ac:dyDescent="0.25">
      <c r="A72" s="130" t="s">
        <v>5697</v>
      </c>
      <c r="B72" s="130">
        <v>2013</v>
      </c>
      <c r="C72" s="130">
        <v>202</v>
      </c>
      <c r="D72" s="130">
        <v>73</v>
      </c>
      <c r="E72" s="130">
        <v>14746</v>
      </c>
    </row>
    <row r="73" spans="1:5" x14ac:dyDescent="0.25">
      <c r="A73" s="130" t="s">
        <v>5698</v>
      </c>
      <c r="B73" s="130">
        <v>2013</v>
      </c>
      <c r="C73" s="130">
        <v>50</v>
      </c>
      <c r="D73" s="130">
        <v>155</v>
      </c>
      <c r="E73" s="130">
        <v>7750</v>
      </c>
    </row>
    <row r="74" spans="1:5" x14ac:dyDescent="0.25">
      <c r="A74" s="130" t="s">
        <v>5699</v>
      </c>
      <c r="B74" s="130">
        <v>2013</v>
      </c>
      <c r="C74" s="130">
        <v>120</v>
      </c>
      <c r="D74" s="130">
        <v>728</v>
      </c>
      <c r="E74" s="130">
        <v>50868</v>
      </c>
    </row>
    <row r="75" spans="1:5" x14ac:dyDescent="0.25">
      <c r="A75" s="130" t="s">
        <v>5700</v>
      </c>
      <c r="B75" s="130">
        <v>2013</v>
      </c>
      <c r="C75" s="130">
        <v>442</v>
      </c>
      <c r="D75" s="130">
        <v>33</v>
      </c>
      <c r="E75" s="130">
        <v>14589</v>
      </c>
    </row>
    <row r="76" spans="1:5" x14ac:dyDescent="0.25">
      <c r="A76" s="130" t="s">
        <v>5701</v>
      </c>
      <c r="B76" s="130">
        <v>2013</v>
      </c>
      <c r="C76" s="130">
        <v>156</v>
      </c>
      <c r="D76" s="130">
        <v>15</v>
      </c>
      <c r="E76" s="130">
        <v>2340</v>
      </c>
    </row>
    <row r="77" spans="1:5" x14ac:dyDescent="0.25">
      <c r="A77" s="130" t="s">
        <v>5702</v>
      </c>
      <c r="B77" s="130">
        <v>2013</v>
      </c>
      <c r="C77" s="130">
        <v>363</v>
      </c>
      <c r="D77" s="130">
        <v>167</v>
      </c>
      <c r="E77" s="130">
        <v>60621</v>
      </c>
    </row>
    <row r="78" spans="1:5" x14ac:dyDescent="0.25">
      <c r="A78" s="130" t="s">
        <v>5703</v>
      </c>
      <c r="B78" s="130">
        <v>2013</v>
      </c>
      <c r="C78" s="130">
        <v>318</v>
      </c>
      <c r="D78" s="130">
        <v>6</v>
      </c>
      <c r="E78" s="130">
        <v>1908</v>
      </c>
    </row>
    <row r="79" spans="1:5" x14ac:dyDescent="0.25">
      <c r="A79" s="130" t="s">
        <v>5704</v>
      </c>
      <c r="B79" s="130">
        <v>2013</v>
      </c>
      <c r="C79" s="130">
        <v>455</v>
      </c>
      <c r="D79" s="130">
        <v>21</v>
      </c>
      <c r="E79" s="130">
        <v>16779</v>
      </c>
    </row>
    <row r="80" spans="1:5" x14ac:dyDescent="0.25">
      <c r="A80" s="130" t="s">
        <v>5705</v>
      </c>
      <c r="B80" s="130">
        <v>2013</v>
      </c>
      <c r="C80" s="130">
        <v>330</v>
      </c>
      <c r="D80" s="130">
        <v>54</v>
      </c>
      <c r="E80" s="130">
        <v>17820</v>
      </c>
    </row>
    <row r="81" spans="1:5" x14ac:dyDescent="0.25">
      <c r="A81" s="130" t="s">
        <v>5706</v>
      </c>
      <c r="B81" s="130">
        <v>2013</v>
      </c>
      <c r="C81" s="130">
        <v>55</v>
      </c>
      <c r="D81" s="130">
        <v>2510</v>
      </c>
      <c r="E81" s="130">
        <v>94879</v>
      </c>
    </row>
    <row r="82" spans="1:5" x14ac:dyDescent="0.25">
      <c r="A82" s="130" t="s">
        <v>5707</v>
      </c>
      <c r="B82" s="130">
        <v>2013</v>
      </c>
      <c r="C82" s="130">
        <v>330</v>
      </c>
      <c r="D82" s="130">
        <v>12</v>
      </c>
      <c r="E82" s="130">
        <v>3960</v>
      </c>
    </row>
    <row r="83" spans="1:5" x14ac:dyDescent="0.25">
      <c r="A83" s="130" t="s">
        <v>5708</v>
      </c>
      <c r="B83" s="130">
        <v>2013</v>
      </c>
      <c r="C83" s="130">
        <v>248</v>
      </c>
      <c r="D83" s="130">
        <v>81</v>
      </c>
      <c r="E83" s="130">
        <v>20088</v>
      </c>
    </row>
    <row r="84" spans="1:5" x14ac:dyDescent="0.25">
      <c r="A84" s="130" t="s">
        <v>5709</v>
      </c>
      <c r="B84" s="130">
        <v>2013</v>
      </c>
      <c r="C84" s="130">
        <v>955</v>
      </c>
      <c r="D84" s="130">
        <v>573</v>
      </c>
      <c r="E84" s="130">
        <v>100826</v>
      </c>
    </row>
    <row r="85" spans="1:5" x14ac:dyDescent="0.25">
      <c r="A85" s="130" t="s">
        <v>5710</v>
      </c>
      <c r="B85" s="130">
        <v>2013</v>
      </c>
      <c r="C85" s="130">
        <v>2020</v>
      </c>
      <c r="D85" s="130">
        <v>234</v>
      </c>
      <c r="E85" s="130">
        <v>55059</v>
      </c>
    </row>
    <row r="86" spans="1:5" x14ac:dyDescent="0.25">
      <c r="A86" s="130" t="s">
        <v>5711</v>
      </c>
      <c r="B86" s="130">
        <v>2013</v>
      </c>
      <c r="C86" s="130">
        <v>29</v>
      </c>
      <c r="D86" s="130">
        <v>274</v>
      </c>
      <c r="E86" s="130">
        <v>7946</v>
      </c>
    </row>
    <row r="87" spans="1:5" x14ac:dyDescent="0.25">
      <c r="A87" s="130" t="s">
        <v>5712</v>
      </c>
      <c r="B87" s="130">
        <v>2013</v>
      </c>
      <c r="C87" s="130">
        <v>348</v>
      </c>
      <c r="D87" s="130">
        <v>69</v>
      </c>
      <c r="E87" s="130">
        <v>6894</v>
      </c>
    </row>
    <row r="88" spans="1:5" x14ac:dyDescent="0.25">
      <c r="A88" s="130" t="s">
        <v>5713</v>
      </c>
      <c r="B88" s="130">
        <v>2013</v>
      </c>
      <c r="C88" s="130">
        <v>372</v>
      </c>
      <c r="D88" s="130">
        <v>1102</v>
      </c>
      <c r="E88" s="130">
        <v>22038</v>
      </c>
    </row>
    <row r="89" spans="1:5" x14ac:dyDescent="0.25">
      <c r="A89" s="130" t="s">
        <v>5714</v>
      </c>
      <c r="B89" s="130">
        <v>2013</v>
      </c>
      <c r="C89" s="130">
        <v>368</v>
      </c>
      <c r="D89" s="130">
        <v>36</v>
      </c>
      <c r="E89" s="130">
        <v>7600</v>
      </c>
    </row>
    <row r="90" spans="1:5" x14ac:dyDescent="0.25">
      <c r="A90" s="130" t="s">
        <v>5715</v>
      </c>
      <c r="B90" s="130">
        <v>2013</v>
      </c>
      <c r="C90" s="130">
        <v>334</v>
      </c>
      <c r="D90" s="130">
        <v>30</v>
      </c>
      <c r="E90" s="130">
        <v>10020</v>
      </c>
    </row>
    <row r="91" spans="1:5" x14ac:dyDescent="0.25">
      <c r="A91" s="130" t="s">
        <v>5716</v>
      </c>
      <c r="B91" s="130">
        <v>2013</v>
      </c>
      <c r="C91" s="130">
        <v>223</v>
      </c>
      <c r="D91" s="130">
        <v>235</v>
      </c>
      <c r="E91" s="130">
        <v>40081</v>
      </c>
    </row>
    <row r="92" spans="1:5" x14ac:dyDescent="0.25">
      <c r="A92" s="130" t="s">
        <v>5717</v>
      </c>
      <c r="B92" s="130">
        <v>2013</v>
      </c>
      <c r="C92" s="130">
        <v>433</v>
      </c>
      <c r="D92" s="130">
        <v>30</v>
      </c>
      <c r="E92" s="130">
        <v>8166</v>
      </c>
    </row>
    <row r="93" spans="1:5" x14ac:dyDescent="0.25">
      <c r="A93" s="130" t="s">
        <v>5718</v>
      </c>
      <c r="B93" s="130">
        <v>2013</v>
      </c>
      <c r="C93" s="130">
        <v>420</v>
      </c>
      <c r="D93" s="130">
        <v>68</v>
      </c>
      <c r="E93" s="130">
        <v>20760</v>
      </c>
    </row>
    <row r="94" spans="1:5" x14ac:dyDescent="0.25">
      <c r="A94" s="130" t="s">
        <v>5719</v>
      </c>
      <c r="B94" s="130">
        <v>2013</v>
      </c>
      <c r="C94" s="130">
        <v>325</v>
      </c>
      <c r="D94" s="130">
        <v>19</v>
      </c>
      <c r="E94" s="130">
        <v>4243</v>
      </c>
    </row>
    <row r="95" spans="1:5" x14ac:dyDescent="0.25">
      <c r="A95" s="130" t="s">
        <v>5720</v>
      </c>
      <c r="B95" s="130">
        <v>2013</v>
      </c>
      <c r="C95" s="130">
        <v>360</v>
      </c>
      <c r="D95" s="130">
        <v>456</v>
      </c>
      <c r="E95" s="130">
        <v>27292</v>
      </c>
    </row>
    <row r="96" spans="1:5" x14ac:dyDescent="0.25">
      <c r="A96" s="130" t="s">
        <v>5721</v>
      </c>
      <c r="B96" s="130">
        <v>2013</v>
      </c>
      <c r="C96" s="130">
        <v>400</v>
      </c>
      <c r="D96" s="130">
        <v>38</v>
      </c>
      <c r="E96" s="130">
        <v>8040</v>
      </c>
    </row>
    <row r="97" spans="1:5" x14ac:dyDescent="0.25">
      <c r="A97" s="130" t="s">
        <v>5722</v>
      </c>
      <c r="B97" s="130">
        <v>2013</v>
      </c>
      <c r="C97" s="130">
        <v>317</v>
      </c>
      <c r="D97" s="130">
        <v>38</v>
      </c>
      <c r="E97" s="130">
        <v>12046</v>
      </c>
    </row>
    <row r="98" spans="1:5" x14ac:dyDescent="0.25">
      <c r="A98" s="130" t="s">
        <v>5723</v>
      </c>
      <c r="B98" s="130">
        <v>2013</v>
      </c>
      <c r="C98" s="130">
        <v>12</v>
      </c>
      <c r="D98" s="130">
        <v>61</v>
      </c>
      <c r="E98" s="130">
        <v>732</v>
      </c>
    </row>
    <row r="99" spans="1:5" x14ac:dyDescent="0.25">
      <c r="A99" s="130" t="s">
        <v>5724</v>
      </c>
      <c r="B99" s="130">
        <v>2013</v>
      </c>
      <c r="C99" s="130">
        <v>76</v>
      </c>
      <c r="D99" s="130">
        <v>254</v>
      </c>
      <c r="E99" s="130">
        <v>9911</v>
      </c>
    </row>
    <row r="100" spans="1:5" x14ac:dyDescent="0.25">
      <c r="A100" s="130" t="s">
        <v>5725</v>
      </c>
      <c r="B100" s="130">
        <v>2013</v>
      </c>
      <c r="C100" s="130">
        <v>350</v>
      </c>
      <c r="D100" s="130">
        <v>206</v>
      </c>
      <c r="E100" s="130">
        <v>27717</v>
      </c>
    </row>
    <row r="101" spans="1:5" x14ac:dyDescent="0.25">
      <c r="A101" s="130" t="s">
        <v>5726</v>
      </c>
      <c r="B101" s="130">
        <v>2013</v>
      </c>
      <c r="C101" s="130">
        <v>117</v>
      </c>
      <c r="D101" s="130">
        <v>8</v>
      </c>
      <c r="E101" s="130">
        <v>936</v>
      </c>
    </row>
    <row r="102" spans="1:5" x14ac:dyDescent="0.25">
      <c r="A102" s="130" t="s">
        <v>5727</v>
      </c>
      <c r="B102" s="130">
        <v>2013</v>
      </c>
      <c r="C102" s="130">
        <v>298</v>
      </c>
      <c r="D102" s="130">
        <v>13</v>
      </c>
      <c r="E102" s="130">
        <v>3874</v>
      </c>
    </row>
    <row r="103" spans="1:5" x14ac:dyDescent="0.25">
      <c r="A103" s="130" t="s">
        <v>5728</v>
      </c>
      <c r="B103" s="130">
        <v>2013</v>
      </c>
      <c r="C103" s="130">
        <v>330</v>
      </c>
      <c r="D103" s="130">
        <v>24</v>
      </c>
      <c r="E103" s="130">
        <v>5967</v>
      </c>
    </row>
    <row r="104" spans="1:5" x14ac:dyDescent="0.25">
      <c r="A104" s="130" t="s">
        <v>5729</v>
      </c>
      <c r="B104" s="130">
        <v>2013</v>
      </c>
      <c r="C104" s="130">
        <v>527</v>
      </c>
      <c r="D104" s="130">
        <v>463</v>
      </c>
      <c r="E104" s="130">
        <v>219408</v>
      </c>
    </row>
    <row r="105" spans="1:5" x14ac:dyDescent="0.25">
      <c r="A105" s="130" t="s">
        <v>5730</v>
      </c>
      <c r="B105" s="130">
        <v>2013</v>
      </c>
      <c r="C105" s="130">
        <v>1542</v>
      </c>
      <c r="D105" s="130">
        <v>1212</v>
      </c>
      <c r="E105" s="130">
        <v>487258</v>
      </c>
    </row>
    <row r="106" spans="1:5" x14ac:dyDescent="0.25">
      <c r="A106" s="130" t="s">
        <v>5731</v>
      </c>
      <c r="B106" s="130">
        <v>2013</v>
      </c>
      <c r="C106" s="130">
        <v>2489</v>
      </c>
      <c r="D106" s="130">
        <v>1138</v>
      </c>
      <c r="E106" s="130">
        <v>707104</v>
      </c>
    </row>
    <row r="107" spans="1:5" x14ac:dyDescent="0.25">
      <c r="A107" s="130" t="s">
        <v>5732</v>
      </c>
      <c r="B107" s="130">
        <v>2013</v>
      </c>
      <c r="C107" s="130">
        <v>4195</v>
      </c>
      <c r="D107" s="130">
        <v>122</v>
      </c>
      <c r="E107" s="130">
        <v>255216</v>
      </c>
    </row>
    <row r="108" spans="1:5" x14ac:dyDescent="0.25">
      <c r="A108" s="130" t="s">
        <v>5733</v>
      </c>
      <c r="B108" s="130">
        <v>2013</v>
      </c>
      <c r="C108" s="130">
        <v>1251</v>
      </c>
      <c r="D108" s="130">
        <v>180</v>
      </c>
      <c r="E108" s="130">
        <v>29299</v>
      </c>
    </row>
    <row r="109" spans="1:5" x14ac:dyDescent="0.25">
      <c r="A109" s="130" t="s">
        <v>5734</v>
      </c>
      <c r="B109" s="130">
        <v>2013</v>
      </c>
      <c r="C109" s="130">
        <v>281</v>
      </c>
      <c r="D109" s="130">
        <v>64</v>
      </c>
      <c r="E109" s="130">
        <v>7714</v>
      </c>
    </row>
    <row r="110" spans="1:5" x14ac:dyDescent="0.25">
      <c r="A110" s="130" t="s">
        <v>5735</v>
      </c>
      <c r="B110" s="130">
        <v>2013</v>
      </c>
      <c r="C110" s="130">
        <v>428</v>
      </c>
      <c r="D110" s="130">
        <v>47</v>
      </c>
      <c r="E110" s="130">
        <v>16712</v>
      </c>
    </row>
    <row r="111" spans="1:5" x14ac:dyDescent="0.25">
      <c r="A111" s="130" t="s">
        <v>5736</v>
      </c>
      <c r="B111" s="130">
        <v>2013</v>
      </c>
      <c r="C111" s="130">
        <v>88</v>
      </c>
      <c r="D111" s="130">
        <v>1174</v>
      </c>
      <c r="E111" s="130">
        <v>36333</v>
      </c>
    </row>
    <row r="112" spans="1:5" x14ac:dyDescent="0.25">
      <c r="A112" s="130" t="s">
        <v>5737</v>
      </c>
      <c r="B112" s="130">
        <v>2013</v>
      </c>
      <c r="C112" s="130">
        <v>55</v>
      </c>
      <c r="D112" s="130">
        <v>66</v>
      </c>
      <c r="E112" s="130">
        <v>3630</v>
      </c>
    </row>
    <row r="113" spans="1:5" x14ac:dyDescent="0.25">
      <c r="A113" s="130" t="s">
        <v>5738</v>
      </c>
      <c r="B113" s="130">
        <v>2013</v>
      </c>
      <c r="C113" s="130">
        <v>511</v>
      </c>
      <c r="D113" s="130">
        <v>168</v>
      </c>
      <c r="E113" s="130">
        <v>11263</v>
      </c>
    </row>
    <row r="114" spans="1:5" x14ac:dyDescent="0.25">
      <c r="A114" s="130" t="s">
        <v>5739</v>
      </c>
      <c r="B114" s="130">
        <v>2013</v>
      </c>
      <c r="C114" s="130">
        <v>834</v>
      </c>
      <c r="D114" s="130">
        <v>180</v>
      </c>
      <c r="E114" s="130">
        <v>56696</v>
      </c>
    </row>
    <row r="115" spans="1:5" x14ac:dyDescent="0.25">
      <c r="A115" s="130" t="s">
        <v>5740</v>
      </c>
      <c r="B115" s="130">
        <v>2013</v>
      </c>
      <c r="C115" s="130">
        <v>67</v>
      </c>
      <c r="D115" s="130">
        <v>196</v>
      </c>
      <c r="E115" s="130">
        <v>4672</v>
      </c>
    </row>
    <row r="116" spans="1:5" x14ac:dyDescent="0.25">
      <c r="A116" s="130" t="s">
        <v>5741</v>
      </c>
      <c r="B116" s="130">
        <v>2013</v>
      </c>
      <c r="C116" s="130">
        <v>130</v>
      </c>
      <c r="D116" s="130">
        <v>107</v>
      </c>
      <c r="E116" s="130">
        <v>6292</v>
      </c>
    </row>
    <row r="117" spans="1:5" x14ac:dyDescent="0.25">
      <c r="A117" s="130" t="s">
        <v>5742</v>
      </c>
      <c r="B117" s="130">
        <v>2013</v>
      </c>
      <c r="C117" s="130">
        <v>642</v>
      </c>
      <c r="D117" s="130">
        <v>173</v>
      </c>
      <c r="E117" s="130">
        <v>28757</v>
      </c>
    </row>
    <row r="118" spans="1:5" x14ac:dyDescent="0.25">
      <c r="A118" s="130" t="s">
        <v>5743</v>
      </c>
      <c r="B118" s="130">
        <v>2013</v>
      </c>
      <c r="C118" s="130">
        <v>520</v>
      </c>
      <c r="D118" s="130">
        <v>139</v>
      </c>
      <c r="E118" s="130">
        <v>67379</v>
      </c>
    </row>
    <row r="119" spans="1:5" x14ac:dyDescent="0.25">
      <c r="A119" s="130" t="s">
        <v>5744</v>
      </c>
      <c r="B119" s="130">
        <v>2013</v>
      </c>
      <c r="C119" s="130">
        <v>98</v>
      </c>
      <c r="D119" s="130">
        <v>53</v>
      </c>
      <c r="E119" s="130">
        <v>5194</v>
      </c>
    </row>
    <row r="120" spans="1:5" x14ac:dyDescent="0.25">
      <c r="A120" s="130" t="s">
        <v>5745</v>
      </c>
      <c r="B120" s="130">
        <v>2013</v>
      </c>
      <c r="C120" s="130">
        <v>58</v>
      </c>
      <c r="D120" s="130">
        <v>34</v>
      </c>
      <c r="E120" s="130">
        <v>1972</v>
      </c>
    </row>
    <row r="121" spans="1:5" x14ac:dyDescent="0.25">
      <c r="A121" s="130" t="s">
        <v>5746</v>
      </c>
      <c r="B121" s="130">
        <v>2013</v>
      </c>
      <c r="C121" s="130">
        <v>540</v>
      </c>
      <c r="D121" s="130">
        <v>238</v>
      </c>
      <c r="E121" s="130">
        <v>95620</v>
      </c>
    </row>
    <row r="122" spans="1:5" x14ac:dyDescent="0.25">
      <c r="A122" s="130" t="s">
        <v>5747</v>
      </c>
      <c r="B122" s="130">
        <v>2013</v>
      </c>
      <c r="C122" s="130">
        <v>756</v>
      </c>
      <c r="D122" s="130">
        <v>430</v>
      </c>
      <c r="E122" s="130">
        <v>261472</v>
      </c>
    </row>
    <row r="123" spans="1:5" x14ac:dyDescent="0.25">
      <c r="A123" s="130" t="s">
        <v>5748</v>
      </c>
      <c r="B123" s="130">
        <v>2013</v>
      </c>
      <c r="C123" s="130">
        <v>1025</v>
      </c>
      <c r="D123" s="130">
        <v>955</v>
      </c>
      <c r="E123" s="130">
        <v>180096</v>
      </c>
    </row>
    <row r="124" spans="1:5" x14ac:dyDescent="0.25">
      <c r="A124" s="130" t="s">
        <v>5749</v>
      </c>
      <c r="B124" s="130">
        <v>2013</v>
      </c>
      <c r="C124" s="130">
        <v>215</v>
      </c>
      <c r="D124" s="130">
        <v>5</v>
      </c>
      <c r="E124" s="130">
        <v>1075</v>
      </c>
    </row>
    <row r="125" spans="1:5" x14ac:dyDescent="0.25">
      <c r="A125" s="130" t="s">
        <v>5750</v>
      </c>
      <c r="B125" s="130">
        <v>2013</v>
      </c>
      <c r="C125" s="130">
        <v>0</v>
      </c>
      <c r="D125" s="130">
        <v>170</v>
      </c>
      <c r="E125" s="130">
        <v>2755</v>
      </c>
    </row>
    <row r="126" spans="1:5" x14ac:dyDescent="0.25">
      <c r="A126" s="130" t="s">
        <v>5751</v>
      </c>
      <c r="B126" s="130">
        <v>2013</v>
      </c>
      <c r="C126" s="130">
        <v>505</v>
      </c>
      <c r="D126" s="130">
        <v>2479</v>
      </c>
      <c r="E126" s="130">
        <v>133602</v>
      </c>
    </row>
    <row r="127" spans="1:5" x14ac:dyDescent="0.25">
      <c r="A127" s="130" t="s">
        <v>5752</v>
      </c>
      <c r="B127" s="130">
        <v>2013</v>
      </c>
      <c r="C127" s="130">
        <v>227</v>
      </c>
      <c r="D127" s="130">
        <v>29</v>
      </c>
      <c r="E127" s="130">
        <v>5253</v>
      </c>
    </row>
    <row r="128" spans="1:5" x14ac:dyDescent="0.25">
      <c r="A128" s="130" t="s">
        <v>5753</v>
      </c>
      <c r="B128" s="130">
        <v>2013</v>
      </c>
      <c r="C128" s="130">
        <v>280</v>
      </c>
      <c r="D128" s="130">
        <v>88</v>
      </c>
      <c r="E128" s="130">
        <v>16783</v>
      </c>
    </row>
    <row r="129" spans="1:5" x14ac:dyDescent="0.25">
      <c r="A129" s="130" t="s">
        <v>5754</v>
      </c>
      <c r="B129" s="130">
        <v>2013</v>
      </c>
      <c r="C129" s="130">
        <v>220</v>
      </c>
      <c r="D129" s="130">
        <v>239</v>
      </c>
      <c r="E129" s="130">
        <v>11107</v>
      </c>
    </row>
    <row r="130" spans="1:5" x14ac:dyDescent="0.25">
      <c r="A130" s="130" t="s">
        <v>5755</v>
      </c>
      <c r="B130" s="130">
        <v>2013</v>
      </c>
      <c r="C130" s="130">
        <v>17</v>
      </c>
      <c r="D130" s="130">
        <v>37</v>
      </c>
      <c r="E130" s="130">
        <v>629</v>
      </c>
    </row>
    <row r="131" spans="1:5" x14ac:dyDescent="0.25">
      <c r="A131" s="130" t="s">
        <v>5756</v>
      </c>
      <c r="B131" s="130">
        <v>2013</v>
      </c>
      <c r="C131" s="130">
        <v>97</v>
      </c>
      <c r="D131" s="130">
        <v>283</v>
      </c>
      <c r="E131" s="130">
        <v>26650</v>
      </c>
    </row>
    <row r="132" spans="1:5" x14ac:dyDescent="0.25">
      <c r="A132" s="130" t="s">
        <v>5757</v>
      </c>
      <c r="B132" s="130">
        <v>2013</v>
      </c>
      <c r="C132" s="130">
        <v>308</v>
      </c>
      <c r="D132" s="130">
        <v>65</v>
      </c>
      <c r="E132" s="130">
        <v>11812</v>
      </c>
    </row>
    <row r="133" spans="1:5" x14ac:dyDescent="0.25">
      <c r="A133" s="130" t="s">
        <v>5758</v>
      </c>
      <c r="B133" s="130">
        <v>2013</v>
      </c>
      <c r="C133" s="130">
        <v>756</v>
      </c>
      <c r="D133" s="130">
        <v>799</v>
      </c>
      <c r="E133" s="130">
        <v>92726</v>
      </c>
    </row>
    <row r="134" spans="1:5" x14ac:dyDescent="0.25">
      <c r="A134" s="130" t="s">
        <v>5759</v>
      </c>
      <c r="B134" s="130">
        <v>2013</v>
      </c>
      <c r="C134" s="130">
        <v>114</v>
      </c>
      <c r="D134" s="130">
        <v>1177</v>
      </c>
      <c r="E134" s="130">
        <v>24037</v>
      </c>
    </row>
    <row r="135" spans="1:5" x14ac:dyDescent="0.25">
      <c r="A135" s="130" t="s">
        <v>5760</v>
      </c>
      <c r="B135" s="130">
        <v>2013</v>
      </c>
      <c r="C135" s="130">
        <v>852</v>
      </c>
      <c r="D135" s="130">
        <v>500</v>
      </c>
      <c r="E135" s="130">
        <v>37760</v>
      </c>
    </row>
    <row r="136" spans="1:5" x14ac:dyDescent="0.25">
      <c r="A136" s="130" t="s">
        <v>5761</v>
      </c>
      <c r="B136" s="130">
        <v>2013</v>
      </c>
      <c r="C136" s="130">
        <v>424</v>
      </c>
      <c r="D136" s="130">
        <v>134</v>
      </c>
      <c r="E136" s="130">
        <v>38744</v>
      </c>
    </row>
    <row r="137" spans="1:5" x14ac:dyDescent="0.25">
      <c r="A137" s="130" t="s">
        <v>5762</v>
      </c>
      <c r="B137" s="130">
        <v>2013</v>
      </c>
      <c r="C137" s="130">
        <v>275</v>
      </c>
      <c r="D137" s="130">
        <v>4</v>
      </c>
      <c r="E137" s="130">
        <v>1100</v>
      </c>
    </row>
    <row r="138" spans="1:5" x14ac:dyDescent="0.25">
      <c r="A138" s="130" t="s">
        <v>5763</v>
      </c>
      <c r="B138" s="130">
        <v>2013</v>
      </c>
      <c r="C138" s="130">
        <v>12</v>
      </c>
      <c r="D138" s="130">
        <v>176</v>
      </c>
      <c r="E138" s="130">
        <v>2112</v>
      </c>
    </row>
    <row r="139" spans="1:5" x14ac:dyDescent="0.25">
      <c r="A139" s="130" t="s">
        <v>5764</v>
      </c>
      <c r="B139" s="130">
        <v>2013</v>
      </c>
      <c r="C139" s="130">
        <v>24</v>
      </c>
      <c r="D139" s="130">
        <v>71</v>
      </c>
      <c r="E139" s="130">
        <v>2880</v>
      </c>
    </row>
    <row r="140" spans="1:5" x14ac:dyDescent="0.25">
      <c r="A140" s="130" t="s">
        <v>5765</v>
      </c>
      <c r="B140" s="130">
        <v>2013</v>
      </c>
      <c r="C140" s="130">
        <v>410</v>
      </c>
      <c r="D140" s="130">
        <v>92</v>
      </c>
      <c r="E140" s="130">
        <v>7436</v>
      </c>
    </row>
    <row r="141" spans="1:5" x14ac:dyDescent="0.25">
      <c r="A141" s="130" t="s">
        <v>5766</v>
      </c>
      <c r="B141" s="130">
        <v>2013</v>
      </c>
      <c r="C141" s="130">
        <v>427</v>
      </c>
      <c r="D141" s="130">
        <v>164</v>
      </c>
      <c r="E141" s="130">
        <v>35889</v>
      </c>
    </row>
    <row r="142" spans="1:5" x14ac:dyDescent="0.25">
      <c r="A142" s="130" t="s">
        <v>5767</v>
      </c>
      <c r="B142" s="130">
        <v>2013</v>
      </c>
      <c r="C142" s="130">
        <v>200</v>
      </c>
      <c r="D142" s="130">
        <v>58</v>
      </c>
      <c r="E142" s="130">
        <v>5803</v>
      </c>
    </row>
    <row r="143" spans="1:5" x14ac:dyDescent="0.25">
      <c r="A143" s="130" t="s">
        <v>5768</v>
      </c>
      <c r="B143" s="130">
        <v>2013</v>
      </c>
      <c r="C143" s="130">
        <v>153</v>
      </c>
      <c r="D143" s="130">
        <v>91</v>
      </c>
      <c r="E143" s="130">
        <v>12789</v>
      </c>
    </row>
    <row r="144" spans="1:5" x14ac:dyDescent="0.25">
      <c r="A144" s="130" t="s">
        <v>5769</v>
      </c>
      <c r="B144" s="130">
        <v>2013</v>
      </c>
      <c r="C144" s="130">
        <v>612</v>
      </c>
      <c r="D144" s="130">
        <v>97</v>
      </c>
      <c r="E144" s="130">
        <v>30715</v>
      </c>
    </row>
    <row r="145" spans="1:5" x14ac:dyDescent="0.25">
      <c r="A145" s="130" t="s">
        <v>5770</v>
      </c>
      <c r="B145" s="130">
        <v>2013</v>
      </c>
      <c r="C145" s="130">
        <v>686</v>
      </c>
      <c r="D145" s="130">
        <v>64</v>
      </c>
      <c r="E145" s="130">
        <v>43904</v>
      </c>
    </row>
    <row r="146" spans="1:5" x14ac:dyDescent="0.25">
      <c r="A146" s="130" t="s">
        <v>5771</v>
      </c>
      <c r="B146" s="130">
        <v>2013</v>
      </c>
      <c r="C146" s="130">
        <v>289</v>
      </c>
      <c r="D146" s="130">
        <v>225</v>
      </c>
      <c r="E146" s="130">
        <v>22640</v>
      </c>
    </row>
    <row r="147" spans="1:5" x14ac:dyDescent="0.25">
      <c r="A147" s="130" t="s">
        <v>5772</v>
      </c>
      <c r="B147" s="130">
        <v>2013</v>
      </c>
      <c r="C147" s="130">
        <v>141</v>
      </c>
      <c r="D147" s="130">
        <v>48</v>
      </c>
      <c r="E147" s="130">
        <v>6768</v>
      </c>
    </row>
    <row r="148" spans="1:5" x14ac:dyDescent="0.25">
      <c r="A148" s="130" t="s">
        <v>5773</v>
      </c>
      <c r="B148" s="130">
        <v>2013</v>
      </c>
      <c r="C148" s="130">
        <v>196</v>
      </c>
      <c r="D148" s="130">
        <v>33</v>
      </c>
      <c r="E148" s="130">
        <v>6468</v>
      </c>
    </row>
    <row r="149" spans="1:5" x14ac:dyDescent="0.25">
      <c r="A149" s="130" t="s">
        <v>5774</v>
      </c>
      <c r="B149" s="130">
        <v>2013</v>
      </c>
      <c r="C149" s="130">
        <v>24</v>
      </c>
      <c r="D149" s="130">
        <v>41</v>
      </c>
      <c r="E149" s="130">
        <v>1722</v>
      </c>
    </row>
    <row r="150" spans="1:5" x14ac:dyDescent="0.25">
      <c r="A150" s="130" t="s">
        <v>5775</v>
      </c>
      <c r="B150" s="130">
        <v>2013</v>
      </c>
      <c r="C150" s="130">
        <v>20</v>
      </c>
      <c r="D150" s="130">
        <v>21</v>
      </c>
      <c r="E150" s="130">
        <v>420</v>
      </c>
    </row>
    <row r="151" spans="1:5" x14ac:dyDescent="0.25">
      <c r="A151" s="130" t="s">
        <v>5776</v>
      </c>
      <c r="B151" s="130">
        <v>2013</v>
      </c>
      <c r="C151" s="130">
        <v>231</v>
      </c>
      <c r="D151" s="130">
        <v>12</v>
      </c>
      <c r="E151" s="130">
        <v>2772</v>
      </c>
    </row>
    <row r="152" spans="1:5" x14ac:dyDescent="0.25">
      <c r="A152" s="130" t="s">
        <v>5777</v>
      </c>
      <c r="B152" s="130">
        <v>2013</v>
      </c>
      <c r="C152" s="130">
        <v>432</v>
      </c>
      <c r="D152" s="130">
        <v>56</v>
      </c>
      <c r="E152" s="130">
        <v>46312</v>
      </c>
    </row>
    <row r="153" spans="1:5" x14ac:dyDescent="0.25">
      <c r="A153" s="130" t="s">
        <v>5778</v>
      </c>
      <c r="B153" s="130">
        <v>2013</v>
      </c>
      <c r="C153" s="130">
        <v>452</v>
      </c>
      <c r="D153" s="130">
        <v>166</v>
      </c>
      <c r="E153" s="130">
        <v>38802</v>
      </c>
    </row>
    <row r="154" spans="1:5" x14ac:dyDescent="0.25">
      <c r="A154" s="130" t="s">
        <v>5779</v>
      </c>
      <c r="B154" s="130">
        <v>2013</v>
      </c>
      <c r="C154" s="130">
        <v>330</v>
      </c>
      <c r="D154" s="130">
        <v>255</v>
      </c>
      <c r="E154" s="130">
        <v>15766</v>
      </c>
    </row>
    <row r="155" spans="1:5" x14ac:dyDescent="0.25">
      <c r="A155" s="130" t="s">
        <v>5780</v>
      </c>
      <c r="B155" s="130">
        <v>2013</v>
      </c>
      <c r="C155" s="130">
        <v>933</v>
      </c>
      <c r="D155" s="130">
        <v>81</v>
      </c>
      <c r="E155" s="130">
        <v>27797</v>
      </c>
    </row>
    <row r="156" spans="1:5" x14ac:dyDescent="0.25">
      <c r="A156" s="130" t="s">
        <v>5781</v>
      </c>
      <c r="B156" s="130">
        <v>2013</v>
      </c>
      <c r="C156" s="130">
        <v>348</v>
      </c>
      <c r="D156" s="130">
        <v>4</v>
      </c>
      <c r="E156" s="130">
        <v>1392</v>
      </c>
    </row>
    <row r="157" spans="1:5" x14ac:dyDescent="0.25">
      <c r="A157" s="130" t="s">
        <v>5782</v>
      </c>
      <c r="B157" s="130">
        <v>2013</v>
      </c>
      <c r="C157" s="130">
        <v>325</v>
      </c>
      <c r="D157" s="130">
        <v>34</v>
      </c>
      <c r="E157" s="130">
        <v>7426</v>
      </c>
    </row>
    <row r="158" spans="1:5" x14ac:dyDescent="0.25">
      <c r="A158" s="130" t="s">
        <v>5783</v>
      </c>
      <c r="B158" s="130">
        <v>2013</v>
      </c>
      <c r="C158" s="130">
        <v>241</v>
      </c>
      <c r="D158" s="130">
        <v>80</v>
      </c>
      <c r="E158" s="130">
        <v>19280</v>
      </c>
    </row>
    <row r="159" spans="1:5" x14ac:dyDescent="0.25">
      <c r="A159" s="130" t="s">
        <v>5784</v>
      </c>
      <c r="B159" s="130">
        <v>2013</v>
      </c>
      <c r="C159" s="130">
        <v>426</v>
      </c>
      <c r="D159" s="130">
        <v>55</v>
      </c>
      <c r="E159" s="130">
        <v>24748</v>
      </c>
    </row>
    <row r="160" spans="1:5" x14ac:dyDescent="0.25">
      <c r="A160" s="130" t="s">
        <v>5785</v>
      </c>
      <c r="B160" s="130">
        <v>2013</v>
      </c>
      <c r="C160" s="130">
        <v>422</v>
      </c>
      <c r="D160" s="130">
        <v>43</v>
      </c>
      <c r="E160" s="130">
        <v>8993</v>
      </c>
    </row>
    <row r="161" spans="1:5" x14ac:dyDescent="0.25">
      <c r="A161" s="130" t="s">
        <v>5786</v>
      </c>
      <c r="B161" s="130">
        <v>2013</v>
      </c>
      <c r="C161" s="130">
        <v>308</v>
      </c>
      <c r="D161" s="130">
        <v>33</v>
      </c>
      <c r="E161" s="130">
        <v>10164</v>
      </c>
    </row>
    <row r="162" spans="1:5" x14ac:dyDescent="0.25">
      <c r="A162" s="130" t="s">
        <v>5787</v>
      </c>
      <c r="B162" s="130">
        <v>2013</v>
      </c>
      <c r="C162" s="130">
        <v>130</v>
      </c>
      <c r="D162" s="130">
        <v>14</v>
      </c>
      <c r="E162" s="130">
        <v>1820</v>
      </c>
    </row>
    <row r="163" spans="1:5" x14ac:dyDescent="0.25">
      <c r="A163" s="130" t="s">
        <v>5788</v>
      </c>
      <c r="B163" s="130">
        <v>2013</v>
      </c>
      <c r="C163" s="130">
        <v>41</v>
      </c>
      <c r="D163" s="130">
        <v>18</v>
      </c>
      <c r="E163" s="130">
        <v>738</v>
      </c>
    </row>
    <row r="164" spans="1:5" x14ac:dyDescent="0.25">
      <c r="A164" s="130" t="s">
        <v>5789</v>
      </c>
      <c r="B164" s="130">
        <v>2013</v>
      </c>
      <c r="C164" s="130">
        <v>370</v>
      </c>
      <c r="D164" s="130">
        <v>19</v>
      </c>
      <c r="E164" s="130">
        <v>7030</v>
      </c>
    </row>
    <row r="165" spans="1:5" x14ac:dyDescent="0.25">
      <c r="A165" s="130" t="s">
        <v>5790</v>
      </c>
      <c r="B165" s="130">
        <v>2013</v>
      </c>
      <c r="C165" s="130">
        <v>278</v>
      </c>
      <c r="D165" s="130">
        <v>177</v>
      </c>
      <c r="E165" s="130">
        <v>31612</v>
      </c>
    </row>
    <row r="166" spans="1:5" x14ac:dyDescent="0.25">
      <c r="A166" s="130" t="s">
        <v>5791</v>
      </c>
      <c r="B166" s="130">
        <v>2013</v>
      </c>
      <c r="C166" s="130">
        <v>349</v>
      </c>
      <c r="D166" s="130">
        <v>69</v>
      </c>
      <c r="E166" s="130">
        <v>15602</v>
      </c>
    </row>
    <row r="167" spans="1:5" x14ac:dyDescent="0.25">
      <c r="A167" s="130" t="s">
        <v>5792</v>
      </c>
      <c r="B167" s="130">
        <v>2013</v>
      </c>
      <c r="C167" s="130">
        <v>304</v>
      </c>
      <c r="D167" s="130">
        <v>263</v>
      </c>
      <c r="E167" s="130">
        <v>55491</v>
      </c>
    </row>
    <row r="168" spans="1:5" x14ac:dyDescent="0.25">
      <c r="A168" s="130" t="s">
        <v>5793</v>
      </c>
      <c r="B168" s="130">
        <v>2013</v>
      </c>
      <c r="C168" s="130">
        <v>91</v>
      </c>
      <c r="D168" s="130">
        <v>21</v>
      </c>
      <c r="E168" s="130">
        <v>1463</v>
      </c>
    </row>
    <row r="169" spans="1:5" x14ac:dyDescent="0.25">
      <c r="A169" s="130" t="s">
        <v>5794</v>
      </c>
      <c r="B169" s="130">
        <v>2013</v>
      </c>
      <c r="C169" s="130">
        <v>114</v>
      </c>
      <c r="D169" s="130">
        <v>73</v>
      </c>
      <c r="E169" s="130">
        <v>8282</v>
      </c>
    </row>
    <row r="170" spans="1:5" x14ac:dyDescent="0.25">
      <c r="A170" s="130" t="s">
        <v>5795</v>
      </c>
      <c r="B170" s="130">
        <v>2013</v>
      </c>
      <c r="C170" s="130">
        <v>111</v>
      </c>
      <c r="D170" s="130">
        <v>1875</v>
      </c>
      <c r="E170" s="130">
        <v>22519</v>
      </c>
    </row>
    <row r="171" spans="1:5" x14ac:dyDescent="0.25">
      <c r="A171" s="130" t="s">
        <v>5796</v>
      </c>
      <c r="B171" s="130">
        <v>2013</v>
      </c>
      <c r="C171" s="130">
        <v>190</v>
      </c>
      <c r="D171" s="130">
        <v>75</v>
      </c>
      <c r="E171" s="130">
        <v>7572</v>
      </c>
    </row>
    <row r="172" spans="1:5" x14ac:dyDescent="0.25">
      <c r="A172" s="130" t="s">
        <v>5797</v>
      </c>
      <c r="B172" s="130">
        <v>2013</v>
      </c>
      <c r="C172" s="130">
        <v>130</v>
      </c>
      <c r="D172" s="130">
        <v>29</v>
      </c>
      <c r="E172" s="130">
        <v>3770</v>
      </c>
    </row>
    <row r="173" spans="1:5" x14ac:dyDescent="0.25">
      <c r="A173" s="130" t="s">
        <v>5798</v>
      </c>
      <c r="B173" s="130">
        <v>2013</v>
      </c>
      <c r="C173" s="130">
        <v>1085</v>
      </c>
      <c r="D173" s="130">
        <v>699</v>
      </c>
      <c r="E173" s="130">
        <v>138471</v>
      </c>
    </row>
    <row r="174" spans="1:5" x14ac:dyDescent="0.25">
      <c r="A174" s="130" t="s">
        <v>5799</v>
      </c>
      <c r="B174" s="130">
        <v>2013</v>
      </c>
      <c r="C174" s="130">
        <v>527</v>
      </c>
      <c r="D174" s="130">
        <v>20</v>
      </c>
      <c r="E174" s="130">
        <v>9289</v>
      </c>
    </row>
    <row r="175" spans="1:5" x14ac:dyDescent="0.25">
      <c r="A175" s="130" t="s">
        <v>5800</v>
      </c>
      <c r="B175" s="130">
        <v>2013</v>
      </c>
      <c r="C175" s="130">
        <v>167</v>
      </c>
      <c r="D175" s="130">
        <v>152</v>
      </c>
      <c r="E175" s="130">
        <v>18891</v>
      </c>
    </row>
    <row r="176" spans="1:5" x14ac:dyDescent="0.25">
      <c r="A176" s="130" t="s">
        <v>5801</v>
      </c>
      <c r="B176" s="130">
        <v>2013</v>
      </c>
      <c r="C176" s="130">
        <v>334</v>
      </c>
      <c r="D176" s="130">
        <v>372</v>
      </c>
      <c r="E176" s="130">
        <v>96609</v>
      </c>
    </row>
    <row r="177" spans="1:5" x14ac:dyDescent="0.25">
      <c r="A177" s="130" t="s">
        <v>5802</v>
      </c>
      <c r="B177" s="130">
        <v>2013</v>
      </c>
      <c r="C177" s="130">
        <v>441</v>
      </c>
      <c r="D177" s="130">
        <v>36</v>
      </c>
      <c r="E177" s="130">
        <v>8390</v>
      </c>
    </row>
    <row r="178" spans="1:5" x14ac:dyDescent="0.25">
      <c r="A178" s="130" t="s">
        <v>5803</v>
      </c>
      <c r="B178" s="130">
        <v>2013</v>
      </c>
      <c r="C178" s="130">
        <v>23</v>
      </c>
      <c r="D178" s="130">
        <v>29</v>
      </c>
      <c r="E178" s="130">
        <v>667</v>
      </c>
    </row>
    <row r="179" spans="1:5" x14ac:dyDescent="0.25">
      <c r="A179" s="130" t="s">
        <v>5804</v>
      </c>
      <c r="B179" s="130">
        <v>2013</v>
      </c>
      <c r="C179" s="130">
        <v>57</v>
      </c>
      <c r="D179" s="130">
        <v>117</v>
      </c>
      <c r="E179" s="130">
        <v>6669</v>
      </c>
    </row>
    <row r="180" spans="1:5" x14ac:dyDescent="0.25">
      <c r="A180" s="130" t="s">
        <v>5805</v>
      </c>
      <c r="B180" s="130">
        <v>2013</v>
      </c>
      <c r="C180" s="130">
        <v>382</v>
      </c>
      <c r="D180" s="130">
        <v>46</v>
      </c>
      <c r="E180" s="130">
        <v>17300</v>
      </c>
    </row>
    <row r="181" spans="1:5" x14ac:dyDescent="0.25">
      <c r="A181" s="130" t="s">
        <v>5806</v>
      </c>
      <c r="B181" s="130">
        <v>2013</v>
      </c>
      <c r="C181" s="130">
        <v>512</v>
      </c>
      <c r="D181" s="130">
        <v>51</v>
      </c>
      <c r="E181" s="130">
        <v>16852</v>
      </c>
    </row>
    <row r="182" spans="1:5" x14ac:dyDescent="0.25">
      <c r="A182" s="130" t="s">
        <v>5807</v>
      </c>
      <c r="B182" s="130">
        <v>2013</v>
      </c>
      <c r="C182" s="130">
        <v>449</v>
      </c>
      <c r="D182" s="130">
        <v>52</v>
      </c>
      <c r="E182" s="130">
        <v>9541</v>
      </c>
    </row>
    <row r="183" spans="1:5" x14ac:dyDescent="0.25">
      <c r="A183" s="130" t="s">
        <v>5808</v>
      </c>
      <c r="B183" s="130">
        <v>2013</v>
      </c>
      <c r="C183" s="130">
        <v>478</v>
      </c>
      <c r="D183" s="130">
        <v>35</v>
      </c>
      <c r="E183" s="130">
        <v>16730</v>
      </c>
    </row>
    <row r="184" spans="1:5" x14ac:dyDescent="0.25">
      <c r="A184" s="130" t="s">
        <v>5809</v>
      </c>
      <c r="B184" s="130">
        <v>2013</v>
      </c>
      <c r="C184" s="130">
        <v>426</v>
      </c>
      <c r="D184" s="130">
        <v>424</v>
      </c>
      <c r="E184" s="130">
        <v>173586</v>
      </c>
    </row>
    <row r="185" spans="1:5" x14ac:dyDescent="0.25">
      <c r="A185" s="130" t="s">
        <v>5810</v>
      </c>
      <c r="B185" s="130">
        <v>2013</v>
      </c>
      <c r="C185" s="130">
        <v>421</v>
      </c>
      <c r="D185" s="130">
        <v>35</v>
      </c>
      <c r="E185" s="130">
        <v>14691</v>
      </c>
    </row>
    <row r="186" spans="1:5" x14ac:dyDescent="0.25">
      <c r="A186" s="130" t="s">
        <v>5811</v>
      </c>
      <c r="B186" s="130">
        <v>2013</v>
      </c>
      <c r="C186" s="130">
        <v>810</v>
      </c>
      <c r="D186" s="130">
        <v>61</v>
      </c>
      <c r="E186" s="130">
        <v>13073</v>
      </c>
    </row>
    <row r="187" spans="1:5" x14ac:dyDescent="0.25">
      <c r="A187" s="130" t="s">
        <v>5812</v>
      </c>
      <c r="B187" s="130">
        <v>2013</v>
      </c>
      <c r="C187" s="130">
        <v>504</v>
      </c>
      <c r="D187" s="130">
        <v>35</v>
      </c>
      <c r="E187" s="130">
        <v>15816</v>
      </c>
    </row>
    <row r="188" spans="1:5" x14ac:dyDescent="0.25">
      <c r="A188" s="130" t="s">
        <v>5813</v>
      </c>
      <c r="B188" s="130">
        <v>2013</v>
      </c>
      <c r="C188" s="130">
        <v>641</v>
      </c>
      <c r="D188" s="130">
        <v>314</v>
      </c>
      <c r="E188" s="130">
        <v>39783</v>
      </c>
    </row>
    <row r="189" spans="1:5" x14ac:dyDescent="0.25">
      <c r="A189" s="130" t="s">
        <v>5814</v>
      </c>
      <c r="B189" s="130">
        <v>2013</v>
      </c>
      <c r="C189" s="130">
        <v>309</v>
      </c>
      <c r="D189" s="130">
        <v>50</v>
      </c>
      <c r="E189" s="130">
        <v>11562</v>
      </c>
    </row>
    <row r="190" spans="1:5" x14ac:dyDescent="0.25">
      <c r="A190" s="130" t="s">
        <v>5815</v>
      </c>
      <c r="B190" s="130">
        <v>2013</v>
      </c>
      <c r="C190" s="130">
        <v>258</v>
      </c>
      <c r="D190" s="130">
        <v>93</v>
      </c>
      <c r="E190" s="130">
        <v>15715</v>
      </c>
    </row>
    <row r="191" spans="1:5" x14ac:dyDescent="0.25">
      <c r="A191" s="130" t="s">
        <v>5816</v>
      </c>
      <c r="B191" s="130">
        <v>2013</v>
      </c>
      <c r="C191" s="130">
        <v>278</v>
      </c>
      <c r="D191" s="130">
        <v>43</v>
      </c>
      <c r="E191" s="130">
        <v>8297</v>
      </c>
    </row>
    <row r="192" spans="1:5" x14ac:dyDescent="0.25">
      <c r="A192" s="130" t="s">
        <v>5817</v>
      </c>
      <c r="B192" s="130">
        <v>2013</v>
      </c>
      <c r="C192" s="130">
        <v>176</v>
      </c>
      <c r="D192" s="130">
        <v>18</v>
      </c>
      <c r="E192" s="130">
        <v>3168</v>
      </c>
    </row>
    <row r="193" spans="1:5" x14ac:dyDescent="0.25">
      <c r="A193" s="130" t="s">
        <v>5818</v>
      </c>
      <c r="B193" s="130">
        <v>2013</v>
      </c>
      <c r="C193" s="130">
        <v>37</v>
      </c>
      <c r="D193" s="130">
        <v>37</v>
      </c>
      <c r="E193" s="130">
        <v>1369</v>
      </c>
    </row>
    <row r="194" spans="1:5" x14ac:dyDescent="0.25">
      <c r="A194" s="130" t="s">
        <v>5819</v>
      </c>
      <c r="B194" s="130">
        <v>2013</v>
      </c>
      <c r="C194" s="130">
        <v>330</v>
      </c>
      <c r="D194" s="130">
        <v>14</v>
      </c>
      <c r="E194" s="130">
        <v>4620</v>
      </c>
    </row>
    <row r="195" spans="1:5" x14ac:dyDescent="0.25">
      <c r="A195" s="130" t="s">
        <v>5820</v>
      </c>
      <c r="B195" s="130">
        <v>2013</v>
      </c>
      <c r="C195" s="130">
        <v>628</v>
      </c>
      <c r="D195" s="130">
        <v>1128</v>
      </c>
      <c r="E195" s="130">
        <v>37457</v>
      </c>
    </row>
    <row r="196" spans="1:5" x14ac:dyDescent="0.25">
      <c r="A196" s="130" t="s">
        <v>5821</v>
      </c>
      <c r="B196" s="130">
        <v>2013</v>
      </c>
      <c r="C196" s="130">
        <v>156</v>
      </c>
      <c r="D196" s="130">
        <v>54</v>
      </c>
      <c r="E196" s="130">
        <v>5334</v>
      </c>
    </row>
    <row r="197" spans="1:5" x14ac:dyDescent="0.25">
      <c r="A197" s="130" t="s">
        <v>5822</v>
      </c>
      <c r="B197" s="130">
        <v>2013</v>
      </c>
      <c r="C197" s="130">
        <v>564</v>
      </c>
      <c r="D197" s="130">
        <v>92</v>
      </c>
      <c r="E197" s="130">
        <v>8018</v>
      </c>
    </row>
    <row r="198" spans="1:5" x14ac:dyDescent="0.25">
      <c r="A198" s="130" t="s">
        <v>5823</v>
      </c>
      <c r="B198" s="130">
        <v>2013</v>
      </c>
      <c r="C198" s="130">
        <v>561</v>
      </c>
      <c r="D198" s="130">
        <v>129</v>
      </c>
      <c r="E198" s="130">
        <v>13812</v>
      </c>
    </row>
    <row r="199" spans="1:5" x14ac:dyDescent="0.25">
      <c r="A199" s="130" t="s">
        <v>5824</v>
      </c>
      <c r="B199" s="130">
        <v>2013</v>
      </c>
      <c r="C199" s="130">
        <v>317</v>
      </c>
      <c r="D199" s="130">
        <v>1234</v>
      </c>
      <c r="E199" s="130">
        <v>35665</v>
      </c>
    </row>
    <row r="200" spans="1:5" x14ac:dyDescent="0.25">
      <c r="A200" s="130" t="s">
        <v>5825</v>
      </c>
      <c r="B200" s="130">
        <v>2013</v>
      </c>
      <c r="C200" s="130">
        <v>321</v>
      </c>
      <c r="D200" s="130">
        <v>153</v>
      </c>
      <c r="E200" s="130">
        <v>13068</v>
      </c>
    </row>
    <row r="201" spans="1:5" x14ac:dyDescent="0.25">
      <c r="A201" s="130" t="s">
        <v>5826</v>
      </c>
      <c r="B201" s="130">
        <v>2013</v>
      </c>
      <c r="C201" s="130">
        <v>380</v>
      </c>
      <c r="D201" s="130">
        <v>206</v>
      </c>
      <c r="E201" s="130">
        <v>7859</v>
      </c>
    </row>
    <row r="202" spans="1:5" x14ac:dyDescent="0.25">
      <c r="A202" s="130" t="s">
        <v>5827</v>
      </c>
      <c r="B202" s="130">
        <v>2013</v>
      </c>
      <c r="C202" s="130">
        <v>516</v>
      </c>
      <c r="D202" s="130">
        <v>64</v>
      </c>
      <c r="E202" s="130">
        <v>18849</v>
      </c>
    </row>
    <row r="203" spans="1:5" x14ac:dyDescent="0.25">
      <c r="A203" s="130" t="s">
        <v>5828</v>
      </c>
      <c r="B203" s="130">
        <v>2013</v>
      </c>
      <c r="C203" s="130">
        <v>445</v>
      </c>
      <c r="D203" s="130">
        <v>60</v>
      </c>
      <c r="E203" s="130">
        <v>19753</v>
      </c>
    </row>
    <row r="204" spans="1:5" x14ac:dyDescent="0.25">
      <c r="A204" s="130" t="s">
        <v>5829</v>
      </c>
      <c r="B204" s="130">
        <v>2013</v>
      </c>
      <c r="C204" s="130">
        <v>43</v>
      </c>
      <c r="D204" s="130">
        <v>93</v>
      </c>
      <c r="E204" s="130">
        <v>3999</v>
      </c>
    </row>
    <row r="205" spans="1:5" x14ac:dyDescent="0.25">
      <c r="A205" s="130" t="s">
        <v>5830</v>
      </c>
      <c r="B205" s="130">
        <v>2013</v>
      </c>
      <c r="C205" s="130">
        <v>435</v>
      </c>
      <c r="D205" s="130">
        <v>244</v>
      </c>
      <c r="E205" s="130">
        <v>69773</v>
      </c>
    </row>
    <row r="206" spans="1:5" x14ac:dyDescent="0.25">
      <c r="A206" s="130" t="s">
        <v>5831</v>
      </c>
      <c r="B206" s="130">
        <v>2013</v>
      </c>
      <c r="C206" s="130">
        <v>340</v>
      </c>
      <c r="D206" s="130">
        <v>115</v>
      </c>
      <c r="E206" s="130">
        <v>12581</v>
      </c>
    </row>
    <row r="207" spans="1:5" x14ac:dyDescent="0.25">
      <c r="A207" s="130" t="s">
        <v>5832</v>
      </c>
      <c r="B207" s="130">
        <v>2013</v>
      </c>
      <c r="C207" s="130">
        <v>334</v>
      </c>
      <c r="D207" s="130">
        <v>245</v>
      </c>
      <c r="E207" s="130">
        <v>14300</v>
      </c>
    </row>
    <row r="208" spans="1:5" x14ac:dyDescent="0.25">
      <c r="A208" s="130" t="s">
        <v>5833</v>
      </c>
      <c r="B208" s="130">
        <v>2013</v>
      </c>
      <c r="C208" s="130">
        <v>467</v>
      </c>
      <c r="D208" s="130">
        <v>1558</v>
      </c>
      <c r="E208" s="130">
        <v>50666</v>
      </c>
    </row>
    <row r="209" spans="1:5" x14ac:dyDescent="0.25">
      <c r="A209" s="130" t="s">
        <v>5834</v>
      </c>
      <c r="B209" s="130">
        <v>2013</v>
      </c>
      <c r="C209" s="130">
        <v>274</v>
      </c>
      <c r="D209" s="130">
        <v>1032</v>
      </c>
      <c r="E209" s="130">
        <v>26793</v>
      </c>
    </row>
    <row r="210" spans="1:5" x14ac:dyDescent="0.25">
      <c r="A210" s="130" t="s">
        <v>5835</v>
      </c>
      <c r="B210" s="130">
        <v>2013</v>
      </c>
      <c r="C210" s="130">
        <v>136</v>
      </c>
      <c r="D210" s="130">
        <v>1452</v>
      </c>
      <c r="E210" s="130">
        <v>38174</v>
      </c>
    </row>
    <row r="211" spans="1:5" x14ac:dyDescent="0.25">
      <c r="A211" s="130" t="s">
        <v>5836</v>
      </c>
      <c r="B211" s="130">
        <v>2013</v>
      </c>
      <c r="C211" s="130">
        <v>769</v>
      </c>
      <c r="D211" s="130">
        <v>2164</v>
      </c>
      <c r="E211" s="130">
        <v>140349</v>
      </c>
    </row>
    <row r="212" spans="1:5" x14ac:dyDescent="0.25">
      <c r="A212" s="130" t="s">
        <v>5837</v>
      </c>
      <c r="B212" s="130">
        <v>2013</v>
      </c>
      <c r="C212" s="130">
        <v>430</v>
      </c>
      <c r="D212" s="130">
        <v>624</v>
      </c>
      <c r="E212" s="130">
        <v>33599</v>
      </c>
    </row>
    <row r="213" spans="1:5" x14ac:dyDescent="0.25">
      <c r="A213" s="130" t="s">
        <v>5838</v>
      </c>
      <c r="B213" s="130">
        <v>2013</v>
      </c>
      <c r="C213" s="130">
        <v>416</v>
      </c>
      <c r="D213" s="130">
        <v>47</v>
      </c>
      <c r="E213" s="130">
        <v>19552</v>
      </c>
    </row>
    <row r="214" spans="1:5" x14ac:dyDescent="0.25">
      <c r="A214" s="130" t="s">
        <v>5839</v>
      </c>
      <c r="B214" s="130">
        <v>2013</v>
      </c>
      <c r="C214" s="130">
        <v>352</v>
      </c>
      <c r="D214" s="130">
        <v>33</v>
      </c>
      <c r="E214" s="130">
        <v>11616</v>
      </c>
    </row>
    <row r="215" spans="1:5" x14ac:dyDescent="0.25">
      <c r="A215" s="130" t="s">
        <v>5840</v>
      </c>
      <c r="B215" s="130">
        <v>2013</v>
      </c>
      <c r="C215" s="130">
        <v>392</v>
      </c>
      <c r="D215" s="130">
        <v>2581</v>
      </c>
      <c r="E215" s="130">
        <v>22376</v>
      </c>
    </row>
    <row r="216" spans="1:5" x14ac:dyDescent="0.25">
      <c r="A216" s="130" t="s">
        <v>5841</v>
      </c>
      <c r="B216" s="130">
        <v>2013</v>
      </c>
      <c r="C216" s="130">
        <v>1275</v>
      </c>
      <c r="D216" s="130">
        <v>221</v>
      </c>
      <c r="E216" s="130">
        <v>65693</v>
      </c>
    </row>
    <row r="217" spans="1:5" x14ac:dyDescent="0.25">
      <c r="A217" s="130" t="s">
        <v>5842</v>
      </c>
      <c r="B217" s="130">
        <v>2013</v>
      </c>
      <c r="C217" s="130">
        <v>354</v>
      </c>
      <c r="D217" s="130">
        <v>92</v>
      </c>
      <c r="E217" s="130">
        <v>18220</v>
      </c>
    </row>
    <row r="218" spans="1:5" x14ac:dyDescent="0.25">
      <c r="A218" s="130" t="s">
        <v>5843</v>
      </c>
      <c r="B218" s="130">
        <v>2013</v>
      </c>
      <c r="C218" s="130">
        <v>427</v>
      </c>
      <c r="D218" s="130">
        <v>33</v>
      </c>
      <c r="E218" s="130">
        <v>10801</v>
      </c>
    </row>
    <row r="219" spans="1:5" x14ac:dyDescent="0.25">
      <c r="A219" s="130" t="s">
        <v>5844</v>
      </c>
      <c r="B219" s="130">
        <v>2013</v>
      </c>
      <c r="C219" s="130">
        <v>154</v>
      </c>
      <c r="D219" s="130">
        <v>343</v>
      </c>
      <c r="E219" s="130">
        <v>19602</v>
      </c>
    </row>
    <row r="220" spans="1:5" x14ac:dyDescent="0.25">
      <c r="A220" s="130" t="s">
        <v>5845</v>
      </c>
      <c r="B220" s="130">
        <v>2013</v>
      </c>
      <c r="C220" s="130">
        <v>162</v>
      </c>
      <c r="D220" s="130">
        <v>47</v>
      </c>
      <c r="E220" s="130">
        <v>7614</v>
      </c>
    </row>
    <row r="221" spans="1:5" x14ac:dyDescent="0.25">
      <c r="A221" s="130" t="s">
        <v>5846</v>
      </c>
      <c r="B221" s="130">
        <v>2013</v>
      </c>
      <c r="C221" s="130">
        <v>420</v>
      </c>
      <c r="D221" s="130">
        <v>40</v>
      </c>
      <c r="E221" s="130">
        <v>16305</v>
      </c>
    </row>
    <row r="222" spans="1:5" x14ac:dyDescent="0.25">
      <c r="A222" s="130" t="s">
        <v>5847</v>
      </c>
      <c r="B222" s="130">
        <v>2013</v>
      </c>
      <c r="C222" s="130">
        <v>274</v>
      </c>
      <c r="D222" s="130">
        <v>131</v>
      </c>
      <c r="E222" s="130">
        <v>29460</v>
      </c>
    </row>
    <row r="223" spans="1:5" x14ac:dyDescent="0.25">
      <c r="A223" s="130" t="s">
        <v>5848</v>
      </c>
      <c r="B223" s="130">
        <v>2013</v>
      </c>
      <c r="C223" s="130">
        <v>523</v>
      </c>
      <c r="D223" s="130">
        <v>424</v>
      </c>
      <c r="E223" s="130">
        <v>17528</v>
      </c>
    </row>
    <row r="224" spans="1:5" x14ac:dyDescent="0.25">
      <c r="A224" s="130" t="s">
        <v>5849</v>
      </c>
      <c r="B224" s="130">
        <v>2013</v>
      </c>
      <c r="C224" s="130">
        <v>173</v>
      </c>
      <c r="D224" s="130">
        <v>32</v>
      </c>
      <c r="E224" s="130">
        <v>4120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workbookViewId="0">
      <selection activeCell="E44" sqref="E44"/>
    </sheetView>
  </sheetViews>
  <sheetFormatPr defaultRowHeight="15" x14ac:dyDescent="0.25"/>
  <cols>
    <col min="1" max="1" width="12" style="3" bestFit="1" customWidth="1"/>
    <col min="3" max="3" width="7.7109375" bestFit="1" customWidth="1"/>
    <col min="4" max="4" width="19.42578125" bestFit="1" customWidth="1"/>
    <col min="5" max="5" width="26.7109375" bestFit="1" customWidth="1"/>
    <col min="6" max="7" width="12" bestFit="1" customWidth="1"/>
  </cols>
  <sheetData>
    <row r="1" spans="1:7" x14ac:dyDescent="0.25">
      <c r="A1" s="125" t="s">
        <v>0</v>
      </c>
      <c r="B1" s="126" t="s">
        <v>1</v>
      </c>
      <c r="C1" s="126" t="s">
        <v>2</v>
      </c>
      <c r="D1" s="126" t="s">
        <v>3</v>
      </c>
      <c r="E1" s="126" t="s">
        <v>4</v>
      </c>
      <c r="F1" s="126" t="s">
        <v>5</v>
      </c>
      <c r="G1" s="126" t="s">
        <v>6</v>
      </c>
    </row>
    <row r="2" spans="1:7" x14ac:dyDescent="0.25">
      <c r="A2" s="127" t="s">
        <v>5627</v>
      </c>
      <c r="B2" s="128">
        <v>2013</v>
      </c>
      <c r="C2" s="128">
        <v>25452</v>
      </c>
      <c r="D2" s="128">
        <v>67</v>
      </c>
      <c r="E2" s="128">
        <v>1809</v>
      </c>
      <c r="F2" s="128">
        <v>7.1074964639321073E-2</v>
      </c>
      <c r="G2" s="128">
        <v>2.6324060977526323E-3</v>
      </c>
    </row>
    <row r="3" spans="1:7" x14ac:dyDescent="0.25">
      <c r="A3" s="127" t="s">
        <v>5628</v>
      </c>
      <c r="B3" s="128">
        <v>2013</v>
      </c>
      <c r="C3" s="128">
        <v>25452</v>
      </c>
      <c r="D3" s="128">
        <v>25</v>
      </c>
      <c r="E3" s="128">
        <v>2750</v>
      </c>
      <c r="F3" s="128">
        <v>0.10804651893760804</v>
      </c>
      <c r="G3" s="128">
        <v>9.822410812509823E-4</v>
      </c>
    </row>
    <row r="4" spans="1:7" x14ac:dyDescent="0.25">
      <c r="A4" s="127" t="s">
        <v>5629</v>
      </c>
      <c r="B4" s="128">
        <v>2013</v>
      </c>
      <c r="C4" s="128">
        <v>25452</v>
      </c>
      <c r="D4" s="128">
        <v>544</v>
      </c>
      <c r="E4" s="128">
        <v>16903</v>
      </c>
      <c r="F4" s="128">
        <v>0.66411283985541414</v>
      </c>
      <c r="G4" s="128">
        <v>2.1373565928021372E-2</v>
      </c>
    </row>
    <row r="5" spans="1:7" x14ac:dyDescent="0.25">
      <c r="A5" s="127" t="s">
        <v>5630</v>
      </c>
      <c r="B5" s="128">
        <v>2013</v>
      </c>
      <c r="C5" s="128">
        <v>25452</v>
      </c>
      <c r="D5" s="128">
        <v>65</v>
      </c>
      <c r="E5" s="128">
        <v>3075</v>
      </c>
      <c r="F5" s="128">
        <v>0.12081565299387081</v>
      </c>
      <c r="G5" s="128">
        <v>2.5538268112525538E-3</v>
      </c>
    </row>
    <row r="6" spans="1:7" x14ac:dyDescent="0.25">
      <c r="A6" s="127" t="s">
        <v>5631</v>
      </c>
      <c r="B6" s="128">
        <v>2013</v>
      </c>
      <c r="C6" s="128">
        <v>25452</v>
      </c>
      <c r="D6" s="128">
        <v>360</v>
      </c>
      <c r="E6" s="128">
        <v>26940</v>
      </c>
      <c r="F6" s="128">
        <v>1.0584629891560584</v>
      </c>
      <c r="G6" s="128">
        <v>1.4144271570014143E-2</v>
      </c>
    </row>
    <row r="7" spans="1:7" x14ac:dyDescent="0.25">
      <c r="A7" s="127" t="s">
        <v>5632</v>
      </c>
      <c r="B7" s="128">
        <v>2013</v>
      </c>
      <c r="C7" s="128">
        <v>25452</v>
      </c>
      <c r="D7" s="128">
        <v>208</v>
      </c>
      <c r="E7" s="128">
        <v>21594</v>
      </c>
      <c r="F7" s="128">
        <v>0.84842055634134839</v>
      </c>
      <c r="G7" s="128">
        <v>8.1722457960081724E-3</v>
      </c>
    </row>
    <row r="8" spans="1:7" x14ac:dyDescent="0.25">
      <c r="A8" s="127" t="s">
        <v>5633</v>
      </c>
      <c r="B8" s="128">
        <v>2013</v>
      </c>
      <c r="C8" s="128">
        <v>25452</v>
      </c>
      <c r="D8" s="128">
        <v>37</v>
      </c>
      <c r="E8" s="128">
        <v>3836</v>
      </c>
      <c r="F8" s="128">
        <v>0.15071507150715072</v>
      </c>
      <c r="G8" s="128">
        <v>1.4537168002514537E-3</v>
      </c>
    </row>
    <row r="9" spans="1:7" x14ac:dyDescent="0.25">
      <c r="A9" s="127" t="s">
        <v>5634</v>
      </c>
      <c r="B9" s="128">
        <v>2013</v>
      </c>
      <c r="C9" s="128">
        <v>25452</v>
      </c>
      <c r="D9" s="128">
        <v>1500</v>
      </c>
      <c r="E9" s="128">
        <v>6825</v>
      </c>
      <c r="F9" s="128">
        <v>0.26815181518151815</v>
      </c>
      <c r="G9" s="128">
        <v>5.8934464875058934E-2</v>
      </c>
    </row>
    <row r="10" spans="1:7" x14ac:dyDescent="0.25">
      <c r="A10" s="127" t="s">
        <v>5635</v>
      </c>
      <c r="B10" s="128">
        <v>2013</v>
      </c>
      <c r="C10" s="128">
        <v>25452</v>
      </c>
      <c r="D10" s="128">
        <v>46</v>
      </c>
      <c r="E10" s="128">
        <v>16275</v>
      </c>
      <c r="F10" s="128">
        <v>0.63943894389438949</v>
      </c>
      <c r="G10" s="128">
        <v>1.8073235895018074E-3</v>
      </c>
    </row>
    <row r="11" spans="1:7" x14ac:dyDescent="0.25">
      <c r="A11" s="127" t="s">
        <v>5636</v>
      </c>
      <c r="B11" s="128">
        <v>2013</v>
      </c>
      <c r="C11" s="128">
        <v>25452</v>
      </c>
      <c r="D11" s="128">
        <v>480</v>
      </c>
      <c r="E11" s="128">
        <v>31024</v>
      </c>
      <c r="F11" s="128">
        <v>1.2189218921892189</v>
      </c>
      <c r="G11" s="128">
        <v>1.885902876001886E-2</v>
      </c>
    </row>
    <row r="12" spans="1:7" x14ac:dyDescent="0.25">
      <c r="A12" s="127" t="s">
        <v>5637</v>
      </c>
      <c r="B12" s="128">
        <v>2013</v>
      </c>
      <c r="C12" s="128">
        <v>25452</v>
      </c>
      <c r="D12" s="128">
        <v>90</v>
      </c>
      <c r="E12" s="128">
        <v>9762</v>
      </c>
      <c r="F12" s="128">
        <v>0.38354549740688354</v>
      </c>
      <c r="G12" s="128">
        <v>3.5360678925035359E-3</v>
      </c>
    </row>
    <row r="13" spans="1:7" x14ac:dyDescent="0.25">
      <c r="A13" s="127" t="s">
        <v>5638</v>
      </c>
      <c r="B13" s="128">
        <v>2013</v>
      </c>
      <c r="C13" s="128">
        <v>25452</v>
      </c>
      <c r="D13" s="128">
        <v>16</v>
      </c>
      <c r="E13" s="128">
        <v>2768</v>
      </c>
      <c r="F13" s="128">
        <v>0.10875373251610876</v>
      </c>
      <c r="G13" s="128">
        <v>6.2863429200062863E-4</v>
      </c>
    </row>
    <row r="14" spans="1:7" x14ac:dyDescent="0.25">
      <c r="A14" s="127" t="s">
        <v>5639</v>
      </c>
      <c r="B14" s="128">
        <v>2013</v>
      </c>
      <c r="C14" s="128">
        <v>25452</v>
      </c>
      <c r="D14" s="128">
        <v>861</v>
      </c>
      <c r="E14" s="128">
        <v>25390</v>
      </c>
      <c r="F14" s="128">
        <v>0.99756404211849758</v>
      </c>
      <c r="G14" s="128">
        <v>3.3828382838283828E-2</v>
      </c>
    </row>
    <row r="15" spans="1:7" x14ac:dyDescent="0.25">
      <c r="A15" s="127" t="s">
        <v>5640</v>
      </c>
      <c r="B15" s="128">
        <v>2013</v>
      </c>
      <c r="C15" s="128">
        <v>25452</v>
      </c>
      <c r="D15" s="128">
        <v>25</v>
      </c>
      <c r="E15" s="128">
        <v>7780</v>
      </c>
      <c r="F15" s="128">
        <v>0.30567342448530566</v>
      </c>
      <c r="G15" s="128">
        <v>9.822410812509823E-4</v>
      </c>
    </row>
    <row r="16" spans="1:7" x14ac:dyDescent="0.25">
      <c r="A16" s="127" t="s">
        <v>5641</v>
      </c>
      <c r="B16" s="128">
        <v>2013</v>
      </c>
      <c r="C16" s="128">
        <v>25452</v>
      </c>
      <c r="D16" s="128">
        <v>102</v>
      </c>
      <c r="E16" s="128">
        <v>60215</v>
      </c>
      <c r="F16" s="128">
        <v>2.365825868301116</v>
      </c>
      <c r="G16" s="128">
        <v>4.0075436115040077E-3</v>
      </c>
    </row>
    <row r="17" spans="1:7" x14ac:dyDescent="0.25">
      <c r="A17" s="127" t="s">
        <v>5642</v>
      </c>
      <c r="B17" s="128">
        <v>2013</v>
      </c>
      <c r="C17" s="128">
        <v>25452</v>
      </c>
      <c r="D17" s="128">
        <v>157</v>
      </c>
      <c r="E17" s="128">
        <v>19577</v>
      </c>
      <c r="F17" s="128">
        <v>0.76917334590601916</v>
      </c>
      <c r="G17" s="128">
        <v>6.1684739902561686E-3</v>
      </c>
    </row>
    <row r="18" spans="1:7" x14ac:dyDescent="0.25">
      <c r="A18" s="127" t="s">
        <v>5643</v>
      </c>
      <c r="B18" s="128">
        <v>2013</v>
      </c>
      <c r="C18" s="128">
        <v>25452</v>
      </c>
      <c r="D18" s="128">
        <v>11</v>
      </c>
      <c r="E18" s="128">
        <v>3002</v>
      </c>
      <c r="F18" s="128">
        <v>0.11794750903661795</v>
      </c>
      <c r="G18" s="128">
        <v>4.3218607575043217E-4</v>
      </c>
    </row>
    <row r="19" spans="1:7" x14ac:dyDescent="0.25">
      <c r="A19" s="127" t="s">
        <v>5644</v>
      </c>
      <c r="B19" s="128">
        <v>2013</v>
      </c>
      <c r="C19" s="128">
        <v>25452</v>
      </c>
      <c r="D19" s="128">
        <v>108</v>
      </c>
      <c r="E19" s="128">
        <v>23358</v>
      </c>
      <c r="F19" s="128">
        <v>0.91772748703441775</v>
      </c>
      <c r="G19" s="128">
        <v>4.2432814710042432E-3</v>
      </c>
    </row>
    <row r="20" spans="1:7" x14ac:dyDescent="0.25">
      <c r="A20" s="127" t="s">
        <v>5645</v>
      </c>
      <c r="B20" s="128">
        <v>2013</v>
      </c>
      <c r="C20" s="128">
        <v>25452</v>
      </c>
      <c r="D20" s="128">
        <v>48</v>
      </c>
      <c r="E20" s="128">
        <v>11952</v>
      </c>
      <c r="F20" s="128">
        <v>0.46958981612446959</v>
      </c>
      <c r="G20" s="128">
        <v>1.8859028760018859E-3</v>
      </c>
    </row>
    <row r="21" spans="1:7" x14ac:dyDescent="0.25">
      <c r="A21" s="127" t="s">
        <v>5646</v>
      </c>
      <c r="B21" s="128">
        <v>2013</v>
      </c>
      <c r="C21" s="128">
        <v>25452</v>
      </c>
      <c r="D21" s="128">
        <v>1186</v>
      </c>
      <c r="E21" s="128">
        <v>47475</v>
      </c>
      <c r="F21" s="128">
        <v>1.8652758132956153</v>
      </c>
      <c r="G21" s="128">
        <v>4.6597516894546595E-2</v>
      </c>
    </row>
    <row r="22" spans="1:7" x14ac:dyDescent="0.25">
      <c r="A22" s="127" t="s">
        <v>5647</v>
      </c>
      <c r="B22" s="128">
        <v>2013</v>
      </c>
      <c r="C22" s="128">
        <v>25452</v>
      </c>
      <c r="D22" s="128">
        <v>48</v>
      </c>
      <c r="E22" s="128">
        <v>6003</v>
      </c>
      <c r="F22" s="128">
        <v>0.23585572842998587</v>
      </c>
      <c r="G22" s="128">
        <v>1.8859028760018859E-3</v>
      </c>
    </row>
    <row r="23" spans="1:7" x14ac:dyDescent="0.25">
      <c r="A23" s="127" t="s">
        <v>5648</v>
      </c>
      <c r="B23" s="128">
        <v>2013</v>
      </c>
      <c r="C23" s="128">
        <v>25452</v>
      </c>
      <c r="D23" s="128">
        <v>1989</v>
      </c>
      <c r="E23" s="128">
        <v>55012</v>
      </c>
      <c r="F23" s="128">
        <v>2.1614018544711615</v>
      </c>
      <c r="G23" s="128">
        <v>7.8147100424328153E-2</v>
      </c>
    </row>
    <row r="24" spans="1:7" x14ac:dyDescent="0.25">
      <c r="A24" s="127" t="s">
        <v>5649</v>
      </c>
      <c r="B24" s="128">
        <v>2013</v>
      </c>
      <c r="C24" s="128">
        <v>25452</v>
      </c>
      <c r="D24" s="128">
        <v>80</v>
      </c>
      <c r="E24" s="128">
        <v>20621</v>
      </c>
      <c r="F24" s="128">
        <v>0.81019173345906015</v>
      </c>
      <c r="G24" s="128">
        <v>3.1431714600031434E-3</v>
      </c>
    </row>
    <row r="25" spans="1:7" x14ac:dyDescent="0.25">
      <c r="A25" s="127" t="s">
        <v>5650</v>
      </c>
      <c r="B25" s="128">
        <v>2013</v>
      </c>
      <c r="C25" s="128">
        <v>25452</v>
      </c>
      <c r="D25" s="128">
        <v>84</v>
      </c>
      <c r="E25" s="128">
        <v>4148</v>
      </c>
      <c r="F25" s="128">
        <v>0.16297344020116297</v>
      </c>
      <c r="G25" s="128">
        <v>3.3003300330033004E-3</v>
      </c>
    </row>
    <row r="26" spans="1:7" x14ac:dyDescent="0.25">
      <c r="A26" s="127" t="s">
        <v>5651</v>
      </c>
      <c r="B26" s="128">
        <v>2013</v>
      </c>
      <c r="C26" s="128">
        <v>25452</v>
      </c>
      <c r="D26" s="128">
        <v>29</v>
      </c>
      <c r="E26" s="128">
        <v>3783</v>
      </c>
      <c r="F26" s="128">
        <v>0.14863272041489864</v>
      </c>
      <c r="G26" s="128">
        <v>1.1393996542511393E-3</v>
      </c>
    </row>
    <row r="27" spans="1:7" x14ac:dyDescent="0.25">
      <c r="A27" s="127" t="s">
        <v>5652</v>
      </c>
      <c r="B27" s="128">
        <v>2013</v>
      </c>
      <c r="C27" s="128">
        <v>25452</v>
      </c>
      <c r="D27" s="128">
        <v>48</v>
      </c>
      <c r="E27" s="128">
        <v>5698</v>
      </c>
      <c r="F27" s="128">
        <v>0.22387238723872388</v>
      </c>
      <c r="G27" s="128">
        <v>1.8859028760018859E-3</v>
      </c>
    </row>
    <row r="28" spans="1:7" x14ac:dyDescent="0.25">
      <c r="A28" s="127" t="s">
        <v>5653</v>
      </c>
      <c r="B28" s="128">
        <v>2013</v>
      </c>
      <c r="C28" s="128">
        <v>25452</v>
      </c>
      <c r="D28" s="128">
        <v>1079</v>
      </c>
      <c r="E28" s="128">
        <v>37922</v>
      </c>
      <c r="F28" s="128">
        <v>1.4899418513279898</v>
      </c>
      <c r="G28" s="128">
        <v>4.2393525066792392E-2</v>
      </c>
    </row>
    <row r="29" spans="1:7" x14ac:dyDescent="0.25">
      <c r="A29" s="127" t="s">
        <v>5654</v>
      </c>
      <c r="B29" s="128">
        <v>2013</v>
      </c>
      <c r="C29" s="128">
        <v>25452</v>
      </c>
      <c r="D29" s="128">
        <v>500</v>
      </c>
      <c r="E29" s="128">
        <v>115366</v>
      </c>
      <c r="F29" s="128">
        <v>4.5326889831840331</v>
      </c>
      <c r="G29" s="128">
        <v>1.9644821625019643E-2</v>
      </c>
    </row>
    <row r="30" spans="1:7" x14ac:dyDescent="0.25">
      <c r="A30" s="127" t="s">
        <v>5655</v>
      </c>
      <c r="B30" s="128">
        <v>2013</v>
      </c>
      <c r="C30" s="128">
        <v>25452</v>
      </c>
      <c r="D30" s="128">
        <v>30</v>
      </c>
      <c r="E30" s="128">
        <v>3083</v>
      </c>
      <c r="F30" s="128">
        <v>0.12112997013987113</v>
      </c>
      <c r="G30" s="128">
        <v>1.1786892975011788E-3</v>
      </c>
    </row>
    <row r="31" spans="1:7" x14ac:dyDescent="0.25">
      <c r="A31" s="127" t="s">
        <v>5656</v>
      </c>
      <c r="B31" s="128">
        <v>2013</v>
      </c>
      <c r="C31" s="128">
        <v>25452</v>
      </c>
      <c r="D31" s="128">
        <v>44</v>
      </c>
      <c r="E31" s="128">
        <v>6248</v>
      </c>
      <c r="F31" s="128">
        <v>0.24548169102624548</v>
      </c>
      <c r="G31" s="128">
        <v>1.7287443030017287E-3</v>
      </c>
    </row>
    <row r="32" spans="1:7" x14ac:dyDescent="0.25">
      <c r="A32" s="127" t="s">
        <v>5657</v>
      </c>
      <c r="B32" s="128">
        <v>2013</v>
      </c>
      <c r="C32" s="128">
        <v>25452</v>
      </c>
      <c r="D32" s="128">
        <v>419</v>
      </c>
      <c r="E32" s="128">
        <v>29509</v>
      </c>
      <c r="F32" s="128">
        <v>1.1593980826654093</v>
      </c>
      <c r="G32" s="128">
        <v>1.6462360521766462E-2</v>
      </c>
    </row>
    <row r="33" spans="1:7" x14ac:dyDescent="0.25">
      <c r="A33" s="127" t="s">
        <v>5658</v>
      </c>
      <c r="B33" s="128">
        <v>2013</v>
      </c>
      <c r="C33" s="128">
        <v>25452</v>
      </c>
      <c r="D33" s="128">
        <v>121</v>
      </c>
      <c r="E33" s="128">
        <v>26219</v>
      </c>
      <c r="F33" s="128">
        <v>1.0301351563727801</v>
      </c>
      <c r="G33" s="128">
        <v>4.7540468332547539E-3</v>
      </c>
    </row>
    <row r="34" spans="1:7" x14ac:dyDescent="0.25">
      <c r="A34" s="127" t="s">
        <v>5659</v>
      </c>
      <c r="B34" s="128">
        <v>2013</v>
      </c>
      <c r="C34" s="128">
        <v>25452</v>
      </c>
      <c r="D34" s="128">
        <v>77</v>
      </c>
      <c r="E34" s="128">
        <v>4466</v>
      </c>
      <c r="F34" s="128">
        <v>0.17546754675467546</v>
      </c>
      <c r="G34" s="128">
        <v>3.0253025302530252E-3</v>
      </c>
    </row>
    <row r="35" spans="1:7" x14ac:dyDescent="0.25">
      <c r="A35" s="127" t="s">
        <v>5660</v>
      </c>
      <c r="B35" s="128">
        <v>2013</v>
      </c>
      <c r="C35" s="128">
        <v>25452</v>
      </c>
      <c r="D35" s="128">
        <v>77</v>
      </c>
      <c r="E35" s="128">
        <v>33912</v>
      </c>
      <c r="F35" s="128">
        <v>1.3323903818953324</v>
      </c>
      <c r="G35" s="128">
        <v>3.0253025302530252E-3</v>
      </c>
    </row>
    <row r="36" spans="1:7" x14ac:dyDescent="0.25">
      <c r="A36" s="127" t="s">
        <v>5661</v>
      </c>
      <c r="B36" s="128">
        <v>2013</v>
      </c>
      <c r="C36" s="128">
        <v>25452</v>
      </c>
      <c r="D36" s="128">
        <v>259</v>
      </c>
      <c r="E36" s="128">
        <v>12691</v>
      </c>
      <c r="F36" s="128">
        <v>0.4986248624862486</v>
      </c>
      <c r="G36" s="128">
        <v>1.0176017601760175E-2</v>
      </c>
    </row>
    <row r="37" spans="1:7" x14ac:dyDescent="0.25">
      <c r="A37" s="127" t="s">
        <v>5662</v>
      </c>
      <c r="B37" s="128">
        <v>2013</v>
      </c>
      <c r="C37" s="128">
        <v>25452</v>
      </c>
      <c r="D37" s="128">
        <v>48</v>
      </c>
      <c r="E37" s="128">
        <v>7806</v>
      </c>
      <c r="F37" s="128">
        <v>0.30669495520980672</v>
      </c>
      <c r="G37" s="128">
        <v>1.8859028760018859E-3</v>
      </c>
    </row>
    <row r="38" spans="1:7" x14ac:dyDescent="0.25">
      <c r="A38" s="127" t="s">
        <v>5663</v>
      </c>
      <c r="B38" s="128">
        <v>2013</v>
      </c>
      <c r="C38" s="128">
        <v>25452</v>
      </c>
      <c r="D38" s="128">
        <v>48</v>
      </c>
      <c r="E38" s="128">
        <v>8768</v>
      </c>
      <c r="F38" s="128">
        <v>0.34449159201634449</v>
      </c>
      <c r="G38" s="128">
        <v>1.8859028760018859E-3</v>
      </c>
    </row>
    <row r="39" spans="1:7" x14ac:dyDescent="0.25">
      <c r="A39" s="127" t="s">
        <v>5664</v>
      </c>
      <c r="B39" s="128">
        <v>2013</v>
      </c>
      <c r="C39" s="128">
        <v>25452</v>
      </c>
      <c r="D39" s="128">
        <v>1193</v>
      </c>
      <c r="E39" s="128">
        <v>34758</v>
      </c>
      <c r="F39" s="128">
        <v>1.3656294200848655</v>
      </c>
      <c r="G39" s="128">
        <v>4.6872544397296871E-2</v>
      </c>
    </row>
    <row r="40" spans="1:7" x14ac:dyDescent="0.25">
      <c r="A40" s="127" t="s">
        <v>5665</v>
      </c>
      <c r="B40" s="128">
        <v>2013</v>
      </c>
      <c r="C40" s="128">
        <v>25452</v>
      </c>
      <c r="D40" s="128">
        <v>309</v>
      </c>
      <c r="E40" s="128">
        <v>11586</v>
      </c>
      <c r="F40" s="128">
        <v>0.4552098066949552</v>
      </c>
      <c r="G40" s="128">
        <v>1.214049976426214E-2</v>
      </c>
    </row>
    <row r="41" spans="1:7" x14ac:dyDescent="0.25">
      <c r="A41" s="127" t="s">
        <v>5666</v>
      </c>
      <c r="B41" s="128">
        <v>2013</v>
      </c>
      <c r="C41" s="128">
        <v>25452</v>
      </c>
      <c r="D41" s="128">
        <v>48</v>
      </c>
      <c r="E41" s="128">
        <v>11520</v>
      </c>
      <c r="F41" s="128">
        <v>0.45261669024045259</v>
      </c>
      <c r="G41" s="128">
        <v>1.8859028760018859E-3</v>
      </c>
    </row>
    <row r="42" spans="1:7" x14ac:dyDescent="0.25">
      <c r="A42" s="127" t="s">
        <v>5667</v>
      </c>
      <c r="B42" s="128">
        <v>2013</v>
      </c>
      <c r="C42" s="128">
        <v>25452</v>
      </c>
      <c r="D42" s="128">
        <v>53</v>
      </c>
      <c r="E42" s="128">
        <v>35875</v>
      </c>
      <c r="F42" s="128">
        <v>1.4095159515951594</v>
      </c>
      <c r="G42" s="128">
        <v>2.0823510922520824E-3</v>
      </c>
    </row>
    <row r="43" spans="1:7" x14ac:dyDescent="0.25">
      <c r="A43" s="127" t="s">
        <v>5668</v>
      </c>
      <c r="B43" s="128">
        <v>2013</v>
      </c>
      <c r="C43" s="128">
        <v>25452</v>
      </c>
      <c r="D43" s="128">
        <v>490</v>
      </c>
      <c r="E43" s="128">
        <v>61109</v>
      </c>
      <c r="F43" s="128">
        <v>2.400950809366651</v>
      </c>
      <c r="G43" s="128">
        <v>1.9251925192519254E-2</v>
      </c>
    </row>
    <row r="44" spans="1:7" x14ac:dyDescent="0.25">
      <c r="A44" s="127" t="s">
        <v>5669</v>
      </c>
      <c r="B44" s="128">
        <v>2013</v>
      </c>
      <c r="C44" s="128">
        <v>25452</v>
      </c>
      <c r="D44" s="128">
        <v>253</v>
      </c>
      <c r="E44" s="128">
        <v>86299</v>
      </c>
      <c r="F44" s="128">
        <v>3.3906569228351406</v>
      </c>
      <c r="G44" s="128">
        <v>9.9402797422599408E-3</v>
      </c>
    </row>
    <row r="45" spans="1:7" x14ac:dyDescent="0.25">
      <c r="A45" s="127" t="s">
        <v>5670</v>
      </c>
      <c r="B45" s="128">
        <v>2013</v>
      </c>
      <c r="C45" s="128">
        <v>25452</v>
      </c>
      <c r="D45" s="128">
        <v>189</v>
      </c>
      <c r="E45" s="128">
        <v>14214</v>
      </c>
      <c r="F45" s="128">
        <v>0.55846298915605841</v>
      </c>
      <c r="G45" s="128">
        <v>7.4257425742574254E-3</v>
      </c>
    </row>
    <row r="46" spans="1:7" x14ac:dyDescent="0.25">
      <c r="A46" s="127" t="s">
        <v>5671</v>
      </c>
      <c r="B46" s="128">
        <v>2013</v>
      </c>
      <c r="C46" s="128">
        <v>25452</v>
      </c>
      <c r="D46" s="128">
        <v>91</v>
      </c>
      <c r="E46" s="128">
        <v>6618</v>
      </c>
      <c r="F46" s="128">
        <v>0.26001885902876004</v>
      </c>
      <c r="G46" s="128">
        <v>3.5753575357535755E-3</v>
      </c>
    </row>
    <row r="47" spans="1:7" x14ac:dyDescent="0.25">
      <c r="A47" s="127" t="s">
        <v>5672</v>
      </c>
      <c r="B47" s="128">
        <v>2013</v>
      </c>
      <c r="C47" s="128">
        <v>25452</v>
      </c>
      <c r="D47" s="128">
        <v>15</v>
      </c>
      <c r="E47" s="128">
        <v>4133</v>
      </c>
      <c r="F47" s="128">
        <v>0.16238409555241237</v>
      </c>
      <c r="G47" s="128">
        <v>5.8934464875058938E-4</v>
      </c>
    </row>
    <row r="48" spans="1:7" x14ac:dyDescent="0.25">
      <c r="A48" s="127" t="s">
        <v>5673</v>
      </c>
      <c r="B48" s="128">
        <v>2013</v>
      </c>
      <c r="C48" s="128">
        <v>25452</v>
      </c>
      <c r="D48" s="128">
        <v>234</v>
      </c>
      <c r="E48" s="128">
        <v>19080</v>
      </c>
      <c r="F48" s="128">
        <v>0.74964639321074966</v>
      </c>
      <c r="G48" s="128">
        <v>9.1937765205091938E-3</v>
      </c>
    </row>
    <row r="49" spans="1:7" x14ac:dyDescent="0.25">
      <c r="A49" s="127" t="s">
        <v>5674</v>
      </c>
      <c r="B49" s="128">
        <v>2013</v>
      </c>
      <c r="C49" s="128">
        <v>25452</v>
      </c>
      <c r="D49" s="128">
        <v>41</v>
      </c>
      <c r="E49" s="128">
        <v>3067</v>
      </c>
      <c r="F49" s="128">
        <v>0.1205013358478705</v>
      </c>
      <c r="G49" s="128">
        <v>1.6108753732516109E-3</v>
      </c>
    </row>
    <row r="50" spans="1:7" x14ac:dyDescent="0.25">
      <c r="A50" s="127" t="s">
        <v>5675</v>
      </c>
      <c r="B50" s="128">
        <v>2013</v>
      </c>
      <c r="C50" s="128">
        <v>25452</v>
      </c>
      <c r="D50" s="128">
        <v>307</v>
      </c>
      <c r="E50" s="128">
        <v>5169</v>
      </c>
      <c r="F50" s="128">
        <v>0.20308816595945309</v>
      </c>
      <c r="G50" s="128">
        <v>1.2061920477762061E-2</v>
      </c>
    </row>
    <row r="51" spans="1:7" x14ac:dyDescent="0.25">
      <c r="A51" s="127" t="s">
        <v>5676</v>
      </c>
      <c r="B51" s="128">
        <v>2013</v>
      </c>
      <c r="C51" s="128">
        <v>25452</v>
      </c>
      <c r="D51" s="128">
        <v>502</v>
      </c>
      <c r="E51" s="128">
        <v>53128</v>
      </c>
      <c r="F51" s="128">
        <v>2.0873801665880873</v>
      </c>
      <c r="G51" s="128">
        <v>1.9723400911519723E-2</v>
      </c>
    </row>
    <row r="52" spans="1:7" x14ac:dyDescent="0.25">
      <c r="A52" s="127" t="s">
        <v>5677</v>
      </c>
      <c r="B52" s="128">
        <v>2013</v>
      </c>
      <c r="C52" s="128">
        <v>25452</v>
      </c>
      <c r="D52" s="128">
        <v>1464</v>
      </c>
      <c r="E52" s="128">
        <v>102208</v>
      </c>
      <c r="F52" s="128">
        <v>4.015715857300016</v>
      </c>
      <c r="G52" s="128">
        <v>5.7520037718057519E-2</v>
      </c>
    </row>
    <row r="53" spans="1:7" x14ac:dyDescent="0.25">
      <c r="A53" s="127" t="s">
        <v>5678</v>
      </c>
      <c r="B53" s="128">
        <v>2013</v>
      </c>
      <c r="C53" s="128">
        <v>25452</v>
      </c>
      <c r="D53" s="128">
        <v>457</v>
      </c>
      <c r="E53" s="128">
        <v>70949</v>
      </c>
      <c r="F53" s="128">
        <v>2.7875608989470377</v>
      </c>
      <c r="G53" s="128">
        <v>1.7955366965267956E-2</v>
      </c>
    </row>
    <row r="54" spans="1:7" x14ac:dyDescent="0.25">
      <c r="A54" s="127" t="s">
        <v>5679</v>
      </c>
      <c r="B54" s="128">
        <v>2013</v>
      </c>
      <c r="C54" s="128">
        <v>25452</v>
      </c>
      <c r="D54" s="128">
        <v>83</v>
      </c>
      <c r="E54" s="128">
        <v>10547</v>
      </c>
      <c r="F54" s="128">
        <v>0.41438786735816441</v>
      </c>
      <c r="G54" s="128">
        <v>3.2610403897532611E-3</v>
      </c>
    </row>
    <row r="55" spans="1:7" x14ac:dyDescent="0.25">
      <c r="A55" s="127" t="s">
        <v>5680</v>
      </c>
      <c r="B55" s="128">
        <v>2013</v>
      </c>
      <c r="C55" s="128">
        <v>25452</v>
      </c>
      <c r="D55" s="128">
        <v>35</v>
      </c>
      <c r="E55" s="128">
        <v>630</v>
      </c>
      <c r="F55" s="128">
        <v>2.4752475247524754E-2</v>
      </c>
      <c r="G55" s="128">
        <v>1.3751375137513752E-3</v>
      </c>
    </row>
    <row r="56" spans="1:7" x14ac:dyDescent="0.25">
      <c r="A56" s="127" t="s">
        <v>5681</v>
      </c>
      <c r="B56" s="128">
        <v>2013</v>
      </c>
      <c r="C56" s="128">
        <v>25452</v>
      </c>
      <c r="D56" s="128">
        <v>9</v>
      </c>
      <c r="E56" s="128">
        <v>5490</v>
      </c>
      <c r="F56" s="128">
        <v>0.21570014144271571</v>
      </c>
      <c r="G56" s="128">
        <v>3.5360678925035362E-4</v>
      </c>
    </row>
    <row r="57" spans="1:7" x14ac:dyDescent="0.25">
      <c r="A57" s="127" t="s">
        <v>5682</v>
      </c>
      <c r="B57" s="128">
        <v>2013</v>
      </c>
      <c r="C57" s="128">
        <v>25452</v>
      </c>
      <c r="D57" s="128">
        <v>325</v>
      </c>
      <c r="E57" s="128">
        <v>63289</v>
      </c>
      <c r="F57" s="128">
        <v>2.4866022316517364</v>
      </c>
      <c r="G57" s="128">
        <v>1.2769134056262768E-2</v>
      </c>
    </row>
    <row r="58" spans="1:7" x14ac:dyDescent="0.25">
      <c r="A58" s="127" t="s">
        <v>5683</v>
      </c>
      <c r="B58" s="128">
        <v>2013</v>
      </c>
      <c r="C58" s="128">
        <v>25452</v>
      </c>
      <c r="D58" s="128">
        <v>1957</v>
      </c>
      <c r="E58" s="128">
        <v>92057</v>
      </c>
      <c r="F58" s="128">
        <v>3.6168866886688669</v>
      </c>
      <c r="G58" s="128">
        <v>7.6889831840326883E-2</v>
      </c>
    </row>
    <row r="59" spans="1:7" x14ac:dyDescent="0.25">
      <c r="A59" s="127" t="s">
        <v>5684</v>
      </c>
      <c r="B59" s="128">
        <v>2013</v>
      </c>
      <c r="C59" s="128">
        <v>25452</v>
      </c>
      <c r="D59" s="128">
        <v>148</v>
      </c>
      <c r="E59" s="128">
        <v>5368</v>
      </c>
      <c r="F59" s="128">
        <v>0.21090680496621092</v>
      </c>
      <c r="G59" s="128">
        <v>5.8148672010058149E-3</v>
      </c>
    </row>
    <row r="60" spans="1:7" x14ac:dyDescent="0.25">
      <c r="A60" s="127" t="s">
        <v>5685</v>
      </c>
      <c r="B60" s="128">
        <v>2013</v>
      </c>
      <c r="C60" s="128">
        <v>25452</v>
      </c>
      <c r="D60" s="128">
        <v>102</v>
      </c>
      <c r="E60" s="128">
        <v>15159</v>
      </c>
      <c r="F60" s="128">
        <v>0.59559170202734557</v>
      </c>
      <c r="G60" s="128">
        <v>4.0075436115040077E-3</v>
      </c>
    </row>
    <row r="61" spans="1:7" x14ac:dyDescent="0.25">
      <c r="A61" s="127" t="s">
        <v>5686</v>
      </c>
      <c r="B61" s="128">
        <v>2013</v>
      </c>
      <c r="C61" s="128">
        <v>25452</v>
      </c>
      <c r="D61" s="128">
        <v>2278</v>
      </c>
      <c r="E61" s="128">
        <v>58487</v>
      </c>
      <c r="F61" s="128">
        <v>2.2979333647650479</v>
      </c>
      <c r="G61" s="128">
        <v>8.9501807323589505E-2</v>
      </c>
    </row>
    <row r="62" spans="1:7" x14ac:dyDescent="0.25">
      <c r="A62" s="127" t="s">
        <v>5687</v>
      </c>
      <c r="B62" s="128">
        <v>2013</v>
      </c>
      <c r="C62" s="128">
        <v>25452</v>
      </c>
      <c r="D62" s="128">
        <v>225</v>
      </c>
      <c r="E62" s="128">
        <v>27552</v>
      </c>
      <c r="F62" s="128">
        <v>1.0825082508250825</v>
      </c>
      <c r="G62" s="128">
        <v>8.8401697312588401E-3</v>
      </c>
    </row>
    <row r="63" spans="1:7" x14ac:dyDescent="0.25">
      <c r="A63" s="127" t="s">
        <v>5688</v>
      </c>
      <c r="B63" s="128">
        <v>2013</v>
      </c>
      <c r="C63" s="128">
        <v>25452</v>
      </c>
      <c r="D63" s="128">
        <v>113</v>
      </c>
      <c r="E63" s="128">
        <v>15374</v>
      </c>
      <c r="F63" s="128">
        <v>0.60403897532610407</v>
      </c>
      <c r="G63" s="128">
        <v>4.4397296872544399E-3</v>
      </c>
    </row>
    <row r="64" spans="1:7" x14ac:dyDescent="0.25">
      <c r="A64" s="127" t="s">
        <v>5689</v>
      </c>
      <c r="B64" s="128">
        <v>2013</v>
      </c>
      <c r="C64" s="128">
        <v>25452</v>
      </c>
      <c r="D64" s="128">
        <v>114</v>
      </c>
      <c r="E64" s="128">
        <v>6498</v>
      </c>
      <c r="F64" s="128">
        <v>0.25530410183875529</v>
      </c>
      <c r="G64" s="128">
        <v>4.4790193305044787E-3</v>
      </c>
    </row>
    <row r="65" spans="1:7" x14ac:dyDescent="0.25">
      <c r="A65" s="127" t="s">
        <v>5690</v>
      </c>
      <c r="B65" s="128">
        <v>2013</v>
      </c>
      <c r="C65" s="128">
        <v>25452</v>
      </c>
      <c r="D65" s="128">
        <v>184</v>
      </c>
      <c r="E65" s="128">
        <v>9676</v>
      </c>
      <c r="F65" s="128">
        <v>0.38016658808738019</v>
      </c>
      <c r="G65" s="128">
        <v>7.2292943580072296E-3</v>
      </c>
    </row>
    <row r="66" spans="1:7" x14ac:dyDescent="0.25">
      <c r="A66" s="127" t="s">
        <v>5691</v>
      </c>
      <c r="B66" s="128">
        <v>2013</v>
      </c>
      <c r="C66" s="128">
        <v>25452</v>
      </c>
      <c r="D66" s="128">
        <v>133</v>
      </c>
      <c r="E66" s="128">
        <v>18517</v>
      </c>
      <c r="F66" s="128">
        <v>0.7275263240609775</v>
      </c>
      <c r="G66" s="128">
        <v>5.2255225522552257E-3</v>
      </c>
    </row>
    <row r="67" spans="1:7" x14ac:dyDescent="0.25">
      <c r="A67" s="127" t="s">
        <v>5692</v>
      </c>
      <c r="B67" s="128">
        <v>2013</v>
      </c>
      <c r="C67" s="128">
        <v>25452</v>
      </c>
      <c r="D67" s="128">
        <v>89</v>
      </c>
      <c r="E67" s="128">
        <v>15594</v>
      </c>
      <c r="F67" s="128">
        <v>0.61268269684111265</v>
      </c>
      <c r="G67" s="128">
        <v>3.4967782492534966E-3</v>
      </c>
    </row>
    <row r="68" spans="1:7" x14ac:dyDescent="0.25">
      <c r="A68" s="127" t="s">
        <v>5693</v>
      </c>
      <c r="B68" s="128">
        <v>2013</v>
      </c>
      <c r="C68" s="128">
        <v>25452</v>
      </c>
      <c r="D68" s="128">
        <v>2497</v>
      </c>
      <c r="E68" s="128">
        <v>74907</v>
      </c>
      <c r="F68" s="128">
        <v>2.9430693069306932</v>
      </c>
      <c r="G68" s="128">
        <v>9.8106239195348111E-2</v>
      </c>
    </row>
    <row r="69" spans="1:7" x14ac:dyDescent="0.25">
      <c r="A69" s="127" t="s">
        <v>5694</v>
      </c>
      <c r="B69" s="128">
        <v>2013</v>
      </c>
      <c r="C69" s="128">
        <v>25452</v>
      </c>
      <c r="D69" s="128">
        <v>32</v>
      </c>
      <c r="E69" s="128">
        <v>10771</v>
      </c>
      <c r="F69" s="128">
        <v>0.42318874744617319</v>
      </c>
      <c r="G69" s="128">
        <v>1.2572685840012573E-3</v>
      </c>
    </row>
    <row r="70" spans="1:7" x14ac:dyDescent="0.25">
      <c r="A70" s="127" t="s">
        <v>5695</v>
      </c>
      <c r="B70" s="128">
        <v>2013</v>
      </c>
      <c r="C70" s="128">
        <v>25452</v>
      </c>
      <c r="D70" s="128">
        <v>57</v>
      </c>
      <c r="E70" s="128">
        <v>14817</v>
      </c>
      <c r="F70" s="128">
        <v>0.58215464403583217</v>
      </c>
      <c r="G70" s="128">
        <v>2.2395096652522394E-3</v>
      </c>
    </row>
    <row r="71" spans="1:7" x14ac:dyDescent="0.25">
      <c r="A71" s="127" t="s">
        <v>5696</v>
      </c>
      <c r="B71" s="128">
        <v>2013</v>
      </c>
      <c r="C71" s="128">
        <v>25452</v>
      </c>
      <c r="D71" s="128">
        <v>205</v>
      </c>
      <c r="E71" s="128">
        <v>13235</v>
      </c>
      <c r="F71" s="128">
        <v>0.51999842841427002</v>
      </c>
      <c r="G71" s="128">
        <v>8.0543768662580551E-3</v>
      </c>
    </row>
    <row r="72" spans="1:7" x14ac:dyDescent="0.25">
      <c r="A72" s="127" t="s">
        <v>5697</v>
      </c>
      <c r="B72" s="128">
        <v>2013</v>
      </c>
      <c r="C72" s="128">
        <v>25452</v>
      </c>
      <c r="D72" s="128">
        <v>73</v>
      </c>
      <c r="E72" s="128">
        <v>14746</v>
      </c>
      <c r="F72" s="128">
        <v>0.57936507936507942</v>
      </c>
      <c r="G72" s="128">
        <v>2.8681439572528682E-3</v>
      </c>
    </row>
    <row r="73" spans="1:7" x14ac:dyDescent="0.25">
      <c r="A73" s="127" t="s">
        <v>5698</v>
      </c>
      <c r="B73" s="128">
        <v>2013</v>
      </c>
      <c r="C73" s="128">
        <v>25452</v>
      </c>
      <c r="D73" s="128">
        <v>155</v>
      </c>
      <c r="E73" s="128">
        <v>7750</v>
      </c>
      <c r="F73" s="128">
        <v>0.30449473518780451</v>
      </c>
      <c r="G73" s="128">
        <v>6.0898947037560901E-3</v>
      </c>
    </row>
    <row r="74" spans="1:7" x14ac:dyDescent="0.25">
      <c r="A74" s="127" t="s">
        <v>5699</v>
      </c>
      <c r="B74" s="128">
        <v>2013</v>
      </c>
      <c r="C74" s="128">
        <v>25452</v>
      </c>
      <c r="D74" s="128">
        <v>728</v>
      </c>
      <c r="E74" s="128">
        <v>50868</v>
      </c>
      <c r="F74" s="128">
        <v>1.9985855728429986</v>
      </c>
      <c r="G74" s="128">
        <v>2.8602860286028604E-2</v>
      </c>
    </row>
    <row r="75" spans="1:7" x14ac:dyDescent="0.25">
      <c r="A75" s="127" t="s">
        <v>5700</v>
      </c>
      <c r="B75" s="128">
        <v>2013</v>
      </c>
      <c r="C75" s="128">
        <v>25452</v>
      </c>
      <c r="D75" s="128">
        <v>33</v>
      </c>
      <c r="E75" s="128">
        <v>14589</v>
      </c>
      <c r="F75" s="128">
        <v>0.5731966053748232</v>
      </c>
      <c r="G75" s="128">
        <v>1.2965582272512965E-3</v>
      </c>
    </row>
    <row r="76" spans="1:7" x14ac:dyDescent="0.25">
      <c r="A76" s="127" t="s">
        <v>5701</v>
      </c>
      <c r="B76" s="128">
        <v>2013</v>
      </c>
      <c r="C76" s="128">
        <v>25452</v>
      </c>
      <c r="D76" s="128">
        <v>15</v>
      </c>
      <c r="E76" s="128">
        <v>2340</v>
      </c>
      <c r="F76" s="128">
        <v>9.1937765205091934E-2</v>
      </c>
      <c r="G76" s="128">
        <v>5.8934464875058938E-4</v>
      </c>
    </row>
    <row r="77" spans="1:7" x14ac:dyDescent="0.25">
      <c r="A77" s="127" t="s">
        <v>5702</v>
      </c>
      <c r="B77" s="128">
        <v>2013</v>
      </c>
      <c r="C77" s="128">
        <v>25452</v>
      </c>
      <c r="D77" s="128">
        <v>167</v>
      </c>
      <c r="E77" s="128">
        <v>60621</v>
      </c>
      <c r="F77" s="128">
        <v>2.3817774634606317</v>
      </c>
      <c r="G77" s="128">
        <v>6.5613704227565611E-3</v>
      </c>
    </row>
    <row r="78" spans="1:7" x14ac:dyDescent="0.25">
      <c r="A78" s="127" t="s">
        <v>5703</v>
      </c>
      <c r="B78" s="128">
        <v>2013</v>
      </c>
      <c r="C78" s="128">
        <v>25452</v>
      </c>
      <c r="D78" s="128">
        <v>6</v>
      </c>
      <c r="E78" s="128">
        <v>1908</v>
      </c>
      <c r="F78" s="128">
        <v>7.4964639321074958E-2</v>
      </c>
      <c r="G78" s="128">
        <v>2.3573785950023574E-4</v>
      </c>
    </row>
    <row r="79" spans="1:7" x14ac:dyDescent="0.25">
      <c r="A79" s="127" t="s">
        <v>5704</v>
      </c>
      <c r="B79" s="128">
        <v>2013</v>
      </c>
      <c r="C79" s="128">
        <v>25452</v>
      </c>
      <c r="D79" s="128">
        <v>21</v>
      </c>
      <c r="E79" s="128">
        <v>16779</v>
      </c>
      <c r="F79" s="128">
        <v>0.6592409240924092</v>
      </c>
      <c r="G79" s="128">
        <v>8.2508250825082509E-4</v>
      </c>
    </row>
    <row r="80" spans="1:7" x14ac:dyDescent="0.25">
      <c r="A80" s="127" t="s">
        <v>5705</v>
      </c>
      <c r="B80" s="128">
        <v>2013</v>
      </c>
      <c r="C80" s="128">
        <v>25452</v>
      </c>
      <c r="D80" s="128">
        <v>54</v>
      </c>
      <c r="E80" s="128">
        <v>17820</v>
      </c>
      <c r="F80" s="128">
        <v>0.70014144271570011</v>
      </c>
      <c r="G80" s="128">
        <v>2.1216407355021216E-3</v>
      </c>
    </row>
    <row r="81" spans="1:7" x14ac:dyDescent="0.25">
      <c r="A81" s="127" t="s">
        <v>5706</v>
      </c>
      <c r="B81" s="128">
        <v>2013</v>
      </c>
      <c r="C81" s="128">
        <v>25452</v>
      </c>
      <c r="D81" s="128">
        <v>2510</v>
      </c>
      <c r="E81" s="128">
        <v>94879</v>
      </c>
      <c r="F81" s="128">
        <v>3.7277620619204779</v>
      </c>
      <c r="G81" s="128">
        <v>9.8617004557598614E-2</v>
      </c>
    </row>
    <row r="82" spans="1:7" x14ac:dyDescent="0.25">
      <c r="A82" s="127" t="s">
        <v>5707</v>
      </c>
      <c r="B82" s="128">
        <v>2013</v>
      </c>
      <c r="C82" s="128">
        <v>25452</v>
      </c>
      <c r="D82" s="128">
        <v>12</v>
      </c>
      <c r="E82" s="128">
        <v>3960</v>
      </c>
      <c r="F82" s="128">
        <v>0.15558698727015557</v>
      </c>
      <c r="G82" s="128">
        <v>4.7147571900047147E-4</v>
      </c>
    </row>
    <row r="83" spans="1:7" x14ac:dyDescent="0.25">
      <c r="A83" s="127" t="s">
        <v>5708</v>
      </c>
      <c r="B83" s="128">
        <v>2013</v>
      </c>
      <c r="C83" s="128">
        <v>25452</v>
      </c>
      <c r="D83" s="128">
        <v>81</v>
      </c>
      <c r="E83" s="128">
        <v>20088</v>
      </c>
      <c r="F83" s="128">
        <v>0.7892503536067893</v>
      </c>
      <c r="G83" s="128">
        <v>3.1824611032531826E-3</v>
      </c>
    </row>
    <row r="84" spans="1:7" x14ac:dyDescent="0.25">
      <c r="A84" s="127" t="s">
        <v>5709</v>
      </c>
      <c r="B84" s="128">
        <v>2013</v>
      </c>
      <c r="C84" s="128">
        <v>25452</v>
      </c>
      <c r="D84" s="128">
        <v>573</v>
      </c>
      <c r="E84" s="128">
        <v>100826</v>
      </c>
      <c r="F84" s="128">
        <v>3.9614175703284613</v>
      </c>
      <c r="G84" s="128">
        <v>2.2512965582272514E-2</v>
      </c>
    </row>
    <row r="85" spans="1:7" x14ac:dyDescent="0.25">
      <c r="A85" s="127" t="s">
        <v>5710</v>
      </c>
      <c r="B85" s="128">
        <v>2013</v>
      </c>
      <c r="C85" s="128">
        <v>25452</v>
      </c>
      <c r="D85" s="128">
        <v>234</v>
      </c>
      <c r="E85" s="128">
        <v>55059</v>
      </c>
      <c r="F85" s="128">
        <v>2.1632484677039132</v>
      </c>
      <c r="G85" s="128">
        <v>9.1937765205091938E-3</v>
      </c>
    </row>
    <row r="86" spans="1:7" x14ac:dyDescent="0.25">
      <c r="A86" s="127" t="s">
        <v>5711</v>
      </c>
      <c r="B86" s="128">
        <v>2013</v>
      </c>
      <c r="C86" s="128">
        <v>25452</v>
      </c>
      <c r="D86" s="128">
        <v>274</v>
      </c>
      <c r="E86" s="128">
        <v>7946</v>
      </c>
      <c r="F86" s="128">
        <v>0.31219550526481221</v>
      </c>
      <c r="G86" s="128">
        <v>1.0765362250510765E-2</v>
      </c>
    </row>
    <row r="87" spans="1:7" x14ac:dyDescent="0.25">
      <c r="A87" s="127" t="s">
        <v>5712</v>
      </c>
      <c r="B87" s="128">
        <v>2013</v>
      </c>
      <c r="C87" s="128">
        <v>25452</v>
      </c>
      <c r="D87" s="128">
        <v>69</v>
      </c>
      <c r="E87" s="128">
        <v>6894</v>
      </c>
      <c r="F87" s="128">
        <v>0.27086280056577089</v>
      </c>
      <c r="G87" s="128">
        <v>2.7109853842527108E-3</v>
      </c>
    </row>
    <row r="88" spans="1:7" x14ac:dyDescent="0.25">
      <c r="A88" s="127" t="s">
        <v>5713</v>
      </c>
      <c r="B88" s="128">
        <v>2013</v>
      </c>
      <c r="C88" s="128">
        <v>25452</v>
      </c>
      <c r="D88" s="128">
        <v>1102</v>
      </c>
      <c r="E88" s="128">
        <v>22038</v>
      </c>
      <c r="F88" s="128">
        <v>0.86586515794436592</v>
      </c>
      <c r="G88" s="128">
        <v>4.3297186861543296E-2</v>
      </c>
    </row>
    <row r="89" spans="1:7" x14ac:dyDescent="0.25">
      <c r="A89" s="127" t="s">
        <v>5714</v>
      </c>
      <c r="B89" s="128">
        <v>2013</v>
      </c>
      <c r="C89" s="128">
        <v>25452</v>
      </c>
      <c r="D89" s="128">
        <v>36</v>
      </c>
      <c r="E89" s="128">
        <v>7600</v>
      </c>
      <c r="F89" s="128">
        <v>0.29860128870029862</v>
      </c>
      <c r="G89" s="128">
        <v>1.4144271570014145E-3</v>
      </c>
    </row>
    <row r="90" spans="1:7" x14ac:dyDescent="0.25">
      <c r="A90" s="127" t="s">
        <v>5715</v>
      </c>
      <c r="B90" s="128">
        <v>2013</v>
      </c>
      <c r="C90" s="128">
        <v>25452</v>
      </c>
      <c r="D90" s="128">
        <v>30</v>
      </c>
      <c r="E90" s="128">
        <v>10020</v>
      </c>
      <c r="F90" s="128">
        <v>0.39368222536539366</v>
      </c>
      <c r="G90" s="128">
        <v>1.1786892975011788E-3</v>
      </c>
    </row>
    <row r="91" spans="1:7" x14ac:dyDescent="0.25">
      <c r="A91" s="127" t="s">
        <v>5716</v>
      </c>
      <c r="B91" s="128">
        <v>2013</v>
      </c>
      <c r="C91" s="128">
        <v>25452</v>
      </c>
      <c r="D91" s="128">
        <v>235</v>
      </c>
      <c r="E91" s="128">
        <v>40081</v>
      </c>
      <c r="F91" s="128">
        <v>1.5747681911048248</v>
      </c>
      <c r="G91" s="128">
        <v>9.2330661637592334E-3</v>
      </c>
    </row>
    <row r="92" spans="1:7" x14ac:dyDescent="0.25">
      <c r="A92" s="127" t="s">
        <v>5717</v>
      </c>
      <c r="B92" s="128">
        <v>2013</v>
      </c>
      <c r="C92" s="128">
        <v>25452</v>
      </c>
      <c r="D92" s="128">
        <v>30</v>
      </c>
      <c r="E92" s="128">
        <v>8166</v>
      </c>
      <c r="F92" s="128">
        <v>0.32083922677982085</v>
      </c>
      <c r="G92" s="128">
        <v>1.1786892975011788E-3</v>
      </c>
    </row>
    <row r="93" spans="1:7" x14ac:dyDescent="0.25">
      <c r="A93" s="127" t="s">
        <v>5718</v>
      </c>
      <c r="B93" s="128">
        <v>2013</v>
      </c>
      <c r="C93" s="128">
        <v>25452</v>
      </c>
      <c r="D93" s="128">
        <v>68</v>
      </c>
      <c r="E93" s="128">
        <v>20760</v>
      </c>
      <c r="F93" s="128">
        <v>0.81565299387081569</v>
      </c>
      <c r="G93" s="128">
        <v>2.6716957410026715E-3</v>
      </c>
    </row>
    <row r="94" spans="1:7" x14ac:dyDescent="0.25">
      <c r="A94" s="127" t="s">
        <v>5719</v>
      </c>
      <c r="B94" s="128">
        <v>2013</v>
      </c>
      <c r="C94" s="128">
        <v>25452</v>
      </c>
      <c r="D94" s="128">
        <v>19</v>
      </c>
      <c r="E94" s="128">
        <v>4243</v>
      </c>
      <c r="F94" s="128">
        <v>0.16670595630991672</v>
      </c>
      <c r="G94" s="128">
        <v>7.4650322175074649E-4</v>
      </c>
    </row>
    <row r="95" spans="1:7" x14ac:dyDescent="0.25">
      <c r="A95" s="127" t="s">
        <v>5720</v>
      </c>
      <c r="B95" s="128">
        <v>2013</v>
      </c>
      <c r="C95" s="128">
        <v>25452</v>
      </c>
      <c r="D95" s="128">
        <v>456</v>
      </c>
      <c r="E95" s="128">
        <v>27292</v>
      </c>
      <c r="F95" s="128">
        <v>1.0722929435800723</v>
      </c>
      <c r="G95" s="128">
        <v>1.7916077322017915E-2</v>
      </c>
    </row>
    <row r="96" spans="1:7" x14ac:dyDescent="0.25">
      <c r="A96" s="127" t="s">
        <v>5721</v>
      </c>
      <c r="B96" s="128">
        <v>2013</v>
      </c>
      <c r="C96" s="128">
        <v>25452</v>
      </c>
      <c r="D96" s="128">
        <v>38</v>
      </c>
      <c r="E96" s="128">
        <v>8040</v>
      </c>
      <c r="F96" s="128">
        <v>0.3158887317303159</v>
      </c>
      <c r="G96" s="128">
        <v>1.493006443501493E-3</v>
      </c>
    </row>
    <row r="97" spans="1:7" x14ac:dyDescent="0.25">
      <c r="A97" s="127" t="s">
        <v>5722</v>
      </c>
      <c r="B97" s="128">
        <v>2013</v>
      </c>
      <c r="C97" s="128">
        <v>25452</v>
      </c>
      <c r="D97" s="128">
        <v>38</v>
      </c>
      <c r="E97" s="128">
        <v>12046</v>
      </c>
      <c r="F97" s="128">
        <v>0.47328304258997328</v>
      </c>
      <c r="G97" s="128">
        <v>1.493006443501493E-3</v>
      </c>
    </row>
    <row r="98" spans="1:7" x14ac:dyDescent="0.25">
      <c r="A98" s="127" t="s">
        <v>5723</v>
      </c>
      <c r="B98" s="128">
        <v>2013</v>
      </c>
      <c r="C98" s="128">
        <v>25452</v>
      </c>
      <c r="D98" s="128">
        <v>61</v>
      </c>
      <c r="E98" s="128">
        <v>732</v>
      </c>
      <c r="F98" s="128">
        <v>2.876001885902876E-2</v>
      </c>
      <c r="G98" s="128">
        <v>2.3966682382523968E-3</v>
      </c>
    </row>
    <row r="99" spans="1:7" x14ac:dyDescent="0.25">
      <c r="A99" s="127" t="s">
        <v>5724</v>
      </c>
      <c r="B99" s="128">
        <v>2013</v>
      </c>
      <c r="C99" s="128">
        <v>25452</v>
      </c>
      <c r="D99" s="128">
        <v>254</v>
      </c>
      <c r="E99" s="128">
        <v>9911</v>
      </c>
      <c r="F99" s="128">
        <v>0.38939965425113943</v>
      </c>
      <c r="G99" s="128">
        <v>9.9795693855099787E-3</v>
      </c>
    </row>
    <row r="100" spans="1:7" x14ac:dyDescent="0.25">
      <c r="A100" s="127" t="s">
        <v>5725</v>
      </c>
      <c r="B100" s="128">
        <v>2013</v>
      </c>
      <c r="C100" s="128">
        <v>25452</v>
      </c>
      <c r="D100" s="128">
        <v>206</v>
      </c>
      <c r="E100" s="128">
        <v>27717</v>
      </c>
      <c r="F100" s="128">
        <v>1.0889910419613389</v>
      </c>
      <c r="G100" s="128">
        <v>8.0936665095080931E-3</v>
      </c>
    </row>
    <row r="101" spans="1:7" x14ac:dyDescent="0.25">
      <c r="A101" s="127" t="s">
        <v>5726</v>
      </c>
      <c r="B101" s="128">
        <v>2013</v>
      </c>
      <c r="C101" s="128">
        <v>25452</v>
      </c>
      <c r="D101" s="128">
        <v>8</v>
      </c>
      <c r="E101" s="128">
        <v>936</v>
      </c>
      <c r="F101" s="128">
        <v>3.6775106082036775E-2</v>
      </c>
      <c r="G101" s="128">
        <v>3.1431714600031432E-4</v>
      </c>
    </row>
    <row r="102" spans="1:7" x14ac:dyDescent="0.25">
      <c r="A102" s="127" t="s">
        <v>5727</v>
      </c>
      <c r="B102" s="128">
        <v>2013</v>
      </c>
      <c r="C102" s="128">
        <v>25452</v>
      </c>
      <c r="D102" s="128">
        <v>13</v>
      </c>
      <c r="E102" s="128">
        <v>3874</v>
      </c>
      <c r="F102" s="128">
        <v>0.15220807795065222</v>
      </c>
      <c r="G102" s="128">
        <v>5.1076536225051078E-4</v>
      </c>
    </row>
    <row r="103" spans="1:7" x14ac:dyDescent="0.25">
      <c r="A103" s="127" t="s">
        <v>5728</v>
      </c>
      <c r="B103" s="128">
        <v>2013</v>
      </c>
      <c r="C103" s="128">
        <v>25452</v>
      </c>
      <c r="D103" s="128">
        <v>24</v>
      </c>
      <c r="E103" s="128">
        <v>5967</v>
      </c>
      <c r="F103" s="128">
        <v>0.23444130127298443</v>
      </c>
      <c r="G103" s="128">
        <v>9.4295143800094295E-4</v>
      </c>
    </row>
    <row r="104" spans="1:7" x14ac:dyDescent="0.25">
      <c r="A104" s="127" t="s">
        <v>5729</v>
      </c>
      <c r="B104" s="128">
        <v>2013</v>
      </c>
      <c r="C104" s="128">
        <v>25452</v>
      </c>
      <c r="D104" s="128">
        <v>463</v>
      </c>
      <c r="E104" s="128">
        <v>219408</v>
      </c>
      <c r="F104" s="128">
        <v>8.6204620462046204</v>
      </c>
      <c r="G104" s="128">
        <v>1.8191104824768191E-2</v>
      </c>
    </row>
    <row r="105" spans="1:7" x14ac:dyDescent="0.25">
      <c r="A105" s="127" t="s">
        <v>5730</v>
      </c>
      <c r="B105" s="128">
        <v>2013</v>
      </c>
      <c r="C105" s="128">
        <v>25452</v>
      </c>
      <c r="D105" s="128">
        <v>1212</v>
      </c>
      <c r="E105" s="128">
        <v>487258</v>
      </c>
      <c r="F105" s="128">
        <v>19.144192990727642</v>
      </c>
      <c r="G105" s="128">
        <v>4.7619047619047616E-2</v>
      </c>
    </row>
    <row r="106" spans="1:7" x14ac:dyDescent="0.25">
      <c r="A106" s="127" t="s">
        <v>5731</v>
      </c>
      <c r="B106" s="128">
        <v>2013</v>
      </c>
      <c r="C106" s="128">
        <v>25452</v>
      </c>
      <c r="D106" s="128">
        <v>1138</v>
      </c>
      <c r="E106" s="128">
        <v>707104</v>
      </c>
      <c r="F106" s="128">
        <v>27.781863900675781</v>
      </c>
      <c r="G106" s="128">
        <v>4.4711614018544711E-2</v>
      </c>
    </row>
    <row r="107" spans="1:7" x14ac:dyDescent="0.25">
      <c r="A107" s="127" t="s">
        <v>5732</v>
      </c>
      <c r="B107" s="128">
        <v>2013</v>
      </c>
      <c r="C107" s="128">
        <v>25452</v>
      </c>
      <c r="D107" s="128">
        <v>122</v>
      </c>
      <c r="E107" s="128">
        <v>255216</v>
      </c>
      <c r="F107" s="128">
        <v>10.027345591702028</v>
      </c>
      <c r="G107" s="128">
        <v>4.7933364765047936E-3</v>
      </c>
    </row>
    <row r="108" spans="1:7" x14ac:dyDescent="0.25">
      <c r="A108" s="127" t="s">
        <v>5733</v>
      </c>
      <c r="B108" s="128">
        <v>2013</v>
      </c>
      <c r="C108" s="128">
        <v>25452</v>
      </c>
      <c r="D108" s="128">
        <v>180</v>
      </c>
      <c r="E108" s="128">
        <v>29299</v>
      </c>
      <c r="F108" s="128">
        <v>1.1511472575829012</v>
      </c>
      <c r="G108" s="128">
        <v>7.0721357850070717E-3</v>
      </c>
    </row>
    <row r="109" spans="1:7" x14ac:dyDescent="0.25">
      <c r="A109" s="127" t="s">
        <v>5734</v>
      </c>
      <c r="B109" s="128">
        <v>2013</v>
      </c>
      <c r="C109" s="128">
        <v>25452</v>
      </c>
      <c r="D109" s="128">
        <v>64</v>
      </c>
      <c r="E109" s="128">
        <v>7714</v>
      </c>
      <c r="F109" s="128">
        <v>0.3030803080308031</v>
      </c>
      <c r="G109" s="128">
        <v>2.5145371680025145E-3</v>
      </c>
    </row>
    <row r="110" spans="1:7" x14ac:dyDescent="0.25">
      <c r="A110" s="127" t="s">
        <v>5735</v>
      </c>
      <c r="B110" s="128">
        <v>2013</v>
      </c>
      <c r="C110" s="128">
        <v>25452</v>
      </c>
      <c r="D110" s="128">
        <v>47</v>
      </c>
      <c r="E110" s="128">
        <v>16712</v>
      </c>
      <c r="F110" s="128">
        <v>0.65660851799465658</v>
      </c>
      <c r="G110" s="128">
        <v>1.8466132327518466E-3</v>
      </c>
    </row>
    <row r="111" spans="1:7" x14ac:dyDescent="0.25">
      <c r="A111" s="127" t="s">
        <v>5736</v>
      </c>
      <c r="B111" s="128">
        <v>2013</v>
      </c>
      <c r="C111" s="128">
        <v>25452</v>
      </c>
      <c r="D111" s="128">
        <v>1174</v>
      </c>
      <c r="E111" s="128">
        <v>36333</v>
      </c>
      <c r="F111" s="128">
        <v>1.4275106082036775</v>
      </c>
      <c r="G111" s="128">
        <v>4.6126041175546126E-2</v>
      </c>
    </row>
    <row r="112" spans="1:7" x14ac:dyDescent="0.25">
      <c r="A112" s="127" t="s">
        <v>5737</v>
      </c>
      <c r="B112" s="128">
        <v>2013</v>
      </c>
      <c r="C112" s="128">
        <v>25452</v>
      </c>
      <c r="D112" s="128">
        <v>66</v>
      </c>
      <c r="E112" s="128">
        <v>3630</v>
      </c>
      <c r="F112" s="128">
        <v>0.14262140499764261</v>
      </c>
      <c r="G112" s="128">
        <v>2.593116454502593E-3</v>
      </c>
    </row>
    <row r="113" spans="1:7" x14ac:dyDescent="0.25">
      <c r="A113" s="127" t="s">
        <v>5738</v>
      </c>
      <c r="B113" s="128">
        <v>2013</v>
      </c>
      <c r="C113" s="128">
        <v>25452</v>
      </c>
      <c r="D113" s="128">
        <v>168</v>
      </c>
      <c r="E113" s="128">
        <v>11263</v>
      </c>
      <c r="F113" s="128">
        <v>0.44251925192519254</v>
      </c>
      <c r="G113" s="128">
        <v>6.6006600660066007E-3</v>
      </c>
    </row>
    <row r="114" spans="1:7" x14ac:dyDescent="0.25">
      <c r="A114" s="127" t="s">
        <v>5739</v>
      </c>
      <c r="B114" s="128">
        <v>2013</v>
      </c>
      <c r="C114" s="128">
        <v>25452</v>
      </c>
      <c r="D114" s="128">
        <v>180</v>
      </c>
      <c r="E114" s="128">
        <v>56696</v>
      </c>
      <c r="F114" s="128">
        <v>2.2275656137042277</v>
      </c>
      <c r="G114" s="128">
        <v>7.0721357850070717E-3</v>
      </c>
    </row>
    <row r="115" spans="1:7" x14ac:dyDescent="0.25">
      <c r="A115" s="127" t="s">
        <v>5740</v>
      </c>
      <c r="B115" s="128">
        <v>2013</v>
      </c>
      <c r="C115" s="128">
        <v>25452</v>
      </c>
      <c r="D115" s="128">
        <v>196</v>
      </c>
      <c r="E115" s="128">
        <v>4672</v>
      </c>
      <c r="F115" s="128">
        <v>0.18356121326418356</v>
      </c>
      <c r="G115" s="128">
        <v>7.7007700770077006E-3</v>
      </c>
    </row>
    <row r="116" spans="1:7" x14ac:dyDescent="0.25">
      <c r="A116" s="127" t="s">
        <v>5741</v>
      </c>
      <c r="B116" s="128">
        <v>2013</v>
      </c>
      <c r="C116" s="128">
        <v>25452</v>
      </c>
      <c r="D116" s="128">
        <v>107</v>
      </c>
      <c r="E116" s="128">
        <v>6292</v>
      </c>
      <c r="F116" s="128">
        <v>0.24721043532924722</v>
      </c>
      <c r="G116" s="128">
        <v>4.2039918277542044E-3</v>
      </c>
    </row>
    <row r="117" spans="1:7" x14ac:dyDescent="0.25">
      <c r="A117" s="127" t="s">
        <v>5742</v>
      </c>
      <c r="B117" s="128">
        <v>2013</v>
      </c>
      <c r="C117" s="128">
        <v>25452</v>
      </c>
      <c r="D117" s="128">
        <v>173</v>
      </c>
      <c r="E117" s="128">
        <v>28757</v>
      </c>
      <c r="F117" s="128">
        <v>1.1298522709413799</v>
      </c>
      <c r="G117" s="128">
        <v>6.7971082822567974E-3</v>
      </c>
    </row>
    <row r="118" spans="1:7" x14ac:dyDescent="0.25">
      <c r="A118" s="127" t="s">
        <v>5743</v>
      </c>
      <c r="B118" s="128">
        <v>2013</v>
      </c>
      <c r="C118" s="128">
        <v>25452</v>
      </c>
      <c r="D118" s="128">
        <v>139</v>
      </c>
      <c r="E118" s="128">
        <v>67379</v>
      </c>
      <c r="F118" s="128">
        <v>2.6472968725443975</v>
      </c>
      <c r="G118" s="128">
        <v>5.4612604117554612E-3</v>
      </c>
    </row>
    <row r="119" spans="1:7" x14ac:dyDescent="0.25">
      <c r="A119" s="127" t="s">
        <v>5744</v>
      </c>
      <c r="B119" s="128">
        <v>2013</v>
      </c>
      <c r="C119" s="128">
        <v>25452</v>
      </c>
      <c r="D119" s="128">
        <v>53</v>
      </c>
      <c r="E119" s="128">
        <v>5194</v>
      </c>
      <c r="F119" s="128">
        <v>0.20407040704070406</v>
      </c>
      <c r="G119" s="128">
        <v>2.0823510922520824E-3</v>
      </c>
    </row>
    <row r="120" spans="1:7" x14ac:dyDescent="0.25">
      <c r="A120" s="127" t="s">
        <v>5745</v>
      </c>
      <c r="B120" s="128">
        <v>2013</v>
      </c>
      <c r="C120" s="128">
        <v>25452</v>
      </c>
      <c r="D120" s="128">
        <v>34</v>
      </c>
      <c r="E120" s="128">
        <v>1972</v>
      </c>
      <c r="F120" s="128">
        <v>7.7479176489077484E-2</v>
      </c>
      <c r="G120" s="128">
        <v>1.3358478705013358E-3</v>
      </c>
    </row>
    <row r="121" spans="1:7" x14ac:dyDescent="0.25">
      <c r="A121" s="127" t="s">
        <v>5746</v>
      </c>
      <c r="B121" s="128">
        <v>2013</v>
      </c>
      <c r="C121" s="128">
        <v>25452</v>
      </c>
      <c r="D121" s="128">
        <v>238</v>
      </c>
      <c r="E121" s="128">
        <v>95620</v>
      </c>
      <c r="F121" s="128">
        <v>3.756875687568757</v>
      </c>
      <c r="G121" s="128">
        <v>9.3509350935093508E-3</v>
      </c>
    </row>
    <row r="122" spans="1:7" x14ac:dyDescent="0.25">
      <c r="A122" s="127" t="s">
        <v>5747</v>
      </c>
      <c r="B122" s="128">
        <v>2013</v>
      </c>
      <c r="C122" s="128">
        <v>25452</v>
      </c>
      <c r="D122" s="128">
        <v>430</v>
      </c>
      <c r="E122" s="128">
        <v>261472</v>
      </c>
      <c r="F122" s="128">
        <v>10.273141599874274</v>
      </c>
      <c r="G122" s="128">
        <v>1.6894546597516893E-2</v>
      </c>
    </row>
    <row r="123" spans="1:7" x14ac:dyDescent="0.25">
      <c r="A123" s="127" t="s">
        <v>5748</v>
      </c>
      <c r="B123" s="128">
        <v>2013</v>
      </c>
      <c r="C123" s="128">
        <v>25452</v>
      </c>
      <c r="D123" s="128">
        <v>955</v>
      </c>
      <c r="E123" s="128">
        <v>180096</v>
      </c>
      <c r="F123" s="128">
        <v>7.0759075907590763</v>
      </c>
      <c r="G123" s="128">
        <v>3.752160930378752E-2</v>
      </c>
    </row>
    <row r="124" spans="1:7" x14ac:dyDescent="0.25">
      <c r="A124" s="127" t="s">
        <v>5749</v>
      </c>
      <c r="B124" s="128">
        <v>2013</v>
      </c>
      <c r="C124" s="128">
        <v>25452</v>
      </c>
      <c r="D124" s="128">
        <v>5</v>
      </c>
      <c r="E124" s="128">
        <v>1075</v>
      </c>
      <c r="F124" s="128">
        <v>4.2236366493792234E-2</v>
      </c>
      <c r="G124" s="128">
        <v>1.9644821625019646E-4</v>
      </c>
    </row>
    <row r="125" spans="1:7" x14ac:dyDescent="0.25">
      <c r="A125" s="127" t="s">
        <v>5750</v>
      </c>
      <c r="B125" s="128">
        <v>2013</v>
      </c>
      <c r="C125" s="128">
        <v>25452</v>
      </c>
      <c r="D125" s="128">
        <v>170</v>
      </c>
      <c r="E125" s="128">
        <v>2755</v>
      </c>
      <c r="F125" s="128">
        <v>0.10824296715385824</v>
      </c>
      <c r="G125" s="128">
        <v>6.6792393525066792E-3</v>
      </c>
    </row>
    <row r="126" spans="1:7" x14ac:dyDescent="0.25">
      <c r="A126" s="127" t="s">
        <v>5751</v>
      </c>
      <c r="B126" s="128">
        <v>2013</v>
      </c>
      <c r="C126" s="128">
        <v>25452</v>
      </c>
      <c r="D126" s="128">
        <v>2479</v>
      </c>
      <c r="E126" s="128">
        <v>133602</v>
      </c>
      <c r="F126" s="128">
        <v>5.2491749174917492</v>
      </c>
      <c r="G126" s="128">
        <v>9.7399025616847393E-2</v>
      </c>
    </row>
    <row r="127" spans="1:7" x14ac:dyDescent="0.25">
      <c r="A127" s="127" t="s">
        <v>5752</v>
      </c>
      <c r="B127" s="128">
        <v>2013</v>
      </c>
      <c r="C127" s="128">
        <v>25452</v>
      </c>
      <c r="D127" s="128">
        <v>29</v>
      </c>
      <c r="E127" s="128">
        <v>5253</v>
      </c>
      <c r="F127" s="128">
        <v>0.2063884959924564</v>
      </c>
      <c r="G127" s="128">
        <v>1.1393996542511393E-3</v>
      </c>
    </row>
    <row r="128" spans="1:7" x14ac:dyDescent="0.25">
      <c r="A128" s="127" t="s">
        <v>5753</v>
      </c>
      <c r="B128" s="128">
        <v>2013</v>
      </c>
      <c r="C128" s="128">
        <v>25452</v>
      </c>
      <c r="D128" s="128">
        <v>88</v>
      </c>
      <c r="E128" s="128">
        <v>16783</v>
      </c>
      <c r="F128" s="128">
        <v>0.65939808266540945</v>
      </c>
      <c r="G128" s="128">
        <v>3.4574886060034574E-3</v>
      </c>
    </row>
    <row r="129" spans="1:7" x14ac:dyDescent="0.25">
      <c r="A129" s="127" t="s">
        <v>5754</v>
      </c>
      <c r="B129" s="128">
        <v>2013</v>
      </c>
      <c r="C129" s="128">
        <v>25452</v>
      </c>
      <c r="D129" s="128">
        <v>239</v>
      </c>
      <c r="E129" s="128">
        <v>11107</v>
      </c>
      <c r="F129" s="128">
        <v>0.43639006757818638</v>
      </c>
      <c r="G129" s="128">
        <v>9.3902247367593904E-3</v>
      </c>
    </row>
    <row r="130" spans="1:7" x14ac:dyDescent="0.25">
      <c r="A130" s="127" t="s">
        <v>5755</v>
      </c>
      <c r="B130" s="128">
        <v>2013</v>
      </c>
      <c r="C130" s="128">
        <v>25452</v>
      </c>
      <c r="D130" s="128">
        <v>37</v>
      </c>
      <c r="E130" s="128">
        <v>629</v>
      </c>
      <c r="F130" s="128">
        <v>2.4713185604274712E-2</v>
      </c>
      <c r="G130" s="128">
        <v>1.4537168002514537E-3</v>
      </c>
    </row>
    <row r="131" spans="1:7" x14ac:dyDescent="0.25">
      <c r="A131" s="127" t="s">
        <v>5756</v>
      </c>
      <c r="B131" s="128">
        <v>2013</v>
      </c>
      <c r="C131" s="128">
        <v>25452</v>
      </c>
      <c r="D131" s="128">
        <v>283</v>
      </c>
      <c r="E131" s="128">
        <v>26650</v>
      </c>
      <c r="F131" s="128">
        <v>1.047068992613547</v>
      </c>
      <c r="G131" s="128">
        <v>1.1118969039761119E-2</v>
      </c>
    </row>
    <row r="132" spans="1:7" x14ac:dyDescent="0.25">
      <c r="A132" s="127" t="s">
        <v>5757</v>
      </c>
      <c r="B132" s="128">
        <v>2013</v>
      </c>
      <c r="C132" s="128">
        <v>25452</v>
      </c>
      <c r="D132" s="128">
        <v>65</v>
      </c>
      <c r="E132" s="128">
        <v>11812</v>
      </c>
      <c r="F132" s="128">
        <v>0.4640892660694641</v>
      </c>
      <c r="G132" s="128">
        <v>2.5538268112525538E-3</v>
      </c>
    </row>
    <row r="133" spans="1:7" x14ac:dyDescent="0.25">
      <c r="A133" s="127" t="s">
        <v>5758</v>
      </c>
      <c r="B133" s="128">
        <v>2013</v>
      </c>
      <c r="C133" s="128">
        <v>25452</v>
      </c>
      <c r="D133" s="128">
        <v>799</v>
      </c>
      <c r="E133" s="128">
        <v>92726</v>
      </c>
      <c r="F133" s="128">
        <v>3.6431714600031433</v>
      </c>
      <c r="G133" s="128">
        <v>3.1392424956781392E-2</v>
      </c>
    </row>
    <row r="134" spans="1:7" x14ac:dyDescent="0.25">
      <c r="A134" s="127" t="s">
        <v>5759</v>
      </c>
      <c r="B134" s="128">
        <v>2013</v>
      </c>
      <c r="C134" s="128">
        <v>25452</v>
      </c>
      <c r="D134" s="128">
        <v>1177</v>
      </c>
      <c r="E134" s="128">
        <v>24037</v>
      </c>
      <c r="F134" s="128">
        <v>0.94440515480119436</v>
      </c>
      <c r="G134" s="128">
        <v>4.6243910105296243E-2</v>
      </c>
    </row>
    <row r="135" spans="1:7" x14ac:dyDescent="0.25">
      <c r="A135" s="127" t="s">
        <v>5760</v>
      </c>
      <c r="B135" s="128">
        <v>2013</v>
      </c>
      <c r="C135" s="128">
        <v>25452</v>
      </c>
      <c r="D135" s="128">
        <v>500</v>
      </c>
      <c r="E135" s="128">
        <v>37760</v>
      </c>
      <c r="F135" s="128">
        <v>1.4835769291214835</v>
      </c>
      <c r="G135" s="128">
        <v>1.9644821625019643E-2</v>
      </c>
    </row>
    <row r="136" spans="1:7" x14ac:dyDescent="0.25">
      <c r="A136" s="127" t="s">
        <v>5761</v>
      </c>
      <c r="B136" s="128">
        <v>2013</v>
      </c>
      <c r="C136" s="128">
        <v>25452</v>
      </c>
      <c r="D136" s="128">
        <v>134</v>
      </c>
      <c r="E136" s="128">
        <v>38744</v>
      </c>
      <c r="F136" s="128">
        <v>1.5222379380795223</v>
      </c>
      <c r="G136" s="128">
        <v>5.2648121955052645E-3</v>
      </c>
    </row>
    <row r="137" spans="1:7" x14ac:dyDescent="0.25">
      <c r="A137" s="127" t="s">
        <v>5762</v>
      </c>
      <c r="B137" s="128">
        <v>2013</v>
      </c>
      <c r="C137" s="128">
        <v>25452</v>
      </c>
      <c r="D137" s="128">
        <v>4</v>
      </c>
      <c r="E137" s="128">
        <v>1100</v>
      </c>
      <c r="F137" s="128">
        <v>4.3218607575043221E-2</v>
      </c>
      <c r="G137" s="128">
        <v>1.5715857300015716E-4</v>
      </c>
    </row>
    <row r="138" spans="1:7" x14ac:dyDescent="0.25">
      <c r="A138" s="127" t="s">
        <v>5763</v>
      </c>
      <c r="B138" s="128">
        <v>2013</v>
      </c>
      <c r="C138" s="128">
        <v>25452</v>
      </c>
      <c r="D138" s="128">
        <v>176</v>
      </c>
      <c r="E138" s="128">
        <v>2112</v>
      </c>
      <c r="F138" s="128">
        <v>8.2979726544082977E-2</v>
      </c>
      <c r="G138" s="128">
        <v>6.9149772120069147E-3</v>
      </c>
    </row>
    <row r="139" spans="1:7" x14ac:dyDescent="0.25">
      <c r="A139" s="127" t="s">
        <v>5764</v>
      </c>
      <c r="B139" s="128">
        <v>2013</v>
      </c>
      <c r="C139" s="128">
        <v>25452</v>
      </c>
      <c r="D139" s="128">
        <v>71</v>
      </c>
      <c r="E139" s="128">
        <v>2880</v>
      </c>
      <c r="F139" s="128">
        <v>0.11315417256011315</v>
      </c>
      <c r="G139" s="128">
        <v>2.7895646707527897E-3</v>
      </c>
    </row>
    <row r="140" spans="1:7" x14ac:dyDescent="0.25">
      <c r="A140" s="127" t="s">
        <v>5765</v>
      </c>
      <c r="B140" s="128">
        <v>2013</v>
      </c>
      <c r="C140" s="128">
        <v>25452</v>
      </c>
      <c r="D140" s="128">
        <v>92</v>
      </c>
      <c r="E140" s="128">
        <v>7436</v>
      </c>
      <c r="F140" s="128">
        <v>0.29215778720729213</v>
      </c>
      <c r="G140" s="128">
        <v>3.6146471790036148E-3</v>
      </c>
    </row>
    <row r="141" spans="1:7" x14ac:dyDescent="0.25">
      <c r="A141" s="127" t="s">
        <v>5766</v>
      </c>
      <c r="B141" s="128">
        <v>2013</v>
      </c>
      <c r="C141" s="128">
        <v>25452</v>
      </c>
      <c r="D141" s="128">
        <v>164</v>
      </c>
      <c r="E141" s="128">
        <v>35889</v>
      </c>
      <c r="F141" s="128">
        <v>1.4100660066006601</v>
      </c>
      <c r="G141" s="128">
        <v>6.4435014930064437E-3</v>
      </c>
    </row>
    <row r="142" spans="1:7" x14ac:dyDescent="0.25">
      <c r="A142" s="127" t="s">
        <v>5767</v>
      </c>
      <c r="B142" s="128">
        <v>2013</v>
      </c>
      <c r="C142" s="128">
        <v>25452</v>
      </c>
      <c r="D142" s="128">
        <v>58</v>
      </c>
      <c r="E142" s="128">
        <v>5803</v>
      </c>
      <c r="F142" s="128">
        <v>0.227997799779978</v>
      </c>
      <c r="G142" s="128">
        <v>2.2787993085022786E-3</v>
      </c>
    </row>
    <row r="143" spans="1:7" x14ac:dyDescent="0.25">
      <c r="A143" s="127" t="s">
        <v>5768</v>
      </c>
      <c r="B143" s="128">
        <v>2013</v>
      </c>
      <c r="C143" s="128">
        <v>25452</v>
      </c>
      <c r="D143" s="128">
        <v>91</v>
      </c>
      <c r="E143" s="128">
        <v>12789</v>
      </c>
      <c r="F143" s="128">
        <v>0.50247524752475248</v>
      </c>
      <c r="G143" s="128">
        <v>3.5753575357535755E-3</v>
      </c>
    </row>
    <row r="144" spans="1:7" x14ac:dyDescent="0.25">
      <c r="A144" s="127" t="s">
        <v>5769</v>
      </c>
      <c r="B144" s="128">
        <v>2013</v>
      </c>
      <c r="C144" s="128">
        <v>25452</v>
      </c>
      <c r="D144" s="128">
        <v>97</v>
      </c>
      <c r="E144" s="128">
        <v>30715</v>
      </c>
      <c r="F144" s="128">
        <v>1.2067813924249569</v>
      </c>
      <c r="G144" s="128">
        <v>3.811095395253811E-3</v>
      </c>
    </row>
    <row r="145" spans="1:7" x14ac:dyDescent="0.25">
      <c r="A145" s="127" t="s">
        <v>5770</v>
      </c>
      <c r="B145" s="128">
        <v>2013</v>
      </c>
      <c r="C145" s="128">
        <v>25452</v>
      </c>
      <c r="D145" s="128">
        <v>64</v>
      </c>
      <c r="E145" s="128">
        <v>43904</v>
      </c>
      <c r="F145" s="128">
        <v>1.7249724972497249</v>
      </c>
      <c r="G145" s="128">
        <v>2.5145371680025145E-3</v>
      </c>
    </row>
    <row r="146" spans="1:7" x14ac:dyDescent="0.25">
      <c r="A146" s="127" t="s">
        <v>5771</v>
      </c>
      <c r="B146" s="128">
        <v>2013</v>
      </c>
      <c r="C146" s="128">
        <v>25452</v>
      </c>
      <c r="D146" s="128">
        <v>225</v>
      </c>
      <c r="E146" s="128">
        <v>22640</v>
      </c>
      <c r="F146" s="128">
        <v>0.8895175231808895</v>
      </c>
      <c r="G146" s="128">
        <v>8.8401697312588401E-3</v>
      </c>
    </row>
    <row r="147" spans="1:7" x14ac:dyDescent="0.25">
      <c r="A147" s="127" t="s">
        <v>5772</v>
      </c>
      <c r="B147" s="128">
        <v>2013</v>
      </c>
      <c r="C147" s="128">
        <v>25452</v>
      </c>
      <c r="D147" s="128">
        <v>48</v>
      </c>
      <c r="E147" s="128">
        <v>6768</v>
      </c>
      <c r="F147" s="128">
        <v>0.26591230551626593</v>
      </c>
      <c r="G147" s="128">
        <v>1.8859028760018859E-3</v>
      </c>
    </row>
    <row r="148" spans="1:7" x14ac:dyDescent="0.25">
      <c r="A148" s="127" t="s">
        <v>5773</v>
      </c>
      <c r="B148" s="128">
        <v>2013</v>
      </c>
      <c r="C148" s="128">
        <v>25452</v>
      </c>
      <c r="D148" s="128">
        <v>33</v>
      </c>
      <c r="E148" s="128">
        <v>6468</v>
      </c>
      <c r="F148" s="128">
        <v>0.25412541254125415</v>
      </c>
      <c r="G148" s="128">
        <v>1.2965582272512965E-3</v>
      </c>
    </row>
    <row r="149" spans="1:7" x14ac:dyDescent="0.25">
      <c r="A149" s="127" t="s">
        <v>5774</v>
      </c>
      <c r="B149" s="128">
        <v>2013</v>
      </c>
      <c r="C149" s="128">
        <v>25452</v>
      </c>
      <c r="D149" s="128">
        <v>41</v>
      </c>
      <c r="E149" s="128">
        <v>1722</v>
      </c>
      <c r="F149" s="128">
        <v>6.7656765676567657E-2</v>
      </c>
      <c r="G149" s="128">
        <v>1.6108753732516109E-3</v>
      </c>
    </row>
    <row r="150" spans="1:7" x14ac:dyDescent="0.25">
      <c r="A150" s="127" t="s">
        <v>5775</v>
      </c>
      <c r="B150" s="128">
        <v>2013</v>
      </c>
      <c r="C150" s="128">
        <v>25452</v>
      </c>
      <c r="D150" s="128">
        <v>21</v>
      </c>
      <c r="E150" s="128">
        <v>420</v>
      </c>
      <c r="F150" s="128">
        <v>1.65016501650165E-2</v>
      </c>
      <c r="G150" s="128">
        <v>8.2508250825082509E-4</v>
      </c>
    </row>
    <row r="151" spans="1:7" x14ac:dyDescent="0.25">
      <c r="A151" s="127" t="s">
        <v>5776</v>
      </c>
      <c r="B151" s="128">
        <v>2013</v>
      </c>
      <c r="C151" s="128">
        <v>25452</v>
      </c>
      <c r="D151" s="128">
        <v>12</v>
      </c>
      <c r="E151" s="128">
        <v>2772</v>
      </c>
      <c r="F151" s="128">
        <v>0.10891089108910891</v>
      </c>
      <c r="G151" s="128">
        <v>4.7147571900047147E-4</v>
      </c>
    </row>
    <row r="152" spans="1:7" x14ac:dyDescent="0.25">
      <c r="A152" s="127" t="s">
        <v>5777</v>
      </c>
      <c r="B152" s="128">
        <v>2013</v>
      </c>
      <c r="C152" s="128">
        <v>25452</v>
      </c>
      <c r="D152" s="128">
        <v>56</v>
      </c>
      <c r="E152" s="128">
        <v>46312</v>
      </c>
      <c r="F152" s="128">
        <v>1.8195819581958195</v>
      </c>
      <c r="G152" s="128">
        <v>2.2002200220022001E-3</v>
      </c>
    </row>
    <row r="153" spans="1:7" x14ac:dyDescent="0.25">
      <c r="A153" s="127" t="s">
        <v>5778</v>
      </c>
      <c r="B153" s="128">
        <v>2013</v>
      </c>
      <c r="C153" s="128">
        <v>25452</v>
      </c>
      <c r="D153" s="128">
        <v>166</v>
      </c>
      <c r="E153" s="128">
        <v>38802</v>
      </c>
      <c r="F153" s="128">
        <v>1.5245167373880246</v>
      </c>
      <c r="G153" s="128">
        <v>6.5220807795065222E-3</v>
      </c>
    </row>
    <row r="154" spans="1:7" x14ac:dyDescent="0.25">
      <c r="A154" s="127" t="s">
        <v>5779</v>
      </c>
      <c r="B154" s="128">
        <v>2013</v>
      </c>
      <c r="C154" s="128">
        <v>25452</v>
      </c>
      <c r="D154" s="128">
        <v>255</v>
      </c>
      <c r="E154" s="128">
        <v>15766</v>
      </c>
      <c r="F154" s="128">
        <v>0.61944051548011947</v>
      </c>
      <c r="G154" s="128">
        <v>1.0018859028760018E-2</v>
      </c>
    </row>
    <row r="155" spans="1:7" x14ac:dyDescent="0.25">
      <c r="A155" s="127" t="s">
        <v>5780</v>
      </c>
      <c r="B155" s="128">
        <v>2013</v>
      </c>
      <c r="C155" s="128">
        <v>25452</v>
      </c>
      <c r="D155" s="128">
        <v>81</v>
      </c>
      <c r="E155" s="128">
        <v>27797</v>
      </c>
      <c r="F155" s="128">
        <v>1.0921342134213421</v>
      </c>
      <c r="G155" s="128">
        <v>3.1824611032531826E-3</v>
      </c>
    </row>
    <row r="156" spans="1:7" x14ac:dyDescent="0.25">
      <c r="A156" s="127" t="s">
        <v>5781</v>
      </c>
      <c r="B156" s="128">
        <v>2013</v>
      </c>
      <c r="C156" s="128">
        <v>25452</v>
      </c>
      <c r="D156" s="128">
        <v>4</v>
      </c>
      <c r="E156" s="128">
        <v>1392</v>
      </c>
      <c r="F156" s="128">
        <v>5.469118340405469E-2</v>
      </c>
      <c r="G156" s="128">
        <v>1.5715857300015716E-4</v>
      </c>
    </row>
    <row r="157" spans="1:7" x14ac:dyDescent="0.25">
      <c r="A157" s="127" t="s">
        <v>5782</v>
      </c>
      <c r="B157" s="128">
        <v>2013</v>
      </c>
      <c r="C157" s="128">
        <v>25452</v>
      </c>
      <c r="D157" s="128">
        <v>34</v>
      </c>
      <c r="E157" s="128">
        <v>7426</v>
      </c>
      <c r="F157" s="128">
        <v>0.29176489077479179</v>
      </c>
      <c r="G157" s="128">
        <v>1.3358478705013358E-3</v>
      </c>
    </row>
    <row r="158" spans="1:7" x14ac:dyDescent="0.25">
      <c r="A158" s="127" t="s">
        <v>5783</v>
      </c>
      <c r="B158" s="128">
        <v>2013</v>
      </c>
      <c r="C158" s="128">
        <v>25452</v>
      </c>
      <c r="D158" s="128">
        <v>80</v>
      </c>
      <c r="E158" s="128">
        <v>19280</v>
      </c>
      <c r="F158" s="128">
        <v>0.75750432186075756</v>
      </c>
      <c r="G158" s="128">
        <v>3.1431714600031434E-3</v>
      </c>
    </row>
    <row r="159" spans="1:7" x14ac:dyDescent="0.25">
      <c r="A159" s="127" t="s">
        <v>5784</v>
      </c>
      <c r="B159" s="128">
        <v>2013</v>
      </c>
      <c r="C159" s="128">
        <v>25452</v>
      </c>
      <c r="D159" s="128">
        <v>55</v>
      </c>
      <c r="E159" s="128">
        <v>24748</v>
      </c>
      <c r="F159" s="128">
        <v>0.97234009115197229</v>
      </c>
      <c r="G159" s="128">
        <v>2.1609303787521609E-3</v>
      </c>
    </row>
    <row r="160" spans="1:7" x14ac:dyDescent="0.25">
      <c r="A160" s="127" t="s">
        <v>5785</v>
      </c>
      <c r="B160" s="128">
        <v>2013</v>
      </c>
      <c r="C160" s="128">
        <v>25452</v>
      </c>
      <c r="D160" s="128">
        <v>43</v>
      </c>
      <c r="E160" s="128">
        <v>8993</v>
      </c>
      <c r="F160" s="128">
        <v>0.35333176174760333</v>
      </c>
      <c r="G160" s="128">
        <v>1.6894546597516894E-3</v>
      </c>
    </row>
    <row r="161" spans="1:7" x14ac:dyDescent="0.25">
      <c r="A161" s="127" t="s">
        <v>5786</v>
      </c>
      <c r="B161" s="128">
        <v>2013</v>
      </c>
      <c r="C161" s="128">
        <v>25452</v>
      </c>
      <c r="D161" s="128">
        <v>33</v>
      </c>
      <c r="E161" s="128">
        <v>10164</v>
      </c>
      <c r="F161" s="128">
        <v>0.39933993399339934</v>
      </c>
      <c r="G161" s="128">
        <v>1.2965582272512965E-3</v>
      </c>
    </row>
    <row r="162" spans="1:7" x14ac:dyDescent="0.25">
      <c r="A162" s="127" t="s">
        <v>5787</v>
      </c>
      <c r="B162" s="128">
        <v>2013</v>
      </c>
      <c r="C162" s="128">
        <v>25452</v>
      </c>
      <c r="D162" s="128">
        <v>14</v>
      </c>
      <c r="E162" s="128">
        <v>1820</v>
      </c>
      <c r="F162" s="128">
        <v>7.1507150715071507E-2</v>
      </c>
      <c r="G162" s="128">
        <v>5.5005500550055003E-4</v>
      </c>
    </row>
    <row r="163" spans="1:7" x14ac:dyDescent="0.25">
      <c r="A163" s="127" t="s">
        <v>5788</v>
      </c>
      <c r="B163" s="128">
        <v>2013</v>
      </c>
      <c r="C163" s="128">
        <v>25452</v>
      </c>
      <c r="D163" s="128">
        <v>18</v>
      </c>
      <c r="E163" s="128">
        <v>738</v>
      </c>
      <c r="F163" s="128">
        <v>2.8995756718528994E-2</v>
      </c>
      <c r="G163" s="128">
        <v>7.0721357850070724E-4</v>
      </c>
    </row>
    <row r="164" spans="1:7" x14ac:dyDescent="0.25">
      <c r="A164" s="127" t="s">
        <v>5789</v>
      </c>
      <c r="B164" s="128">
        <v>2013</v>
      </c>
      <c r="C164" s="128">
        <v>25452</v>
      </c>
      <c r="D164" s="128">
        <v>19</v>
      </c>
      <c r="E164" s="128">
        <v>7030</v>
      </c>
      <c r="F164" s="128">
        <v>0.27620619204777619</v>
      </c>
      <c r="G164" s="128">
        <v>7.4650322175074649E-4</v>
      </c>
    </row>
    <row r="165" spans="1:7" x14ac:dyDescent="0.25">
      <c r="A165" s="127" t="s">
        <v>5790</v>
      </c>
      <c r="B165" s="128">
        <v>2013</v>
      </c>
      <c r="C165" s="128">
        <v>25452</v>
      </c>
      <c r="D165" s="128">
        <v>177</v>
      </c>
      <c r="E165" s="128">
        <v>31612</v>
      </c>
      <c r="F165" s="128">
        <v>1.2420242024202419</v>
      </c>
      <c r="G165" s="128">
        <v>6.9542668552569544E-3</v>
      </c>
    </row>
    <row r="166" spans="1:7" x14ac:dyDescent="0.25">
      <c r="A166" s="127" t="s">
        <v>5791</v>
      </c>
      <c r="B166" s="128">
        <v>2013</v>
      </c>
      <c r="C166" s="128">
        <v>25452</v>
      </c>
      <c r="D166" s="128">
        <v>69</v>
      </c>
      <c r="E166" s="128">
        <v>15602</v>
      </c>
      <c r="F166" s="128">
        <v>0.61299701398711304</v>
      </c>
      <c r="G166" s="128">
        <v>2.7109853842527108E-3</v>
      </c>
    </row>
    <row r="167" spans="1:7" x14ac:dyDescent="0.25">
      <c r="A167" s="127" t="s">
        <v>5792</v>
      </c>
      <c r="B167" s="128">
        <v>2013</v>
      </c>
      <c r="C167" s="128">
        <v>25452</v>
      </c>
      <c r="D167" s="128">
        <v>263</v>
      </c>
      <c r="E167" s="128">
        <v>55491</v>
      </c>
      <c r="F167" s="128">
        <v>2.1802215935879303</v>
      </c>
      <c r="G167" s="128">
        <v>1.0333176174760332E-2</v>
      </c>
    </row>
    <row r="168" spans="1:7" x14ac:dyDescent="0.25">
      <c r="A168" s="127" t="s">
        <v>5793</v>
      </c>
      <c r="B168" s="128">
        <v>2013</v>
      </c>
      <c r="C168" s="128">
        <v>25452</v>
      </c>
      <c r="D168" s="128">
        <v>21</v>
      </c>
      <c r="E168" s="128">
        <v>1463</v>
      </c>
      <c r="F168" s="128">
        <v>5.7480748074807478E-2</v>
      </c>
      <c r="G168" s="128">
        <v>8.2508250825082509E-4</v>
      </c>
    </row>
    <row r="169" spans="1:7" x14ac:dyDescent="0.25">
      <c r="A169" s="127" t="s">
        <v>5794</v>
      </c>
      <c r="B169" s="128">
        <v>2013</v>
      </c>
      <c r="C169" s="128">
        <v>25452</v>
      </c>
      <c r="D169" s="128">
        <v>73</v>
      </c>
      <c r="E169" s="128">
        <v>8282</v>
      </c>
      <c r="F169" s="128">
        <v>0.32539682539682541</v>
      </c>
      <c r="G169" s="128">
        <v>2.8681439572528682E-3</v>
      </c>
    </row>
    <row r="170" spans="1:7" x14ac:dyDescent="0.25">
      <c r="A170" s="127" t="s">
        <v>5795</v>
      </c>
      <c r="B170" s="128">
        <v>2013</v>
      </c>
      <c r="C170" s="128">
        <v>25452</v>
      </c>
      <c r="D170" s="128">
        <v>1875</v>
      </c>
      <c r="E170" s="128">
        <v>22519</v>
      </c>
      <c r="F170" s="128">
        <v>0.88476347634763475</v>
      </c>
      <c r="G170" s="128">
        <v>7.3668081093823667E-2</v>
      </c>
    </row>
    <row r="171" spans="1:7" x14ac:dyDescent="0.25">
      <c r="A171" s="127" t="s">
        <v>5796</v>
      </c>
      <c r="B171" s="128">
        <v>2013</v>
      </c>
      <c r="C171" s="128">
        <v>25452</v>
      </c>
      <c r="D171" s="128">
        <v>75</v>
      </c>
      <c r="E171" s="128">
        <v>7572</v>
      </c>
      <c r="F171" s="128">
        <v>0.29750117868929749</v>
      </c>
      <c r="G171" s="128">
        <v>2.9467232437529467E-3</v>
      </c>
    </row>
    <row r="172" spans="1:7" x14ac:dyDescent="0.25">
      <c r="A172" s="127" t="s">
        <v>5797</v>
      </c>
      <c r="B172" s="128">
        <v>2013</v>
      </c>
      <c r="C172" s="128">
        <v>25452</v>
      </c>
      <c r="D172" s="128">
        <v>29</v>
      </c>
      <c r="E172" s="128">
        <v>3770</v>
      </c>
      <c r="F172" s="128">
        <v>0.14812195505264814</v>
      </c>
      <c r="G172" s="128">
        <v>1.1393996542511393E-3</v>
      </c>
    </row>
    <row r="173" spans="1:7" x14ac:dyDescent="0.25">
      <c r="A173" s="127" t="s">
        <v>5798</v>
      </c>
      <c r="B173" s="128">
        <v>2013</v>
      </c>
      <c r="C173" s="128">
        <v>25452</v>
      </c>
      <c r="D173" s="128">
        <v>699</v>
      </c>
      <c r="E173" s="128">
        <v>138471</v>
      </c>
      <c r="F173" s="128">
        <v>5.4404761904761907</v>
      </c>
      <c r="G173" s="128">
        <v>2.7463460631777462E-2</v>
      </c>
    </row>
    <row r="174" spans="1:7" x14ac:dyDescent="0.25">
      <c r="A174" s="127" t="s">
        <v>5799</v>
      </c>
      <c r="B174" s="128">
        <v>2013</v>
      </c>
      <c r="C174" s="128">
        <v>25452</v>
      </c>
      <c r="D174" s="128">
        <v>20</v>
      </c>
      <c r="E174" s="128">
        <v>9289</v>
      </c>
      <c r="F174" s="128">
        <v>0.36496149614961498</v>
      </c>
      <c r="G174" s="128">
        <v>7.8579286500078584E-4</v>
      </c>
    </row>
    <row r="175" spans="1:7" x14ac:dyDescent="0.25">
      <c r="A175" s="127" t="s">
        <v>5800</v>
      </c>
      <c r="B175" s="128">
        <v>2013</v>
      </c>
      <c r="C175" s="128">
        <v>25452</v>
      </c>
      <c r="D175" s="128">
        <v>152</v>
      </c>
      <c r="E175" s="128">
        <v>18891</v>
      </c>
      <c r="F175" s="128">
        <v>0.74222065063649223</v>
      </c>
      <c r="G175" s="128">
        <v>5.9720257740059719E-3</v>
      </c>
    </row>
    <row r="176" spans="1:7" x14ac:dyDescent="0.25">
      <c r="A176" s="127" t="s">
        <v>5801</v>
      </c>
      <c r="B176" s="128">
        <v>2013</v>
      </c>
      <c r="C176" s="128">
        <v>25452</v>
      </c>
      <c r="D176" s="128">
        <v>372</v>
      </c>
      <c r="E176" s="128">
        <v>96609</v>
      </c>
      <c r="F176" s="128">
        <v>3.7957331447430458</v>
      </c>
      <c r="G176" s="128">
        <v>1.4615747289014616E-2</v>
      </c>
    </row>
    <row r="177" spans="1:7" x14ac:dyDescent="0.25">
      <c r="A177" s="127" t="s">
        <v>5802</v>
      </c>
      <c r="B177" s="128">
        <v>2013</v>
      </c>
      <c r="C177" s="128">
        <v>25452</v>
      </c>
      <c r="D177" s="128">
        <v>36</v>
      </c>
      <c r="E177" s="128">
        <v>8390</v>
      </c>
      <c r="F177" s="128">
        <v>0.32964010686782963</v>
      </c>
      <c r="G177" s="128">
        <v>1.4144271570014145E-3</v>
      </c>
    </row>
    <row r="178" spans="1:7" x14ac:dyDescent="0.25">
      <c r="A178" s="127" t="s">
        <v>5803</v>
      </c>
      <c r="B178" s="128">
        <v>2013</v>
      </c>
      <c r="C178" s="128">
        <v>25452</v>
      </c>
      <c r="D178" s="128">
        <v>29</v>
      </c>
      <c r="E178" s="128">
        <v>667</v>
      </c>
      <c r="F178" s="128">
        <v>2.6206192047776206E-2</v>
      </c>
      <c r="G178" s="128">
        <v>1.1393996542511393E-3</v>
      </c>
    </row>
    <row r="179" spans="1:7" x14ac:dyDescent="0.25">
      <c r="A179" s="127" t="s">
        <v>5804</v>
      </c>
      <c r="B179" s="128">
        <v>2013</v>
      </c>
      <c r="C179" s="128">
        <v>25452</v>
      </c>
      <c r="D179" s="128">
        <v>117</v>
      </c>
      <c r="E179" s="128">
        <v>6669</v>
      </c>
      <c r="F179" s="128">
        <v>0.26202263083451205</v>
      </c>
      <c r="G179" s="128">
        <v>4.5968882602545969E-3</v>
      </c>
    </row>
    <row r="180" spans="1:7" x14ac:dyDescent="0.25">
      <c r="A180" s="127" t="s">
        <v>5805</v>
      </c>
      <c r="B180" s="128">
        <v>2013</v>
      </c>
      <c r="C180" s="128">
        <v>25452</v>
      </c>
      <c r="D180" s="128">
        <v>46</v>
      </c>
      <c r="E180" s="128">
        <v>17300</v>
      </c>
      <c r="F180" s="128">
        <v>0.67971082822567974</v>
      </c>
      <c r="G180" s="128">
        <v>1.8073235895018074E-3</v>
      </c>
    </row>
    <row r="181" spans="1:7" x14ac:dyDescent="0.25">
      <c r="A181" s="127" t="s">
        <v>5806</v>
      </c>
      <c r="B181" s="128">
        <v>2013</v>
      </c>
      <c r="C181" s="128">
        <v>25452</v>
      </c>
      <c r="D181" s="128">
        <v>51</v>
      </c>
      <c r="E181" s="128">
        <v>16852</v>
      </c>
      <c r="F181" s="128">
        <v>0.66210906804966208</v>
      </c>
      <c r="G181" s="128">
        <v>2.0037718057520039E-3</v>
      </c>
    </row>
    <row r="182" spans="1:7" x14ac:dyDescent="0.25">
      <c r="A182" s="127" t="s">
        <v>5807</v>
      </c>
      <c r="B182" s="128">
        <v>2013</v>
      </c>
      <c r="C182" s="128">
        <v>25452</v>
      </c>
      <c r="D182" s="128">
        <v>52</v>
      </c>
      <c r="E182" s="128">
        <v>9541</v>
      </c>
      <c r="F182" s="128">
        <v>0.37486248624862484</v>
      </c>
      <c r="G182" s="128">
        <v>2.0430614490020431E-3</v>
      </c>
    </row>
    <row r="183" spans="1:7" x14ac:dyDescent="0.25">
      <c r="A183" s="127" t="s">
        <v>5808</v>
      </c>
      <c r="B183" s="128">
        <v>2013</v>
      </c>
      <c r="C183" s="128">
        <v>25452</v>
      </c>
      <c r="D183" s="128">
        <v>35</v>
      </c>
      <c r="E183" s="128">
        <v>16730</v>
      </c>
      <c r="F183" s="128">
        <v>0.65731573157315737</v>
      </c>
      <c r="G183" s="128">
        <v>1.3751375137513752E-3</v>
      </c>
    </row>
    <row r="184" spans="1:7" x14ac:dyDescent="0.25">
      <c r="A184" s="127" t="s">
        <v>5809</v>
      </c>
      <c r="B184" s="128">
        <v>2013</v>
      </c>
      <c r="C184" s="128">
        <v>25452</v>
      </c>
      <c r="D184" s="128">
        <v>424</v>
      </c>
      <c r="E184" s="128">
        <v>173586</v>
      </c>
      <c r="F184" s="128">
        <v>6.8201320132013201</v>
      </c>
      <c r="G184" s="128">
        <v>1.6658808738016659E-2</v>
      </c>
    </row>
    <row r="185" spans="1:7" x14ac:dyDescent="0.25">
      <c r="A185" s="127" t="s">
        <v>5810</v>
      </c>
      <c r="B185" s="128">
        <v>2013</v>
      </c>
      <c r="C185" s="128">
        <v>25452</v>
      </c>
      <c r="D185" s="128">
        <v>35</v>
      </c>
      <c r="E185" s="128">
        <v>14691</v>
      </c>
      <c r="F185" s="128">
        <v>0.57720414898632721</v>
      </c>
      <c r="G185" s="128">
        <v>1.3751375137513752E-3</v>
      </c>
    </row>
    <row r="186" spans="1:7" x14ac:dyDescent="0.25">
      <c r="A186" s="127" t="s">
        <v>5811</v>
      </c>
      <c r="B186" s="128">
        <v>2013</v>
      </c>
      <c r="C186" s="128">
        <v>25452</v>
      </c>
      <c r="D186" s="128">
        <v>61</v>
      </c>
      <c r="E186" s="128">
        <v>13073</v>
      </c>
      <c r="F186" s="128">
        <v>0.5136335062077636</v>
      </c>
      <c r="G186" s="128">
        <v>2.3966682382523968E-3</v>
      </c>
    </row>
    <row r="187" spans="1:7" x14ac:dyDescent="0.25">
      <c r="A187" s="127" t="s">
        <v>5812</v>
      </c>
      <c r="B187" s="128">
        <v>2013</v>
      </c>
      <c r="C187" s="128">
        <v>25452</v>
      </c>
      <c r="D187" s="128">
        <v>35</v>
      </c>
      <c r="E187" s="128">
        <v>15816</v>
      </c>
      <c r="F187" s="128">
        <v>0.62140499764262136</v>
      </c>
      <c r="G187" s="128">
        <v>1.3751375137513752E-3</v>
      </c>
    </row>
    <row r="188" spans="1:7" x14ac:dyDescent="0.25">
      <c r="A188" s="127" t="s">
        <v>5813</v>
      </c>
      <c r="B188" s="128">
        <v>2013</v>
      </c>
      <c r="C188" s="128">
        <v>25452</v>
      </c>
      <c r="D188" s="128">
        <v>314</v>
      </c>
      <c r="E188" s="128">
        <v>39783</v>
      </c>
      <c r="F188" s="128">
        <v>1.5630598774163131</v>
      </c>
      <c r="G188" s="128">
        <v>1.2336947980512337E-2</v>
      </c>
    </row>
    <row r="189" spans="1:7" x14ac:dyDescent="0.25">
      <c r="A189" s="127" t="s">
        <v>5814</v>
      </c>
      <c r="B189" s="128">
        <v>2013</v>
      </c>
      <c r="C189" s="128">
        <v>25452</v>
      </c>
      <c r="D189" s="128">
        <v>50</v>
      </c>
      <c r="E189" s="128">
        <v>11562</v>
      </c>
      <c r="F189" s="128">
        <v>0.45426685525695426</v>
      </c>
      <c r="G189" s="128">
        <v>1.9644821625019646E-3</v>
      </c>
    </row>
    <row r="190" spans="1:7" x14ac:dyDescent="0.25">
      <c r="A190" s="127" t="s">
        <v>5815</v>
      </c>
      <c r="B190" s="128">
        <v>2013</v>
      </c>
      <c r="C190" s="128">
        <v>25452</v>
      </c>
      <c r="D190" s="128">
        <v>93</v>
      </c>
      <c r="E190" s="128">
        <v>15715</v>
      </c>
      <c r="F190" s="128">
        <v>0.61743674367436741</v>
      </c>
      <c r="G190" s="128">
        <v>3.653936822253654E-3</v>
      </c>
    </row>
    <row r="191" spans="1:7" x14ac:dyDescent="0.25">
      <c r="A191" s="127" t="s">
        <v>5816</v>
      </c>
      <c r="B191" s="128">
        <v>2013</v>
      </c>
      <c r="C191" s="128">
        <v>25452</v>
      </c>
      <c r="D191" s="128">
        <v>43</v>
      </c>
      <c r="E191" s="128">
        <v>8297</v>
      </c>
      <c r="F191" s="128">
        <v>0.32598617004557601</v>
      </c>
      <c r="G191" s="128">
        <v>1.6894546597516894E-3</v>
      </c>
    </row>
    <row r="192" spans="1:7" x14ac:dyDescent="0.25">
      <c r="A192" s="127" t="s">
        <v>5817</v>
      </c>
      <c r="B192" s="128">
        <v>2013</v>
      </c>
      <c r="C192" s="128">
        <v>25452</v>
      </c>
      <c r="D192" s="128">
        <v>18</v>
      </c>
      <c r="E192" s="128">
        <v>3168</v>
      </c>
      <c r="F192" s="128">
        <v>0.12446958981612447</v>
      </c>
      <c r="G192" s="128">
        <v>7.0721357850070724E-4</v>
      </c>
    </row>
    <row r="193" spans="1:7" x14ac:dyDescent="0.25">
      <c r="A193" s="127" t="s">
        <v>5818</v>
      </c>
      <c r="B193" s="128">
        <v>2013</v>
      </c>
      <c r="C193" s="128">
        <v>25452</v>
      </c>
      <c r="D193" s="128">
        <v>37</v>
      </c>
      <c r="E193" s="128">
        <v>1369</v>
      </c>
      <c r="F193" s="128">
        <v>5.3787521609303786E-2</v>
      </c>
      <c r="G193" s="128">
        <v>1.4537168002514537E-3</v>
      </c>
    </row>
    <row r="194" spans="1:7" x14ac:dyDescent="0.25">
      <c r="A194" s="127" t="s">
        <v>5819</v>
      </c>
      <c r="B194" s="128">
        <v>2013</v>
      </c>
      <c r="C194" s="128">
        <v>25452</v>
      </c>
      <c r="D194" s="128">
        <v>14</v>
      </c>
      <c r="E194" s="128">
        <v>4620</v>
      </c>
      <c r="F194" s="128">
        <v>0.18151815181518152</v>
      </c>
      <c r="G194" s="128">
        <v>5.5005500550055003E-4</v>
      </c>
    </row>
    <row r="195" spans="1:7" x14ac:dyDescent="0.25">
      <c r="A195" s="127" t="s">
        <v>5820</v>
      </c>
      <c r="B195" s="128">
        <v>2013</v>
      </c>
      <c r="C195" s="128">
        <v>25452</v>
      </c>
      <c r="D195" s="128">
        <v>1128</v>
      </c>
      <c r="E195" s="128">
        <v>37457</v>
      </c>
      <c r="F195" s="128">
        <v>1.4716721672167217</v>
      </c>
      <c r="G195" s="128">
        <v>4.4318717586044318E-2</v>
      </c>
    </row>
    <row r="196" spans="1:7" x14ac:dyDescent="0.25">
      <c r="A196" s="127" t="s">
        <v>5821</v>
      </c>
      <c r="B196" s="128">
        <v>2013</v>
      </c>
      <c r="C196" s="128">
        <v>25452</v>
      </c>
      <c r="D196" s="128">
        <v>54</v>
      </c>
      <c r="E196" s="128">
        <v>5334</v>
      </c>
      <c r="F196" s="128">
        <v>0.20957095709570958</v>
      </c>
      <c r="G196" s="128">
        <v>2.1216407355021216E-3</v>
      </c>
    </row>
    <row r="197" spans="1:7" x14ac:dyDescent="0.25">
      <c r="A197" s="127" t="s">
        <v>5822</v>
      </c>
      <c r="B197" s="128">
        <v>2013</v>
      </c>
      <c r="C197" s="128">
        <v>25452</v>
      </c>
      <c r="D197" s="128">
        <v>92</v>
      </c>
      <c r="E197" s="128">
        <v>8018</v>
      </c>
      <c r="F197" s="128">
        <v>0.31502435957881503</v>
      </c>
      <c r="G197" s="128">
        <v>3.6146471790036148E-3</v>
      </c>
    </row>
    <row r="198" spans="1:7" x14ac:dyDescent="0.25">
      <c r="A198" s="127" t="s">
        <v>5823</v>
      </c>
      <c r="B198" s="128">
        <v>2013</v>
      </c>
      <c r="C198" s="128">
        <v>25452</v>
      </c>
      <c r="D198" s="128">
        <v>129</v>
      </c>
      <c r="E198" s="128">
        <v>13812</v>
      </c>
      <c r="F198" s="128">
        <v>0.54266855256954272</v>
      </c>
      <c r="G198" s="128">
        <v>5.0683639792550687E-3</v>
      </c>
    </row>
    <row r="199" spans="1:7" x14ac:dyDescent="0.25">
      <c r="A199" s="127" t="s">
        <v>5824</v>
      </c>
      <c r="B199" s="128">
        <v>2013</v>
      </c>
      <c r="C199" s="128">
        <v>25452</v>
      </c>
      <c r="D199" s="128">
        <v>1234</v>
      </c>
      <c r="E199" s="128">
        <v>35665</v>
      </c>
      <c r="F199" s="128">
        <v>1.4012651265126512</v>
      </c>
      <c r="G199" s="128">
        <v>4.8483419770548486E-2</v>
      </c>
    </row>
    <row r="200" spans="1:7" x14ac:dyDescent="0.25">
      <c r="A200" s="127" t="s">
        <v>5825</v>
      </c>
      <c r="B200" s="128">
        <v>2013</v>
      </c>
      <c r="C200" s="128">
        <v>25452</v>
      </c>
      <c r="D200" s="128">
        <v>153</v>
      </c>
      <c r="E200" s="128">
        <v>13068</v>
      </c>
      <c r="F200" s="128">
        <v>0.5134370579915134</v>
      </c>
      <c r="G200" s="128">
        <v>6.0113154172560116E-3</v>
      </c>
    </row>
    <row r="201" spans="1:7" x14ac:dyDescent="0.25">
      <c r="A201" s="127" t="s">
        <v>5826</v>
      </c>
      <c r="B201" s="128">
        <v>2013</v>
      </c>
      <c r="C201" s="128">
        <v>25452</v>
      </c>
      <c r="D201" s="128">
        <v>206</v>
      </c>
      <c r="E201" s="128">
        <v>7859</v>
      </c>
      <c r="F201" s="128">
        <v>0.3087773063020588</v>
      </c>
      <c r="G201" s="128">
        <v>8.0936665095080931E-3</v>
      </c>
    </row>
    <row r="202" spans="1:7" x14ac:dyDescent="0.25">
      <c r="A202" s="127" t="s">
        <v>5827</v>
      </c>
      <c r="B202" s="128">
        <v>2013</v>
      </c>
      <c r="C202" s="128">
        <v>25452</v>
      </c>
      <c r="D202" s="128">
        <v>64</v>
      </c>
      <c r="E202" s="128">
        <v>18849</v>
      </c>
      <c r="F202" s="128">
        <v>0.74057048561999061</v>
      </c>
      <c r="G202" s="128">
        <v>2.5145371680025145E-3</v>
      </c>
    </row>
    <row r="203" spans="1:7" x14ac:dyDescent="0.25">
      <c r="A203" s="127" t="s">
        <v>5828</v>
      </c>
      <c r="B203" s="128">
        <v>2013</v>
      </c>
      <c r="C203" s="128">
        <v>25452</v>
      </c>
      <c r="D203" s="128">
        <v>60</v>
      </c>
      <c r="E203" s="128">
        <v>19753</v>
      </c>
      <c r="F203" s="128">
        <v>0.77608832311802611</v>
      </c>
      <c r="G203" s="128">
        <v>2.3573785950023575E-3</v>
      </c>
    </row>
    <row r="204" spans="1:7" x14ac:dyDescent="0.25">
      <c r="A204" s="127" t="s">
        <v>5829</v>
      </c>
      <c r="B204" s="128">
        <v>2013</v>
      </c>
      <c r="C204" s="128">
        <v>25452</v>
      </c>
      <c r="D204" s="128">
        <v>93</v>
      </c>
      <c r="E204" s="128">
        <v>3999</v>
      </c>
      <c r="F204" s="128">
        <v>0.15711928335690711</v>
      </c>
      <c r="G204" s="128">
        <v>3.653936822253654E-3</v>
      </c>
    </row>
    <row r="205" spans="1:7" x14ac:dyDescent="0.25">
      <c r="A205" s="127" t="s">
        <v>5830</v>
      </c>
      <c r="B205" s="128">
        <v>2013</v>
      </c>
      <c r="C205" s="128">
        <v>25452</v>
      </c>
      <c r="D205" s="128">
        <v>244</v>
      </c>
      <c r="E205" s="128">
        <v>69773</v>
      </c>
      <c r="F205" s="128">
        <v>2.7413562784849912</v>
      </c>
      <c r="G205" s="128">
        <v>9.5866729530095871E-3</v>
      </c>
    </row>
    <row r="206" spans="1:7" x14ac:dyDescent="0.25">
      <c r="A206" s="127" t="s">
        <v>5831</v>
      </c>
      <c r="B206" s="128">
        <v>2013</v>
      </c>
      <c r="C206" s="128">
        <v>25452</v>
      </c>
      <c r="D206" s="128">
        <v>115</v>
      </c>
      <c r="E206" s="128">
        <v>12581</v>
      </c>
      <c r="F206" s="128">
        <v>0.49430300172874431</v>
      </c>
      <c r="G206" s="128">
        <v>4.5183089737545184E-3</v>
      </c>
    </row>
    <row r="207" spans="1:7" x14ac:dyDescent="0.25">
      <c r="A207" s="127" t="s">
        <v>5832</v>
      </c>
      <c r="B207" s="128">
        <v>2013</v>
      </c>
      <c r="C207" s="128">
        <v>25452</v>
      </c>
      <c r="D207" s="128">
        <v>245</v>
      </c>
      <c r="E207" s="128">
        <v>14300</v>
      </c>
      <c r="F207" s="128">
        <v>0.56184189847556187</v>
      </c>
      <c r="G207" s="128">
        <v>9.6259625962596268E-3</v>
      </c>
    </row>
    <row r="208" spans="1:7" x14ac:dyDescent="0.25">
      <c r="A208" s="127" t="s">
        <v>5833</v>
      </c>
      <c r="B208" s="128">
        <v>2013</v>
      </c>
      <c r="C208" s="128">
        <v>25452</v>
      </c>
      <c r="D208" s="128">
        <v>1558</v>
      </c>
      <c r="E208" s="128">
        <v>50666</v>
      </c>
      <c r="F208" s="128">
        <v>1.9906490649064907</v>
      </c>
      <c r="G208" s="128">
        <v>6.1213264183561211E-2</v>
      </c>
    </row>
    <row r="209" spans="1:7" x14ac:dyDescent="0.25">
      <c r="A209" s="127" t="s">
        <v>5834</v>
      </c>
      <c r="B209" s="128">
        <v>2013</v>
      </c>
      <c r="C209" s="128">
        <v>25452</v>
      </c>
      <c r="D209" s="128">
        <v>1032</v>
      </c>
      <c r="E209" s="128">
        <v>26793</v>
      </c>
      <c r="F209" s="128">
        <v>1.0526874115983027</v>
      </c>
      <c r="G209" s="128">
        <v>4.054691183404055E-2</v>
      </c>
    </row>
    <row r="210" spans="1:7" x14ac:dyDescent="0.25">
      <c r="A210" s="127" t="s">
        <v>5835</v>
      </c>
      <c r="B210" s="128">
        <v>2013</v>
      </c>
      <c r="C210" s="128">
        <v>25452</v>
      </c>
      <c r="D210" s="128">
        <v>1452</v>
      </c>
      <c r="E210" s="128">
        <v>38174</v>
      </c>
      <c r="F210" s="128">
        <v>1.4998428414269998</v>
      </c>
      <c r="G210" s="128">
        <v>5.704856199905705E-2</v>
      </c>
    </row>
    <row r="211" spans="1:7" x14ac:dyDescent="0.25">
      <c r="A211" s="127" t="s">
        <v>5836</v>
      </c>
      <c r="B211" s="128">
        <v>2013</v>
      </c>
      <c r="C211" s="128">
        <v>25452</v>
      </c>
      <c r="D211" s="128">
        <v>2164</v>
      </c>
      <c r="E211" s="128">
        <v>140349</v>
      </c>
      <c r="F211" s="128">
        <v>5.5142621404997643</v>
      </c>
      <c r="G211" s="128">
        <v>8.5022787993085019E-2</v>
      </c>
    </row>
    <row r="212" spans="1:7" x14ac:dyDescent="0.25">
      <c r="A212" s="127" t="s">
        <v>5837</v>
      </c>
      <c r="B212" s="128">
        <v>2013</v>
      </c>
      <c r="C212" s="128">
        <v>25452</v>
      </c>
      <c r="D212" s="128">
        <v>624</v>
      </c>
      <c r="E212" s="128">
        <v>33599</v>
      </c>
      <c r="F212" s="128">
        <v>1.3200927235580702</v>
      </c>
      <c r="G212" s="128">
        <v>2.4516737388024516E-2</v>
      </c>
    </row>
    <row r="213" spans="1:7" x14ac:dyDescent="0.25">
      <c r="A213" s="127" t="s">
        <v>5838</v>
      </c>
      <c r="B213" s="128">
        <v>2013</v>
      </c>
      <c r="C213" s="128">
        <v>25452</v>
      </c>
      <c r="D213" s="128">
        <v>47</v>
      </c>
      <c r="E213" s="128">
        <v>19552</v>
      </c>
      <c r="F213" s="128">
        <v>0.76819110482476816</v>
      </c>
      <c r="G213" s="128">
        <v>1.8466132327518466E-3</v>
      </c>
    </row>
    <row r="214" spans="1:7" x14ac:dyDescent="0.25">
      <c r="A214" s="127" t="s">
        <v>5839</v>
      </c>
      <c r="B214" s="128">
        <v>2013</v>
      </c>
      <c r="C214" s="128">
        <v>25452</v>
      </c>
      <c r="D214" s="128">
        <v>33</v>
      </c>
      <c r="E214" s="128">
        <v>11616</v>
      </c>
      <c r="F214" s="128">
        <v>0.4563884959924564</v>
      </c>
      <c r="G214" s="128">
        <v>1.2965582272512965E-3</v>
      </c>
    </row>
    <row r="215" spans="1:7" x14ac:dyDescent="0.25">
      <c r="A215" s="127" t="s">
        <v>5840</v>
      </c>
      <c r="B215" s="128">
        <v>2013</v>
      </c>
      <c r="C215" s="128">
        <v>25452</v>
      </c>
      <c r="D215" s="128">
        <v>2581</v>
      </c>
      <c r="E215" s="128">
        <v>22376</v>
      </c>
      <c r="F215" s="128">
        <v>0.87914505736287918</v>
      </c>
      <c r="G215" s="128">
        <v>0.10140656922835141</v>
      </c>
    </row>
    <row r="216" spans="1:7" x14ac:dyDescent="0.25">
      <c r="A216" s="127" t="s">
        <v>5841</v>
      </c>
      <c r="B216" s="128">
        <v>2013</v>
      </c>
      <c r="C216" s="128">
        <v>25452</v>
      </c>
      <c r="D216" s="128">
        <v>221</v>
      </c>
      <c r="E216" s="128">
        <v>65693</v>
      </c>
      <c r="F216" s="128">
        <v>2.581054534024831</v>
      </c>
      <c r="G216" s="128">
        <v>8.6830111582586831E-3</v>
      </c>
    </row>
    <row r="217" spans="1:7" x14ac:dyDescent="0.25">
      <c r="A217" s="127" t="s">
        <v>5842</v>
      </c>
      <c r="B217" s="128">
        <v>2013</v>
      </c>
      <c r="C217" s="128">
        <v>25452</v>
      </c>
      <c r="D217" s="128">
        <v>92</v>
      </c>
      <c r="E217" s="128">
        <v>18220</v>
      </c>
      <c r="F217" s="128">
        <v>0.7158573000157159</v>
      </c>
      <c r="G217" s="128">
        <v>3.6146471790036148E-3</v>
      </c>
    </row>
    <row r="218" spans="1:7" x14ac:dyDescent="0.25">
      <c r="A218" s="127" t="s">
        <v>5843</v>
      </c>
      <c r="B218" s="128">
        <v>2013</v>
      </c>
      <c r="C218" s="128">
        <v>25452</v>
      </c>
      <c r="D218" s="128">
        <v>33</v>
      </c>
      <c r="E218" s="128">
        <v>10801</v>
      </c>
      <c r="F218" s="128">
        <v>0.42436743674367439</v>
      </c>
      <c r="G218" s="128">
        <v>1.2965582272512965E-3</v>
      </c>
    </row>
    <row r="219" spans="1:7" x14ac:dyDescent="0.25">
      <c r="A219" s="127" t="s">
        <v>5844</v>
      </c>
      <c r="B219" s="128">
        <v>2013</v>
      </c>
      <c r="C219" s="128">
        <v>25452</v>
      </c>
      <c r="D219" s="128">
        <v>343</v>
      </c>
      <c r="E219" s="128">
        <v>19602</v>
      </c>
      <c r="F219" s="128">
        <v>0.77015558698727016</v>
      </c>
      <c r="G219" s="128">
        <v>1.3476347634763476E-2</v>
      </c>
    </row>
    <row r="220" spans="1:7" x14ac:dyDescent="0.25">
      <c r="A220" s="127" t="s">
        <v>5845</v>
      </c>
      <c r="B220" s="128">
        <v>2013</v>
      </c>
      <c r="C220" s="128">
        <v>25452</v>
      </c>
      <c r="D220" s="128">
        <v>47</v>
      </c>
      <c r="E220" s="128">
        <v>7614</v>
      </c>
      <c r="F220" s="128">
        <v>0.29915134370579916</v>
      </c>
      <c r="G220" s="128">
        <v>1.8466132327518466E-3</v>
      </c>
    </row>
    <row r="221" spans="1:7" x14ac:dyDescent="0.25">
      <c r="A221" s="127" t="s">
        <v>5846</v>
      </c>
      <c r="B221" s="128">
        <v>2013</v>
      </c>
      <c r="C221" s="128">
        <v>25452</v>
      </c>
      <c r="D221" s="128">
        <v>40</v>
      </c>
      <c r="E221" s="128">
        <v>16305</v>
      </c>
      <c r="F221" s="128">
        <v>0.64061763319189058</v>
      </c>
      <c r="G221" s="128">
        <v>1.5715857300015717E-3</v>
      </c>
    </row>
    <row r="222" spans="1:7" x14ac:dyDescent="0.25">
      <c r="A222" s="127" t="s">
        <v>5847</v>
      </c>
      <c r="B222" s="128">
        <v>2013</v>
      </c>
      <c r="C222" s="128">
        <v>25452</v>
      </c>
      <c r="D222" s="128">
        <v>131</v>
      </c>
      <c r="E222" s="128">
        <v>29460</v>
      </c>
      <c r="F222" s="128">
        <v>1.1574728901461575</v>
      </c>
      <c r="G222" s="128">
        <v>5.1469432657551472E-3</v>
      </c>
    </row>
    <row r="223" spans="1:7" x14ac:dyDescent="0.25">
      <c r="A223" s="127" t="s">
        <v>5848</v>
      </c>
      <c r="B223" s="128">
        <v>2013</v>
      </c>
      <c r="C223" s="128">
        <v>25452</v>
      </c>
      <c r="D223" s="128">
        <v>424</v>
      </c>
      <c r="E223" s="128">
        <v>17528</v>
      </c>
      <c r="F223" s="128">
        <v>0.68866886688668871</v>
      </c>
      <c r="G223" s="128">
        <v>1.6658808738016659E-2</v>
      </c>
    </row>
    <row r="224" spans="1:7" x14ac:dyDescent="0.25">
      <c r="A224" s="127" t="s">
        <v>5849</v>
      </c>
      <c r="B224" s="128">
        <v>2013</v>
      </c>
      <c r="C224" s="128">
        <v>25452</v>
      </c>
      <c r="D224" s="128">
        <v>32</v>
      </c>
      <c r="E224" s="128">
        <v>4120</v>
      </c>
      <c r="F224" s="128">
        <v>0.16187333019016187</v>
      </c>
      <c r="G224" s="128">
        <v>1.2572685840012573E-3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workbookViewId="0">
      <selection activeCell="C6" sqref="C6"/>
    </sheetView>
  </sheetViews>
  <sheetFormatPr defaultRowHeight="15" x14ac:dyDescent="0.25"/>
  <cols>
    <col min="1" max="1" width="12" style="3" bestFit="1" customWidth="1"/>
    <col min="2" max="5" width="12" bestFit="1" customWidth="1"/>
  </cols>
  <sheetData>
    <row r="1" spans="1:5" x14ac:dyDescent="0.25">
      <c r="A1" s="121" t="s">
        <v>0</v>
      </c>
      <c r="B1" s="122" t="s">
        <v>5</v>
      </c>
      <c r="C1" s="122" t="s">
        <v>6</v>
      </c>
      <c r="D1" s="122" t="s">
        <v>995</v>
      </c>
      <c r="E1" s="122" t="s">
        <v>996</v>
      </c>
    </row>
    <row r="2" spans="1:5" x14ac:dyDescent="0.25">
      <c r="A2" s="123" t="s">
        <v>5627</v>
      </c>
      <c r="B2" s="124">
        <v>7.1074964639321073E-2</v>
      </c>
      <c r="C2" s="124">
        <v>2.6324060977526323E-3</v>
      </c>
      <c r="D2" s="124">
        <v>7.1074964639321073E-2</v>
      </c>
      <c r="E2" s="124">
        <v>2.6324060977526323E-3</v>
      </c>
    </row>
    <row r="3" spans="1:5" x14ac:dyDescent="0.25">
      <c r="A3" s="123" t="s">
        <v>5628</v>
      </c>
      <c r="B3" s="124">
        <v>0.10804651893760804</v>
      </c>
      <c r="C3" s="124">
        <v>9.822410812509823E-4</v>
      </c>
      <c r="D3" s="124">
        <v>0.10804651893760804</v>
      </c>
      <c r="E3" s="124">
        <v>9.822410812509823E-4</v>
      </c>
    </row>
    <row r="4" spans="1:5" x14ac:dyDescent="0.25">
      <c r="A4" s="123" t="s">
        <v>5629</v>
      </c>
      <c r="B4" s="124">
        <v>0.66411283985541414</v>
      </c>
      <c r="C4" s="124">
        <v>2.1373565928021372E-2</v>
      </c>
      <c r="D4" s="124">
        <v>0.66411283985541414</v>
      </c>
      <c r="E4" s="124">
        <v>2.1373565928021372E-2</v>
      </c>
    </row>
    <row r="5" spans="1:5" x14ac:dyDescent="0.25">
      <c r="A5" s="123" t="s">
        <v>5630</v>
      </c>
      <c r="B5" s="124">
        <v>0.12081565299387081</v>
      </c>
      <c r="C5" s="124">
        <v>2.5538268112525538E-3</v>
      </c>
      <c r="D5" s="124">
        <v>0.12081565299387081</v>
      </c>
      <c r="E5" s="124">
        <v>2.5538268112525538E-3</v>
      </c>
    </row>
    <row r="6" spans="1:5" x14ac:dyDescent="0.25">
      <c r="A6" s="123" t="s">
        <v>5631</v>
      </c>
      <c r="B6" s="124">
        <v>1.0584629891560584</v>
      </c>
      <c r="C6" s="124">
        <v>1.4144271570014143E-2</v>
      </c>
      <c r="D6" s="124">
        <v>1.0584629891560584</v>
      </c>
      <c r="E6" s="124">
        <v>1.4144271570014143E-2</v>
      </c>
    </row>
    <row r="7" spans="1:5" x14ac:dyDescent="0.25">
      <c r="A7" s="123" t="s">
        <v>5632</v>
      </c>
      <c r="B7" s="124">
        <v>0.84842055634134839</v>
      </c>
      <c r="C7" s="124">
        <v>8.1722457960081724E-3</v>
      </c>
      <c r="D7" s="124">
        <v>0.84842055634134839</v>
      </c>
      <c r="E7" s="124">
        <v>8.1722457960081724E-3</v>
      </c>
    </row>
    <row r="8" spans="1:5" x14ac:dyDescent="0.25">
      <c r="A8" s="123" t="s">
        <v>5633</v>
      </c>
      <c r="B8" s="124">
        <v>0.15071507150715072</v>
      </c>
      <c r="C8" s="124">
        <v>1.4537168002514537E-3</v>
      </c>
      <c r="D8" s="124">
        <v>0.15071507150715072</v>
      </c>
      <c r="E8" s="124">
        <v>1.4537168002514537E-3</v>
      </c>
    </row>
    <row r="9" spans="1:5" x14ac:dyDescent="0.25">
      <c r="A9" s="123" t="s">
        <v>5634</v>
      </c>
      <c r="B9" s="124">
        <v>0.26815181518151815</v>
      </c>
      <c r="C9" s="124">
        <v>5.8934464875058934E-2</v>
      </c>
      <c r="D9" s="124">
        <v>0.26815181518151815</v>
      </c>
      <c r="E9" s="124">
        <v>5.8934464875058934E-2</v>
      </c>
    </row>
    <row r="10" spans="1:5" x14ac:dyDescent="0.25">
      <c r="A10" s="123" t="s">
        <v>5635</v>
      </c>
      <c r="B10" s="124">
        <v>0.63943894389438949</v>
      </c>
      <c r="C10" s="124">
        <v>1.8073235895018074E-3</v>
      </c>
      <c r="D10" s="124">
        <v>0.63943894389438949</v>
      </c>
      <c r="E10" s="124">
        <v>1.8073235895018074E-3</v>
      </c>
    </row>
    <row r="11" spans="1:5" x14ac:dyDescent="0.25">
      <c r="A11" s="123" t="s">
        <v>5636</v>
      </c>
      <c r="B11" s="124">
        <v>1.2189218921892189</v>
      </c>
      <c r="C11" s="124">
        <v>1.885902876001886E-2</v>
      </c>
      <c r="D11" s="124">
        <v>1.2189218921892189</v>
      </c>
      <c r="E11" s="124">
        <v>1.885902876001886E-2</v>
      </c>
    </row>
    <row r="12" spans="1:5" x14ac:dyDescent="0.25">
      <c r="A12" s="123" t="s">
        <v>5637</v>
      </c>
      <c r="B12" s="124">
        <v>0.38354549740688354</v>
      </c>
      <c r="C12" s="124">
        <v>3.5360678925035359E-3</v>
      </c>
      <c r="D12" s="124">
        <v>0.38354549740688354</v>
      </c>
      <c r="E12" s="124">
        <v>3.5360678925035359E-3</v>
      </c>
    </row>
    <row r="13" spans="1:5" x14ac:dyDescent="0.25">
      <c r="A13" s="123" t="s">
        <v>5638</v>
      </c>
      <c r="B13" s="124">
        <v>0.10875373251610876</v>
      </c>
      <c r="C13" s="124">
        <v>6.2863429200062863E-4</v>
      </c>
      <c r="D13" s="124">
        <v>0.10875373251610876</v>
      </c>
      <c r="E13" s="124">
        <v>6.2863429200062863E-4</v>
      </c>
    </row>
    <row r="14" spans="1:5" x14ac:dyDescent="0.25">
      <c r="A14" s="123" t="s">
        <v>5639</v>
      </c>
      <c r="B14" s="124">
        <v>0.99756404211849758</v>
      </c>
      <c r="C14" s="124">
        <v>3.3828382838283828E-2</v>
      </c>
      <c r="D14" s="124">
        <v>0.99756404211849758</v>
      </c>
      <c r="E14" s="124">
        <v>3.3828382838283828E-2</v>
      </c>
    </row>
    <row r="15" spans="1:5" x14ac:dyDescent="0.25">
      <c r="A15" s="123" t="s">
        <v>5640</v>
      </c>
      <c r="B15" s="124">
        <v>0.30567342448530566</v>
      </c>
      <c r="C15" s="124">
        <v>9.822410812509823E-4</v>
      </c>
      <c r="D15" s="124">
        <v>0.30567342448530566</v>
      </c>
      <c r="E15" s="124">
        <v>9.822410812509823E-4</v>
      </c>
    </row>
    <row r="16" spans="1:5" x14ac:dyDescent="0.25">
      <c r="A16" s="123" t="s">
        <v>5641</v>
      </c>
      <c r="B16" s="124">
        <v>2.365825868301116</v>
      </c>
      <c r="C16" s="124">
        <v>4.0075436115040077E-3</v>
      </c>
      <c r="D16" s="124">
        <v>2.365825868301116</v>
      </c>
      <c r="E16" s="124">
        <v>4.0075436115040077E-3</v>
      </c>
    </row>
    <row r="17" spans="1:5" x14ac:dyDescent="0.25">
      <c r="A17" s="123" t="s">
        <v>5642</v>
      </c>
      <c r="B17" s="124">
        <v>0.76917334590601916</v>
      </c>
      <c r="C17" s="124">
        <v>6.1684739902561686E-3</v>
      </c>
      <c r="D17" s="124">
        <v>0.76917334590601916</v>
      </c>
      <c r="E17" s="124">
        <v>6.1684739902561686E-3</v>
      </c>
    </row>
    <row r="18" spans="1:5" x14ac:dyDescent="0.25">
      <c r="A18" s="123" t="s">
        <v>5643</v>
      </c>
      <c r="B18" s="124">
        <v>0.11794750903661795</v>
      </c>
      <c r="C18" s="124">
        <v>4.3218607575043217E-4</v>
      </c>
      <c r="D18" s="124">
        <v>0.11794750903661795</v>
      </c>
      <c r="E18" s="124">
        <v>4.3218607575043217E-4</v>
      </c>
    </row>
    <row r="19" spans="1:5" x14ac:dyDescent="0.25">
      <c r="A19" s="123" t="s">
        <v>5644</v>
      </c>
      <c r="B19" s="124">
        <v>0.91772748703441775</v>
      </c>
      <c r="C19" s="124">
        <v>4.2432814710042432E-3</v>
      </c>
      <c r="D19" s="124">
        <v>0.91772748703441775</v>
      </c>
      <c r="E19" s="124">
        <v>4.2432814710042432E-3</v>
      </c>
    </row>
    <row r="20" spans="1:5" x14ac:dyDescent="0.25">
      <c r="A20" s="123" t="s">
        <v>5645</v>
      </c>
      <c r="B20" s="124">
        <v>0.46958981612446959</v>
      </c>
      <c r="C20" s="124">
        <v>1.8859028760018859E-3</v>
      </c>
      <c r="D20" s="124">
        <v>0.46958981612446959</v>
      </c>
      <c r="E20" s="124">
        <v>1.8859028760018859E-3</v>
      </c>
    </row>
    <row r="21" spans="1:5" x14ac:dyDescent="0.25">
      <c r="A21" s="123" t="s">
        <v>5646</v>
      </c>
      <c r="B21" s="124">
        <v>1.8652758132956153</v>
      </c>
      <c r="C21" s="124">
        <v>4.6597516894546595E-2</v>
      </c>
      <c r="D21" s="124">
        <v>1.8652758132956153</v>
      </c>
      <c r="E21" s="124">
        <v>4.6597516894546595E-2</v>
      </c>
    </row>
    <row r="22" spans="1:5" x14ac:dyDescent="0.25">
      <c r="A22" s="123" t="s">
        <v>5647</v>
      </c>
      <c r="B22" s="124">
        <v>0.23585572842998587</v>
      </c>
      <c r="C22" s="124">
        <v>1.8859028760018859E-3</v>
      </c>
      <c r="D22" s="124">
        <v>0.23585572842998587</v>
      </c>
      <c r="E22" s="124">
        <v>1.8859028760018859E-3</v>
      </c>
    </row>
    <row r="23" spans="1:5" x14ac:dyDescent="0.25">
      <c r="A23" s="123" t="s">
        <v>5648</v>
      </c>
      <c r="B23" s="124">
        <v>2.1614018544711615</v>
      </c>
      <c r="C23" s="124">
        <v>7.8147100424328153E-2</v>
      </c>
      <c r="D23" s="124">
        <v>2.1614018544711615</v>
      </c>
      <c r="E23" s="124">
        <v>7.8147100424328153E-2</v>
      </c>
    </row>
    <row r="24" spans="1:5" x14ac:dyDescent="0.25">
      <c r="A24" s="123" t="s">
        <v>5649</v>
      </c>
      <c r="B24" s="124">
        <v>0.81019173345906015</v>
      </c>
      <c r="C24" s="124">
        <v>3.1431714600031434E-3</v>
      </c>
      <c r="D24" s="124">
        <v>0.81019173345906015</v>
      </c>
      <c r="E24" s="124">
        <v>3.1431714600031434E-3</v>
      </c>
    </row>
    <row r="25" spans="1:5" x14ac:dyDescent="0.25">
      <c r="A25" s="123" t="s">
        <v>5650</v>
      </c>
      <c r="B25" s="124">
        <v>0.16297344020116297</v>
      </c>
      <c r="C25" s="124">
        <v>3.3003300330033004E-3</v>
      </c>
      <c r="D25" s="124">
        <v>0.16297344020116297</v>
      </c>
      <c r="E25" s="124">
        <v>3.3003300330033004E-3</v>
      </c>
    </row>
    <row r="26" spans="1:5" x14ac:dyDescent="0.25">
      <c r="A26" s="123" t="s">
        <v>5651</v>
      </c>
      <c r="B26" s="124">
        <v>0.14863272041489864</v>
      </c>
      <c r="C26" s="124">
        <v>1.1393996542511393E-3</v>
      </c>
      <c r="D26" s="124">
        <v>0.14863272041489864</v>
      </c>
      <c r="E26" s="124">
        <v>1.1393996542511393E-3</v>
      </c>
    </row>
    <row r="27" spans="1:5" x14ac:dyDescent="0.25">
      <c r="A27" s="123" t="s">
        <v>5652</v>
      </c>
      <c r="B27" s="124">
        <v>0.22387238723872388</v>
      </c>
      <c r="C27" s="124">
        <v>1.8859028760018859E-3</v>
      </c>
      <c r="D27" s="124">
        <v>0.22387238723872388</v>
      </c>
      <c r="E27" s="124">
        <v>1.8859028760018859E-3</v>
      </c>
    </row>
    <row r="28" spans="1:5" x14ac:dyDescent="0.25">
      <c r="A28" s="123" t="s">
        <v>5653</v>
      </c>
      <c r="B28" s="124">
        <v>1.4899418513279898</v>
      </c>
      <c r="C28" s="124">
        <v>4.2393525066792392E-2</v>
      </c>
      <c r="D28" s="124">
        <v>1.4899418513279898</v>
      </c>
      <c r="E28" s="124">
        <v>4.2393525066792392E-2</v>
      </c>
    </row>
    <row r="29" spans="1:5" x14ac:dyDescent="0.25">
      <c r="A29" s="123" t="s">
        <v>5654</v>
      </c>
      <c r="B29" s="124">
        <v>4.5326889831840331</v>
      </c>
      <c r="C29" s="124">
        <v>1.9644821625019643E-2</v>
      </c>
      <c r="D29" s="124">
        <v>4.5326889831840331</v>
      </c>
      <c r="E29" s="124">
        <v>1.9644821625019643E-2</v>
      </c>
    </row>
    <row r="30" spans="1:5" x14ac:dyDescent="0.25">
      <c r="A30" s="123" t="s">
        <v>5655</v>
      </c>
      <c r="B30" s="124">
        <v>0.12112997013987113</v>
      </c>
      <c r="C30" s="124">
        <v>1.1786892975011788E-3</v>
      </c>
      <c r="D30" s="124">
        <v>0.12112997013987113</v>
      </c>
      <c r="E30" s="124">
        <v>1.1786892975011788E-3</v>
      </c>
    </row>
    <row r="31" spans="1:5" x14ac:dyDescent="0.25">
      <c r="A31" s="123" t="s">
        <v>5656</v>
      </c>
      <c r="B31" s="124">
        <v>0.24548169102624548</v>
      </c>
      <c r="C31" s="124">
        <v>1.7287443030017287E-3</v>
      </c>
      <c r="D31" s="124">
        <v>0.24548169102624548</v>
      </c>
      <c r="E31" s="124">
        <v>1.7287443030017287E-3</v>
      </c>
    </row>
    <row r="32" spans="1:5" x14ac:dyDescent="0.25">
      <c r="A32" s="123" t="s">
        <v>5657</v>
      </c>
      <c r="B32" s="124">
        <v>1.1593980826654093</v>
      </c>
      <c r="C32" s="124">
        <v>1.6462360521766462E-2</v>
      </c>
      <c r="D32" s="124">
        <v>1.1593980826654093</v>
      </c>
      <c r="E32" s="124">
        <v>1.6462360521766462E-2</v>
      </c>
    </row>
    <row r="33" spans="1:5" x14ac:dyDescent="0.25">
      <c r="A33" s="123" t="s">
        <v>5658</v>
      </c>
      <c r="B33" s="124">
        <v>1.0301351563727801</v>
      </c>
      <c r="C33" s="124">
        <v>4.7540468332547539E-3</v>
      </c>
      <c r="D33" s="124">
        <v>1.0301351563727801</v>
      </c>
      <c r="E33" s="124">
        <v>4.7540468332547539E-3</v>
      </c>
    </row>
    <row r="34" spans="1:5" x14ac:dyDescent="0.25">
      <c r="A34" s="123" t="s">
        <v>5659</v>
      </c>
      <c r="B34" s="124">
        <v>0.17546754675467546</v>
      </c>
      <c r="C34" s="124">
        <v>3.0253025302530252E-3</v>
      </c>
      <c r="D34" s="124">
        <v>0.17546754675467546</v>
      </c>
      <c r="E34" s="124">
        <v>3.0253025302530252E-3</v>
      </c>
    </row>
    <row r="35" spans="1:5" x14ac:dyDescent="0.25">
      <c r="A35" s="123" t="s">
        <v>5660</v>
      </c>
      <c r="B35" s="124">
        <v>1.3323903818953324</v>
      </c>
      <c r="C35" s="124">
        <v>3.0253025302530252E-3</v>
      </c>
      <c r="D35" s="124">
        <v>1.3323903818953324</v>
      </c>
      <c r="E35" s="124">
        <v>3.0253025302530252E-3</v>
      </c>
    </row>
    <row r="36" spans="1:5" x14ac:dyDescent="0.25">
      <c r="A36" s="123" t="s">
        <v>5661</v>
      </c>
      <c r="B36" s="124">
        <v>0.4986248624862486</v>
      </c>
      <c r="C36" s="124">
        <v>1.0176017601760175E-2</v>
      </c>
      <c r="D36" s="124">
        <v>0.4986248624862486</v>
      </c>
      <c r="E36" s="124">
        <v>1.0176017601760175E-2</v>
      </c>
    </row>
    <row r="37" spans="1:5" x14ac:dyDescent="0.25">
      <c r="A37" s="123" t="s">
        <v>5662</v>
      </c>
      <c r="B37" s="124">
        <v>0.30669495520980672</v>
      </c>
      <c r="C37" s="124">
        <v>1.8859028760018859E-3</v>
      </c>
      <c r="D37" s="124">
        <v>0.30669495520980672</v>
      </c>
      <c r="E37" s="124">
        <v>1.8859028760018859E-3</v>
      </c>
    </row>
    <row r="38" spans="1:5" x14ac:dyDescent="0.25">
      <c r="A38" s="123" t="s">
        <v>5663</v>
      </c>
      <c r="B38" s="124">
        <v>0.34449159201634449</v>
      </c>
      <c r="C38" s="124">
        <v>1.8859028760018859E-3</v>
      </c>
      <c r="D38" s="124">
        <v>0.34449159201634449</v>
      </c>
      <c r="E38" s="124">
        <v>1.8859028760018859E-3</v>
      </c>
    </row>
    <row r="39" spans="1:5" x14ac:dyDescent="0.25">
      <c r="A39" s="123" t="s">
        <v>5664</v>
      </c>
      <c r="B39" s="124">
        <v>1.3656294200848655</v>
      </c>
      <c r="C39" s="124">
        <v>4.6872544397296871E-2</v>
      </c>
      <c r="D39" s="124">
        <v>1.3656294200848655</v>
      </c>
      <c r="E39" s="124">
        <v>4.6872544397296871E-2</v>
      </c>
    </row>
    <row r="40" spans="1:5" x14ac:dyDescent="0.25">
      <c r="A40" s="123" t="s">
        <v>5665</v>
      </c>
      <c r="B40" s="124">
        <v>0.4552098066949552</v>
      </c>
      <c r="C40" s="124">
        <v>1.214049976426214E-2</v>
      </c>
      <c r="D40" s="124">
        <v>0.4552098066949552</v>
      </c>
      <c r="E40" s="124">
        <v>1.214049976426214E-2</v>
      </c>
    </row>
    <row r="41" spans="1:5" x14ac:dyDescent="0.25">
      <c r="A41" s="123" t="s">
        <v>5666</v>
      </c>
      <c r="B41" s="124">
        <v>0.45261669024045259</v>
      </c>
      <c r="C41" s="124">
        <v>1.8859028760018859E-3</v>
      </c>
      <c r="D41" s="124">
        <v>0.45261669024045259</v>
      </c>
      <c r="E41" s="124">
        <v>1.8859028760018859E-3</v>
      </c>
    </row>
    <row r="42" spans="1:5" x14ac:dyDescent="0.25">
      <c r="A42" s="123" t="s">
        <v>5667</v>
      </c>
      <c r="B42" s="124">
        <v>1.4095159515951594</v>
      </c>
      <c r="C42" s="124">
        <v>2.0823510922520824E-3</v>
      </c>
      <c r="D42" s="124">
        <v>1.4095159515951594</v>
      </c>
      <c r="E42" s="124">
        <v>2.0823510922520824E-3</v>
      </c>
    </row>
    <row r="43" spans="1:5" x14ac:dyDescent="0.25">
      <c r="A43" s="123" t="s">
        <v>5668</v>
      </c>
      <c r="B43" s="124">
        <v>2.400950809366651</v>
      </c>
      <c r="C43" s="124">
        <v>1.9251925192519254E-2</v>
      </c>
      <c r="D43" s="124">
        <v>2.400950809366651</v>
      </c>
      <c r="E43" s="124">
        <v>1.9251925192519254E-2</v>
      </c>
    </row>
    <row r="44" spans="1:5" x14ac:dyDescent="0.25">
      <c r="A44" s="123" t="s">
        <v>5669</v>
      </c>
      <c r="B44" s="124">
        <v>3.3906569228351406</v>
      </c>
      <c r="C44" s="124">
        <v>9.9402797422599408E-3</v>
      </c>
      <c r="D44" s="124">
        <v>3.3906569228351406</v>
      </c>
      <c r="E44" s="124">
        <v>9.9402797422599408E-3</v>
      </c>
    </row>
    <row r="45" spans="1:5" x14ac:dyDescent="0.25">
      <c r="A45" s="123" t="s">
        <v>5670</v>
      </c>
      <c r="B45" s="124">
        <v>0.55846298915605841</v>
      </c>
      <c r="C45" s="124">
        <v>7.4257425742574254E-3</v>
      </c>
      <c r="D45" s="124">
        <v>0.55846298915605841</v>
      </c>
      <c r="E45" s="124">
        <v>7.4257425742574254E-3</v>
      </c>
    </row>
    <row r="46" spans="1:5" x14ac:dyDescent="0.25">
      <c r="A46" s="123" t="s">
        <v>5671</v>
      </c>
      <c r="B46" s="124">
        <v>0.26001885902876004</v>
      </c>
      <c r="C46" s="124">
        <v>3.5753575357535755E-3</v>
      </c>
      <c r="D46" s="124">
        <v>0.26001885902876004</v>
      </c>
      <c r="E46" s="124">
        <v>3.5753575357535755E-3</v>
      </c>
    </row>
    <row r="47" spans="1:5" x14ac:dyDescent="0.25">
      <c r="A47" s="123" t="s">
        <v>5672</v>
      </c>
      <c r="B47" s="124">
        <v>0.16238409555241237</v>
      </c>
      <c r="C47" s="124">
        <v>5.8934464875058938E-4</v>
      </c>
      <c r="D47" s="124">
        <v>0.16238409555241237</v>
      </c>
      <c r="E47" s="124">
        <v>5.8934464875058938E-4</v>
      </c>
    </row>
    <row r="48" spans="1:5" x14ac:dyDescent="0.25">
      <c r="A48" s="123" t="s">
        <v>5673</v>
      </c>
      <c r="B48" s="124">
        <v>0.74964639321074966</v>
      </c>
      <c r="C48" s="124">
        <v>9.1937765205091938E-3</v>
      </c>
      <c r="D48" s="124">
        <v>0.74964639321074966</v>
      </c>
      <c r="E48" s="124">
        <v>9.1937765205091938E-3</v>
      </c>
    </row>
    <row r="49" spans="1:5" x14ac:dyDescent="0.25">
      <c r="A49" s="123" t="s">
        <v>5674</v>
      </c>
      <c r="B49" s="124">
        <v>0.1205013358478705</v>
      </c>
      <c r="C49" s="124">
        <v>1.6108753732516109E-3</v>
      </c>
      <c r="D49" s="124">
        <v>0.1205013358478705</v>
      </c>
      <c r="E49" s="124">
        <v>1.6108753732516109E-3</v>
      </c>
    </row>
    <row r="50" spans="1:5" x14ac:dyDescent="0.25">
      <c r="A50" s="123" t="s">
        <v>5675</v>
      </c>
      <c r="B50" s="124">
        <v>0.20308816595945309</v>
      </c>
      <c r="C50" s="124">
        <v>1.2061920477762061E-2</v>
      </c>
      <c r="D50" s="124">
        <v>0.20308816595945309</v>
      </c>
      <c r="E50" s="124">
        <v>1.2061920477762061E-2</v>
      </c>
    </row>
    <row r="51" spans="1:5" x14ac:dyDescent="0.25">
      <c r="A51" s="123" t="s">
        <v>5676</v>
      </c>
      <c r="B51" s="124">
        <v>2.0873801665880873</v>
      </c>
      <c r="C51" s="124">
        <v>1.9723400911519723E-2</v>
      </c>
      <c r="D51" s="124">
        <v>2.0873801665880873</v>
      </c>
      <c r="E51" s="124">
        <v>1.9723400911519723E-2</v>
      </c>
    </row>
    <row r="52" spans="1:5" x14ac:dyDescent="0.25">
      <c r="A52" s="123" t="s">
        <v>5677</v>
      </c>
      <c r="B52" s="124">
        <v>4.015715857300016</v>
      </c>
      <c r="C52" s="124">
        <v>5.7520037718057519E-2</v>
      </c>
      <c r="D52" s="124">
        <v>4.015715857300016</v>
      </c>
      <c r="E52" s="124">
        <v>5.7520037718057519E-2</v>
      </c>
    </row>
    <row r="53" spans="1:5" x14ac:dyDescent="0.25">
      <c r="A53" s="123" t="s">
        <v>5678</v>
      </c>
      <c r="B53" s="124">
        <v>2.7875608989470377</v>
      </c>
      <c r="C53" s="124">
        <v>1.7955366965267956E-2</v>
      </c>
      <c r="D53" s="124">
        <v>2.7875608989470377</v>
      </c>
      <c r="E53" s="124">
        <v>1.7955366965267956E-2</v>
      </c>
    </row>
    <row r="54" spans="1:5" x14ac:dyDescent="0.25">
      <c r="A54" s="123" t="s">
        <v>5679</v>
      </c>
      <c r="B54" s="124">
        <v>0.41438786735816441</v>
      </c>
      <c r="C54" s="124">
        <v>3.2610403897532611E-3</v>
      </c>
      <c r="D54" s="124">
        <v>0.41438786735816441</v>
      </c>
      <c r="E54" s="124">
        <v>3.2610403897532611E-3</v>
      </c>
    </row>
    <row r="55" spans="1:5" x14ac:dyDescent="0.25">
      <c r="A55" s="123" t="s">
        <v>5680</v>
      </c>
      <c r="B55" s="124">
        <v>2.4752475247524754E-2</v>
      </c>
      <c r="C55" s="124">
        <v>1.3751375137513752E-3</v>
      </c>
      <c r="D55" s="124">
        <v>2.4752475247524754E-2</v>
      </c>
      <c r="E55" s="124">
        <v>1.3751375137513752E-3</v>
      </c>
    </row>
    <row r="56" spans="1:5" x14ac:dyDescent="0.25">
      <c r="A56" s="123" t="s">
        <v>5681</v>
      </c>
      <c r="B56" s="124">
        <v>0.21570014144271571</v>
      </c>
      <c r="C56" s="124">
        <v>3.5360678925035362E-4</v>
      </c>
      <c r="D56" s="124">
        <v>0.21570014144271571</v>
      </c>
      <c r="E56" s="124">
        <v>3.5360678925035362E-4</v>
      </c>
    </row>
    <row r="57" spans="1:5" x14ac:dyDescent="0.25">
      <c r="A57" s="123" t="s">
        <v>5682</v>
      </c>
      <c r="B57" s="124">
        <v>2.4866022316517364</v>
      </c>
      <c r="C57" s="124">
        <v>1.2769134056262768E-2</v>
      </c>
      <c r="D57" s="124">
        <v>2.4866022316517364</v>
      </c>
      <c r="E57" s="124">
        <v>1.2769134056262768E-2</v>
      </c>
    </row>
    <row r="58" spans="1:5" x14ac:dyDescent="0.25">
      <c r="A58" s="123" t="s">
        <v>5683</v>
      </c>
      <c r="B58" s="124">
        <v>3.6168866886688669</v>
      </c>
      <c r="C58" s="124">
        <v>7.6889831840326883E-2</v>
      </c>
      <c r="D58" s="124">
        <v>3.6168866886688669</v>
      </c>
      <c r="E58" s="124">
        <v>7.6889831840326883E-2</v>
      </c>
    </row>
    <row r="59" spans="1:5" x14ac:dyDescent="0.25">
      <c r="A59" s="123" t="s">
        <v>5684</v>
      </c>
      <c r="B59" s="124">
        <v>0.21090680496621092</v>
      </c>
      <c r="C59" s="124">
        <v>5.8148672010058149E-3</v>
      </c>
      <c r="D59" s="124">
        <v>0.21090680496621092</v>
      </c>
      <c r="E59" s="124">
        <v>5.8148672010058149E-3</v>
      </c>
    </row>
    <row r="60" spans="1:5" x14ac:dyDescent="0.25">
      <c r="A60" s="123" t="s">
        <v>5685</v>
      </c>
      <c r="B60" s="124">
        <v>0.59559170202734557</v>
      </c>
      <c r="C60" s="124">
        <v>4.0075436115040077E-3</v>
      </c>
      <c r="D60" s="124">
        <v>0.59559170202734557</v>
      </c>
      <c r="E60" s="124">
        <v>4.0075436115040077E-3</v>
      </c>
    </row>
    <row r="61" spans="1:5" x14ac:dyDescent="0.25">
      <c r="A61" s="123" t="s">
        <v>5686</v>
      </c>
      <c r="B61" s="124">
        <v>2.2979333647650479</v>
      </c>
      <c r="C61" s="124">
        <v>8.9501807323589505E-2</v>
      </c>
      <c r="D61" s="124">
        <v>2.2979333647650479</v>
      </c>
      <c r="E61" s="124">
        <v>8.9501807323589505E-2</v>
      </c>
    </row>
    <row r="62" spans="1:5" x14ac:dyDescent="0.25">
      <c r="A62" s="123" t="s">
        <v>5687</v>
      </c>
      <c r="B62" s="124">
        <v>1.0825082508250825</v>
      </c>
      <c r="C62" s="124">
        <v>8.8401697312588401E-3</v>
      </c>
      <c r="D62" s="124">
        <v>1.0825082508250825</v>
      </c>
      <c r="E62" s="124">
        <v>8.8401697312588401E-3</v>
      </c>
    </row>
    <row r="63" spans="1:5" x14ac:dyDescent="0.25">
      <c r="A63" s="123" t="s">
        <v>5688</v>
      </c>
      <c r="B63" s="124">
        <v>0.60403897532610407</v>
      </c>
      <c r="C63" s="124">
        <v>4.4397296872544399E-3</v>
      </c>
      <c r="D63" s="124">
        <v>0.60403897532610407</v>
      </c>
      <c r="E63" s="124">
        <v>4.4397296872544399E-3</v>
      </c>
    </row>
    <row r="64" spans="1:5" x14ac:dyDescent="0.25">
      <c r="A64" s="123" t="s">
        <v>5689</v>
      </c>
      <c r="B64" s="124">
        <v>0.25530410183875529</v>
      </c>
      <c r="C64" s="124">
        <v>4.4790193305044787E-3</v>
      </c>
      <c r="D64" s="124">
        <v>0.25530410183875529</v>
      </c>
      <c r="E64" s="124">
        <v>4.4790193305044787E-3</v>
      </c>
    </row>
    <row r="65" spans="1:5" x14ac:dyDescent="0.25">
      <c r="A65" s="123" t="s">
        <v>5690</v>
      </c>
      <c r="B65" s="124">
        <v>0.38016658808738019</v>
      </c>
      <c r="C65" s="124">
        <v>7.2292943580072296E-3</v>
      </c>
      <c r="D65" s="124">
        <v>0.38016658808738019</v>
      </c>
      <c r="E65" s="124">
        <v>7.2292943580072296E-3</v>
      </c>
    </row>
    <row r="66" spans="1:5" x14ac:dyDescent="0.25">
      <c r="A66" s="123" t="s">
        <v>5691</v>
      </c>
      <c r="B66" s="124">
        <v>0.7275263240609775</v>
      </c>
      <c r="C66" s="124">
        <v>5.2255225522552257E-3</v>
      </c>
      <c r="D66" s="124">
        <v>0.7275263240609775</v>
      </c>
      <c r="E66" s="124">
        <v>5.2255225522552257E-3</v>
      </c>
    </row>
    <row r="67" spans="1:5" x14ac:dyDescent="0.25">
      <c r="A67" s="123" t="s">
        <v>5692</v>
      </c>
      <c r="B67" s="124">
        <v>0.61268269684111265</v>
      </c>
      <c r="C67" s="124">
        <v>3.4967782492534966E-3</v>
      </c>
      <c r="D67" s="124">
        <v>0.61268269684111265</v>
      </c>
      <c r="E67" s="124">
        <v>3.4967782492534966E-3</v>
      </c>
    </row>
    <row r="68" spans="1:5" x14ac:dyDescent="0.25">
      <c r="A68" s="123" t="s">
        <v>5693</v>
      </c>
      <c r="B68" s="124">
        <v>2.9430693069306932</v>
      </c>
      <c r="C68" s="124">
        <v>9.8106239195348111E-2</v>
      </c>
      <c r="D68" s="124">
        <v>2.9430693069306932</v>
      </c>
      <c r="E68" s="124">
        <v>9.8106239195348111E-2</v>
      </c>
    </row>
    <row r="69" spans="1:5" x14ac:dyDescent="0.25">
      <c r="A69" s="123" t="s">
        <v>5694</v>
      </c>
      <c r="B69" s="124">
        <v>0.42318874744617319</v>
      </c>
      <c r="C69" s="124">
        <v>1.2572685840012573E-3</v>
      </c>
      <c r="D69" s="124">
        <v>0.42318874744617319</v>
      </c>
      <c r="E69" s="124">
        <v>1.2572685840012573E-3</v>
      </c>
    </row>
    <row r="70" spans="1:5" x14ac:dyDescent="0.25">
      <c r="A70" s="123" t="s">
        <v>5695</v>
      </c>
      <c r="B70" s="124">
        <v>0.58215464403583217</v>
      </c>
      <c r="C70" s="124">
        <v>2.2395096652522394E-3</v>
      </c>
      <c r="D70" s="124">
        <v>0.58215464403583217</v>
      </c>
      <c r="E70" s="124">
        <v>2.2395096652522394E-3</v>
      </c>
    </row>
    <row r="71" spans="1:5" x14ac:dyDescent="0.25">
      <c r="A71" s="123" t="s">
        <v>5696</v>
      </c>
      <c r="B71" s="124">
        <v>0.51999842841427002</v>
      </c>
      <c r="C71" s="124">
        <v>8.0543768662580551E-3</v>
      </c>
      <c r="D71" s="124">
        <v>0.51999842841427002</v>
      </c>
      <c r="E71" s="124">
        <v>8.0543768662580551E-3</v>
      </c>
    </row>
    <row r="72" spans="1:5" x14ac:dyDescent="0.25">
      <c r="A72" s="123" t="s">
        <v>5697</v>
      </c>
      <c r="B72" s="124">
        <v>0.57936507936507942</v>
      </c>
      <c r="C72" s="124">
        <v>2.8681439572528682E-3</v>
      </c>
      <c r="D72" s="124">
        <v>0.57936507936507942</v>
      </c>
      <c r="E72" s="124">
        <v>2.8681439572528682E-3</v>
      </c>
    </row>
    <row r="73" spans="1:5" x14ac:dyDescent="0.25">
      <c r="A73" s="123" t="s">
        <v>5698</v>
      </c>
      <c r="B73" s="124">
        <v>0.30449473518780451</v>
      </c>
      <c r="C73" s="124">
        <v>6.0898947037560901E-3</v>
      </c>
      <c r="D73" s="124">
        <v>0.30449473518780451</v>
      </c>
      <c r="E73" s="124">
        <v>6.0898947037560901E-3</v>
      </c>
    </row>
    <row r="74" spans="1:5" x14ac:dyDescent="0.25">
      <c r="A74" s="123" t="s">
        <v>5699</v>
      </c>
      <c r="B74" s="124">
        <v>1.9985855728429986</v>
      </c>
      <c r="C74" s="124">
        <v>2.8602860286028604E-2</v>
      </c>
      <c r="D74" s="124">
        <v>1.9985855728429986</v>
      </c>
      <c r="E74" s="124">
        <v>2.8602860286028604E-2</v>
      </c>
    </row>
    <row r="75" spans="1:5" x14ac:dyDescent="0.25">
      <c r="A75" s="123" t="s">
        <v>5700</v>
      </c>
      <c r="B75" s="124">
        <v>0.5731966053748232</v>
      </c>
      <c r="C75" s="124">
        <v>1.2965582272512965E-3</v>
      </c>
      <c r="D75" s="124">
        <v>0.5731966053748232</v>
      </c>
      <c r="E75" s="124">
        <v>1.2965582272512965E-3</v>
      </c>
    </row>
    <row r="76" spans="1:5" x14ac:dyDescent="0.25">
      <c r="A76" s="123" t="s">
        <v>5701</v>
      </c>
      <c r="B76" s="124">
        <v>9.1937765205091934E-2</v>
      </c>
      <c r="C76" s="124">
        <v>5.8934464875058938E-4</v>
      </c>
      <c r="D76" s="124">
        <v>9.1937765205091934E-2</v>
      </c>
      <c r="E76" s="124">
        <v>5.8934464875058938E-4</v>
      </c>
    </row>
    <row r="77" spans="1:5" x14ac:dyDescent="0.25">
      <c r="A77" s="123" t="s">
        <v>5702</v>
      </c>
      <c r="B77" s="124">
        <v>2.3817774634606317</v>
      </c>
      <c r="C77" s="124">
        <v>6.5613704227565611E-3</v>
      </c>
      <c r="D77" s="124">
        <v>2.3817774634606317</v>
      </c>
      <c r="E77" s="124">
        <v>6.5613704227565611E-3</v>
      </c>
    </row>
    <row r="78" spans="1:5" x14ac:dyDescent="0.25">
      <c r="A78" s="123" t="s">
        <v>5703</v>
      </c>
      <c r="B78" s="124">
        <v>7.4964639321074958E-2</v>
      </c>
      <c r="C78" s="124">
        <v>2.3573785950023574E-4</v>
      </c>
      <c r="D78" s="124">
        <v>7.4964639321074958E-2</v>
      </c>
      <c r="E78" s="124">
        <v>2.3573785950023574E-4</v>
      </c>
    </row>
    <row r="79" spans="1:5" x14ac:dyDescent="0.25">
      <c r="A79" s="123" t="s">
        <v>5704</v>
      </c>
      <c r="B79" s="124">
        <v>0.6592409240924092</v>
      </c>
      <c r="C79" s="124">
        <v>8.2508250825082509E-4</v>
      </c>
      <c r="D79" s="124">
        <v>0.6592409240924092</v>
      </c>
      <c r="E79" s="124">
        <v>8.2508250825082509E-4</v>
      </c>
    </row>
    <row r="80" spans="1:5" x14ac:dyDescent="0.25">
      <c r="A80" s="123" t="s">
        <v>5705</v>
      </c>
      <c r="B80" s="124">
        <v>0.70014144271570011</v>
      </c>
      <c r="C80" s="124">
        <v>2.1216407355021216E-3</v>
      </c>
      <c r="D80" s="124">
        <v>0.70014144271570011</v>
      </c>
      <c r="E80" s="124">
        <v>2.1216407355021216E-3</v>
      </c>
    </row>
    <row r="81" spans="1:5" x14ac:dyDescent="0.25">
      <c r="A81" s="123" t="s">
        <v>5706</v>
      </c>
      <c r="B81" s="124">
        <v>3.7277620619204779</v>
      </c>
      <c r="C81" s="124">
        <v>9.8617004557598614E-2</v>
      </c>
      <c r="D81" s="124">
        <v>3.7277620619204779</v>
      </c>
      <c r="E81" s="124">
        <v>9.8617004557598614E-2</v>
      </c>
    </row>
    <row r="82" spans="1:5" x14ac:dyDescent="0.25">
      <c r="A82" s="123" t="s">
        <v>5707</v>
      </c>
      <c r="B82" s="124">
        <v>0.15558698727015557</v>
      </c>
      <c r="C82" s="124">
        <v>4.7147571900047147E-4</v>
      </c>
      <c r="D82" s="124">
        <v>0.15558698727015557</v>
      </c>
      <c r="E82" s="124">
        <v>4.7147571900047147E-4</v>
      </c>
    </row>
    <row r="83" spans="1:5" x14ac:dyDescent="0.25">
      <c r="A83" s="123" t="s">
        <v>5708</v>
      </c>
      <c r="B83" s="124">
        <v>0.7892503536067893</v>
      </c>
      <c r="C83" s="124">
        <v>3.1824611032531826E-3</v>
      </c>
      <c r="D83" s="124">
        <v>0.7892503536067893</v>
      </c>
      <c r="E83" s="124">
        <v>3.1824611032531826E-3</v>
      </c>
    </row>
    <row r="84" spans="1:5" x14ac:dyDescent="0.25">
      <c r="A84" s="123" t="s">
        <v>5709</v>
      </c>
      <c r="B84" s="124">
        <v>3.9614175703284613</v>
      </c>
      <c r="C84" s="124">
        <v>2.2512965582272514E-2</v>
      </c>
      <c r="D84" s="124">
        <v>3.9614175703284613</v>
      </c>
      <c r="E84" s="124">
        <v>2.2512965582272514E-2</v>
      </c>
    </row>
    <row r="85" spans="1:5" x14ac:dyDescent="0.25">
      <c r="A85" s="123" t="s">
        <v>5710</v>
      </c>
      <c r="B85" s="124">
        <v>2.1632484677039132</v>
      </c>
      <c r="C85" s="124">
        <v>9.1937765205091938E-3</v>
      </c>
      <c r="D85" s="124">
        <v>2.1632484677039132</v>
      </c>
      <c r="E85" s="124">
        <v>9.1937765205091938E-3</v>
      </c>
    </row>
    <row r="86" spans="1:5" x14ac:dyDescent="0.25">
      <c r="A86" s="123" t="s">
        <v>5711</v>
      </c>
      <c r="B86" s="124">
        <v>0.31219550526481221</v>
      </c>
      <c r="C86" s="124">
        <v>1.0765362250510765E-2</v>
      </c>
      <c r="D86" s="124">
        <v>0.31219550526481221</v>
      </c>
      <c r="E86" s="124">
        <v>1.0765362250510765E-2</v>
      </c>
    </row>
    <row r="87" spans="1:5" x14ac:dyDescent="0.25">
      <c r="A87" s="123" t="s">
        <v>5712</v>
      </c>
      <c r="B87" s="124">
        <v>0.27086280056577089</v>
      </c>
      <c r="C87" s="124">
        <v>2.7109853842527108E-3</v>
      </c>
      <c r="D87" s="124">
        <v>0.27086280056577089</v>
      </c>
      <c r="E87" s="124">
        <v>2.7109853842527108E-3</v>
      </c>
    </row>
    <row r="88" spans="1:5" x14ac:dyDescent="0.25">
      <c r="A88" s="123" t="s">
        <v>5713</v>
      </c>
      <c r="B88" s="124">
        <v>0.86586515794436592</v>
      </c>
      <c r="C88" s="124">
        <v>4.3297186861543296E-2</v>
      </c>
      <c r="D88" s="124">
        <v>0.86586515794436592</v>
      </c>
      <c r="E88" s="124">
        <v>4.3297186861543296E-2</v>
      </c>
    </row>
    <row r="89" spans="1:5" x14ac:dyDescent="0.25">
      <c r="A89" s="123" t="s">
        <v>5714</v>
      </c>
      <c r="B89" s="124">
        <v>0.29860128870029862</v>
      </c>
      <c r="C89" s="124">
        <v>1.4144271570014145E-3</v>
      </c>
      <c r="D89" s="124">
        <v>0.29860128870029862</v>
      </c>
      <c r="E89" s="124">
        <v>1.4144271570014145E-3</v>
      </c>
    </row>
    <row r="90" spans="1:5" x14ac:dyDescent="0.25">
      <c r="A90" s="123" t="s">
        <v>5715</v>
      </c>
      <c r="B90" s="124">
        <v>0.39368222536539366</v>
      </c>
      <c r="C90" s="124">
        <v>1.1786892975011788E-3</v>
      </c>
      <c r="D90" s="124">
        <v>0.39368222536539366</v>
      </c>
      <c r="E90" s="124">
        <v>1.1786892975011788E-3</v>
      </c>
    </row>
    <row r="91" spans="1:5" x14ac:dyDescent="0.25">
      <c r="A91" s="123" t="s">
        <v>5716</v>
      </c>
      <c r="B91" s="124">
        <v>1.5747681911048248</v>
      </c>
      <c r="C91" s="124">
        <v>9.2330661637592334E-3</v>
      </c>
      <c r="D91" s="124">
        <v>1.5747681911048248</v>
      </c>
      <c r="E91" s="124">
        <v>9.2330661637592334E-3</v>
      </c>
    </row>
    <row r="92" spans="1:5" x14ac:dyDescent="0.25">
      <c r="A92" s="123" t="s">
        <v>5717</v>
      </c>
      <c r="B92" s="124">
        <v>0.32083922677982085</v>
      </c>
      <c r="C92" s="124">
        <v>1.1786892975011788E-3</v>
      </c>
      <c r="D92" s="124">
        <v>0.32083922677982085</v>
      </c>
      <c r="E92" s="124">
        <v>1.1786892975011788E-3</v>
      </c>
    </row>
    <row r="93" spans="1:5" x14ac:dyDescent="0.25">
      <c r="A93" s="123" t="s">
        <v>5718</v>
      </c>
      <c r="B93" s="124">
        <v>0.81565299387081569</v>
      </c>
      <c r="C93" s="124">
        <v>2.6716957410026715E-3</v>
      </c>
      <c r="D93" s="124">
        <v>0.81565299387081569</v>
      </c>
      <c r="E93" s="124">
        <v>2.6716957410026715E-3</v>
      </c>
    </row>
    <row r="94" spans="1:5" x14ac:dyDescent="0.25">
      <c r="A94" s="123" t="s">
        <v>5719</v>
      </c>
      <c r="B94" s="124">
        <v>0.16670595630991672</v>
      </c>
      <c r="C94" s="124">
        <v>7.4650322175074649E-4</v>
      </c>
      <c r="D94" s="124">
        <v>0.16670595630991672</v>
      </c>
      <c r="E94" s="124">
        <v>7.4650322175074649E-4</v>
      </c>
    </row>
    <row r="95" spans="1:5" x14ac:dyDescent="0.25">
      <c r="A95" s="123" t="s">
        <v>5720</v>
      </c>
      <c r="B95" s="124">
        <v>1.0722929435800723</v>
      </c>
      <c r="C95" s="124">
        <v>1.7916077322017915E-2</v>
      </c>
      <c r="D95" s="124">
        <v>1.0722929435800723</v>
      </c>
      <c r="E95" s="124">
        <v>1.7916077322017915E-2</v>
      </c>
    </row>
    <row r="96" spans="1:5" x14ac:dyDescent="0.25">
      <c r="A96" s="123" t="s">
        <v>5721</v>
      </c>
      <c r="B96" s="124">
        <v>0.3158887317303159</v>
      </c>
      <c r="C96" s="124">
        <v>1.493006443501493E-3</v>
      </c>
      <c r="D96" s="124">
        <v>0.3158887317303159</v>
      </c>
      <c r="E96" s="124">
        <v>1.493006443501493E-3</v>
      </c>
    </row>
    <row r="97" spans="1:5" x14ac:dyDescent="0.25">
      <c r="A97" s="123" t="s">
        <v>5722</v>
      </c>
      <c r="B97" s="124">
        <v>0.47328304258997328</v>
      </c>
      <c r="C97" s="124">
        <v>1.493006443501493E-3</v>
      </c>
      <c r="D97" s="124">
        <v>0.47328304258997328</v>
      </c>
      <c r="E97" s="124">
        <v>1.493006443501493E-3</v>
      </c>
    </row>
    <row r="98" spans="1:5" x14ac:dyDescent="0.25">
      <c r="A98" s="123" t="s">
        <v>5723</v>
      </c>
      <c r="B98" s="124">
        <v>2.876001885902876E-2</v>
      </c>
      <c r="C98" s="124">
        <v>2.3966682382523968E-3</v>
      </c>
      <c r="D98" s="124">
        <v>2.876001885902876E-2</v>
      </c>
      <c r="E98" s="124">
        <v>2.3966682382523968E-3</v>
      </c>
    </row>
    <row r="99" spans="1:5" x14ac:dyDescent="0.25">
      <c r="A99" s="123" t="s">
        <v>5724</v>
      </c>
      <c r="B99" s="124">
        <v>0.38939965425113943</v>
      </c>
      <c r="C99" s="124">
        <v>9.9795693855099787E-3</v>
      </c>
      <c r="D99" s="124">
        <v>0.38939965425113943</v>
      </c>
      <c r="E99" s="124">
        <v>9.9795693855099787E-3</v>
      </c>
    </row>
    <row r="100" spans="1:5" x14ac:dyDescent="0.25">
      <c r="A100" s="123" t="s">
        <v>5725</v>
      </c>
      <c r="B100" s="124">
        <v>1.0889910419613389</v>
      </c>
      <c r="C100" s="124">
        <v>8.0936665095080931E-3</v>
      </c>
      <c r="D100" s="124">
        <v>1.0889910419613389</v>
      </c>
      <c r="E100" s="124">
        <v>8.0936665095080931E-3</v>
      </c>
    </row>
    <row r="101" spans="1:5" x14ac:dyDescent="0.25">
      <c r="A101" s="123" t="s">
        <v>5726</v>
      </c>
      <c r="B101" s="124">
        <v>3.6775106082036775E-2</v>
      </c>
      <c r="C101" s="124">
        <v>3.1431714600031432E-4</v>
      </c>
      <c r="D101" s="124">
        <v>3.6775106082036775E-2</v>
      </c>
      <c r="E101" s="124">
        <v>3.1431714600031432E-4</v>
      </c>
    </row>
    <row r="102" spans="1:5" x14ac:dyDescent="0.25">
      <c r="A102" s="123" t="s">
        <v>5727</v>
      </c>
      <c r="B102" s="124">
        <v>0.15220807795065222</v>
      </c>
      <c r="C102" s="124">
        <v>5.1076536225051078E-4</v>
      </c>
      <c r="D102" s="124">
        <v>0.15220807795065222</v>
      </c>
      <c r="E102" s="124">
        <v>5.1076536225051078E-4</v>
      </c>
    </row>
    <row r="103" spans="1:5" x14ac:dyDescent="0.25">
      <c r="A103" s="123" t="s">
        <v>5728</v>
      </c>
      <c r="B103" s="124">
        <v>0.23444130127298443</v>
      </c>
      <c r="C103" s="124">
        <v>9.4295143800094295E-4</v>
      </c>
      <c r="D103" s="124">
        <v>0.23444130127298443</v>
      </c>
      <c r="E103" s="124">
        <v>9.4295143800094295E-4</v>
      </c>
    </row>
    <row r="104" spans="1:5" x14ac:dyDescent="0.25">
      <c r="A104" s="123" t="s">
        <v>5729</v>
      </c>
      <c r="B104" s="124">
        <v>8.6204620462046204</v>
      </c>
      <c r="C104" s="124">
        <v>1.8191104824768191E-2</v>
      </c>
      <c r="D104" s="124">
        <v>8.6204620462046204</v>
      </c>
      <c r="E104" s="124">
        <v>1.8191104824768191E-2</v>
      </c>
    </row>
    <row r="105" spans="1:5" x14ac:dyDescent="0.25">
      <c r="A105" s="123" t="s">
        <v>5730</v>
      </c>
      <c r="B105" s="124">
        <v>19.144192990727642</v>
      </c>
      <c r="C105" s="124">
        <v>4.7619047619047616E-2</v>
      </c>
      <c r="D105" s="124">
        <v>19.144192990727642</v>
      </c>
      <c r="E105" s="124">
        <v>4.7619047619047616E-2</v>
      </c>
    </row>
    <row r="106" spans="1:5" x14ac:dyDescent="0.25">
      <c r="A106" s="123" t="s">
        <v>5731</v>
      </c>
      <c r="B106" s="124">
        <v>27.781863900675781</v>
      </c>
      <c r="C106" s="124">
        <v>4.4711614018544711E-2</v>
      </c>
      <c r="D106" s="124">
        <v>22.858056433675664</v>
      </c>
      <c r="E106" s="124">
        <v>4.4711614018544711E-2</v>
      </c>
    </row>
    <row r="107" spans="1:5" x14ac:dyDescent="0.25">
      <c r="A107" s="123" t="s">
        <v>5732</v>
      </c>
      <c r="B107" s="124">
        <v>10.027345591702028</v>
      </c>
      <c r="C107" s="124">
        <v>4.7933364765047936E-3</v>
      </c>
      <c r="D107" s="124">
        <v>10.027345591702028</v>
      </c>
      <c r="E107" s="124">
        <v>4.7933364765047936E-3</v>
      </c>
    </row>
    <row r="108" spans="1:5" x14ac:dyDescent="0.25">
      <c r="A108" s="123" t="s">
        <v>5733</v>
      </c>
      <c r="B108" s="124">
        <v>1.1511472575829012</v>
      </c>
      <c r="C108" s="124">
        <v>7.0721357850070717E-3</v>
      </c>
      <c r="D108" s="124">
        <v>1.1511472575829012</v>
      </c>
      <c r="E108" s="124">
        <v>7.0721357850070717E-3</v>
      </c>
    </row>
    <row r="109" spans="1:5" x14ac:dyDescent="0.25">
      <c r="A109" s="123" t="s">
        <v>5734</v>
      </c>
      <c r="B109" s="124">
        <v>0.3030803080308031</v>
      </c>
      <c r="C109" s="124">
        <v>2.5145371680025145E-3</v>
      </c>
      <c r="D109" s="124">
        <v>0.3030803080308031</v>
      </c>
      <c r="E109" s="124">
        <v>2.5145371680025145E-3</v>
      </c>
    </row>
    <row r="110" spans="1:5" x14ac:dyDescent="0.25">
      <c r="A110" s="123" t="s">
        <v>5735</v>
      </c>
      <c r="B110" s="124">
        <v>0.65660851799465658</v>
      </c>
      <c r="C110" s="124">
        <v>1.8466132327518466E-3</v>
      </c>
      <c r="D110" s="124">
        <v>0.65660851799465658</v>
      </c>
      <c r="E110" s="124">
        <v>1.8466132327518466E-3</v>
      </c>
    </row>
    <row r="111" spans="1:5" x14ac:dyDescent="0.25">
      <c r="A111" s="123" t="s">
        <v>5736</v>
      </c>
      <c r="B111" s="124">
        <v>1.4275106082036775</v>
      </c>
      <c r="C111" s="124">
        <v>4.6126041175546126E-2</v>
      </c>
      <c r="D111" s="124">
        <v>1.4275106082036775</v>
      </c>
      <c r="E111" s="124">
        <v>4.6126041175546126E-2</v>
      </c>
    </row>
    <row r="112" spans="1:5" x14ac:dyDescent="0.25">
      <c r="A112" s="123" t="s">
        <v>5737</v>
      </c>
      <c r="B112" s="124">
        <v>0.14262140499764261</v>
      </c>
      <c r="C112" s="124">
        <v>2.593116454502593E-3</v>
      </c>
      <c r="D112" s="124">
        <v>0.14262140499764261</v>
      </c>
      <c r="E112" s="124">
        <v>2.593116454502593E-3</v>
      </c>
    </row>
    <row r="113" spans="1:5" x14ac:dyDescent="0.25">
      <c r="A113" s="123" t="s">
        <v>5738</v>
      </c>
      <c r="B113" s="124">
        <v>0.44251925192519254</v>
      </c>
      <c r="C113" s="124">
        <v>6.6006600660066007E-3</v>
      </c>
      <c r="D113" s="124">
        <v>0.44251925192519254</v>
      </c>
      <c r="E113" s="124">
        <v>6.6006600660066007E-3</v>
      </c>
    </row>
    <row r="114" spans="1:5" x14ac:dyDescent="0.25">
      <c r="A114" s="123" t="s">
        <v>5739</v>
      </c>
      <c r="B114" s="124">
        <v>2.2275656137042277</v>
      </c>
      <c r="C114" s="124">
        <v>7.0721357850070717E-3</v>
      </c>
      <c r="D114" s="124">
        <v>2.2275656137042277</v>
      </c>
      <c r="E114" s="124">
        <v>7.0721357850070717E-3</v>
      </c>
    </row>
    <row r="115" spans="1:5" x14ac:dyDescent="0.25">
      <c r="A115" s="123" t="s">
        <v>5740</v>
      </c>
      <c r="B115" s="124">
        <v>0.18356121326418356</v>
      </c>
      <c r="C115" s="124">
        <v>7.7007700770077006E-3</v>
      </c>
      <c r="D115" s="124">
        <v>0.18356121326418356</v>
      </c>
      <c r="E115" s="124">
        <v>7.7007700770077006E-3</v>
      </c>
    </row>
    <row r="116" spans="1:5" x14ac:dyDescent="0.25">
      <c r="A116" s="123" t="s">
        <v>5741</v>
      </c>
      <c r="B116" s="124">
        <v>0.24721043532924722</v>
      </c>
      <c r="C116" s="124">
        <v>4.2039918277542044E-3</v>
      </c>
      <c r="D116" s="124">
        <v>0.24721043532924722</v>
      </c>
      <c r="E116" s="124">
        <v>4.2039918277542044E-3</v>
      </c>
    </row>
    <row r="117" spans="1:5" x14ac:dyDescent="0.25">
      <c r="A117" s="123" t="s">
        <v>5742</v>
      </c>
      <c r="B117" s="124">
        <v>1.1298522709413799</v>
      </c>
      <c r="C117" s="124">
        <v>6.7971082822567974E-3</v>
      </c>
      <c r="D117" s="124">
        <v>1.1298522709413799</v>
      </c>
      <c r="E117" s="124">
        <v>6.7971082822567974E-3</v>
      </c>
    </row>
    <row r="118" spans="1:5" x14ac:dyDescent="0.25">
      <c r="A118" s="123" t="s">
        <v>5743</v>
      </c>
      <c r="B118" s="124">
        <v>2.6472968725443975</v>
      </c>
      <c r="C118" s="124">
        <v>5.4612604117554612E-3</v>
      </c>
      <c r="D118" s="124">
        <v>2.6472968725443975</v>
      </c>
      <c r="E118" s="124">
        <v>5.4612604117554612E-3</v>
      </c>
    </row>
    <row r="119" spans="1:5" x14ac:dyDescent="0.25">
      <c r="A119" s="123" t="s">
        <v>5744</v>
      </c>
      <c r="B119" s="124">
        <v>0.20407040704070406</v>
      </c>
      <c r="C119" s="124">
        <v>2.0823510922520824E-3</v>
      </c>
      <c r="D119" s="124">
        <v>0.20407040704070406</v>
      </c>
      <c r="E119" s="124">
        <v>2.0823510922520824E-3</v>
      </c>
    </row>
    <row r="120" spans="1:5" x14ac:dyDescent="0.25">
      <c r="A120" s="123" t="s">
        <v>5745</v>
      </c>
      <c r="B120" s="124">
        <v>7.7479176489077484E-2</v>
      </c>
      <c r="C120" s="124">
        <v>1.3358478705013358E-3</v>
      </c>
      <c r="D120" s="124">
        <v>7.7479176489077484E-2</v>
      </c>
      <c r="E120" s="124">
        <v>1.3358478705013358E-3</v>
      </c>
    </row>
    <row r="121" spans="1:5" x14ac:dyDescent="0.25">
      <c r="A121" s="123" t="s">
        <v>5746</v>
      </c>
      <c r="B121" s="124">
        <v>3.756875687568757</v>
      </c>
      <c r="C121" s="124">
        <v>9.3509350935093508E-3</v>
      </c>
      <c r="D121" s="124">
        <v>3.756875687568757</v>
      </c>
      <c r="E121" s="124">
        <v>9.3509350935093508E-3</v>
      </c>
    </row>
    <row r="122" spans="1:5" x14ac:dyDescent="0.25">
      <c r="A122" s="123" t="s">
        <v>5747</v>
      </c>
      <c r="B122" s="124">
        <v>10.273141599874274</v>
      </c>
      <c r="C122" s="124">
        <v>1.6894546597516893E-2</v>
      </c>
      <c r="D122" s="124">
        <v>10.273141599874274</v>
      </c>
      <c r="E122" s="124">
        <v>1.6894546597516893E-2</v>
      </c>
    </row>
    <row r="123" spans="1:5" x14ac:dyDescent="0.25">
      <c r="A123" s="123" t="s">
        <v>5748</v>
      </c>
      <c r="B123" s="124">
        <v>7.0759075907590763</v>
      </c>
      <c r="C123" s="124">
        <v>3.752160930378752E-2</v>
      </c>
      <c r="D123" s="124">
        <v>7.0759075907590763</v>
      </c>
      <c r="E123" s="124">
        <v>3.752160930378752E-2</v>
      </c>
    </row>
    <row r="124" spans="1:5" x14ac:dyDescent="0.25">
      <c r="A124" s="123" t="s">
        <v>5749</v>
      </c>
      <c r="B124" s="124">
        <v>4.2236366493792234E-2</v>
      </c>
      <c r="C124" s="124">
        <v>1.9644821625019646E-4</v>
      </c>
      <c r="D124" s="124">
        <v>4.2236366493792234E-2</v>
      </c>
      <c r="E124" s="124">
        <v>1.9644821625019646E-4</v>
      </c>
    </row>
    <row r="125" spans="1:5" x14ac:dyDescent="0.25">
      <c r="A125" s="123" t="s">
        <v>5750</v>
      </c>
      <c r="B125" s="124">
        <v>0.10824296715385824</v>
      </c>
      <c r="C125" s="124">
        <v>6.6792393525066792E-3</v>
      </c>
      <c r="D125" s="124">
        <v>0.10824296715385824</v>
      </c>
      <c r="E125" s="124">
        <v>6.6792393525066792E-3</v>
      </c>
    </row>
    <row r="126" spans="1:5" x14ac:dyDescent="0.25">
      <c r="A126" s="123" t="s">
        <v>5751</v>
      </c>
      <c r="B126" s="124">
        <v>5.2491749174917492</v>
      </c>
      <c r="C126" s="124">
        <v>9.7399025616847393E-2</v>
      </c>
      <c r="D126" s="124">
        <v>5.2491749174917492</v>
      </c>
      <c r="E126" s="124">
        <v>9.7399025616847393E-2</v>
      </c>
    </row>
    <row r="127" spans="1:5" x14ac:dyDescent="0.25">
      <c r="A127" s="123" t="s">
        <v>5752</v>
      </c>
      <c r="B127" s="124">
        <v>0.2063884959924564</v>
      </c>
      <c r="C127" s="124">
        <v>1.1393996542511393E-3</v>
      </c>
      <c r="D127" s="124">
        <v>0.2063884959924564</v>
      </c>
      <c r="E127" s="124">
        <v>1.1393996542511393E-3</v>
      </c>
    </row>
    <row r="128" spans="1:5" x14ac:dyDescent="0.25">
      <c r="A128" s="123" t="s">
        <v>5753</v>
      </c>
      <c r="B128" s="124">
        <v>0.65939808266540945</v>
      </c>
      <c r="C128" s="124">
        <v>3.4574886060034574E-3</v>
      </c>
      <c r="D128" s="124">
        <v>0.65939808266540945</v>
      </c>
      <c r="E128" s="124">
        <v>3.4574886060034574E-3</v>
      </c>
    </row>
    <row r="129" spans="1:5" x14ac:dyDescent="0.25">
      <c r="A129" s="123" t="s">
        <v>5754</v>
      </c>
      <c r="B129" s="124">
        <v>0.43639006757818638</v>
      </c>
      <c r="C129" s="124">
        <v>9.3902247367593904E-3</v>
      </c>
      <c r="D129" s="124">
        <v>0.43639006757818638</v>
      </c>
      <c r="E129" s="124">
        <v>9.3902247367593904E-3</v>
      </c>
    </row>
    <row r="130" spans="1:5" x14ac:dyDescent="0.25">
      <c r="A130" s="123" t="s">
        <v>5755</v>
      </c>
      <c r="B130" s="124">
        <v>2.4713185604274712E-2</v>
      </c>
      <c r="C130" s="124">
        <v>1.4537168002514537E-3</v>
      </c>
      <c r="D130" s="124">
        <v>2.4713185604274712E-2</v>
      </c>
      <c r="E130" s="124">
        <v>1.4537168002514537E-3</v>
      </c>
    </row>
    <row r="131" spans="1:5" x14ac:dyDescent="0.25">
      <c r="A131" s="123" t="s">
        <v>5756</v>
      </c>
      <c r="B131" s="124">
        <v>1.047068992613547</v>
      </c>
      <c r="C131" s="124">
        <v>1.1118969039761119E-2</v>
      </c>
      <c r="D131" s="124">
        <v>1.047068992613547</v>
      </c>
      <c r="E131" s="124">
        <v>1.1118969039761119E-2</v>
      </c>
    </row>
    <row r="132" spans="1:5" x14ac:dyDescent="0.25">
      <c r="A132" s="123" t="s">
        <v>5757</v>
      </c>
      <c r="B132" s="124">
        <v>0.4640892660694641</v>
      </c>
      <c r="C132" s="124">
        <v>2.5538268112525538E-3</v>
      </c>
      <c r="D132" s="124">
        <v>0.4640892660694641</v>
      </c>
      <c r="E132" s="124">
        <v>2.5538268112525538E-3</v>
      </c>
    </row>
    <row r="133" spans="1:5" x14ac:dyDescent="0.25">
      <c r="A133" s="123" t="s">
        <v>5758</v>
      </c>
      <c r="B133" s="124">
        <v>3.6431714600031433</v>
      </c>
      <c r="C133" s="124">
        <v>3.1392424956781392E-2</v>
      </c>
      <c r="D133" s="124">
        <v>3.6431714600031433</v>
      </c>
      <c r="E133" s="124">
        <v>3.1392424956781392E-2</v>
      </c>
    </row>
    <row r="134" spans="1:5" x14ac:dyDescent="0.25">
      <c r="A134" s="123" t="s">
        <v>5759</v>
      </c>
      <c r="B134" s="124">
        <v>0.94440515480119436</v>
      </c>
      <c r="C134" s="124">
        <v>4.6243910105296243E-2</v>
      </c>
      <c r="D134" s="124">
        <v>0.94440515480119436</v>
      </c>
      <c r="E134" s="124">
        <v>4.6243910105296243E-2</v>
      </c>
    </row>
    <row r="135" spans="1:5" x14ac:dyDescent="0.25">
      <c r="A135" s="123" t="s">
        <v>5760</v>
      </c>
      <c r="B135" s="124">
        <v>1.4835769291214835</v>
      </c>
      <c r="C135" s="124">
        <v>1.9644821625019643E-2</v>
      </c>
      <c r="D135" s="124">
        <v>1.4835769291214835</v>
      </c>
      <c r="E135" s="124">
        <v>1.9644821625019643E-2</v>
      </c>
    </row>
    <row r="136" spans="1:5" x14ac:dyDescent="0.25">
      <c r="A136" s="123" t="s">
        <v>5761</v>
      </c>
      <c r="B136" s="124">
        <v>1.5222379380795223</v>
      </c>
      <c r="C136" s="124">
        <v>5.2648121955052645E-3</v>
      </c>
      <c r="D136" s="124">
        <v>1.5222379380795223</v>
      </c>
      <c r="E136" s="124">
        <v>5.2648121955052645E-3</v>
      </c>
    </row>
    <row r="137" spans="1:5" x14ac:dyDescent="0.25">
      <c r="A137" s="123" t="s">
        <v>5762</v>
      </c>
      <c r="B137" s="124">
        <v>4.3218607575043221E-2</v>
      </c>
      <c r="C137" s="124">
        <v>1.5715857300015716E-4</v>
      </c>
      <c r="D137" s="124">
        <v>4.3218607575043221E-2</v>
      </c>
      <c r="E137" s="124">
        <v>1.5715857300015716E-4</v>
      </c>
    </row>
    <row r="138" spans="1:5" x14ac:dyDescent="0.25">
      <c r="A138" s="123" t="s">
        <v>5763</v>
      </c>
      <c r="B138" s="124">
        <v>8.2979726544082977E-2</v>
      </c>
      <c r="C138" s="124">
        <v>6.9149772120069147E-3</v>
      </c>
      <c r="D138" s="124">
        <v>8.2979726544082977E-2</v>
      </c>
      <c r="E138" s="124">
        <v>6.9149772120069147E-3</v>
      </c>
    </row>
    <row r="139" spans="1:5" x14ac:dyDescent="0.25">
      <c r="A139" s="123" t="s">
        <v>5764</v>
      </c>
      <c r="B139" s="124">
        <v>0.11315417256011315</v>
      </c>
      <c r="C139" s="124">
        <v>2.7895646707527897E-3</v>
      </c>
      <c r="D139" s="124">
        <v>0.11315417256011315</v>
      </c>
      <c r="E139" s="124">
        <v>2.7895646707527897E-3</v>
      </c>
    </row>
    <row r="140" spans="1:5" x14ac:dyDescent="0.25">
      <c r="A140" s="123" t="s">
        <v>5765</v>
      </c>
      <c r="B140" s="124">
        <v>0.29215778720729213</v>
      </c>
      <c r="C140" s="124">
        <v>3.6146471790036148E-3</v>
      </c>
      <c r="D140" s="124">
        <v>0.29215778720729213</v>
      </c>
      <c r="E140" s="124">
        <v>3.6146471790036148E-3</v>
      </c>
    </row>
    <row r="141" spans="1:5" x14ac:dyDescent="0.25">
      <c r="A141" s="123" t="s">
        <v>5766</v>
      </c>
      <c r="B141" s="124">
        <v>1.4100660066006601</v>
      </c>
      <c r="C141" s="124">
        <v>6.4435014930064437E-3</v>
      </c>
      <c r="D141" s="124">
        <v>1.4100660066006601</v>
      </c>
      <c r="E141" s="124">
        <v>6.4435014930064437E-3</v>
      </c>
    </row>
    <row r="142" spans="1:5" x14ac:dyDescent="0.25">
      <c r="A142" s="123" t="s">
        <v>5767</v>
      </c>
      <c r="B142" s="124">
        <v>0.227997799779978</v>
      </c>
      <c r="C142" s="124">
        <v>2.2787993085022786E-3</v>
      </c>
      <c r="D142" s="124">
        <v>0.227997799779978</v>
      </c>
      <c r="E142" s="124">
        <v>2.2787993085022786E-3</v>
      </c>
    </row>
    <row r="143" spans="1:5" x14ac:dyDescent="0.25">
      <c r="A143" s="123" t="s">
        <v>5768</v>
      </c>
      <c r="B143" s="124">
        <v>0.50247524752475248</v>
      </c>
      <c r="C143" s="124">
        <v>3.5753575357535755E-3</v>
      </c>
      <c r="D143" s="124">
        <v>0.50247524752475248</v>
      </c>
      <c r="E143" s="124">
        <v>3.5753575357535755E-3</v>
      </c>
    </row>
    <row r="144" spans="1:5" x14ac:dyDescent="0.25">
      <c r="A144" s="123" t="s">
        <v>5769</v>
      </c>
      <c r="B144" s="124">
        <v>1.2067813924249569</v>
      </c>
      <c r="C144" s="124">
        <v>3.811095395253811E-3</v>
      </c>
      <c r="D144" s="124">
        <v>1.2067813924249569</v>
      </c>
      <c r="E144" s="124">
        <v>3.811095395253811E-3</v>
      </c>
    </row>
    <row r="145" spans="1:5" x14ac:dyDescent="0.25">
      <c r="A145" s="123" t="s">
        <v>5770</v>
      </c>
      <c r="B145" s="124">
        <v>1.7249724972497249</v>
      </c>
      <c r="C145" s="124">
        <v>2.5145371680025145E-3</v>
      </c>
      <c r="D145" s="124">
        <v>1.7249724972497249</v>
      </c>
      <c r="E145" s="124">
        <v>2.5145371680025145E-3</v>
      </c>
    </row>
    <row r="146" spans="1:5" x14ac:dyDescent="0.25">
      <c r="A146" s="123" t="s">
        <v>5771</v>
      </c>
      <c r="B146" s="124">
        <v>0.8895175231808895</v>
      </c>
      <c r="C146" s="124">
        <v>8.8401697312588401E-3</v>
      </c>
      <c r="D146" s="124">
        <v>0.8895175231808895</v>
      </c>
      <c r="E146" s="124">
        <v>8.8401697312588401E-3</v>
      </c>
    </row>
    <row r="147" spans="1:5" x14ac:dyDescent="0.25">
      <c r="A147" s="123" t="s">
        <v>5772</v>
      </c>
      <c r="B147" s="124">
        <v>0.26591230551626593</v>
      </c>
      <c r="C147" s="124">
        <v>1.8859028760018859E-3</v>
      </c>
      <c r="D147" s="124">
        <v>0.26591230551626593</v>
      </c>
      <c r="E147" s="124">
        <v>1.8859028760018859E-3</v>
      </c>
    </row>
    <row r="148" spans="1:5" x14ac:dyDescent="0.25">
      <c r="A148" s="123" t="s">
        <v>5773</v>
      </c>
      <c r="B148" s="124">
        <v>0.25412541254125415</v>
      </c>
      <c r="C148" s="124">
        <v>1.2965582272512965E-3</v>
      </c>
      <c r="D148" s="124">
        <v>0.25412541254125415</v>
      </c>
      <c r="E148" s="124">
        <v>1.2965582272512965E-3</v>
      </c>
    </row>
    <row r="149" spans="1:5" x14ac:dyDescent="0.25">
      <c r="A149" s="123" t="s">
        <v>5774</v>
      </c>
      <c r="B149" s="124">
        <v>6.7656765676567657E-2</v>
      </c>
      <c r="C149" s="124">
        <v>1.6108753732516109E-3</v>
      </c>
      <c r="D149" s="124">
        <v>6.7656765676567657E-2</v>
      </c>
      <c r="E149" s="124">
        <v>1.6108753732516109E-3</v>
      </c>
    </row>
    <row r="150" spans="1:5" x14ac:dyDescent="0.25">
      <c r="A150" s="123" t="s">
        <v>5775</v>
      </c>
      <c r="B150" s="124">
        <v>1.65016501650165E-2</v>
      </c>
      <c r="C150" s="124">
        <v>8.2508250825082509E-4</v>
      </c>
      <c r="D150" s="124">
        <v>1.65016501650165E-2</v>
      </c>
      <c r="E150" s="124">
        <v>8.2508250825082509E-4</v>
      </c>
    </row>
    <row r="151" spans="1:5" x14ac:dyDescent="0.25">
      <c r="A151" s="123" t="s">
        <v>5776</v>
      </c>
      <c r="B151" s="124">
        <v>0.10891089108910891</v>
      </c>
      <c r="C151" s="124">
        <v>4.7147571900047147E-4</v>
      </c>
      <c r="D151" s="124">
        <v>0.10891089108910891</v>
      </c>
      <c r="E151" s="124">
        <v>4.7147571900047147E-4</v>
      </c>
    </row>
    <row r="152" spans="1:5" x14ac:dyDescent="0.25">
      <c r="A152" s="123" t="s">
        <v>5777</v>
      </c>
      <c r="B152" s="124">
        <v>1.8195819581958195</v>
      </c>
      <c r="C152" s="124">
        <v>2.2002200220022001E-3</v>
      </c>
      <c r="D152" s="124">
        <v>1.8195819581958195</v>
      </c>
      <c r="E152" s="124">
        <v>2.2002200220022001E-3</v>
      </c>
    </row>
    <row r="153" spans="1:5" x14ac:dyDescent="0.25">
      <c r="A153" s="123" t="s">
        <v>5778</v>
      </c>
      <c r="B153" s="124">
        <v>1.5245167373880246</v>
      </c>
      <c r="C153" s="124">
        <v>6.5220807795065222E-3</v>
      </c>
      <c r="D153" s="124">
        <v>1.5245167373880246</v>
      </c>
      <c r="E153" s="124">
        <v>6.5220807795065222E-3</v>
      </c>
    </row>
    <row r="154" spans="1:5" x14ac:dyDescent="0.25">
      <c r="A154" s="123" t="s">
        <v>5779</v>
      </c>
      <c r="B154" s="124">
        <v>0.61944051548011947</v>
      </c>
      <c r="C154" s="124">
        <v>1.0018859028760018E-2</v>
      </c>
      <c r="D154" s="124">
        <v>0.61944051548011947</v>
      </c>
      <c r="E154" s="124">
        <v>1.0018859028760018E-2</v>
      </c>
    </row>
    <row r="155" spans="1:5" x14ac:dyDescent="0.25">
      <c r="A155" s="123" t="s">
        <v>5780</v>
      </c>
      <c r="B155" s="124">
        <v>1.0921342134213421</v>
      </c>
      <c r="C155" s="124">
        <v>3.1824611032531826E-3</v>
      </c>
      <c r="D155" s="124">
        <v>1.0921342134213421</v>
      </c>
      <c r="E155" s="124">
        <v>3.1824611032531826E-3</v>
      </c>
    </row>
    <row r="156" spans="1:5" x14ac:dyDescent="0.25">
      <c r="A156" s="123" t="s">
        <v>5781</v>
      </c>
      <c r="B156" s="124">
        <v>5.469118340405469E-2</v>
      </c>
      <c r="C156" s="124">
        <v>1.5715857300015716E-4</v>
      </c>
      <c r="D156" s="124">
        <v>5.469118340405469E-2</v>
      </c>
      <c r="E156" s="124">
        <v>1.5715857300015716E-4</v>
      </c>
    </row>
    <row r="157" spans="1:5" x14ac:dyDescent="0.25">
      <c r="A157" s="123" t="s">
        <v>5782</v>
      </c>
      <c r="B157" s="124">
        <v>0.29176489077479179</v>
      </c>
      <c r="C157" s="124">
        <v>1.3358478705013358E-3</v>
      </c>
      <c r="D157" s="124">
        <v>0.29176489077479179</v>
      </c>
      <c r="E157" s="124">
        <v>1.3358478705013358E-3</v>
      </c>
    </row>
    <row r="158" spans="1:5" x14ac:dyDescent="0.25">
      <c r="A158" s="123" t="s">
        <v>5783</v>
      </c>
      <c r="B158" s="124">
        <v>0.75750432186075756</v>
      </c>
      <c r="C158" s="124">
        <v>3.1431714600031434E-3</v>
      </c>
      <c r="D158" s="124">
        <v>0.75750432186075756</v>
      </c>
      <c r="E158" s="124">
        <v>3.1431714600031434E-3</v>
      </c>
    </row>
    <row r="159" spans="1:5" x14ac:dyDescent="0.25">
      <c r="A159" s="123" t="s">
        <v>5784</v>
      </c>
      <c r="B159" s="124">
        <v>0.97234009115197229</v>
      </c>
      <c r="C159" s="124">
        <v>2.1609303787521609E-3</v>
      </c>
      <c r="D159" s="124">
        <v>0.97234009115197229</v>
      </c>
      <c r="E159" s="124">
        <v>2.1609303787521609E-3</v>
      </c>
    </row>
    <row r="160" spans="1:5" x14ac:dyDescent="0.25">
      <c r="A160" s="123" t="s">
        <v>5785</v>
      </c>
      <c r="B160" s="124">
        <v>0.35333176174760333</v>
      </c>
      <c r="C160" s="124">
        <v>1.6894546597516894E-3</v>
      </c>
      <c r="D160" s="124">
        <v>0.35333176174760333</v>
      </c>
      <c r="E160" s="124">
        <v>1.6894546597516894E-3</v>
      </c>
    </row>
    <row r="161" spans="1:5" x14ac:dyDescent="0.25">
      <c r="A161" s="123" t="s">
        <v>5786</v>
      </c>
      <c r="B161" s="124">
        <v>0.39933993399339934</v>
      </c>
      <c r="C161" s="124">
        <v>1.2965582272512965E-3</v>
      </c>
      <c r="D161" s="124">
        <v>0.39933993399339934</v>
      </c>
      <c r="E161" s="124">
        <v>1.2965582272512965E-3</v>
      </c>
    </row>
    <row r="162" spans="1:5" x14ac:dyDescent="0.25">
      <c r="A162" s="123" t="s">
        <v>5787</v>
      </c>
      <c r="B162" s="124">
        <v>7.1507150715071507E-2</v>
      </c>
      <c r="C162" s="124">
        <v>5.5005500550055003E-4</v>
      </c>
      <c r="D162" s="124">
        <v>7.1507150715071507E-2</v>
      </c>
      <c r="E162" s="124">
        <v>5.5005500550055003E-4</v>
      </c>
    </row>
    <row r="163" spans="1:5" x14ac:dyDescent="0.25">
      <c r="A163" s="123" t="s">
        <v>5788</v>
      </c>
      <c r="B163" s="124">
        <v>2.8995756718528994E-2</v>
      </c>
      <c r="C163" s="124">
        <v>7.0721357850070724E-4</v>
      </c>
      <c r="D163" s="124">
        <v>2.8995756718528994E-2</v>
      </c>
      <c r="E163" s="124">
        <v>7.0721357850070724E-4</v>
      </c>
    </row>
    <row r="164" spans="1:5" x14ac:dyDescent="0.25">
      <c r="A164" s="123" t="s">
        <v>5789</v>
      </c>
      <c r="B164" s="124">
        <v>0.27620619204777619</v>
      </c>
      <c r="C164" s="124">
        <v>7.4650322175074649E-4</v>
      </c>
      <c r="D164" s="124">
        <v>0.27620619204777619</v>
      </c>
      <c r="E164" s="124">
        <v>7.4650322175074649E-4</v>
      </c>
    </row>
    <row r="165" spans="1:5" x14ac:dyDescent="0.25">
      <c r="A165" s="123" t="s">
        <v>5790</v>
      </c>
      <c r="B165" s="124">
        <v>1.2420242024202419</v>
      </c>
      <c r="C165" s="124">
        <v>6.9542668552569544E-3</v>
      </c>
      <c r="D165" s="124">
        <v>1.2420242024202419</v>
      </c>
      <c r="E165" s="124">
        <v>6.9542668552569544E-3</v>
      </c>
    </row>
    <row r="166" spans="1:5" x14ac:dyDescent="0.25">
      <c r="A166" s="123" t="s">
        <v>5791</v>
      </c>
      <c r="B166" s="124">
        <v>0.61299701398711304</v>
      </c>
      <c r="C166" s="124">
        <v>2.7109853842527108E-3</v>
      </c>
      <c r="D166" s="124">
        <v>0.61299701398711304</v>
      </c>
      <c r="E166" s="124">
        <v>2.7109853842527108E-3</v>
      </c>
    </row>
    <row r="167" spans="1:5" x14ac:dyDescent="0.25">
      <c r="A167" s="123" t="s">
        <v>5792</v>
      </c>
      <c r="B167" s="124">
        <v>2.1802215935879303</v>
      </c>
      <c r="C167" s="124">
        <v>1.0333176174760332E-2</v>
      </c>
      <c r="D167" s="124">
        <v>2.1802215935879303</v>
      </c>
      <c r="E167" s="124">
        <v>1.0333176174760332E-2</v>
      </c>
    </row>
    <row r="168" spans="1:5" x14ac:dyDescent="0.25">
      <c r="A168" s="123" t="s">
        <v>5793</v>
      </c>
      <c r="B168" s="124">
        <v>5.7480748074807478E-2</v>
      </c>
      <c r="C168" s="124">
        <v>8.2508250825082509E-4</v>
      </c>
      <c r="D168" s="124">
        <v>5.7480748074807478E-2</v>
      </c>
      <c r="E168" s="124">
        <v>8.2508250825082509E-4</v>
      </c>
    </row>
    <row r="169" spans="1:5" x14ac:dyDescent="0.25">
      <c r="A169" s="123" t="s">
        <v>5794</v>
      </c>
      <c r="B169" s="124">
        <v>0.32539682539682541</v>
      </c>
      <c r="C169" s="124">
        <v>2.8681439572528682E-3</v>
      </c>
      <c r="D169" s="124">
        <v>0.32539682539682541</v>
      </c>
      <c r="E169" s="124">
        <v>2.8681439572528682E-3</v>
      </c>
    </row>
    <row r="170" spans="1:5" x14ac:dyDescent="0.25">
      <c r="A170" s="123" t="s">
        <v>5795</v>
      </c>
      <c r="B170" s="124">
        <v>0.88476347634763475</v>
      </c>
      <c r="C170" s="124">
        <v>7.3668081093823667E-2</v>
      </c>
      <c r="D170" s="124">
        <v>0.88476347634763475</v>
      </c>
      <c r="E170" s="124">
        <v>7.3668081093823667E-2</v>
      </c>
    </row>
    <row r="171" spans="1:5" x14ac:dyDescent="0.25">
      <c r="A171" s="123" t="s">
        <v>5796</v>
      </c>
      <c r="B171" s="124">
        <v>0.29750117868929749</v>
      </c>
      <c r="C171" s="124">
        <v>2.9467232437529467E-3</v>
      </c>
      <c r="D171" s="124">
        <v>0.29750117868929749</v>
      </c>
      <c r="E171" s="124">
        <v>2.9467232437529467E-3</v>
      </c>
    </row>
    <row r="172" spans="1:5" x14ac:dyDescent="0.25">
      <c r="A172" s="123" t="s">
        <v>5797</v>
      </c>
      <c r="B172" s="124">
        <v>0.14812195505264814</v>
      </c>
      <c r="C172" s="124">
        <v>1.1393996542511393E-3</v>
      </c>
      <c r="D172" s="124">
        <v>0.14812195505264814</v>
      </c>
      <c r="E172" s="124">
        <v>1.1393996542511393E-3</v>
      </c>
    </row>
    <row r="173" spans="1:5" x14ac:dyDescent="0.25">
      <c r="A173" s="123" t="s">
        <v>5798</v>
      </c>
      <c r="B173" s="124">
        <v>5.4404761904761907</v>
      </c>
      <c r="C173" s="124">
        <v>2.7463460631777462E-2</v>
      </c>
      <c r="D173" s="124">
        <v>5.4404761904761907</v>
      </c>
      <c r="E173" s="124">
        <v>2.7463460631777462E-2</v>
      </c>
    </row>
    <row r="174" spans="1:5" x14ac:dyDescent="0.25">
      <c r="A174" s="123" t="s">
        <v>5799</v>
      </c>
      <c r="B174" s="124">
        <v>0.36496149614961498</v>
      </c>
      <c r="C174" s="124">
        <v>7.8579286500078584E-4</v>
      </c>
      <c r="D174" s="124">
        <v>0.36496149614961498</v>
      </c>
      <c r="E174" s="124">
        <v>7.8579286500078584E-4</v>
      </c>
    </row>
    <row r="175" spans="1:5" x14ac:dyDescent="0.25">
      <c r="A175" s="123" t="s">
        <v>5800</v>
      </c>
      <c r="B175" s="124">
        <v>0.74222065063649223</v>
      </c>
      <c r="C175" s="124">
        <v>5.9720257740059719E-3</v>
      </c>
      <c r="D175" s="124">
        <v>0.74222065063649223</v>
      </c>
      <c r="E175" s="124">
        <v>5.9720257740059719E-3</v>
      </c>
    </row>
    <row r="176" spans="1:5" x14ac:dyDescent="0.25">
      <c r="A176" s="123" t="s">
        <v>5801</v>
      </c>
      <c r="B176" s="124">
        <v>3.7957331447430458</v>
      </c>
      <c r="C176" s="124">
        <v>1.4615747289014616E-2</v>
      </c>
      <c r="D176" s="124">
        <v>3.7957331447430458</v>
      </c>
      <c r="E176" s="124">
        <v>1.4615747289014616E-2</v>
      </c>
    </row>
    <row r="177" spans="1:5" x14ac:dyDescent="0.25">
      <c r="A177" s="123" t="s">
        <v>5802</v>
      </c>
      <c r="B177" s="124">
        <v>0.32964010686782963</v>
      </c>
      <c r="C177" s="124">
        <v>1.4144271570014145E-3</v>
      </c>
      <c r="D177" s="124">
        <v>0.32964010686782963</v>
      </c>
      <c r="E177" s="124">
        <v>1.4144271570014145E-3</v>
      </c>
    </row>
    <row r="178" spans="1:5" x14ac:dyDescent="0.25">
      <c r="A178" s="123" t="s">
        <v>5803</v>
      </c>
      <c r="B178" s="124">
        <v>2.6206192047776206E-2</v>
      </c>
      <c r="C178" s="124">
        <v>1.1393996542511393E-3</v>
      </c>
      <c r="D178" s="124">
        <v>2.6206192047776206E-2</v>
      </c>
      <c r="E178" s="124">
        <v>1.1393996542511393E-3</v>
      </c>
    </row>
    <row r="179" spans="1:5" x14ac:dyDescent="0.25">
      <c r="A179" s="123" t="s">
        <v>5804</v>
      </c>
      <c r="B179" s="124">
        <v>0.26202263083451205</v>
      </c>
      <c r="C179" s="124">
        <v>4.5968882602545969E-3</v>
      </c>
      <c r="D179" s="124">
        <v>0.26202263083451205</v>
      </c>
      <c r="E179" s="124">
        <v>4.5968882602545969E-3</v>
      </c>
    </row>
    <row r="180" spans="1:5" x14ac:dyDescent="0.25">
      <c r="A180" s="123" t="s">
        <v>5805</v>
      </c>
      <c r="B180" s="124">
        <v>0.67971082822567974</v>
      </c>
      <c r="C180" s="124">
        <v>1.8073235895018074E-3</v>
      </c>
      <c r="D180" s="124">
        <v>0.67971082822567974</v>
      </c>
      <c r="E180" s="124">
        <v>1.8073235895018074E-3</v>
      </c>
    </row>
    <row r="181" spans="1:5" x14ac:dyDescent="0.25">
      <c r="A181" s="123" t="s">
        <v>5806</v>
      </c>
      <c r="B181" s="124">
        <v>0.66210906804966208</v>
      </c>
      <c r="C181" s="124">
        <v>2.0037718057520039E-3</v>
      </c>
      <c r="D181" s="124">
        <v>0.66210906804966208</v>
      </c>
      <c r="E181" s="124">
        <v>2.0037718057520039E-3</v>
      </c>
    </row>
    <row r="182" spans="1:5" x14ac:dyDescent="0.25">
      <c r="A182" s="123" t="s">
        <v>5807</v>
      </c>
      <c r="B182" s="124">
        <v>0.37486248624862484</v>
      </c>
      <c r="C182" s="124">
        <v>2.0430614490020431E-3</v>
      </c>
      <c r="D182" s="124">
        <v>0.37486248624862484</v>
      </c>
      <c r="E182" s="124">
        <v>2.0430614490020431E-3</v>
      </c>
    </row>
    <row r="183" spans="1:5" x14ac:dyDescent="0.25">
      <c r="A183" s="123" t="s">
        <v>5808</v>
      </c>
      <c r="B183" s="124">
        <v>0.65731573157315737</v>
      </c>
      <c r="C183" s="124">
        <v>1.3751375137513752E-3</v>
      </c>
      <c r="D183" s="124">
        <v>0.65731573157315737</v>
      </c>
      <c r="E183" s="124">
        <v>1.3751375137513752E-3</v>
      </c>
    </row>
    <row r="184" spans="1:5" x14ac:dyDescent="0.25">
      <c r="A184" s="123" t="s">
        <v>5809</v>
      </c>
      <c r="B184" s="124">
        <v>6.8201320132013201</v>
      </c>
      <c r="C184" s="124">
        <v>1.6658808738016659E-2</v>
      </c>
      <c r="D184" s="124">
        <v>6.8201320132013201</v>
      </c>
      <c r="E184" s="124">
        <v>1.6658808738016659E-2</v>
      </c>
    </row>
    <row r="185" spans="1:5" x14ac:dyDescent="0.25">
      <c r="A185" s="123" t="s">
        <v>5810</v>
      </c>
      <c r="B185" s="124">
        <v>0.57720414898632721</v>
      </c>
      <c r="C185" s="124">
        <v>1.3751375137513752E-3</v>
      </c>
      <c r="D185" s="124">
        <v>0.57720414898632721</v>
      </c>
      <c r="E185" s="124">
        <v>1.3751375137513752E-3</v>
      </c>
    </row>
    <row r="186" spans="1:5" x14ac:dyDescent="0.25">
      <c r="A186" s="123" t="s">
        <v>5811</v>
      </c>
      <c r="B186" s="124">
        <v>0.5136335062077636</v>
      </c>
      <c r="C186" s="124">
        <v>2.3966682382523968E-3</v>
      </c>
      <c r="D186" s="124">
        <v>0.5136335062077636</v>
      </c>
      <c r="E186" s="124">
        <v>2.3966682382523968E-3</v>
      </c>
    </row>
    <row r="187" spans="1:5" x14ac:dyDescent="0.25">
      <c r="A187" s="123" t="s">
        <v>5812</v>
      </c>
      <c r="B187" s="124">
        <v>0.62140499764262136</v>
      </c>
      <c r="C187" s="124">
        <v>1.3751375137513752E-3</v>
      </c>
      <c r="D187" s="124">
        <v>0.62140499764262136</v>
      </c>
      <c r="E187" s="124">
        <v>1.3751375137513752E-3</v>
      </c>
    </row>
    <row r="188" spans="1:5" x14ac:dyDescent="0.25">
      <c r="A188" s="123" t="s">
        <v>5813</v>
      </c>
      <c r="B188" s="124">
        <v>1.5630598774163131</v>
      </c>
      <c r="C188" s="124">
        <v>1.2336947980512337E-2</v>
      </c>
      <c r="D188" s="124">
        <v>1.5630598774163131</v>
      </c>
      <c r="E188" s="124">
        <v>1.2336947980512337E-2</v>
      </c>
    </row>
    <row r="189" spans="1:5" x14ac:dyDescent="0.25">
      <c r="A189" s="123" t="s">
        <v>5814</v>
      </c>
      <c r="B189" s="124">
        <v>0.45426685525695426</v>
      </c>
      <c r="C189" s="124">
        <v>1.9644821625019646E-3</v>
      </c>
      <c r="D189" s="124">
        <v>0.45426685525695426</v>
      </c>
      <c r="E189" s="124">
        <v>1.9644821625019646E-3</v>
      </c>
    </row>
    <row r="190" spans="1:5" x14ac:dyDescent="0.25">
      <c r="A190" s="123" t="s">
        <v>5815</v>
      </c>
      <c r="B190" s="124">
        <v>0.61743674367436741</v>
      </c>
      <c r="C190" s="124">
        <v>3.653936822253654E-3</v>
      </c>
      <c r="D190" s="124">
        <v>0.61743674367436741</v>
      </c>
      <c r="E190" s="124">
        <v>3.653936822253654E-3</v>
      </c>
    </row>
    <row r="191" spans="1:5" x14ac:dyDescent="0.25">
      <c r="A191" s="123" t="s">
        <v>5816</v>
      </c>
      <c r="B191" s="124">
        <v>0.32598617004557601</v>
      </c>
      <c r="C191" s="124">
        <v>1.6894546597516894E-3</v>
      </c>
      <c r="D191" s="124">
        <v>0.32598617004557601</v>
      </c>
      <c r="E191" s="124">
        <v>1.6894546597516894E-3</v>
      </c>
    </row>
    <row r="192" spans="1:5" x14ac:dyDescent="0.25">
      <c r="A192" s="123" t="s">
        <v>5817</v>
      </c>
      <c r="B192" s="124">
        <v>0.12446958981612447</v>
      </c>
      <c r="C192" s="124">
        <v>7.0721357850070724E-4</v>
      </c>
      <c r="D192" s="124">
        <v>0.12446958981612447</v>
      </c>
      <c r="E192" s="124">
        <v>7.0721357850070724E-4</v>
      </c>
    </row>
    <row r="193" spans="1:5" x14ac:dyDescent="0.25">
      <c r="A193" s="123" t="s">
        <v>5818</v>
      </c>
      <c r="B193" s="124">
        <v>5.3787521609303786E-2</v>
      </c>
      <c r="C193" s="124">
        <v>1.4537168002514537E-3</v>
      </c>
      <c r="D193" s="124">
        <v>5.3787521609303786E-2</v>
      </c>
      <c r="E193" s="124">
        <v>1.4537168002514537E-3</v>
      </c>
    </row>
    <row r="194" spans="1:5" x14ac:dyDescent="0.25">
      <c r="A194" s="123" t="s">
        <v>5819</v>
      </c>
      <c r="B194" s="124">
        <v>0.18151815181518152</v>
      </c>
      <c r="C194" s="124">
        <v>5.5005500550055003E-4</v>
      </c>
      <c r="D194" s="124">
        <v>0.18151815181518152</v>
      </c>
      <c r="E194" s="124">
        <v>5.5005500550055003E-4</v>
      </c>
    </row>
    <row r="195" spans="1:5" x14ac:dyDescent="0.25">
      <c r="A195" s="123" t="s">
        <v>5820</v>
      </c>
      <c r="B195" s="124">
        <v>1.4716721672167217</v>
      </c>
      <c r="C195" s="124">
        <v>4.4318717586044318E-2</v>
      </c>
      <c r="D195" s="124">
        <v>1.4716721672167217</v>
      </c>
      <c r="E195" s="124">
        <v>4.4318717586044318E-2</v>
      </c>
    </row>
    <row r="196" spans="1:5" x14ac:dyDescent="0.25">
      <c r="A196" s="123" t="s">
        <v>5821</v>
      </c>
      <c r="B196" s="124">
        <v>0.20957095709570958</v>
      </c>
      <c r="C196" s="124">
        <v>2.1216407355021216E-3</v>
      </c>
      <c r="D196" s="124">
        <v>0.20957095709570958</v>
      </c>
      <c r="E196" s="124">
        <v>2.1216407355021216E-3</v>
      </c>
    </row>
    <row r="197" spans="1:5" x14ac:dyDescent="0.25">
      <c r="A197" s="123" t="s">
        <v>5822</v>
      </c>
      <c r="B197" s="124">
        <v>0.31502435957881503</v>
      </c>
      <c r="C197" s="124">
        <v>3.6146471790036148E-3</v>
      </c>
      <c r="D197" s="124">
        <v>0.31502435957881503</v>
      </c>
      <c r="E197" s="124">
        <v>3.6146471790036148E-3</v>
      </c>
    </row>
    <row r="198" spans="1:5" x14ac:dyDescent="0.25">
      <c r="A198" s="123" t="s">
        <v>5823</v>
      </c>
      <c r="B198" s="124">
        <v>0.54266855256954272</v>
      </c>
      <c r="C198" s="124">
        <v>5.0683639792550687E-3</v>
      </c>
      <c r="D198" s="124">
        <v>0.54266855256954272</v>
      </c>
      <c r="E198" s="124">
        <v>5.0683639792550687E-3</v>
      </c>
    </row>
    <row r="199" spans="1:5" x14ac:dyDescent="0.25">
      <c r="A199" s="123" t="s">
        <v>5824</v>
      </c>
      <c r="B199" s="124">
        <v>1.4012651265126512</v>
      </c>
      <c r="C199" s="124">
        <v>4.8483419770548486E-2</v>
      </c>
      <c r="D199" s="124">
        <v>1.4012651265126512</v>
      </c>
      <c r="E199" s="124">
        <v>4.8483419770548486E-2</v>
      </c>
    </row>
    <row r="200" spans="1:5" x14ac:dyDescent="0.25">
      <c r="A200" s="123" t="s">
        <v>5825</v>
      </c>
      <c r="B200" s="124">
        <v>0.5134370579915134</v>
      </c>
      <c r="C200" s="124">
        <v>6.0113154172560116E-3</v>
      </c>
      <c r="D200" s="124">
        <v>0.5134370579915134</v>
      </c>
      <c r="E200" s="124">
        <v>6.0113154172560116E-3</v>
      </c>
    </row>
    <row r="201" spans="1:5" x14ac:dyDescent="0.25">
      <c r="A201" s="123" t="s">
        <v>5826</v>
      </c>
      <c r="B201" s="124">
        <v>0.3087773063020588</v>
      </c>
      <c r="C201" s="124">
        <v>8.0936665095080931E-3</v>
      </c>
      <c r="D201" s="124">
        <v>0.3087773063020588</v>
      </c>
      <c r="E201" s="124">
        <v>8.0936665095080931E-3</v>
      </c>
    </row>
    <row r="202" spans="1:5" x14ac:dyDescent="0.25">
      <c r="A202" s="123" t="s">
        <v>5827</v>
      </c>
      <c r="B202" s="124">
        <v>0.74057048561999061</v>
      </c>
      <c r="C202" s="124">
        <v>2.5145371680025145E-3</v>
      </c>
      <c r="D202" s="124">
        <v>0.74057048561999061</v>
      </c>
      <c r="E202" s="124">
        <v>2.5145371680025145E-3</v>
      </c>
    </row>
    <row r="203" spans="1:5" x14ac:dyDescent="0.25">
      <c r="A203" s="123" t="s">
        <v>5828</v>
      </c>
      <c r="B203" s="124">
        <v>0.77608832311802611</v>
      </c>
      <c r="C203" s="124">
        <v>2.3573785950023575E-3</v>
      </c>
      <c r="D203" s="124">
        <v>0.77608832311802611</v>
      </c>
      <c r="E203" s="124">
        <v>2.3573785950023575E-3</v>
      </c>
    </row>
    <row r="204" spans="1:5" x14ac:dyDescent="0.25">
      <c r="A204" s="123" t="s">
        <v>5829</v>
      </c>
      <c r="B204" s="124">
        <v>0.15711928335690711</v>
      </c>
      <c r="C204" s="124">
        <v>3.653936822253654E-3</v>
      </c>
      <c r="D204" s="124">
        <v>0.15711928335690711</v>
      </c>
      <c r="E204" s="124">
        <v>3.653936822253654E-3</v>
      </c>
    </row>
    <row r="205" spans="1:5" x14ac:dyDescent="0.25">
      <c r="A205" s="123" t="s">
        <v>5830</v>
      </c>
      <c r="B205" s="124">
        <v>2.7413562784849912</v>
      </c>
      <c r="C205" s="124">
        <v>9.5866729530095871E-3</v>
      </c>
      <c r="D205" s="124">
        <v>2.7413562784849912</v>
      </c>
      <c r="E205" s="124">
        <v>9.5866729530095871E-3</v>
      </c>
    </row>
    <row r="206" spans="1:5" x14ac:dyDescent="0.25">
      <c r="A206" s="123" t="s">
        <v>5831</v>
      </c>
      <c r="B206" s="124">
        <v>0.49430300172874431</v>
      </c>
      <c r="C206" s="124">
        <v>4.5183089737545184E-3</v>
      </c>
      <c r="D206" s="124">
        <v>0.49430300172874431</v>
      </c>
      <c r="E206" s="124">
        <v>4.5183089737545184E-3</v>
      </c>
    </row>
    <row r="207" spans="1:5" x14ac:dyDescent="0.25">
      <c r="A207" s="123" t="s">
        <v>5832</v>
      </c>
      <c r="B207" s="124">
        <v>0.56184189847556187</v>
      </c>
      <c r="C207" s="124">
        <v>9.6259625962596268E-3</v>
      </c>
      <c r="D207" s="124">
        <v>0.56184189847556187</v>
      </c>
      <c r="E207" s="124">
        <v>9.6259625962596268E-3</v>
      </c>
    </row>
    <row r="208" spans="1:5" x14ac:dyDescent="0.25">
      <c r="A208" s="123" t="s">
        <v>5833</v>
      </c>
      <c r="B208" s="124">
        <v>1.9906490649064907</v>
      </c>
      <c r="C208" s="124">
        <v>6.1213264183561211E-2</v>
      </c>
      <c r="D208" s="124">
        <v>1.9906490649064907</v>
      </c>
      <c r="E208" s="124">
        <v>6.1213264183561211E-2</v>
      </c>
    </row>
    <row r="209" spans="1:5" x14ac:dyDescent="0.25">
      <c r="A209" s="123" t="s">
        <v>5834</v>
      </c>
      <c r="B209" s="124">
        <v>1.0526874115983027</v>
      </c>
      <c r="C209" s="124">
        <v>4.054691183404055E-2</v>
      </c>
      <c r="D209" s="124">
        <v>1.0526874115983027</v>
      </c>
      <c r="E209" s="124">
        <v>4.054691183404055E-2</v>
      </c>
    </row>
    <row r="210" spans="1:5" x14ac:dyDescent="0.25">
      <c r="A210" s="123" t="s">
        <v>5835</v>
      </c>
      <c r="B210" s="124">
        <v>1.4998428414269998</v>
      </c>
      <c r="C210" s="124">
        <v>5.704856199905705E-2</v>
      </c>
      <c r="D210" s="124">
        <v>1.4998428414269998</v>
      </c>
      <c r="E210" s="124">
        <v>5.704856199905705E-2</v>
      </c>
    </row>
    <row r="211" spans="1:5" x14ac:dyDescent="0.25">
      <c r="A211" s="123" t="s">
        <v>5836</v>
      </c>
      <c r="B211" s="124">
        <v>5.5142621404997643</v>
      </c>
      <c r="C211" s="124">
        <v>8.5022787993085019E-2</v>
      </c>
      <c r="D211" s="124">
        <v>5.5142621404997643</v>
      </c>
      <c r="E211" s="124">
        <v>8.5022787993085019E-2</v>
      </c>
    </row>
    <row r="212" spans="1:5" x14ac:dyDescent="0.25">
      <c r="A212" s="123" t="s">
        <v>5837</v>
      </c>
      <c r="B212" s="124">
        <v>1.3200927235580702</v>
      </c>
      <c r="C212" s="124">
        <v>2.4516737388024516E-2</v>
      </c>
      <c r="D212" s="124">
        <v>1.3200927235580702</v>
      </c>
      <c r="E212" s="124">
        <v>2.4516737388024516E-2</v>
      </c>
    </row>
    <row r="213" spans="1:5" x14ac:dyDescent="0.25">
      <c r="A213" s="123" t="s">
        <v>5838</v>
      </c>
      <c r="B213" s="124">
        <v>0.76819110482476816</v>
      </c>
      <c r="C213" s="124">
        <v>1.8466132327518466E-3</v>
      </c>
      <c r="D213" s="124">
        <v>0.76819110482476816</v>
      </c>
      <c r="E213" s="124">
        <v>1.8466132327518466E-3</v>
      </c>
    </row>
    <row r="214" spans="1:5" x14ac:dyDescent="0.25">
      <c r="A214" s="123" t="s">
        <v>5839</v>
      </c>
      <c r="B214" s="124">
        <v>0.4563884959924564</v>
      </c>
      <c r="C214" s="124">
        <v>1.2965582272512965E-3</v>
      </c>
      <c r="D214" s="124">
        <v>0.4563884959924564</v>
      </c>
      <c r="E214" s="124">
        <v>1.2965582272512965E-3</v>
      </c>
    </row>
    <row r="215" spans="1:5" x14ac:dyDescent="0.25">
      <c r="A215" s="123" t="s">
        <v>5840</v>
      </c>
      <c r="B215" s="124">
        <v>0.87914505736287918</v>
      </c>
      <c r="C215" s="124">
        <v>0.10140656922835141</v>
      </c>
      <c r="D215" s="124">
        <v>0.87914505736287918</v>
      </c>
      <c r="E215" s="124">
        <v>0.10140656922835141</v>
      </c>
    </row>
    <row r="216" spans="1:5" x14ac:dyDescent="0.25">
      <c r="A216" s="123" t="s">
        <v>5841</v>
      </c>
      <c r="B216" s="124">
        <v>2.581054534024831</v>
      </c>
      <c r="C216" s="124">
        <v>8.6830111582586831E-3</v>
      </c>
      <c r="D216" s="124">
        <v>2.581054534024831</v>
      </c>
      <c r="E216" s="124">
        <v>8.6830111582586831E-3</v>
      </c>
    </row>
    <row r="217" spans="1:5" x14ac:dyDescent="0.25">
      <c r="A217" s="123" t="s">
        <v>5842</v>
      </c>
      <c r="B217" s="124">
        <v>0.7158573000157159</v>
      </c>
      <c r="C217" s="124">
        <v>3.6146471790036148E-3</v>
      </c>
      <c r="D217" s="124">
        <v>0.7158573000157159</v>
      </c>
      <c r="E217" s="124">
        <v>3.6146471790036148E-3</v>
      </c>
    </row>
    <row r="218" spans="1:5" x14ac:dyDescent="0.25">
      <c r="A218" s="123" t="s">
        <v>5843</v>
      </c>
      <c r="B218" s="124">
        <v>0.42436743674367439</v>
      </c>
      <c r="C218" s="124">
        <v>1.2965582272512965E-3</v>
      </c>
      <c r="D218" s="124">
        <v>0.42436743674367439</v>
      </c>
      <c r="E218" s="124">
        <v>1.2965582272512965E-3</v>
      </c>
    </row>
    <row r="219" spans="1:5" x14ac:dyDescent="0.25">
      <c r="A219" s="123" t="s">
        <v>5844</v>
      </c>
      <c r="B219" s="124">
        <v>0.77015558698727016</v>
      </c>
      <c r="C219" s="124">
        <v>1.3476347634763476E-2</v>
      </c>
      <c r="D219" s="124">
        <v>0.77015558698727016</v>
      </c>
      <c r="E219" s="124">
        <v>1.3476347634763476E-2</v>
      </c>
    </row>
    <row r="220" spans="1:5" x14ac:dyDescent="0.25">
      <c r="A220" s="123" t="s">
        <v>5845</v>
      </c>
      <c r="B220" s="124">
        <v>0.29915134370579916</v>
      </c>
      <c r="C220" s="124">
        <v>1.8466132327518466E-3</v>
      </c>
      <c r="D220" s="124">
        <v>0.29915134370579916</v>
      </c>
      <c r="E220" s="124">
        <v>1.8466132327518466E-3</v>
      </c>
    </row>
    <row r="221" spans="1:5" x14ac:dyDescent="0.25">
      <c r="A221" s="123" t="s">
        <v>5846</v>
      </c>
      <c r="B221" s="124">
        <v>0.64061763319189058</v>
      </c>
      <c r="C221" s="124">
        <v>1.5715857300015717E-3</v>
      </c>
      <c r="D221" s="124">
        <v>0.64061763319189058</v>
      </c>
      <c r="E221" s="124">
        <v>1.5715857300015717E-3</v>
      </c>
    </row>
    <row r="222" spans="1:5" x14ac:dyDescent="0.25">
      <c r="A222" s="123" t="s">
        <v>5847</v>
      </c>
      <c r="B222" s="124">
        <v>1.1574728901461575</v>
      </c>
      <c r="C222" s="124">
        <v>5.1469432657551472E-3</v>
      </c>
      <c r="D222" s="124">
        <v>1.1574728901461575</v>
      </c>
      <c r="E222" s="124">
        <v>5.1469432657551472E-3</v>
      </c>
    </row>
    <row r="223" spans="1:5" x14ac:dyDescent="0.25">
      <c r="A223" s="123" t="s">
        <v>5848</v>
      </c>
      <c r="B223" s="124">
        <v>0.68866886688668871</v>
      </c>
      <c r="C223" s="124">
        <v>1.6658808738016659E-2</v>
      </c>
      <c r="D223" s="124">
        <v>0.68866886688668871</v>
      </c>
      <c r="E223" s="124">
        <v>1.6658808738016659E-2</v>
      </c>
    </row>
    <row r="224" spans="1:5" x14ac:dyDescent="0.25">
      <c r="A224" s="123" t="s">
        <v>5849</v>
      </c>
      <c r="B224" s="124">
        <v>0.16187333019016187</v>
      </c>
      <c r="C224" s="124">
        <v>1.2572685840012573E-3</v>
      </c>
      <c r="D224" s="124">
        <v>0.16187333019016187</v>
      </c>
      <c r="E224" s="124">
        <v>1.2572685840012573E-3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6" sqref="D6"/>
    </sheetView>
  </sheetViews>
  <sheetFormatPr defaultRowHeight="15" x14ac:dyDescent="0.25"/>
  <cols>
    <col min="1" max="1" width="19.140625" customWidth="1"/>
    <col min="2" max="2" width="15.28515625" customWidth="1"/>
    <col min="3" max="4" width="20.5703125" bestFit="1" customWidth="1"/>
  </cols>
  <sheetData>
    <row r="1" spans="1:4" x14ac:dyDescent="0.25">
      <c r="A1" t="s">
        <v>5625</v>
      </c>
      <c r="B1" t="s">
        <v>5625</v>
      </c>
      <c r="C1" t="s">
        <v>5626</v>
      </c>
      <c r="D1" t="s">
        <v>5626</v>
      </c>
    </row>
    <row r="2" spans="1:4" x14ac:dyDescent="0.25">
      <c r="A2" s="119" t="s">
        <v>1242</v>
      </c>
      <c r="B2" s="119" t="s">
        <v>1243</v>
      </c>
      <c r="C2" s="119" t="s">
        <v>999</v>
      </c>
      <c r="D2" s="119" t="s">
        <v>1000</v>
      </c>
    </row>
    <row r="3" spans="1:4" x14ac:dyDescent="0.25">
      <c r="A3" s="120">
        <v>284.72355807009302</v>
      </c>
      <c r="B3" s="120">
        <v>2.66996699669967</v>
      </c>
      <c r="C3" s="120">
        <v>279.79975060309289</v>
      </c>
      <c r="D3" s="120">
        <v>2.66996699669967</v>
      </c>
    </row>
    <row r="4" spans="1:4" x14ac:dyDescent="0.25">
      <c r="C4" s="41" t="s">
        <v>1004</v>
      </c>
      <c r="D4" s="41" t="s">
        <v>1007</v>
      </c>
    </row>
    <row r="5" spans="1:4" x14ac:dyDescent="0.25">
      <c r="C5" s="42">
        <v>302.379287151499</v>
      </c>
      <c r="D5" s="42">
        <v>4.26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9"/>
  <sheetViews>
    <sheetView workbookViewId="0">
      <selection activeCell="F306" sqref="F306"/>
    </sheetView>
  </sheetViews>
  <sheetFormatPr defaultRowHeight="15" x14ac:dyDescent="0.25"/>
  <cols>
    <col min="1" max="1" width="15" customWidth="1"/>
    <col min="2" max="2" width="16.28515625" customWidth="1"/>
    <col min="4" max="4" width="14.7109375" bestFit="1" customWidth="1"/>
    <col min="5" max="5" width="16.7109375" bestFit="1" customWidth="1"/>
    <col min="6" max="6" width="18" bestFit="1" customWidth="1"/>
    <col min="7" max="7" width="24.7109375" bestFit="1" customWidth="1"/>
    <col min="8" max="8" width="9.28515625" bestFit="1" customWidth="1"/>
    <col min="9" max="9" width="22" bestFit="1" customWidth="1"/>
    <col min="10" max="10" width="63.85546875" bestFit="1" customWidth="1"/>
  </cols>
  <sheetData>
    <row r="1" spans="1:10" x14ac:dyDescent="0.25">
      <c r="A1" s="43" t="s">
        <v>1255</v>
      </c>
      <c r="B1" s="43" t="s">
        <v>0</v>
      </c>
      <c r="C1" s="43" t="s">
        <v>1256</v>
      </c>
      <c r="D1" s="43" t="s">
        <v>1266</v>
      </c>
      <c r="E1" s="43" t="s">
        <v>1257</v>
      </c>
      <c r="F1" s="43" t="s">
        <v>3</v>
      </c>
      <c r="G1" s="43" t="s">
        <v>4</v>
      </c>
      <c r="H1" s="43" t="s">
        <v>3009</v>
      </c>
      <c r="I1" s="25" t="s">
        <v>1267</v>
      </c>
      <c r="J1" s="25" t="s">
        <v>3013</v>
      </c>
    </row>
    <row r="2" spans="1:10" x14ac:dyDescent="0.25">
      <c r="A2" s="44">
        <v>14330</v>
      </c>
      <c r="B2" s="44" t="s">
        <v>3258</v>
      </c>
      <c r="C2" s="44">
        <v>2012</v>
      </c>
      <c r="D2" s="52">
        <v>41001</v>
      </c>
      <c r="E2" s="44">
        <v>278</v>
      </c>
      <c r="F2" s="44">
        <v>150</v>
      </c>
      <c r="G2" s="44">
        <v>11940</v>
      </c>
      <c r="H2" s="53" t="s">
        <v>3010</v>
      </c>
      <c r="I2" s="53" t="s">
        <v>1322</v>
      </c>
      <c r="J2" s="53" t="s">
        <v>3496</v>
      </c>
    </row>
    <row r="3" spans="1:10" x14ac:dyDescent="0.25">
      <c r="A3" s="44">
        <v>14331</v>
      </c>
      <c r="B3" s="44" t="s">
        <v>3259</v>
      </c>
      <c r="C3" s="44">
        <v>2012</v>
      </c>
      <c r="D3" s="52">
        <v>41002</v>
      </c>
      <c r="E3" s="44">
        <v>96</v>
      </c>
      <c r="F3" s="44">
        <v>328</v>
      </c>
      <c r="G3" s="44">
        <v>24988</v>
      </c>
      <c r="H3" s="53" t="s">
        <v>3010</v>
      </c>
      <c r="I3" s="53" t="s">
        <v>1322</v>
      </c>
      <c r="J3" s="53" t="s">
        <v>3497</v>
      </c>
    </row>
    <row r="4" spans="1:10" x14ac:dyDescent="0.25">
      <c r="A4" s="44">
        <v>14332</v>
      </c>
      <c r="B4" s="44" t="s">
        <v>3259</v>
      </c>
      <c r="C4" s="44">
        <v>2012</v>
      </c>
      <c r="D4" s="52">
        <v>41002</v>
      </c>
      <c r="E4" s="44">
        <v>131</v>
      </c>
      <c r="F4" s="44">
        <v>122</v>
      </c>
      <c r="G4" s="44">
        <v>11091</v>
      </c>
      <c r="H4" s="53" t="s">
        <v>3010</v>
      </c>
      <c r="I4" s="53" t="s">
        <v>1322</v>
      </c>
      <c r="J4" s="53" t="s">
        <v>3498</v>
      </c>
    </row>
    <row r="5" spans="1:10" x14ac:dyDescent="0.25">
      <c r="A5" s="44">
        <v>14333</v>
      </c>
      <c r="B5" s="44" t="s">
        <v>3259</v>
      </c>
      <c r="C5" s="44">
        <v>2012</v>
      </c>
      <c r="D5" s="52">
        <v>41002</v>
      </c>
      <c r="E5" s="44">
        <v>51</v>
      </c>
      <c r="F5" s="44">
        <v>26</v>
      </c>
      <c r="G5" s="44">
        <v>1326</v>
      </c>
      <c r="H5" s="53" t="s">
        <v>3010</v>
      </c>
      <c r="I5" s="53" t="s">
        <v>1322</v>
      </c>
      <c r="J5" s="53" t="s">
        <v>3499</v>
      </c>
    </row>
    <row r="6" spans="1:10" x14ac:dyDescent="0.25">
      <c r="A6" s="44">
        <v>14334</v>
      </c>
      <c r="B6" s="44" t="s">
        <v>3259</v>
      </c>
      <c r="C6" s="44">
        <v>2012</v>
      </c>
      <c r="D6" s="52">
        <v>41002</v>
      </c>
      <c r="E6" s="44">
        <v>1378</v>
      </c>
      <c r="F6" s="44">
        <v>75</v>
      </c>
      <c r="G6" s="44">
        <v>12754</v>
      </c>
      <c r="H6" s="53" t="s">
        <v>3010</v>
      </c>
      <c r="I6" s="53" t="s">
        <v>1322</v>
      </c>
      <c r="J6" s="53" t="s">
        <v>3500</v>
      </c>
    </row>
    <row r="7" spans="1:10" x14ac:dyDescent="0.25">
      <c r="A7" s="44">
        <v>14335</v>
      </c>
      <c r="B7" s="44" t="s">
        <v>3260</v>
      </c>
      <c r="C7" s="44">
        <v>2012</v>
      </c>
      <c r="D7" s="52">
        <v>41003</v>
      </c>
      <c r="E7" s="44">
        <v>62</v>
      </c>
      <c r="F7" s="44">
        <v>21</v>
      </c>
      <c r="G7" s="44">
        <v>789</v>
      </c>
      <c r="H7" s="53" t="s">
        <v>3010</v>
      </c>
      <c r="I7" s="53" t="s">
        <v>1274</v>
      </c>
      <c r="J7" s="53" t="s">
        <v>3501</v>
      </c>
    </row>
    <row r="8" spans="1:10" x14ac:dyDescent="0.25">
      <c r="A8" s="44">
        <v>14337</v>
      </c>
      <c r="B8" s="44" t="s">
        <v>3260</v>
      </c>
      <c r="C8" s="44">
        <v>2012</v>
      </c>
      <c r="D8" s="52">
        <v>41003</v>
      </c>
      <c r="E8" s="44">
        <v>46</v>
      </c>
      <c r="F8" s="44">
        <v>30</v>
      </c>
      <c r="G8" s="44">
        <v>1380</v>
      </c>
      <c r="H8" s="53" t="s">
        <v>3010</v>
      </c>
      <c r="I8" s="53" t="s">
        <v>1283</v>
      </c>
      <c r="J8" s="53" t="s">
        <v>3502</v>
      </c>
    </row>
    <row r="9" spans="1:10" x14ac:dyDescent="0.25">
      <c r="A9" s="44">
        <v>14336</v>
      </c>
      <c r="B9" s="44" t="s">
        <v>3261</v>
      </c>
      <c r="C9" s="44">
        <v>2012</v>
      </c>
      <c r="D9" s="52">
        <v>41004</v>
      </c>
      <c r="E9" s="44">
        <v>17</v>
      </c>
      <c r="F9" s="44">
        <v>488</v>
      </c>
      <c r="G9" s="44">
        <v>5843</v>
      </c>
      <c r="H9" s="53" t="s">
        <v>3010</v>
      </c>
      <c r="I9" s="53" t="s">
        <v>1322</v>
      </c>
      <c r="J9" s="53" t="s">
        <v>3503</v>
      </c>
    </row>
    <row r="10" spans="1:10" x14ac:dyDescent="0.25">
      <c r="A10" s="44">
        <v>14338</v>
      </c>
      <c r="B10" s="44" t="s">
        <v>3261</v>
      </c>
      <c r="C10" s="44">
        <v>2012</v>
      </c>
      <c r="D10" s="52">
        <v>41004</v>
      </c>
      <c r="E10" s="44">
        <v>428</v>
      </c>
      <c r="F10" s="44">
        <v>87</v>
      </c>
      <c r="G10" s="44">
        <v>18012</v>
      </c>
      <c r="H10" s="53" t="s">
        <v>3010</v>
      </c>
      <c r="I10" s="53" t="s">
        <v>1322</v>
      </c>
      <c r="J10" s="53" t="s">
        <v>3504</v>
      </c>
    </row>
    <row r="11" spans="1:10" x14ac:dyDescent="0.25">
      <c r="A11" s="44">
        <v>14339</v>
      </c>
      <c r="B11" s="44" t="s">
        <v>3261</v>
      </c>
      <c r="C11" s="44">
        <v>2012</v>
      </c>
      <c r="D11" s="52">
        <v>41004</v>
      </c>
      <c r="E11" s="44">
        <v>210</v>
      </c>
      <c r="F11" s="44">
        <v>33</v>
      </c>
      <c r="G11" s="44">
        <v>6930</v>
      </c>
      <c r="H11" s="53" t="s">
        <v>3010</v>
      </c>
      <c r="I11" s="53" t="s">
        <v>1274</v>
      </c>
      <c r="J11" s="53" t="s">
        <v>3505</v>
      </c>
    </row>
    <row r="12" spans="1:10" x14ac:dyDescent="0.25">
      <c r="A12" s="44">
        <v>14340</v>
      </c>
      <c r="B12" s="44" t="s">
        <v>3261</v>
      </c>
      <c r="C12" s="44">
        <v>2012</v>
      </c>
      <c r="D12" s="52">
        <v>41004</v>
      </c>
      <c r="E12" s="44">
        <v>112</v>
      </c>
      <c r="F12" s="44">
        <v>51</v>
      </c>
      <c r="G12" s="44">
        <v>8748</v>
      </c>
      <c r="H12" s="53" t="s">
        <v>3010</v>
      </c>
      <c r="I12" s="53" t="s">
        <v>1322</v>
      </c>
      <c r="J12" s="53" t="s">
        <v>3506</v>
      </c>
    </row>
    <row r="13" spans="1:10" x14ac:dyDescent="0.25">
      <c r="A13" s="44">
        <v>14341</v>
      </c>
      <c r="B13" s="44" t="s">
        <v>3261</v>
      </c>
      <c r="C13" s="44">
        <v>2012</v>
      </c>
      <c r="D13" s="52">
        <v>41004</v>
      </c>
      <c r="E13" s="44">
        <v>408</v>
      </c>
      <c r="F13" s="44">
        <v>75</v>
      </c>
      <c r="G13" s="44">
        <v>9665</v>
      </c>
      <c r="H13" s="53" t="s">
        <v>3010</v>
      </c>
      <c r="I13" s="53" t="s">
        <v>1322</v>
      </c>
      <c r="J13" s="53" t="s">
        <v>3507</v>
      </c>
    </row>
    <row r="14" spans="1:10" x14ac:dyDescent="0.25">
      <c r="A14" s="44">
        <v>14342</v>
      </c>
      <c r="B14" s="44" t="s">
        <v>3262</v>
      </c>
      <c r="C14" s="44">
        <v>2012</v>
      </c>
      <c r="D14" s="52">
        <v>41005</v>
      </c>
      <c r="E14" s="44">
        <v>337</v>
      </c>
      <c r="F14" s="44">
        <v>69</v>
      </c>
      <c r="G14" s="44">
        <v>23253</v>
      </c>
      <c r="H14" s="53" t="s">
        <v>3010</v>
      </c>
      <c r="I14" s="53" t="s">
        <v>1283</v>
      </c>
      <c r="J14" s="53" t="s">
        <v>3508</v>
      </c>
    </row>
    <row r="15" spans="1:10" x14ac:dyDescent="0.25">
      <c r="A15" s="44">
        <v>14343</v>
      </c>
      <c r="B15" s="44" t="s">
        <v>3263</v>
      </c>
      <c r="C15" s="44">
        <v>2012</v>
      </c>
      <c r="D15" s="52">
        <v>41007</v>
      </c>
      <c r="E15" s="44">
        <v>28</v>
      </c>
      <c r="F15" s="44">
        <v>791</v>
      </c>
      <c r="G15" s="44">
        <v>16796</v>
      </c>
      <c r="H15" s="53" t="s">
        <v>3010</v>
      </c>
      <c r="I15" s="53" t="s">
        <v>1274</v>
      </c>
      <c r="J15" s="53" t="s">
        <v>3509</v>
      </c>
    </row>
    <row r="16" spans="1:10" x14ac:dyDescent="0.25">
      <c r="A16" s="44">
        <v>14344</v>
      </c>
      <c r="B16" s="44" t="s">
        <v>3263</v>
      </c>
      <c r="C16" s="44">
        <v>2012</v>
      </c>
      <c r="D16" s="52">
        <v>41007</v>
      </c>
      <c r="E16" s="44">
        <v>60</v>
      </c>
      <c r="F16" s="44">
        <v>1154</v>
      </c>
      <c r="G16" s="44">
        <v>14420</v>
      </c>
      <c r="H16" s="53" t="s">
        <v>3010</v>
      </c>
      <c r="I16" s="53" t="s">
        <v>1322</v>
      </c>
      <c r="J16" s="53" t="s">
        <v>3510</v>
      </c>
    </row>
    <row r="17" spans="1:10" x14ac:dyDescent="0.25">
      <c r="A17" s="44">
        <v>14345</v>
      </c>
      <c r="B17" s="44" t="s">
        <v>3264</v>
      </c>
      <c r="C17" s="44">
        <v>2012</v>
      </c>
      <c r="D17" s="52">
        <v>41008</v>
      </c>
      <c r="E17" s="44">
        <v>25</v>
      </c>
      <c r="F17" s="44">
        <v>77</v>
      </c>
      <c r="G17" s="44">
        <v>1925</v>
      </c>
      <c r="H17" s="53" t="s">
        <v>3010</v>
      </c>
      <c r="I17" s="53" t="s">
        <v>1274</v>
      </c>
      <c r="J17" s="53" t="s">
        <v>3511</v>
      </c>
    </row>
    <row r="18" spans="1:10" x14ac:dyDescent="0.25">
      <c r="A18" s="44">
        <v>14346</v>
      </c>
      <c r="B18" s="44" t="s">
        <v>3265</v>
      </c>
      <c r="C18" s="44">
        <v>2012</v>
      </c>
      <c r="D18" s="52">
        <v>41009</v>
      </c>
      <c r="E18" s="44">
        <v>577</v>
      </c>
      <c r="F18" s="44">
        <v>12</v>
      </c>
      <c r="G18" s="44">
        <v>4204</v>
      </c>
      <c r="H18" s="53" t="s">
        <v>3010</v>
      </c>
      <c r="I18" s="53" t="s">
        <v>1322</v>
      </c>
      <c r="J18" s="53" t="s">
        <v>3512</v>
      </c>
    </row>
    <row r="19" spans="1:10" x14ac:dyDescent="0.25">
      <c r="A19" s="44">
        <v>14358</v>
      </c>
      <c r="B19" s="44" t="s">
        <v>3266</v>
      </c>
      <c r="C19" s="44">
        <v>2012</v>
      </c>
      <c r="D19" s="52">
        <v>41011</v>
      </c>
      <c r="E19" s="44">
        <v>90</v>
      </c>
      <c r="F19" s="44">
        <v>10</v>
      </c>
      <c r="G19" s="44">
        <v>900</v>
      </c>
      <c r="H19" s="53" t="s">
        <v>3011</v>
      </c>
      <c r="I19" s="53" t="s">
        <v>1272</v>
      </c>
      <c r="J19" s="53" t="s">
        <v>3513</v>
      </c>
    </row>
    <row r="20" spans="1:10" x14ac:dyDescent="0.25">
      <c r="A20" s="44">
        <v>14359</v>
      </c>
      <c r="B20" s="44" t="s">
        <v>3267</v>
      </c>
      <c r="C20" s="44">
        <v>2012</v>
      </c>
      <c r="D20" s="52">
        <v>41012</v>
      </c>
      <c r="E20" s="44">
        <v>354</v>
      </c>
      <c r="F20" s="44">
        <v>51</v>
      </c>
      <c r="G20" s="44">
        <v>18054</v>
      </c>
      <c r="H20" s="53" t="s">
        <v>3011</v>
      </c>
      <c r="I20" s="53" t="s">
        <v>1272</v>
      </c>
      <c r="J20" s="53" t="s">
        <v>3514</v>
      </c>
    </row>
    <row r="21" spans="1:10" x14ac:dyDescent="0.25">
      <c r="A21" s="44">
        <v>14347</v>
      </c>
      <c r="B21" s="44" t="s">
        <v>3268</v>
      </c>
      <c r="C21" s="44">
        <v>2012</v>
      </c>
      <c r="D21" s="52">
        <v>41015</v>
      </c>
      <c r="E21" s="44">
        <v>276</v>
      </c>
      <c r="F21" s="44">
        <v>161</v>
      </c>
      <c r="G21" s="44">
        <v>5008</v>
      </c>
      <c r="H21" s="53" t="s">
        <v>3010</v>
      </c>
      <c r="I21" s="53" t="s">
        <v>1274</v>
      </c>
      <c r="J21" s="53" t="s">
        <v>3515</v>
      </c>
    </row>
    <row r="22" spans="1:10" x14ac:dyDescent="0.25">
      <c r="A22" s="44">
        <v>14360</v>
      </c>
      <c r="B22" s="44" t="s">
        <v>3268</v>
      </c>
      <c r="C22" s="44">
        <v>2012</v>
      </c>
      <c r="D22" s="52">
        <v>41015</v>
      </c>
      <c r="E22" s="44">
        <v>206</v>
      </c>
      <c r="F22" s="44">
        <v>69</v>
      </c>
      <c r="G22" s="44">
        <v>14214</v>
      </c>
      <c r="H22" s="53" t="s">
        <v>3011</v>
      </c>
      <c r="I22" s="53" t="s">
        <v>1272</v>
      </c>
      <c r="J22" s="53" t="s">
        <v>3516</v>
      </c>
    </row>
    <row r="23" spans="1:10" x14ac:dyDescent="0.25">
      <c r="A23" s="44">
        <v>14348</v>
      </c>
      <c r="B23" s="44" t="s">
        <v>3269</v>
      </c>
      <c r="C23" s="44">
        <v>2012</v>
      </c>
      <c r="D23" s="52">
        <v>41016</v>
      </c>
      <c r="E23" s="44">
        <v>203</v>
      </c>
      <c r="F23" s="44">
        <v>153</v>
      </c>
      <c r="G23" s="44">
        <v>16761</v>
      </c>
      <c r="H23" s="53" t="s">
        <v>3010</v>
      </c>
      <c r="I23" s="53" t="s">
        <v>1283</v>
      </c>
      <c r="J23" s="53" t="s">
        <v>3517</v>
      </c>
    </row>
    <row r="24" spans="1:10" x14ac:dyDescent="0.25">
      <c r="A24" s="44">
        <v>14361</v>
      </c>
      <c r="B24" s="44" t="s">
        <v>3269</v>
      </c>
      <c r="C24" s="44">
        <v>2012</v>
      </c>
      <c r="D24" s="52">
        <v>41016</v>
      </c>
      <c r="E24" s="44">
        <v>460</v>
      </c>
      <c r="F24" s="44">
        <v>139</v>
      </c>
      <c r="G24" s="44">
        <v>22873</v>
      </c>
      <c r="H24" s="53" t="s">
        <v>3011</v>
      </c>
      <c r="I24" s="53" t="s">
        <v>1272</v>
      </c>
      <c r="J24" s="53" t="s">
        <v>3518</v>
      </c>
    </row>
    <row r="25" spans="1:10" x14ac:dyDescent="0.25">
      <c r="A25" s="44">
        <v>14363</v>
      </c>
      <c r="B25" s="44" t="s">
        <v>3270</v>
      </c>
      <c r="C25" s="44">
        <v>2012</v>
      </c>
      <c r="D25" s="52">
        <v>41017</v>
      </c>
      <c r="E25" s="44">
        <v>284</v>
      </c>
      <c r="F25" s="44">
        <v>37</v>
      </c>
      <c r="G25" s="44">
        <v>10508</v>
      </c>
      <c r="H25" s="53" t="s">
        <v>3011</v>
      </c>
      <c r="I25" s="53" t="s">
        <v>1272</v>
      </c>
      <c r="J25" s="53" t="s">
        <v>3519</v>
      </c>
    </row>
    <row r="26" spans="1:10" x14ac:dyDescent="0.25">
      <c r="A26" s="44">
        <v>14356</v>
      </c>
      <c r="B26" s="44" t="s">
        <v>3271</v>
      </c>
      <c r="C26" s="44">
        <v>2012</v>
      </c>
      <c r="D26" s="52">
        <v>41018</v>
      </c>
      <c r="E26" s="44">
        <v>428</v>
      </c>
      <c r="F26" s="44">
        <v>27</v>
      </c>
      <c r="G26" s="44">
        <v>11556</v>
      </c>
      <c r="H26" s="53" t="s">
        <v>3011</v>
      </c>
      <c r="I26" s="53" t="s">
        <v>1272</v>
      </c>
      <c r="J26" s="53" t="s">
        <v>3520</v>
      </c>
    </row>
    <row r="27" spans="1:10" x14ac:dyDescent="0.25">
      <c r="A27" s="44">
        <v>14357</v>
      </c>
      <c r="B27" s="44" t="s">
        <v>3271</v>
      </c>
      <c r="C27" s="44">
        <v>2012</v>
      </c>
      <c r="D27" s="52">
        <v>41018</v>
      </c>
      <c r="E27" s="44">
        <v>326</v>
      </c>
      <c r="F27" s="44">
        <v>19</v>
      </c>
      <c r="G27" s="44">
        <v>6194</v>
      </c>
      <c r="H27" s="53" t="s">
        <v>3011</v>
      </c>
      <c r="I27" s="53" t="s">
        <v>1272</v>
      </c>
      <c r="J27" s="53" t="s">
        <v>3521</v>
      </c>
    </row>
    <row r="28" spans="1:10" x14ac:dyDescent="0.25">
      <c r="A28" s="44">
        <v>14355</v>
      </c>
      <c r="B28" s="44" t="s">
        <v>3272</v>
      </c>
      <c r="C28" s="44">
        <v>2012</v>
      </c>
      <c r="D28" s="52">
        <v>41019</v>
      </c>
      <c r="E28" s="44">
        <v>404</v>
      </c>
      <c r="F28" s="44">
        <v>340</v>
      </c>
      <c r="G28" s="44">
        <v>32360</v>
      </c>
      <c r="H28" s="53" t="s">
        <v>3011</v>
      </c>
      <c r="I28" s="53" t="s">
        <v>1272</v>
      </c>
      <c r="J28" s="53" t="s">
        <v>3522</v>
      </c>
    </row>
    <row r="29" spans="1:10" x14ac:dyDescent="0.25">
      <c r="A29" s="44">
        <v>14349</v>
      </c>
      <c r="B29" s="44" t="s">
        <v>3273</v>
      </c>
      <c r="C29" s="44">
        <v>2012</v>
      </c>
      <c r="D29" s="52">
        <v>41022</v>
      </c>
      <c r="E29" s="44">
        <v>37</v>
      </c>
      <c r="F29" s="44">
        <v>78</v>
      </c>
      <c r="G29" s="44">
        <v>2886</v>
      </c>
      <c r="H29" s="53" t="s">
        <v>3010</v>
      </c>
      <c r="I29" s="53" t="s">
        <v>1274</v>
      </c>
      <c r="J29" s="53" t="s">
        <v>3523</v>
      </c>
    </row>
    <row r="30" spans="1:10" x14ac:dyDescent="0.25">
      <c r="A30" s="44">
        <v>14350</v>
      </c>
      <c r="B30" s="44" t="s">
        <v>3273</v>
      </c>
      <c r="C30" s="44">
        <v>2012</v>
      </c>
      <c r="D30" s="52">
        <v>41022</v>
      </c>
      <c r="E30" s="44">
        <v>90</v>
      </c>
      <c r="F30" s="44">
        <v>23</v>
      </c>
      <c r="G30" s="44">
        <v>2070</v>
      </c>
      <c r="H30" s="53" t="s">
        <v>3010</v>
      </c>
      <c r="I30" s="53" t="s">
        <v>1274</v>
      </c>
      <c r="J30" s="53" t="s">
        <v>3524</v>
      </c>
    </row>
    <row r="31" spans="1:10" x14ac:dyDescent="0.25">
      <c r="A31" s="44">
        <v>14364</v>
      </c>
      <c r="B31" s="44" t="s">
        <v>3274</v>
      </c>
      <c r="C31" s="44">
        <v>2012</v>
      </c>
      <c r="D31" s="52">
        <v>41023</v>
      </c>
      <c r="E31" s="44">
        <v>325</v>
      </c>
      <c r="F31" s="44">
        <v>34</v>
      </c>
      <c r="G31" s="44">
        <v>11050</v>
      </c>
      <c r="H31" s="53" t="s">
        <v>3011</v>
      </c>
      <c r="I31" s="53" t="s">
        <v>1272</v>
      </c>
      <c r="J31" s="53" t="s">
        <v>3525</v>
      </c>
    </row>
    <row r="32" spans="1:10" x14ac:dyDescent="0.25">
      <c r="A32" s="44">
        <v>14351</v>
      </c>
      <c r="B32" s="44" t="s">
        <v>3275</v>
      </c>
      <c r="C32" s="44">
        <v>2012</v>
      </c>
      <c r="D32" s="52">
        <v>41025</v>
      </c>
      <c r="E32" s="44">
        <v>1197</v>
      </c>
      <c r="F32" s="44">
        <v>67</v>
      </c>
      <c r="G32" s="44">
        <v>9765</v>
      </c>
      <c r="H32" s="53" t="s">
        <v>3010</v>
      </c>
      <c r="I32" s="53" t="s">
        <v>1274</v>
      </c>
      <c r="J32" s="53" t="s">
        <v>3526</v>
      </c>
    </row>
    <row r="33" spans="1:10" x14ac:dyDescent="0.25">
      <c r="A33" s="44">
        <v>14352</v>
      </c>
      <c r="B33" s="44" t="s">
        <v>3275</v>
      </c>
      <c r="C33" s="44">
        <v>2012</v>
      </c>
      <c r="D33" s="52">
        <v>41025</v>
      </c>
      <c r="E33" s="44">
        <v>283</v>
      </c>
      <c r="F33" s="44">
        <v>227</v>
      </c>
      <c r="G33" s="44">
        <v>23347</v>
      </c>
      <c r="H33" s="53" t="s">
        <v>3010</v>
      </c>
      <c r="I33" s="53" t="s">
        <v>1283</v>
      </c>
      <c r="J33" s="53" t="s">
        <v>3527</v>
      </c>
    </row>
    <row r="34" spans="1:10" x14ac:dyDescent="0.25">
      <c r="A34" s="44">
        <v>14362</v>
      </c>
      <c r="B34" s="44" t="s">
        <v>3276</v>
      </c>
      <c r="C34" s="44">
        <v>2012</v>
      </c>
      <c r="D34" s="52">
        <v>41026</v>
      </c>
      <c r="E34" s="44">
        <v>54</v>
      </c>
      <c r="F34" s="44">
        <v>15</v>
      </c>
      <c r="G34" s="44">
        <v>1455</v>
      </c>
      <c r="H34" s="53" t="s">
        <v>3011</v>
      </c>
      <c r="I34" s="53" t="s">
        <v>1272</v>
      </c>
      <c r="J34" s="53" t="s">
        <v>3528</v>
      </c>
    </row>
    <row r="35" spans="1:10" x14ac:dyDescent="0.25">
      <c r="A35" s="44">
        <v>14353</v>
      </c>
      <c r="B35" s="44" t="s">
        <v>3277</v>
      </c>
      <c r="C35" s="44">
        <v>2012</v>
      </c>
      <c r="D35" s="52">
        <v>41027</v>
      </c>
      <c r="E35" s="44">
        <v>590</v>
      </c>
      <c r="F35" s="44">
        <v>51</v>
      </c>
      <c r="G35" s="44">
        <v>32202</v>
      </c>
      <c r="H35" s="53" t="s">
        <v>3010</v>
      </c>
      <c r="I35" s="53" t="s">
        <v>1283</v>
      </c>
      <c r="J35" s="53" t="s">
        <v>3529</v>
      </c>
    </row>
    <row r="36" spans="1:10" x14ac:dyDescent="0.25">
      <c r="A36" s="44">
        <v>14354</v>
      </c>
      <c r="B36" s="44" t="s">
        <v>3278</v>
      </c>
      <c r="C36" s="44">
        <v>2012</v>
      </c>
      <c r="D36" s="52">
        <v>41029</v>
      </c>
      <c r="E36" s="44">
        <v>121</v>
      </c>
      <c r="F36" s="44">
        <v>198</v>
      </c>
      <c r="G36" s="44">
        <v>16229</v>
      </c>
      <c r="H36" s="53" t="s">
        <v>3010</v>
      </c>
      <c r="I36" s="53" t="s">
        <v>1322</v>
      </c>
      <c r="J36" s="53" t="s">
        <v>3530</v>
      </c>
    </row>
    <row r="37" spans="1:10" x14ac:dyDescent="0.25">
      <c r="A37" s="44">
        <v>14365</v>
      </c>
      <c r="B37" s="44" t="s">
        <v>3279</v>
      </c>
      <c r="C37" s="44">
        <v>2012</v>
      </c>
      <c r="D37" s="52">
        <v>41030</v>
      </c>
      <c r="E37" s="44">
        <v>1134</v>
      </c>
      <c r="F37" s="44">
        <v>59</v>
      </c>
      <c r="G37" s="44">
        <v>65095</v>
      </c>
      <c r="H37" s="53" t="s">
        <v>3010</v>
      </c>
      <c r="I37" s="53" t="s">
        <v>1274</v>
      </c>
      <c r="J37" s="53" t="s">
        <v>3531</v>
      </c>
    </row>
    <row r="38" spans="1:10" x14ac:dyDescent="0.25">
      <c r="A38" s="44">
        <v>14378</v>
      </c>
      <c r="B38" s="44" t="s">
        <v>3279</v>
      </c>
      <c r="C38" s="44">
        <v>2012</v>
      </c>
      <c r="D38" s="52">
        <v>41030</v>
      </c>
      <c r="E38" s="44">
        <v>358</v>
      </c>
      <c r="F38" s="44">
        <v>27</v>
      </c>
      <c r="G38" s="44">
        <v>3261</v>
      </c>
      <c r="H38" s="53" t="s">
        <v>3011</v>
      </c>
      <c r="I38" s="53" t="s">
        <v>1272</v>
      </c>
      <c r="J38" s="53" t="s">
        <v>3532</v>
      </c>
    </row>
    <row r="39" spans="1:10" x14ac:dyDescent="0.25">
      <c r="A39" s="44">
        <v>14381</v>
      </c>
      <c r="B39" s="44" t="s">
        <v>3279</v>
      </c>
      <c r="C39" s="44">
        <v>2012</v>
      </c>
      <c r="D39" s="52">
        <v>41030</v>
      </c>
      <c r="E39" s="44">
        <v>160</v>
      </c>
      <c r="F39" s="44">
        <v>80</v>
      </c>
      <c r="G39" s="44">
        <v>12800</v>
      </c>
      <c r="H39" s="53" t="s">
        <v>3011</v>
      </c>
      <c r="I39" s="53" t="s">
        <v>1272</v>
      </c>
      <c r="J39" s="53" t="s">
        <v>3533</v>
      </c>
    </row>
    <row r="40" spans="1:10" x14ac:dyDescent="0.25">
      <c r="A40" s="44">
        <v>14366</v>
      </c>
      <c r="B40" s="44" t="s">
        <v>3280</v>
      </c>
      <c r="C40" s="44">
        <v>2012</v>
      </c>
      <c r="D40" s="52">
        <v>41031</v>
      </c>
      <c r="E40" s="44">
        <v>98</v>
      </c>
      <c r="F40" s="44">
        <v>128</v>
      </c>
      <c r="G40" s="44">
        <v>12544</v>
      </c>
      <c r="H40" s="53" t="s">
        <v>3010</v>
      </c>
      <c r="I40" s="53" t="s">
        <v>1322</v>
      </c>
      <c r="J40" s="53" t="s">
        <v>3534</v>
      </c>
    </row>
    <row r="41" spans="1:10" x14ac:dyDescent="0.25">
      <c r="A41" s="44">
        <v>14380</v>
      </c>
      <c r="B41" s="44" t="s">
        <v>3280</v>
      </c>
      <c r="C41" s="44">
        <v>2012</v>
      </c>
      <c r="D41" s="52">
        <v>41031</v>
      </c>
      <c r="E41" s="44">
        <v>21</v>
      </c>
      <c r="F41" s="44">
        <v>18</v>
      </c>
      <c r="G41" s="44">
        <v>738</v>
      </c>
      <c r="H41" s="53" t="s">
        <v>3011</v>
      </c>
      <c r="I41" s="53" t="s">
        <v>1272</v>
      </c>
      <c r="J41" s="53" t="s">
        <v>3535</v>
      </c>
    </row>
    <row r="42" spans="1:10" x14ac:dyDescent="0.25">
      <c r="A42" s="44">
        <v>14382</v>
      </c>
      <c r="B42" s="44" t="s">
        <v>3280</v>
      </c>
      <c r="C42" s="44">
        <v>2012</v>
      </c>
      <c r="D42" s="52">
        <v>41031</v>
      </c>
      <c r="E42" s="44">
        <v>70</v>
      </c>
      <c r="F42" s="44">
        <v>27</v>
      </c>
      <c r="G42" s="44">
        <v>1890</v>
      </c>
      <c r="H42" s="53" t="s">
        <v>3011</v>
      </c>
      <c r="I42" s="53" t="s">
        <v>1272</v>
      </c>
      <c r="J42" s="53" t="s">
        <v>3536</v>
      </c>
    </row>
    <row r="43" spans="1:10" x14ac:dyDescent="0.25">
      <c r="A43" s="44">
        <v>14367</v>
      </c>
      <c r="B43" s="44" t="s">
        <v>3281</v>
      </c>
      <c r="C43" s="44">
        <v>2012</v>
      </c>
      <c r="D43" s="52">
        <v>41032</v>
      </c>
      <c r="E43" s="44">
        <v>94</v>
      </c>
      <c r="F43" s="44">
        <v>226</v>
      </c>
      <c r="G43" s="44">
        <v>21244</v>
      </c>
      <c r="H43" s="53" t="s">
        <v>3010</v>
      </c>
      <c r="I43" s="53" t="s">
        <v>1274</v>
      </c>
      <c r="J43" s="53" t="s">
        <v>3537</v>
      </c>
    </row>
    <row r="44" spans="1:10" x14ac:dyDescent="0.25">
      <c r="A44" s="44">
        <v>14368</v>
      </c>
      <c r="B44" s="44" t="s">
        <v>3282</v>
      </c>
      <c r="C44" s="44">
        <v>2012</v>
      </c>
      <c r="D44" s="52">
        <v>41036</v>
      </c>
      <c r="E44" s="44">
        <v>233</v>
      </c>
      <c r="F44" s="44">
        <v>273</v>
      </c>
      <c r="G44" s="44">
        <v>15873</v>
      </c>
      <c r="H44" s="53" t="s">
        <v>3010</v>
      </c>
      <c r="I44" s="53" t="s">
        <v>1270</v>
      </c>
      <c r="J44" s="53" t="s">
        <v>3538</v>
      </c>
    </row>
    <row r="45" spans="1:10" x14ac:dyDescent="0.25">
      <c r="A45" s="44">
        <v>14383</v>
      </c>
      <c r="B45" s="44" t="s">
        <v>3282</v>
      </c>
      <c r="C45" s="44">
        <v>2012</v>
      </c>
      <c r="D45" s="52">
        <v>41036</v>
      </c>
      <c r="E45" s="44">
        <v>59</v>
      </c>
      <c r="F45" s="44">
        <v>10</v>
      </c>
      <c r="G45" s="44">
        <v>590</v>
      </c>
      <c r="H45" s="53" t="s">
        <v>3011</v>
      </c>
      <c r="I45" s="53" t="s">
        <v>1272</v>
      </c>
      <c r="J45" s="53" t="s">
        <v>3539</v>
      </c>
    </row>
    <row r="46" spans="1:10" x14ac:dyDescent="0.25">
      <c r="A46" s="44">
        <v>14369</v>
      </c>
      <c r="B46" s="44" t="s">
        <v>3283</v>
      </c>
      <c r="C46" s="44">
        <v>2012</v>
      </c>
      <c r="D46" s="52">
        <v>41037</v>
      </c>
      <c r="E46" s="44">
        <v>136</v>
      </c>
      <c r="F46" s="44">
        <v>74</v>
      </c>
      <c r="G46" s="44">
        <v>10064</v>
      </c>
      <c r="H46" s="53" t="s">
        <v>3010</v>
      </c>
      <c r="I46" s="53" t="s">
        <v>1530</v>
      </c>
      <c r="J46" s="53" t="s">
        <v>3540</v>
      </c>
    </row>
    <row r="47" spans="1:10" x14ac:dyDescent="0.25">
      <c r="A47" s="44">
        <v>14384</v>
      </c>
      <c r="B47" s="44" t="s">
        <v>3283</v>
      </c>
      <c r="C47" s="44">
        <v>2012</v>
      </c>
      <c r="D47" s="52">
        <v>41037</v>
      </c>
      <c r="E47" s="44">
        <v>29</v>
      </c>
      <c r="F47" s="44">
        <v>20</v>
      </c>
      <c r="G47" s="44">
        <v>940</v>
      </c>
      <c r="H47" s="53" t="s">
        <v>3011</v>
      </c>
      <c r="I47" s="53" t="s">
        <v>1272</v>
      </c>
      <c r="J47" s="53" t="s">
        <v>3541</v>
      </c>
    </row>
    <row r="48" spans="1:10" x14ac:dyDescent="0.25">
      <c r="A48" s="44">
        <v>14385</v>
      </c>
      <c r="B48" s="44" t="s">
        <v>3283</v>
      </c>
      <c r="C48" s="44">
        <v>2012</v>
      </c>
      <c r="D48" s="52">
        <v>41037</v>
      </c>
      <c r="E48" s="44">
        <v>157</v>
      </c>
      <c r="F48" s="44">
        <v>32</v>
      </c>
      <c r="G48" s="44">
        <v>5024</v>
      </c>
      <c r="H48" s="53" t="s">
        <v>3011</v>
      </c>
      <c r="I48" s="53" t="s">
        <v>1272</v>
      </c>
      <c r="J48" s="53" t="s">
        <v>3542</v>
      </c>
    </row>
    <row r="49" spans="1:10" x14ac:dyDescent="0.25">
      <c r="A49" s="44">
        <v>14370</v>
      </c>
      <c r="B49" s="44" t="s">
        <v>3284</v>
      </c>
      <c r="C49" s="44">
        <v>2012</v>
      </c>
      <c r="D49" s="52">
        <v>41038</v>
      </c>
      <c r="E49" s="44">
        <v>267</v>
      </c>
      <c r="F49" s="44">
        <v>58</v>
      </c>
      <c r="G49" s="44">
        <v>17340</v>
      </c>
      <c r="H49" s="53" t="s">
        <v>3010</v>
      </c>
      <c r="I49" s="53" t="s">
        <v>1322</v>
      </c>
      <c r="J49" s="53" t="s">
        <v>3543</v>
      </c>
    </row>
    <row r="50" spans="1:10" x14ac:dyDescent="0.25">
      <c r="A50" s="44">
        <v>14387</v>
      </c>
      <c r="B50" s="44" t="s">
        <v>3284</v>
      </c>
      <c r="C50" s="44">
        <v>2012</v>
      </c>
      <c r="D50" s="52">
        <v>41038</v>
      </c>
      <c r="E50" s="44">
        <v>125</v>
      </c>
      <c r="F50" s="44">
        <v>15</v>
      </c>
      <c r="G50" s="44">
        <v>1875</v>
      </c>
      <c r="H50" s="53" t="s">
        <v>3011</v>
      </c>
      <c r="I50" s="53" t="s">
        <v>1272</v>
      </c>
      <c r="J50" s="53" t="s">
        <v>3544</v>
      </c>
    </row>
    <row r="51" spans="1:10" x14ac:dyDescent="0.25">
      <c r="A51" s="44">
        <v>14388</v>
      </c>
      <c r="B51" s="44" t="s">
        <v>3284</v>
      </c>
      <c r="C51" s="44">
        <v>2012</v>
      </c>
      <c r="D51" s="52">
        <v>41038</v>
      </c>
      <c r="E51" s="44">
        <v>295</v>
      </c>
      <c r="F51" s="44">
        <v>27</v>
      </c>
      <c r="G51" s="44">
        <v>2883</v>
      </c>
      <c r="H51" s="53" t="s">
        <v>3011</v>
      </c>
      <c r="I51" s="53" t="s">
        <v>1272</v>
      </c>
      <c r="J51" s="53" t="s">
        <v>3545</v>
      </c>
    </row>
    <row r="52" spans="1:10" x14ac:dyDescent="0.25">
      <c r="A52" s="44">
        <v>14371</v>
      </c>
      <c r="B52" s="44" t="s">
        <v>3285</v>
      </c>
      <c r="C52" s="44">
        <v>2012</v>
      </c>
      <c r="D52" s="52">
        <v>41040</v>
      </c>
      <c r="E52" s="44">
        <v>4</v>
      </c>
      <c r="F52" s="44">
        <v>93</v>
      </c>
      <c r="G52" s="44">
        <v>372</v>
      </c>
      <c r="H52" s="53" t="s">
        <v>3010</v>
      </c>
      <c r="I52" s="53" t="s">
        <v>1274</v>
      </c>
      <c r="J52" s="53" t="s">
        <v>3546</v>
      </c>
    </row>
    <row r="53" spans="1:10" x14ac:dyDescent="0.25">
      <c r="A53" s="44">
        <v>14386</v>
      </c>
      <c r="B53" s="44" t="s">
        <v>3286</v>
      </c>
      <c r="C53" s="44">
        <v>2012</v>
      </c>
      <c r="D53" s="52">
        <v>41044</v>
      </c>
      <c r="E53" s="44">
        <v>67</v>
      </c>
      <c r="F53" s="44">
        <v>44</v>
      </c>
      <c r="G53" s="44">
        <v>5060</v>
      </c>
      <c r="H53" s="53" t="s">
        <v>3011</v>
      </c>
      <c r="I53" s="53" t="s">
        <v>1272</v>
      </c>
      <c r="J53" s="53" t="s">
        <v>3547</v>
      </c>
    </row>
    <row r="54" spans="1:10" x14ac:dyDescent="0.25">
      <c r="A54" s="44">
        <v>14389</v>
      </c>
      <c r="B54" s="44" t="s">
        <v>3286</v>
      </c>
      <c r="C54" s="44">
        <v>2012</v>
      </c>
      <c r="D54" s="52">
        <v>41044</v>
      </c>
      <c r="E54" s="44">
        <v>293</v>
      </c>
      <c r="F54" s="44">
        <v>12</v>
      </c>
      <c r="G54" s="44">
        <v>3516</v>
      </c>
      <c r="H54" s="53" t="s">
        <v>3011</v>
      </c>
      <c r="I54" s="53" t="s">
        <v>1272</v>
      </c>
      <c r="J54" s="53" t="s">
        <v>3548</v>
      </c>
    </row>
    <row r="55" spans="1:10" x14ac:dyDescent="0.25">
      <c r="A55" s="44">
        <v>14392</v>
      </c>
      <c r="B55" s="44" t="s">
        <v>3286</v>
      </c>
      <c r="C55" s="44">
        <v>2012</v>
      </c>
      <c r="D55" s="52">
        <v>41044</v>
      </c>
      <c r="E55" s="44">
        <v>134</v>
      </c>
      <c r="F55" s="44">
        <v>9</v>
      </c>
      <c r="G55" s="44">
        <v>1206</v>
      </c>
      <c r="H55" s="53" t="s">
        <v>3011</v>
      </c>
      <c r="I55" s="53" t="s">
        <v>1272</v>
      </c>
      <c r="J55" s="53" t="s">
        <v>3549</v>
      </c>
    </row>
    <row r="56" spans="1:10" x14ac:dyDescent="0.25">
      <c r="A56" s="44">
        <v>14379</v>
      </c>
      <c r="B56" s="44" t="s">
        <v>3287</v>
      </c>
      <c r="C56" s="44">
        <v>2012</v>
      </c>
      <c r="D56" s="52">
        <v>41045</v>
      </c>
      <c r="E56" s="44">
        <v>268</v>
      </c>
      <c r="F56" s="44">
        <v>27</v>
      </c>
      <c r="G56" s="44">
        <v>7236</v>
      </c>
      <c r="H56" s="53" t="s">
        <v>3011</v>
      </c>
      <c r="I56" s="53" t="s">
        <v>1272</v>
      </c>
      <c r="J56" s="53" t="s">
        <v>3550</v>
      </c>
    </row>
    <row r="57" spans="1:10" x14ac:dyDescent="0.25">
      <c r="A57" s="44">
        <v>14390</v>
      </c>
      <c r="B57" s="44" t="s">
        <v>3287</v>
      </c>
      <c r="C57" s="44">
        <v>2012</v>
      </c>
      <c r="D57" s="52">
        <v>41045</v>
      </c>
      <c r="E57" s="44">
        <v>48</v>
      </c>
      <c r="F57" s="44">
        <v>7</v>
      </c>
      <c r="G57" s="44">
        <v>336</v>
      </c>
      <c r="H57" s="53" t="s">
        <v>3011</v>
      </c>
      <c r="I57" s="53" t="s">
        <v>1272</v>
      </c>
      <c r="J57" s="53" t="s">
        <v>3551</v>
      </c>
    </row>
    <row r="58" spans="1:10" x14ac:dyDescent="0.25">
      <c r="A58" s="44">
        <v>14393</v>
      </c>
      <c r="B58" s="44" t="s">
        <v>3287</v>
      </c>
      <c r="C58" s="44">
        <v>2012</v>
      </c>
      <c r="D58" s="52">
        <v>41045</v>
      </c>
      <c r="E58" s="44">
        <v>403</v>
      </c>
      <c r="F58" s="44">
        <v>4</v>
      </c>
      <c r="G58" s="44">
        <v>1612</v>
      </c>
      <c r="H58" s="53" t="s">
        <v>3011</v>
      </c>
      <c r="I58" s="53" t="s">
        <v>1272</v>
      </c>
      <c r="J58" s="53" t="s">
        <v>3552</v>
      </c>
    </row>
    <row r="59" spans="1:10" x14ac:dyDescent="0.25">
      <c r="A59" s="44">
        <v>14372</v>
      </c>
      <c r="B59" s="44" t="s">
        <v>3288</v>
      </c>
      <c r="C59" s="44">
        <v>2012</v>
      </c>
      <c r="D59" s="52">
        <v>41046</v>
      </c>
      <c r="E59" s="44">
        <v>14</v>
      </c>
      <c r="F59" s="44">
        <v>70</v>
      </c>
      <c r="G59" s="44">
        <v>980</v>
      </c>
      <c r="H59" s="53" t="s">
        <v>3010</v>
      </c>
      <c r="I59" s="53" t="s">
        <v>1274</v>
      </c>
      <c r="J59" s="53" t="s">
        <v>3553</v>
      </c>
    </row>
    <row r="60" spans="1:10" x14ac:dyDescent="0.25">
      <c r="A60" s="44">
        <v>14373</v>
      </c>
      <c r="B60" s="44" t="s">
        <v>3289</v>
      </c>
      <c r="C60" s="44">
        <v>2012</v>
      </c>
      <c r="D60" s="52">
        <v>41047</v>
      </c>
      <c r="E60" s="44">
        <v>315</v>
      </c>
      <c r="F60" s="44">
        <v>13</v>
      </c>
      <c r="G60" s="44">
        <v>2795</v>
      </c>
      <c r="H60" s="53" t="s">
        <v>3010</v>
      </c>
      <c r="I60" s="53" t="s">
        <v>1283</v>
      </c>
      <c r="J60" s="53" t="s">
        <v>3554</v>
      </c>
    </row>
    <row r="61" spans="1:10" x14ac:dyDescent="0.25">
      <c r="A61" s="44">
        <v>14394</v>
      </c>
      <c r="B61" s="44" t="s">
        <v>3289</v>
      </c>
      <c r="C61" s="44">
        <v>2012</v>
      </c>
      <c r="D61" s="52">
        <v>41047</v>
      </c>
      <c r="E61" s="44">
        <v>445</v>
      </c>
      <c r="F61" s="44">
        <v>13</v>
      </c>
      <c r="G61" s="44">
        <v>5785</v>
      </c>
      <c r="H61" s="53" t="s">
        <v>3011</v>
      </c>
      <c r="I61" s="53" t="s">
        <v>1272</v>
      </c>
      <c r="J61" s="53" t="s">
        <v>3555</v>
      </c>
    </row>
    <row r="62" spans="1:10" x14ac:dyDescent="0.25">
      <c r="A62" s="44">
        <v>14374</v>
      </c>
      <c r="B62" s="44" t="s">
        <v>3290</v>
      </c>
      <c r="C62" s="44">
        <v>2012</v>
      </c>
      <c r="D62" s="52">
        <v>41050</v>
      </c>
      <c r="E62" s="44">
        <v>140</v>
      </c>
      <c r="F62" s="44">
        <v>21</v>
      </c>
      <c r="G62" s="44">
        <v>2940</v>
      </c>
      <c r="H62" s="53" t="s">
        <v>3010</v>
      </c>
      <c r="I62" s="53" t="s">
        <v>1322</v>
      </c>
      <c r="J62" s="53" t="s">
        <v>3556</v>
      </c>
    </row>
    <row r="63" spans="1:10" x14ac:dyDescent="0.25">
      <c r="A63" s="44">
        <v>14391</v>
      </c>
      <c r="B63" s="44" t="s">
        <v>3291</v>
      </c>
      <c r="C63" s="44">
        <v>2012</v>
      </c>
      <c r="D63" s="52">
        <v>41051</v>
      </c>
      <c r="E63" s="44">
        <v>358</v>
      </c>
      <c r="F63" s="44">
        <v>12</v>
      </c>
      <c r="G63" s="44">
        <v>4296</v>
      </c>
      <c r="H63" s="53" t="s">
        <v>3011</v>
      </c>
      <c r="I63" s="53" t="s">
        <v>1272</v>
      </c>
      <c r="J63" s="53" t="s">
        <v>3557</v>
      </c>
    </row>
    <row r="64" spans="1:10" x14ac:dyDescent="0.25">
      <c r="A64" s="44">
        <v>14395</v>
      </c>
      <c r="B64" s="44" t="s">
        <v>3291</v>
      </c>
      <c r="C64" s="44">
        <v>2012</v>
      </c>
      <c r="D64" s="52">
        <v>41051</v>
      </c>
      <c r="E64" s="44">
        <v>316</v>
      </c>
      <c r="F64" s="44">
        <v>88</v>
      </c>
      <c r="G64" s="44">
        <v>11168</v>
      </c>
      <c r="H64" s="53" t="s">
        <v>3011</v>
      </c>
      <c r="I64" s="53" t="s">
        <v>1272</v>
      </c>
      <c r="J64" s="53" t="s">
        <v>3558</v>
      </c>
    </row>
    <row r="65" spans="1:10" x14ac:dyDescent="0.25">
      <c r="A65" s="44">
        <v>14396</v>
      </c>
      <c r="B65" s="44" t="s">
        <v>3292</v>
      </c>
      <c r="C65" s="44">
        <v>2012</v>
      </c>
      <c r="D65" s="52">
        <v>41052</v>
      </c>
      <c r="E65" s="44">
        <v>378</v>
      </c>
      <c r="F65" s="44">
        <v>13</v>
      </c>
      <c r="G65" s="44">
        <v>4914</v>
      </c>
      <c r="H65" s="53" t="s">
        <v>3011</v>
      </c>
      <c r="I65" s="53" t="s">
        <v>1272</v>
      </c>
      <c r="J65" s="53" t="s">
        <v>3559</v>
      </c>
    </row>
    <row r="66" spans="1:10" x14ac:dyDescent="0.25">
      <c r="A66" s="44">
        <v>14397</v>
      </c>
      <c r="B66" s="44" t="s">
        <v>3293</v>
      </c>
      <c r="C66" s="44">
        <v>2012</v>
      </c>
      <c r="D66" s="52">
        <v>41054</v>
      </c>
      <c r="E66" s="44">
        <v>360</v>
      </c>
      <c r="F66" s="44">
        <v>6</v>
      </c>
      <c r="G66" s="44">
        <v>2160</v>
      </c>
      <c r="H66" s="53" t="s">
        <v>3011</v>
      </c>
      <c r="I66" s="53" t="s">
        <v>1272</v>
      </c>
      <c r="J66" s="53" t="s">
        <v>3560</v>
      </c>
    </row>
    <row r="67" spans="1:10" x14ac:dyDescent="0.25">
      <c r="A67" s="44">
        <v>14375</v>
      </c>
      <c r="B67" s="44" t="s">
        <v>3294</v>
      </c>
      <c r="C67" s="44">
        <v>2012</v>
      </c>
      <c r="D67" s="52">
        <v>41055</v>
      </c>
      <c r="E67" s="44">
        <v>110</v>
      </c>
      <c r="F67" s="44">
        <v>17</v>
      </c>
      <c r="G67" s="44">
        <v>1870</v>
      </c>
      <c r="H67" s="53" t="s">
        <v>3010</v>
      </c>
      <c r="I67" s="53" t="s">
        <v>1274</v>
      </c>
      <c r="J67" s="53" t="s">
        <v>3561</v>
      </c>
    </row>
    <row r="68" spans="1:10" x14ac:dyDescent="0.25">
      <c r="A68" s="44">
        <v>14398</v>
      </c>
      <c r="B68" s="44" t="s">
        <v>3295</v>
      </c>
      <c r="C68" s="44">
        <v>2012</v>
      </c>
      <c r="D68" s="52">
        <v>41057</v>
      </c>
      <c r="E68" s="44">
        <v>393</v>
      </c>
      <c r="F68" s="44">
        <v>13</v>
      </c>
      <c r="G68" s="44">
        <v>5109</v>
      </c>
      <c r="H68" s="53" t="s">
        <v>3011</v>
      </c>
      <c r="I68" s="53" t="s">
        <v>1272</v>
      </c>
      <c r="J68" s="53" t="s">
        <v>3562</v>
      </c>
    </row>
    <row r="69" spans="1:10" x14ac:dyDescent="0.25">
      <c r="A69" s="44">
        <v>14399</v>
      </c>
      <c r="B69" s="44" t="s">
        <v>3296</v>
      </c>
      <c r="C69" s="44">
        <v>2012</v>
      </c>
      <c r="D69" s="52">
        <v>41058</v>
      </c>
      <c r="E69" s="44">
        <v>313</v>
      </c>
      <c r="F69" s="44">
        <v>25</v>
      </c>
      <c r="G69" s="44">
        <v>7825</v>
      </c>
      <c r="H69" s="53" t="s">
        <v>3011</v>
      </c>
      <c r="I69" s="53" t="s">
        <v>1272</v>
      </c>
      <c r="J69" s="53" t="s">
        <v>3563</v>
      </c>
    </row>
    <row r="70" spans="1:10" x14ac:dyDescent="0.25">
      <c r="A70" s="44">
        <v>14376</v>
      </c>
      <c r="B70" s="44" t="s">
        <v>3297</v>
      </c>
      <c r="C70" s="44">
        <v>2012</v>
      </c>
      <c r="D70" s="52">
        <v>41059</v>
      </c>
      <c r="E70" s="44">
        <v>30</v>
      </c>
      <c r="F70" s="44">
        <v>68</v>
      </c>
      <c r="G70" s="44">
        <v>1878</v>
      </c>
      <c r="H70" s="53" t="s">
        <v>3010</v>
      </c>
      <c r="I70" s="53" t="s">
        <v>1274</v>
      </c>
      <c r="J70" s="53" t="s">
        <v>3564</v>
      </c>
    </row>
    <row r="71" spans="1:10" x14ac:dyDescent="0.25">
      <c r="A71" s="44">
        <v>14377</v>
      </c>
      <c r="B71" s="44" t="s">
        <v>3297</v>
      </c>
      <c r="C71" s="44">
        <v>2012</v>
      </c>
      <c r="D71" s="52">
        <v>41059</v>
      </c>
      <c r="E71" s="44">
        <v>165</v>
      </c>
      <c r="F71" s="44">
        <v>80</v>
      </c>
      <c r="G71" s="44">
        <v>8610</v>
      </c>
      <c r="H71" s="53" t="s">
        <v>3010</v>
      </c>
      <c r="I71" s="53" t="s">
        <v>1322</v>
      </c>
      <c r="J71" s="53" t="s">
        <v>3565</v>
      </c>
    </row>
    <row r="72" spans="1:10" x14ac:dyDescent="0.25">
      <c r="A72" s="44">
        <v>14400</v>
      </c>
      <c r="B72" s="44" t="s">
        <v>3297</v>
      </c>
      <c r="C72" s="44">
        <v>2012</v>
      </c>
      <c r="D72" s="52">
        <v>41059</v>
      </c>
      <c r="E72" s="44">
        <v>377</v>
      </c>
      <c r="F72" s="44">
        <v>10</v>
      </c>
      <c r="G72" s="44">
        <v>3770</v>
      </c>
      <c r="H72" s="53" t="s">
        <v>3011</v>
      </c>
      <c r="I72" s="53" t="s">
        <v>1272</v>
      </c>
      <c r="J72" s="53" t="s">
        <v>3566</v>
      </c>
    </row>
    <row r="73" spans="1:10" x14ac:dyDescent="0.25">
      <c r="A73" s="44">
        <v>14401</v>
      </c>
      <c r="B73" s="44" t="s">
        <v>3297</v>
      </c>
      <c r="C73" s="44">
        <v>2012</v>
      </c>
      <c r="D73" s="52">
        <v>41059</v>
      </c>
      <c r="E73" s="44">
        <v>333</v>
      </c>
      <c r="F73" s="44">
        <v>88</v>
      </c>
      <c r="G73" s="44">
        <v>21960</v>
      </c>
      <c r="H73" s="53" t="s">
        <v>3011</v>
      </c>
      <c r="I73" s="53" t="s">
        <v>1272</v>
      </c>
      <c r="J73" s="53" t="s">
        <v>3567</v>
      </c>
    </row>
    <row r="74" spans="1:10" x14ac:dyDescent="0.25">
      <c r="A74" s="44">
        <v>14424</v>
      </c>
      <c r="B74" s="44" t="s">
        <v>3298</v>
      </c>
      <c r="C74" s="44">
        <v>2012</v>
      </c>
      <c r="D74" s="52">
        <v>41061</v>
      </c>
      <c r="E74" s="44">
        <v>365</v>
      </c>
      <c r="F74" s="44">
        <v>13</v>
      </c>
      <c r="G74" s="44">
        <v>4745</v>
      </c>
      <c r="H74" s="53" t="s">
        <v>3011</v>
      </c>
      <c r="I74" s="53" t="s">
        <v>1272</v>
      </c>
      <c r="J74" s="53" t="s">
        <v>3568</v>
      </c>
    </row>
    <row r="75" spans="1:10" x14ac:dyDescent="0.25">
      <c r="A75" s="44">
        <v>14417</v>
      </c>
      <c r="B75" s="44" t="s">
        <v>3299</v>
      </c>
      <c r="C75" s="44">
        <v>2012</v>
      </c>
      <c r="D75" s="52">
        <v>41065</v>
      </c>
      <c r="E75" s="44">
        <v>697</v>
      </c>
      <c r="F75" s="44">
        <v>42</v>
      </c>
      <c r="G75" s="44">
        <v>21865</v>
      </c>
      <c r="H75" s="53" t="s">
        <v>3010</v>
      </c>
      <c r="I75" s="53" t="s">
        <v>1274</v>
      </c>
      <c r="J75" s="53" t="s">
        <v>3569</v>
      </c>
    </row>
    <row r="76" spans="1:10" x14ac:dyDescent="0.25">
      <c r="A76" s="44">
        <v>14416</v>
      </c>
      <c r="B76" s="44" t="s">
        <v>3300</v>
      </c>
      <c r="C76" s="44">
        <v>2012</v>
      </c>
      <c r="D76" s="52">
        <v>41066</v>
      </c>
      <c r="E76" s="44">
        <v>1795</v>
      </c>
      <c r="F76" s="44">
        <v>47</v>
      </c>
      <c r="G76" s="44">
        <v>13045</v>
      </c>
      <c r="H76" s="53" t="s">
        <v>3010</v>
      </c>
      <c r="I76" s="53" t="s">
        <v>1274</v>
      </c>
      <c r="J76" s="53" t="s">
        <v>3570</v>
      </c>
    </row>
    <row r="77" spans="1:10" x14ac:dyDescent="0.25">
      <c r="A77" s="44">
        <v>14418</v>
      </c>
      <c r="B77" s="44" t="s">
        <v>3300</v>
      </c>
      <c r="C77" s="44">
        <v>2012</v>
      </c>
      <c r="D77" s="52">
        <v>41066</v>
      </c>
      <c r="E77" s="44">
        <v>71</v>
      </c>
      <c r="F77" s="44">
        <v>76</v>
      </c>
      <c r="G77" s="44">
        <v>5396</v>
      </c>
      <c r="H77" s="53" t="s">
        <v>3010</v>
      </c>
      <c r="I77" s="53" t="s">
        <v>1274</v>
      </c>
      <c r="J77" s="53" t="s">
        <v>3571</v>
      </c>
    </row>
    <row r="78" spans="1:10" x14ac:dyDescent="0.25">
      <c r="A78" s="44">
        <v>14425</v>
      </c>
      <c r="B78" s="44" t="s">
        <v>3301</v>
      </c>
      <c r="C78" s="44">
        <v>2012</v>
      </c>
      <c r="D78" s="52">
        <v>41067</v>
      </c>
      <c r="E78" s="44">
        <v>230</v>
      </c>
      <c r="F78" s="44">
        <v>93</v>
      </c>
      <c r="G78" s="44">
        <v>21390</v>
      </c>
      <c r="H78" s="53" t="s">
        <v>3011</v>
      </c>
      <c r="I78" s="53" t="s">
        <v>1272</v>
      </c>
      <c r="J78" s="53" t="s">
        <v>3572</v>
      </c>
    </row>
    <row r="79" spans="1:10" x14ac:dyDescent="0.25">
      <c r="A79" s="44">
        <v>14421</v>
      </c>
      <c r="B79" s="44" t="s">
        <v>3302</v>
      </c>
      <c r="C79" s="44">
        <v>2012</v>
      </c>
      <c r="D79" s="52">
        <v>41068</v>
      </c>
      <c r="E79" s="44">
        <v>323</v>
      </c>
      <c r="F79" s="44">
        <v>88</v>
      </c>
      <c r="G79" s="44">
        <v>9864</v>
      </c>
      <c r="H79" s="53" t="s">
        <v>3011</v>
      </c>
      <c r="I79" s="53" t="s">
        <v>1272</v>
      </c>
      <c r="J79" s="53" t="s">
        <v>3573</v>
      </c>
    </row>
    <row r="80" spans="1:10" x14ac:dyDescent="0.25">
      <c r="A80" s="44">
        <v>14423</v>
      </c>
      <c r="B80" s="44" t="s">
        <v>3302</v>
      </c>
      <c r="C80" s="44">
        <v>2012</v>
      </c>
      <c r="D80" s="52">
        <v>41068</v>
      </c>
      <c r="E80" s="44">
        <v>140</v>
      </c>
      <c r="F80" s="44">
        <v>6</v>
      </c>
      <c r="G80" s="44">
        <v>840</v>
      </c>
      <c r="H80" s="53" t="s">
        <v>3011</v>
      </c>
      <c r="I80" s="53" t="s">
        <v>1272</v>
      </c>
      <c r="J80" s="53" t="s">
        <v>1353</v>
      </c>
    </row>
    <row r="81" spans="1:10" x14ac:dyDescent="0.25">
      <c r="A81" s="44">
        <v>14415</v>
      </c>
      <c r="B81" s="44" t="s">
        <v>3303</v>
      </c>
      <c r="C81" s="44">
        <v>2012</v>
      </c>
      <c r="D81" s="52">
        <v>41072</v>
      </c>
      <c r="E81" s="44">
        <v>125</v>
      </c>
      <c r="F81" s="44">
        <v>260</v>
      </c>
      <c r="G81" s="44">
        <v>16307</v>
      </c>
      <c r="H81" s="53" t="s">
        <v>3010</v>
      </c>
      <c r="I81" s="53" t="s">
        <v>1274</v>
      </c>
      <c r="J81" s="53" t="s">
        <v>1812</v>
      </c>
    </row>
    <row r="82" spans="1:10" x14ac:dyDescent="0.25">
      <c r="A82" s="44">
        <v>14427</v>
      </c>
      <c r="B82" s="44" t="s">
        <v>3304</v>
      </c>
      <c r="C82" s="44">
        <v>2012</v>
      </c>
      <c r="D82" s="52">
        <v>41073</v>
      </c>
      <c r="E82" s="44">
        <v>312</v>
      </c>
      <c r="F82" s="44">
        <v>9</v>
      </c>
      <c r="G82" s="44">
        <v>2808</v>
      </c>
      <c r="H82" s="53" t="s">
        <v>3011</v>
      </c>
      <c r="I82" s="53" t="s">
        <v>1272</v>
      </c>
      <c r="J82" s="53" t="s">
        <v>3574</v>
      </c>
    </row>
    <row r="83" spans="1:10" x14ac:dyDescent="0.25">
      <c r="A83" s="44">
        <v>14431</v>
      </c>
      <c r="B83" s="44" t="s">
        <v>3304</v>
      </c>
      <c r="C83" s="44">
        <v>2012</v>
      </c>
      <c r="D83" s="52">
        <v>41073</v>
      </c>
      <c r="E83" s="44">
        <v>428</v>
      </c>
      <c r="F83" s="44">
        <v>34</v>
      </c>
      <c r="G83" s="44">
        <v>12772</v>
      </c>
      <c r="H83" s="53" t="s">
        <v>3011</v>
      </c>
      <c r="I83" s="53" t="s">
        <v>1272</v>
      </c>
      <c r="J83" s="53" t="s">
        <v>3572</v>
      </c>
    </row>
    <row r="84" spans="1:10" x14ac:dyDescent="0.25">
      <c r="A84" s="44">
        <v>14429</v>
      </c>
      <c r="B84" s="44" t="s">
        <v>3305</v>
      </c>
      <c r="C84" s="44">
        <v>2012</v>
      </c>
      <c r="D84" s="52">
        <v>41074</v>
      </c>
      <c r="E84" s="44">
        <v>319</v>
      </c>
      <c r="F84" s="44">
        <v>25</v>
      </c>
      <c r="G84" s="44">
        <v>7975</v>
      </c>
      <c r="H84" s="53" t="s">
        <v>3011</v>
      </c>
      <c r="I84" s="53" t="s">
        <v>1272</v>
      </c>
      <c r="J84" s="53" t="s">
        <v>3572</v>
      </c>
    </row>
    <row r="85" spans="1:10" x14ac:dyDescent="0.25">
      <c r="A85" s="44">
        <v>14414</v>
      </c>
      <c r="B85" s="44" t="s">
        <v>3306</v>
      </c>
      <c r="C85" s="44">
        <v>2012</v>
      </c>
      <c r="D85" s="52">
        <v>41075</v>
      </c>
      <c r="E85" s="44">
        <v>272</v>
      </c>
      <c r="F85" s="44">
        <v>115</v>
      </c>
      <c r="G85" s="44">
        <v>30348</v>
      </c>
      <c r="H85" s="53" t="s">
        <v>3010</v>
      </c>
      <c r="I85" s="53" t="s">
        <v>1274</v>
      </c>
      <c r="J85" s="53" t="s">
        <v>3575</v>
      </c>
    </row>
    <row r="86" spans="1:10" x14ac:dyDescent="0.25">
      <c r="A86" s="44">
        <v>14422</v>
      </c>
      <c r="B86" s="44" t="s">
        <v>3306</v>
      </c>
      <c r="C86" s="44">
        <v>2012</v>
      </c>
      <c r="D86" s="52">
        <v>41075</v>
      </c>
      <c r="E86" s="44">
        <v>405</v>
      </c>
      <c r="F86" s="44">
        <v>24</v>
      </c>
      <c r="G86" s="44">
        <v>9985</v>
      </c>
      <c r="H86" s="53" t="s">
        <v>3011</v>
      </c>
      <c r="I86" s="53" t="s">
        <v>1272</v>
      </c>
      <c r="J86" s="53" t="s">
        <v>3576</v>
      </c>
    </row>
    <row r="87" spans="1:10" x14ac:dyDescent="0.25">
      <c r="A87" s="44">
        <v>14430</v>
      </c>
      <c r="B87" s="44" t="s">
        <v>3306</v>
      </c>
      <c r="C87" s="44">
        <v>2012</v>
      </c>
      <c r="D87" s="52">
        <v>41075</v>
      </c>
      <c r="E87" s="44">
        <v>60</v>
      </c>
      <c r="F87" s="44">
        <v>69</v>
      </c>
      <c r="G87" s="44">
        <v>4280</v>
      </c>
      <c r="H87" s="53" t="s">
        <v>3011</v>
      </c>
      <c r="I87" s="53" t="s">
        <v>1272</v>
      </c>
      <c r="J87" s="53" t="s">
        <v>3577</v>
      </c>
    </row>
    <row r="88" spans="1:10" x14ac:dyDescent="0.25">
      <c r="A88" s="44">
        <v>14412</v>
      </c>
      <c r="B88" s="44" t="s">
        <v>3307</v>
      </c>
      <c r="C88" s="44">
        <v>2012</v>
      </c>
      <c r="D88" s="52">
        <v>41078</v>
      </c>
      <c r="E88" s="44">
        <v>2</v>
      </c>
      <c r="F88" s="44">
        <v>3005</v>
      </c>
      <c r="G88" s="44">
        <v>6010</v>
      </c>
      <c r="H88" s="53" t="s">
        <v>3010</v>
      </c>
      <c r="I88" s="53" t="s">
        <v>1274</v>
      </c>
      <c r="J88" s="53" t="s">
        <v>3578</v>
      </c>
    </row>
    <row r="89" spans="1:10" x14ac:dyDescent="0.25">
      <c r="A89" s="44">
        <v>14439</v>
      </c>
      <c r="B89" s="44" t="s">
        <v>3307</v>
      </c>
      <c r="C89" s="44">
        <v>2012</v>
      </c>
      <c r="D89" s="52">
        <v>41078</v>
      </c>
      <c r="E89" s="44">
        <v>29</v>
      </c>
      <c r="F89" s="44">
        <v>80</v>
      </c>
      <c r="G89" s="44">
        <v>2320</v>
      </c>
      <c r="H89" s="53" t="s">
        <v>3011</v>
      </c>
      <c r="I89" s="53" t="s">
        <v>1272</v>
      </c>
      <c r="J89" s="53" t="s">
        <v>3579</v>
      </c>
    </row>
    <row r="90" spans="1:10" x14ac:dyDescent="0.25">
      <c r="A90" s="44">
        <v>14440</v>
      </c>
      <c r="B90" s="44" t="s">
        <v>3307</v>
      </c>
      <c r="C90" s="44">
        <v>2012</v>
      </c>
      <c r="D90" s="52">
        <v>41108</v>
      </c>
      <c r="E90" s="44">
        <v>22</v>
      </c>
      <c r="F90" s="44">
        <v>344</v>
      </c>
      <c r="G90" s="44">
        <v>3554</v>
      </c>
      <c r="H90" s="53" t="s">
        <v>3011</v>
      </c>
      <c r="I90" s="53" t="s">
        <v>1272</v>
      </c>
      <c r="J90" s="53" t="s">
        <v>3580</v>
      </c>
    </row>
    <row r="91" spans="1:10" x14ac:dyDescent="0.25">
      <c r="A91" s="44">
        <v>14413</v>
      </c>
      <c r="B91" s="44" t="s">
        <v>3308</v>
      </c>
      <c r="C91" s="44">
        <v>2012</v>
      </c>
      <c r="D91" s="52">
        <v>41079</v>
      </c>
      <c r="E91" s="44">
        <v>28</v>
      </c>
      <c r="F91" s="44">
        <v>788</v>
      </c>
      <c r="G91" s="44">
        <v>18112</v>
      </c>
      <c r="H91" s="53" t="s">
        <v>3010</v>
      </c>
      <c r="I91" s="53" t="s">
        <v>1274</v>
      </c>
      <c r="J91" s="53" t="s">
        <v>3581</v>
      </c>
    </row>
    <row r="92" spans="1:10" x14ac:dyDescent="0.25">
      <c r="A92" s="44">
        <v>14432</v>
      </c>
      <c r="B92" s="44" t="s">
        <v>3308</v>
      </c>
      <c r="C92" s="44">
        <v>2012</v>
      </c>
      <c r="D92" s="52">
        <v>41079</v>
      </c>
      <c r="E92" s="44">
        <v>149</v>
      </c>
      <c r="F92" s="44">
        <v>3</v>
      </c>
      <c r="G92" s="44">
        <v>447</v>
      </c>
      <c r="H92" s="53" t="s">
        <v>3011</v>
      </c>
      <c r="I92" s="53" t="s">
        <v>1272</v>
      </c>
      <c r="J92" s="53" t="s">
        <v>3574</v>
      </c>
    </row>
    <row r="93" spans="1:10" x14ac:dyDescent="0.25">
      <c r="A93" s="44">
        <v>14441</v>
      </c>
      <c r="B93" s="44" t="s">
        <v>3308</v>
      </c>
      <c r="C93" s="44">
        <v>2012</v>
      </c>
      <c r="D93" s="52">
        <v>41079</v>
      </c>
      <c r="E93" s="44">
        <v>53</v>
      </c>
      <c r="F93" s="44">
        <v>134</v>
      </c>
      <c r="G93" s="44">
        <v>7102</v>
      </c>
      <c r="H93" s="53" t="s">
        <v>3011</v>
      </c>
      <c r="I93" s="53" t="s">
        <v>1272</v>
      </c>
      <c r="J93" s="53" t="s">
        <v>3582</v>
      </c>
    </row>
    <row r="94" spans="1:10" x14ac:dyDescent="0.25">
      <c r="A94" s="44">
        <v>14442</v>
      </c>
      <c r="B94" s="44" t="s">
        <v>3308</v>
      </c>
      <c r="C94" s="44">
        <v>2012</v>
      </c>
      <c r="D94" s="52">
        <v>41109</v>
      </c>
      <c r="E94" s="44">
        <v>57</v>
      </c>
      <c r="F94" s="44">
        <v>13</v>
      </c>
      <c r="G94" s="44">
        <v>741</v>
      </c>
      <c r="H94" s="53" t="s">
        <v>3010</v>
      </c>
      <c r="I94" s="53" t="s">
        <v>1268</v>
      </c>
      <c r="J94" s="53" t="s">
        <v>3583</v>
      </c>
    </row>
    <row r="95" spans="1:10" x14ac:dyDescent="0.25">
      <c r="A95" s="44">
        <v>14434</v>
      </c>
      <c r="B95" s="44" t="s">
        <v>3309</v>
      </c>
      <c r="C95" s="44">
        <v>2012</v>
      </c>
      <c r="D95" s="52">
        <v>41080</v>
      </c>
      <c r="E95" s="44">
        <v>333</v>
      </c>
      <c r="F95" s="44">
        <v>9</v>
      </c>
      <c r="G95" s="44">
        <v>2997</v>
      </c>
      <c r="H95" s="53" t="s">
        <v>3011</v>
      </c>
      <c r="I95" s="53" t="s">
        <v>1272</v>
      </c>
      <c r="J95" s="53" t="s">
        <v>3574</v>
      </c>
    </row>
    <row r="96" spans="1:10" x14ac:dyDescent="0.25">
      <c r="A96" s="44">
        <v>14433</v>
      </c>
      <c r="B96" s="44" t="s">
        <v>3310</v>
      </c>
      <c r="C96" s="44">
        <v>2012</v>
      </c>
      <c r="D96" s="52">
        <v>41081</v>
      </c>
      <c r="E96" s="44">
        <v>296</v>
      </c>
      <c r="F96" s="44">
        <v>82</v>
      </c>
      <c r="G96" s="44">
        <v>24272</v>
      </c>
      <c r="H96" s="53" t="s">
        <v>3011</v>
      </c>
      <c r="I96" s="53" t="s">
        <v>1272</v>
      </c>
      <c r="J96" s="53" t="s">
        <v>3574</v>
      </c>
    </row>
    <row r="97" spans="1:10" x14ac:dyDescent="0.25">
      <c r="A97" s="44">
        <v>14435</v>
      </c>
      <c r="B97" s="44" t="s">
        <v>3310</v>
      </c>
      <c r="C97" s="44">
        <v>2012</v>
      </c>
      <c r="D97" s="52">
        <v>41081</v>
      </c>
      <c r="E97" s="44">
        <v>359</v>
      </c>
      <c r="F97" s="44">
        <v>88</v>
      </c>
      <c r="G97" s="44">
        <v>10024</v>
      </c>
      <c r="H97" s="53" t="s">
        <v>3011</v>
      </c>
      <c r="I97" s="53" t="s">
        <v>1272</v>
      </c>
      <c r="J97" s="53" t="s">
        <v>3584</v>
      </c>
    </row>
    <row r="98" spans="1:10" x14ac:dyDescent="0.25">
      <c r="A98" s="44">
        <v>14403</v>
      </c>
      <c r="B98" s="44" t="s">
        <v>3311</v>
      </c>
      <c r="C98" s="44">
        <v>2012</v>
      </c>
      <c r="D98" s="52">
        <v>41082</v>
      </c>
      <c r="E98" s="44">
        <v>41</v>
      </c>
      <c r="F98" s="44">
        <v>49</v>
      </c>
      <c r="G98" s="44">
        <v>2009</v>
      </c>
      <c r="H98" s="53" t="s">
        <v>3010</v>
      </c>
      <c r="I98" s="53" t="s">
        <v>1270</v>
      </c>
      <c r="J98" s="53" t="s">
        <v>3585</v>
      </c>
    </row>
    <row r="99" spans="1:10" x14ac:dyDescent="0.25">
      <c r="A99" s="44">
        <v>14411</v>
      </c>
      <c r="B99" s="44" t="s">
        <v>3311</v>
      </c>
      <c r="C99" s="44">
        <v>2012</v>
      </c>
      <c r="D99" s="52">
        <v>41082</v>
      </c>
      <c r="E99" s="44">
        <v>41</v>
      </c>
      <c r="F99" s="44">
        <v>49</v>
      </c>
      <c r="G99" s="44">
        <v>2009</v>
      </c>
      <c r="H99" s="53" t="s">
        <v>3010</v>
      </c>
      <c r="I99" s="53" t="s">
        <v>1283</v>
      </c>
      <c r="J99" s="53" t="s">
        <v>1812</v>
      </c>
    </row>
    <row r="100" spans="1:10" x14ac:dyDescent="0.25">
      <c r="A100" s="44">
        <v>14426</v>
      </c>
      <c r="B100" s="44" t="s">
        <v>3311</v>
      </c>
      <c r="C100" s="44">
        <v>2012</v>
      </c>
      <c r="D100" s="52">
        <v>41082</v>
      </c>
      <c r="E100" s="44">
        <v>176</v>
      </c>
      <c r="F100" s="44">
        <v>30</v>
      </c>
      <c r="G100" s="44">
        <v>5280</v>
      </c>
      <c r="H100" s="53" t="s">
        <v>3011</v>
      </c>
      <c r="I100" s="53" t="s">
        <v>1272</v>
      </c>
      <c r="J100" s="53" t="s">
        <v>3572</v>
      </c>
    </row>
    <row r="101" spans="1:10" x14ac:dyDescent="0.25">
      <c r="A101" s="44">
        <v>14420</v>
      </c>
      <c r="B101" s="44" t="s">
        <v>3312</v>
      </c>
      <c r="C101" s="44">
        <v>2012</v>
      </c>
      <c r="D101" s="52">
        <v>41084</v>
      </c>
      <c r="E101" s="44">
        <v>508</v>
      </c>
      <c r="F101" s="44">
        <v>1184</v>
      </c>
      <c r="G101" s="44">
        <v>205377</v>
      </c>
      <c r="H101" s="53" t="s">
        <v>3010</v>
      </c>
      <c r="I101" s="53" t="s">
        <v>1299</v>
      </c>
      <c r="J101" s="53" t="s">
        <v>3586</v>
      </c>
    </row>
    <row r="102" spans="1:10" x14ac:dyDescent="0.25">
      <c r="A102" s="44">
        <v>14409</v>
      </c>
      <c r="B102" s="44" t="s">
        <v>3313</v>
      </c>
      <c r="C102" s="44">
        <v>2012</v>
      </c>
      <c r="D102" s="52">
        <v>41085</v>
      </c>
      <c r="E102" s="44">
        <v>1152</v>
      </c>
      <c r="F102" s="44">
        <v>128</v>
      </c>
      <c r="G102" s="44">
        <v>22018</v>
      </c>
      <c r="H102" s="53" t="s">
        <v>3010</v>
      </c>
      <c r="I102" s="53" t="s">
        <v>1322</v>
      </c>
      <c r="J102" s="53" t="s">
        <v>3587</v>
      </c>
    </row>
    <row r="103" spans="1:10" x14ac:dyDescent="0.25">
      <c r="A103" s="44">
        <v>14404</v>
      </c>
      <c r="B103" s="44" t="s">
        <v>3314</v>
      </c>
      <c r="C103" s="44">
        <v>2012</v>
      </c>
      <c r="D103" s="52">
        <v>41085</v>
      </c>
      <c r="E103" s="44">
        <v>18</v>
      </c>
      <c r="F103" s="44">
        <v>272</v>
      </c>
      <c r="G103" s="44">
        <v>4182</v>
      </c>
      <c r="H103" s="53" t="s">
        <v>3010</v>
      </c>
      <c r="I103" s="53" t="s">
        <v>1270</v>
      </c>
      <c r="J103" s="53" t="s">
        <v>3588</v>
      </c>
    </row>
    <row r="104" spans="1:10" x14ac:dyDescent="0.25">
      <c r="A104" s="44">
        <v>14428</v>
      </c>
      <c r="B104" s="44" t="s">
        <v>3314</v>
      </c>
      <c r="C104" s="44">
        <v>2012</v>
      </c>
      <c r="D104" s="52">
        <v>41085</v>
      </c>
      <c r="E104" s="44">
        <v>385</v>
      </c>
      <c r="F104" s="44">
        <v>713</v>
      </c>
      <c r="G104" s="44">
        <v>13786</v>
      </c>
      <c r="H104" s="53" t="s">
        <v>3010</v>
      </c>
      <c r="I104" s="53" t="s">
        <v>1268</v>
      </c>
      <c r="J104" s="53" t="s">
        <v>3589</v>
      </c>
    </row>
    <row r="105" spans="1:10" x14ac:dyDescent="0.25">
      <c r="A105" s="44">
        <v>14410</v>
      </c>
      <c r="B105" s="44" t="s">
        <v>3315</v>
      </c>
      <c r="C105" s="44">
        <v>2012</v>
      </c>
      <c r="D105" s="52">
        <v>41086</v>
      </c>
      <c r="E105" s="44">
        <v>46</v>
      </c>
      <c r="F105" s="44">
        <v>1700</v>
      </c>
      <c r="G105" s="44">
        <v>53422</v>
      </c>
      <c r="H105" s="53" t="s">
        <v>3010</v>
      </c>
      <c r="I105" s="53" t="s">
        <v>1270</v>
      </c>
      <c r="J105" s="53" t="s">
        <v>3590</v>
      </c>
    </row>
    <row r="106" spans="1:10" x14ac:dyDescent="0.25">
      <c r="A106" s="44">
        <v>14405</v>
      </c>
      <c r="B106" s="44" t="s">
        <v>3316</v>
      </c>
      <c r="C106" s="44">
        <v>2012</v>
      </c>
      <c r="D106" s="52">
        <v>41087</v>
      </c>
      <c r="E106" s="44">
        <v>103</v>
      </c>
      <c r="F106" s="44">
        <v>11</v>
      </c>
      <c r="G106" s="44">
        <v>1133</v>
      </c>
      <c r="H106" s="53" t="s">
        <v>3010</v>
      </c>
      <c r="I106" s="53" t="s">
        <v>1274</v>
      </c>
      <c r="J106" s="53" t="s">
        <v>1253</v>
      </c>
    </row>
    <row r="107" spans="1:10" x14ac:dyDescent="0.25">
      <c r="A107" s="44">
        <v>14406</v>
      </c>
      <c r="B107" s="44" t="s">
        <v>3316</v>
      </c>
      <c r="C107" s="44">
        <v>2012</v>
      </c>
      <c r="D107" s="52">
        <v>41087</v>
      </c>
      <c r="E107" s="44">
        <v>187</v>
      </c>
      <c r="F107" s="44">
        <v>122</v>
      </c>
      <c r="G107" s="44">
        <v>13817</v>
      </c>
      <c r="H107" s="53" t="s">
        <v>3010</v>
      </c>
      <c r="I107" s="53" t="s">
        <v>1274</v>
      </c>
      <c r="J107" s="53" t="s">
        <v>1253</v>
      </c>
    </row>
    <row r="108" spans="1:10" x14ac:dyDescent="0.25">
      <c r="A108" s="44">
        <v>14443</v>
      </c>
      <c r="B108" s="44" t="s">
        <v>3316</v>
      </c>
      <c r="C108" s="44">
        <v>2012</v>
      </c>
      <c r="D108" s="52">
        <v>41087</v>
      </c>
      <c r="E108" s="44">
        <v>164</v>
      </c>
      <c r="F108" s="44">
        <v>23</v>
      </c>
      <c r="G108" s="44">
        <v>3772</v>
      </c>
      <c r="H108" s="53" t="s">
        <v>3010</v>
      </c>
      <c r="I108" s="53" t="s">
        <v>1274</v>
      </c>
      <c r="J108" s="53" t="s">
        <v>3591</v>
      </c>
    </row>
    <row r="109" spans="1:10" x14ac:dyDescent="0.25">
      <c r="A109" s="44">
        <v>14419</v>
      </c>
      <c r="B109" s="44" t="s">
        <v>3317</v>
      </c>
      <c r="C109" s="44">
        <v>2012</v>
      </c>
      <c r="D109" s="52">
        <v>41088</v>
      </c>
      <c r="E109" s="44">
        <v>59</v>
      </c>
      <c r="F109" s="44">
        <v>6</v>
      </c>
      <c r="G109" s="44">
        <v>354</v>
      </c>
      <c r="H109" s="53" t="s">
        <v>3010</v>
      </c>
      <c r="I109" s="53" t="s">
        <v>1274</v>
      </c>
      <c r="J109" s="53" t="s">
        <v>3592</v>
      </c>
    </row>
    <row r="110" spans="1:10" x14ac:dyDescent="0.25">
      <c r="A110" s="44">
        <v>14436</v>
      </c>
      <c r="B110" s="44" t="s">
        <v>3317</v>
      </c>
      <c r="C110" s="44">
        <v>2012</v>
      </c>
      <c r="D110" s="52">
        <v>41088</v>
      </c>
      <c r="E110" s="44">
        <v>171</v>
      </c>
      <c r="F110" s="44">
        <v>84</v>
      </c>
      <c r="G110" s="44">
        <v>14403</v>
      </c>
      <c r="H110" s="53" t="s">
        <v>3011</v>
      </c>
      <c r="I110" s="53" t="s">
        <v>1272</v>
      </c>
      <c r="J110" s="53" t="s">
        <v>3572</v>
      </c>
    </row>
    <row r="111" spans="1:10" x14ac:dyDescent="0.25">
      <c r="A111" s="44">
        <v>14437</v>
      </c>
      <c r="B111" s="44" t="s">
        <v>3317</v>
      </c>
      <c r="C111" s="44">
        <v>2012</v>
      </c>
      <c r="D111" s="52">
        <v>41088</v>
      </c>
      <c r="E111" s="44">
        <v>103</v>
      </c>
      <c r="F111" s="44">
        <v>389</v>
      </c>
      <c r="G111" s="44">
        <v>40067</v>
      </c>
      <c r="H111" s="53" t="s">
        <v>3011</v>
      </c>
      <c r="I111" s="53" t="s">
        <v>1272</v>
      </c>
      <c r="J111" s="53" t="s">
        <v>1253</v>
      </c>
    </row>
    <row r="112" spans="1:10" x14ac:dyDescent="0.25">
      <c r="A112" s="44">
        <v>14438</v>
      </c>
      <c r="B112" s="44" t="s">
        <v>3318</v>
      </c>
      <c r="C112" s="44">
        <v>2012</v>
      </c>
      <c r="D112" s="52">
        <v>41089</v>
      </c>
      <c r="E112" s="44">
        <v>319</v>
      </c>
      <c r="F112" s="44">
        <v>23</v>
      </c>
      <c r="G112" s="44">
        <v>7337</v>
      </c>
      <c r="H112" s="53" t="s">
        <v>3011</v>
      </c>
      <c r="I112" s="53" t="s">
        <v>1272</v>
      </c>
      <c r="J112" s="53" t="s">
        <v>3593</v>
      </c>
    </row>
    <row r="113" spans="1:10" x14ac:dyDescent="0.25">
      <c r="A113" s="44">
        <v>14444</v>
      </c>
      <c r="B113" s="44" t="s">
        <v>3318</v>
      </c>
      <c r="C113" s="44">
        <v>2012</v>
      </c>
      <c r="D113" s="52">
        <v>41089</v>
      </c>
      <c r="E113" s="44">
        <v>98</v>
      </c>
      <c r="F113" s="44">
        <v>16</v>
      </c>
      <c r="G113" s="44">
        <v>15.64</v>
      </c>
      <c r="H113" s="53" t="s">
        <v>3011</v>
      </c>
      <c r="I113" s="53" t="s">
        <v>1272</v>
      </c>
      <c r="J113" s="53" t="s">
        <v>3594</v>
      </c>
    </row>
    <row r="114" spans="1:10" x14ac:dyDescent="0.25">
      <c r="A114" s="44">
        <v>14407</v>
      </c>
      <c r="B114" s="44" t="s">
        <v>3319</v>
      </c>
      <c r="C114" s="44">
        <v>2012</v>
      </c>
      <c r="D114" s="52">
        <v>41091</v>
      </c>
      <c r="E114" s="44">
        <v>465</v>
      </c>
      <c r="F114" s="44">
        <v>81</v>
      </c>
      <c r="G114" s="44">
        <v>17471</v>
      </c>
      <c r="H114" s="53" t="s">
        <v>3010</v>
      </c>
      <c r="I114" s="53" t="s">
        <v>1268</v>
      </c>
      <c r="J114" s="53" t="s">
        <v>3595</v>
      </c>
    </row>
    <row r="115" spans="1:10" x14ac:dyDescent="0.25">
      <c r="A115" s="44">
        <v>14446</v>
      </c>
      <c r="B115" s="44" t="s">
        <v>3320</v>
      </c>
      <c r="C115" s="44">
        <v>2012</v>
      </c>
      <c r="D115" s="52">
        <v>41091</v>
      </c>
      <c r="E115" s="44">
        <v>128</v>
      </c>
      <c r="F115" s="44">
        <v>1301</v>
      </c>
      <c r="G115" s="44">
        <v>77650</v>
      </c>
      <c r="H115" s="53" t="s">
        <v>3010</v>
      </c>
      <c r="I115" s="53" t="s">
        <v>1274</v>
      </c>
      <c r="J115" s="53" t="s">
        <v>3596</v>
      </c>
    </row>
    <row r="116" spans="1:10" x14ac:dyDescent="0.25">
      <c r="A116" s="44">
        <v>14467</v>
      </c>
      <c r="B116" s="44" t="s">
        <v>3320</v>
      </c>
      <c r="C116" s="44">
        <v>2012</v>
      </c>
      <c r="D116" s="52">
        <v>41091</v>
      </c>
      <c r="E116" s="44">
        <v>402</v>
      </c>
      <c r="F116" s="44">
        <v>103</v>
      </c>
      <c r="G116" s="44">
        <v>5652</v>
      </c>
      <c r="H116" s="53" t="s">
        <v>3011</v>
      </c>
      <c r="I116" s="53" t="s">
        <v>1272</v>
      </c>
      <c r="J116" s="53" t="s">
        <v>3597</v>
      </c>
    </row>
    <row r="117" spans="1:10" x14ac:dyDescent="0.25">
      <c r="A117" s="44">
        <v>14447</v>
      </c>
      <c r="B117" s="44" t="s">
        <v>3321</v>
      </c>
      <c r="C117" s="44">
        <v>2012</v>
      </c>
      <c r="D117" s="52">
        <v>41092</v>
      </c>
      <c r="E117" s="44">
        <v>84</v>
      </c>
      <c r="F117" s="44">
        <v>202</v>
      </c>
      <c r="G117" s="44">
        <v>12093</v>
      </c>
      <c r="H117" s="53" t="s">
        <v>3010</v>
      </c>
      <c r="I117" s="53" t="s">
        <v>1274</v>
      </c>
      <c r="J117" s="53" t="s">
        <v>3598</v>
      </c>
    </row>
    <row r="118" spans="1:10" x14ac:dyDescent="0.25">
      <c r="A118" s="44">
        <v>14468</v>
      </c>
      <c r="B118" s="44" t="s">
        <v>3322</v>
      </c>
      <c r="C118" s="44">
        <v>2012</v>
      </c>
      <c r="D118" s="52">
        <v>41093</v>
      </c>
      <c r="E118" s="44">
        <v>363</v>
      </c>
      <c r="F118" s="44">
        <v>70</v>
      </c>
      <c r="G118" s="44">
        <v>25410</v>
      </c>
      <c r="H118" s="53" t="s">
        <v>3011</v>
      </c>
      <c r="I118" s="53" t="s">
        <v>1272</v>
      </c>
      <c r="J118" s="53" t="s">
        <v>3599</v>
      </c>
    </row>
    <row r="119" spans="1:10" x14ac:dyDescent="0.25">
      <c r="A119" s="44">
        <v>14448</v>
      </c>
      <c r="B119" s="44" t="s">
        <v>3323</v>
      </c>
      <c r="C119" s="44">
        <v>2012</v>
      </c>
      <c r="D119" s="52">
        <v>41094</v>
      </c>
      <c r="E119" s="44">
        <v>379</v>
      </c>
      <c r="F119" s="44">
        <v>127</v>
      </c>
      <c r="G119" s="44">
        <v>10018</v>
      </c>
      <c r="H119" s="53" t="s">
        <v>3010</v>
      </c>
      <c r="I119" s="53" t="s">
        <v>1322</v>
      </c>
      <c r="J119" s="53" t="s">
        <v>3600</v>
      </c>
    </row>
    <row r="120" spans="1:10" x14ac:dyDescent="0.25">
      <c r="A120" s="44">
        <v>14449</v>
      </c>
      <c r="B120" s="44" t="s">
        <v>3324</v>
      </c>
      <c r="C120" s="44">
        <v>2012</v>
      </c>
      <c r="D120" s="52">
        <v>41095</v>
      </c>
      <c r="E120" s="44">
        <v>58</v>
      </c>
      <c r="F120" s="44">
        <v>76</v>
      </c>
      <c r="G120" s="44">
        <v>4408</v>
      </c>
      <c r="H120" s="53" t="s">
        <v>3010</v>
      </c>
      <c r="I120" s="53" t="s">
        <v>1274</v>
      </c>
      <c r="J120" s="53" t="s">
        <v>3601</v>
      </c>
    </row>
    <row r="121" spans="1:10" x14ac:dyDescent="0.25">
      <c r="A121" s="44">
        <v>14469</v>
      </c>
      <c r="B121" s="44" t="s">
        <v>3324</v>
      </c>
      <c r="C121" s="44">
        <v>2012</v>
      </c>
      <c r="D121" s="52">
        <v>41095</v>
      </c>
      <c r="E121" s="44">
        <v>427</v>
      </c>
      <c r="F121" s="44">
        <v>103</v>
      </c>
      <c r="G121" s="44">
        <v>11171</v>
      </c>
      <c r="H121" s="53" t="s">
        <v>3011</v>
      </c>
      <c r="I121" s="53" t="s">
        <v>1272</v>
      </c>
      <c r="J121" s="53" t="s">
        <v>3602</v>
      </c>
    </row>
    <row r="122" spans="1:10" x14ac:dyDescent="0.25">
      <c r="A122" s="44">
        <v>14470</v>
      </c>
      <c r="B122" s="44" t="s">
        <v>3324</v>
      </c>
      <c r="C122" s="44">
        <v>2012</v>
      </c>
      <c r="D122" s="52">
        <v>41095</v>
      </c>
      <c r="E122" s="44">
        <v>294</v>
      </c>
      <c r="F122" s="44">
        <v>40</v>
      </c>
      <c r="G122" s="44">
        <v>11760</v>
      </c>
      <c r="H122" s="53" t="s">
        <v>3011</v>
      </c>
      <c r="I122" s="53" t="s">
        <v>1272</v>
      </c>
      <c r="J122" s="53" t="s">
        <v>3603</v>
      </c>
    </row>
    <row r="123" spans="1:10" x14ac:dyDescent="0.25">
      <c r="A123" s="44">
        <v>14450</v>
      </c>
      <c r="B123" s="44" t="s">
        <v>3325</v>
      </c>
      <c r="C123" s="44">
        <v>2012</v>
      </c>
      <c r="D123" s="52">
        <v>41096</v>
      </c>
      <c r="E123" s="44">
        <v>282</v>
      </c>
      <c r="F123" s="44">
        <v>15</v>
      </c>
      <c r="G123" s="44">
        <v>4230</v>
      </c>
      <c r="H123" s="53" t="s">
        <v>3010</v>
      </c>
      <c r="I123" s="53" t="s">
        <v>1322</v>
      </c>
      <c r="J123" s="53" t="s">
        <v>3604</v>
      </c>
    </row>
    <row r="124" spans="1:10" x14ac:dyDescent="0.25">
      <c r="A124" s="44">
        <v>14471</v>
      </c>
      <c r="B124" s="44" t="s">
        <v>3325</v>
      </c>
      <c r="C124" s="44">
        <v>2012</v>
      </c>
      <c r="D124" s="52">
        <v>41096</v>
      </c>
      <c r="E124" s="44">
        <v>417</v>
      </c>
      <c r="F124" s="44">
        <v>103</v>
      </c>
      <c r="G124" s="44">
        <v>10311</v>
      </c>
      <c r="H124" s="53" t="s">
        <v>3011</v>
      </c>
      <c r="I124" s="53" t="s">
        <v>1272</v>
      </c>
      <c r="J124" s="53" t="s">
        <v>3605</v>
      </c>
    </row>
    <row r="125" spans="1:10" x14ac:dyDescent="0.25">
      <c r="A125" s="44">
        <v>14474</v>
      </c>
      <c r="B125" s="44" t="s">
        <v>3325</v>
      </c>
      <c r="C125" s="44">
        <v>2012</v>
      </c>
      <c r="D125" s="52">
        <v>41096</v>
      </c>
      <c r="E125" s="44">
        <v>247</v>
      </c>
      <c r="F125" s="44">
        <v>71</v>
      </c>
      <c r="G125" s="44">
        <v>17537</v>
      </c>
      <c r="H125" s="53" t="s">
        <v>3011</v>
      </c>
      <c r="I125" s="53" t="s">
        <v>1272</v>
      </c>
      <c r="J125" s="53" t="s">
        <v>3606</v>
      </c>
    </row>
    <row r="126" spans="1:10" x14ac:dyDescent="0.25">
      <c r="A126" s="44">
        <v>14451</v>
      </c>
      <c r="B126" s="44" t="s">
        <v>3326</v>
      </c>
      <c r="C126" s="44">
        <v>2012</v>
      </c>
      <c r="D126" s="52">
        <v>41099</v>
      </c>
      <c r="E126" s="44">
        <v>111</v>
      </c>
      <c r="F126" s="44">
        <v>44</v>
      </c>
      <c r="G126" s="44">
        <v>4884</v>
      </c>
      <c r="H126" s="53" t="s">
        <v>3010</v>
      </c>
      <c r="I126" s="53" t="s">
        <v>1283</v>
      </c>
      <c r="J126" s="53" t="s">
        <v>3607</v>
      </c>
    </row>
    <row r="127" spans="1:10" x14ac:dyDescent="0.25">
      <c r="A127" s="44">
        <v>14452</v>
      </c>
      <c r="B127" s="44" t="s">
        <v>3327</v>
      </c>
      <c r="C127" s="44">
        <v>2012</v>
      </c>
      <c r="D127" s="52">
        <v>41100</v>
      </c>
      <c r="E127" s="44">
        <v>24</v>
      </c>
      <c r="F127" s="44">
        <v>56</v>
      </c>
      <c r="G127" s="44">
        <v>1344</v>
      </c>
      <c r="H127" s="53" t="s">
        <v>3010</v>
      </c>
      <c r="I127" s="53" t="s">
        <v>1274</v>
      </c>
      <c r="J127" s="53" t="s">
        <v>3608</v>
      </c>
    </row>
    <row r="128" spans="1:10" x14ac:dyDescent="0.25">
      <c r="A128" s="44">
        <v>14473</v>
      </c>
      <c r="B128" s="44" t="s">
        <v>3327</v>
      </c>
      <c r="C128" s="44">
        <v>2012</v>
      </c>
      <c r="D128" s="52">
        <v>41100</v>
      </c>
      <c r="E128" s="44">
        <v>325</v>
      </c>
      <c r="F128" s="44">
        <v>103</v>
      </c>
      <c r="G128" s="44">
        <v>8740</v>
      </c>
      <c r="H128" s="53" t="s">
        <v>3011</v>
      </c>
      <c r="I128" s="53" t="s">
        <v>1272</v>
      </c>
      <c r="J128" s="53" t="s">
        <v>3609</v>
      </c>
    </row>
    <row r="129" spans="1:10" x14ac:dyDescent="0.25">
      <c r="A129" s="44">
        <v>14476</v>
      </c>
      <c r="B129" s="44" t="s">
        <v>3328</v>
      </c>
      <c r="C129" s="44">
        <v>2012</v>
      </c>
      <c r="D129" s="52">
        <v>41101</v>
      </c>
      <c r="E129" s="44">
        <v>284</v>
      </c>
      <c r="F129" s="44">
        <v>20</v>
      </c>
      <c r="G129" s="44">
        <v>5680</v>
      </c>
      <c r="H129" s="53" t="s">
        <v>3011</v>
      </c>
      <c r="I129" s="53" t="s">
        <v>1272</v>
      </c>
      <c r="J129" s="53" t="s">
        <v>3610</v>
      </c>
    </row>
    <row r="130" spans="1:10" x14ac:dyDescent="0.25">
      <c r="A130" s="44">
        <v>14477</v>
      </c>
      <c r="B130" s="44" t="s">
        <v>3329</v>
      </c>
      <c r="C130" s="44">
        <v>2012</v>
      </c>
      <c r="D130" s="52">
        <v>41102</v>
      </c>
      <c r="E130" s="44">
        <v>315</v>
      </c>
      <c r="F130" s="44">
        <v>115</v>
      </c>
      <c r="G130" s="44">
        <v>17793</v>
      </c>
      <c r="H130" s="53" t="s">
        <v>3011</v>
      </c>
      <c r="I130" s="53" t="s">
        <v>1272</v>
      </c>
      <c r="J130" s="53" t="s">
        <v>3611</v>
      </c>
    </row>
    <row r="131" spans="1:10" x14ac:dyDescent="0.25">
      <c r="A131" s="44">
        <v>14478</v>
      </c>
      <c r="B131" s="44" t="s">
        <v>3330</v>
      </c>
      <c r="C131" s="44">
        <v>2012</v>
      </c>
      <c r="D131" s="52">
        <v>41103</v>
      </c>
      <c r="E131" s="44">
        <v>63</v>
      </c>
      <c r="F131" s="44">
        <v>13</v>
      </c>
      <c r="G131" s="44">
        <v>819</v>
      </c>
      <c r="H131" s="53" t="s">
        <v>3011</v>
      </c>
      <c r="I131" s="53" t="s">
        <v>1272</v>
      </c>
      <c r="J131" s="53" t="s">
        <v>3612</v>
      </c>
    </row>
    <row r="132" spans="1:10" x14ac:dyDescent="0.25">
      <c r="A132" s="44">
        <v>14453</v>
      </c>
      <c r="B132" s="44" t="s">
        <v>3331</v>
      </c>
      <c r="C132" s="44">
        <v>2012</v>
      </c>
      <c r="D132" s="52">
        <v>41105</v>
      </c>
      <c r="E132" s="44">
        <v>40</v>
      </c>
      <c r="F132" s="44">
        <v>196</v>
      </c>
      <c r="G132" s="44">
        <v>6241</v>
      </c>
      <c r="H132" s="53" t="s">
        <v>3010</v>
      </c>
      <c r="I132" s="53" t="s">
        <v>1270</v>
      </c>
      <c r="J132" s="53" t="s">
        <v>3613</v>
      </c>
    </row>
    <row r="133" spans="1:10" x14ac:dyDescent="0.25">
      <c r="A133" s="44">
        <v>14454</v>
      </c>
      <c r="B133" s="44" t="s">
        <v>3332</v>
      </c>
      <c r="C133" s="44">
        <v>2012</v>
      </c>
      <c r="D133" s="52">
        <v>41106</v>
      </c>
      <c r="E133" s="44">
        <v>65</v>
      </c>
      <c r="F133" s="44">
        <v>12</v>
      </c>
      <c r="G133" s="44">
        <v>780</v>
      </c>
      <c r="H133" s="53" t="s">
        <v>3010</v>
      </c>
      <c r="I133" s="53" t="s">
        <v>1274</v>
      </c>
      <c r="J133" s="53" t="s">
        <v>3614</v>
      </c>
    </row>
    <row r="134" spans="1:10" x14ac:dyDescent="0.25">
      <c r="A134" s="44">
        <v>14455</v>
      </c>
      <c r="B134" s="44" t="s">
        <v>3332</v>
      </c>
      <c r="C134" s="44">
        <v>2012</v>
      </c>
      <c r="D134" s="52">
        <v>41106</v>
      </c>
      <c r="E134" s="44">
        <v>43</v>
      </c>
      <c r="F134" s="44">
        <v>42</v>
      </c>
      <c r="G134" s="44">
        <v>2021</v>
      </c>
      <c r="H134" s="53" t="s">
        <v>3010</v>
      </c>
      <c r="I134" s="53" t="s">
        <v>1274</v>
      </c>
      <c r="J134" s="53" t="s">
        <v>3615</v>
      </c>
    </row>
    <row r="135" spans="1:10" x14ac:dyDescent="0.25">
      <c r="A135" s="44">
        <v>14456</v>
      </c>
      <c r="B135" s="44" t="s">
        <v>3332</v>
      </c>
      <c r="C135" s="44">
        <v>2012</v>
      </c>
      <c r="D135" s="52">
        <v>41106</v>
      </c>
      <c r="E135" s="44">
        <v>290</v>
      </c>
      <c r="F135" s="44">
        <v>385</v>
      </c>
      <c r="G135" s="44">
        <v>75640</v>
      </c>
      <c r="H135" s="53" t="s">
        <v>3010</v>
      </c>
      <c r="I135" s="53" t="s">
        <v>1283</v>
      </c>
      <c r="J135" s="53" t="s">
        <v>3616</v>
      </c>
    </row>
    <row r="136" spans="1:10" x14ac:dyDescent="0.25">
      <c r="A136" s="44">
        <v>14457</v>
      </c>
      <c r="B136" s="44" t="s">
        <v>3332</v>
      </c>
      <c r="C136" s="44">
        <v>2012</v>
      </c>
      <c r="D136" s="52">
        <v>41106</v>
      </c>
      <c r="E136" s="44">
        <v>285</v>
      </c>
      <c r="F136" s="44">
        <v>71</v>
      </c>
      <c r="G136" s="44">
        <v>9843</v>
      </c>
      <c r="H136" s="53" t="s">
        <v>3010</v>
      </c>
      <c r="I136" s="53" t="s">
        <v>1322</v>
      </c>
      <c r="J136" s="53" t="s">
        <v>3617</v>
      </c>
    </row>
    <row r="137" spans="1:10" x14ac:dyDescent="0.25">
      <c r="A137" s="44">
        <v>14475</v>
      </c>
      <c r="B137" s="44" t="s">
        <v>3333</v>
      </c>
      <c r="C137" s="44">
        <v>2012</v>
      </c>
      <c r="D137" s="52">
        <v>41107</v>
      </c>
      <c r="E137" s="44">
        <v>368</v>
      </c>
      <c r="F137" s="44">
        <v>115</v>
      </c>
      <c r="G137" s="44">
        <v>18768</v>
      </c>
      <c r="H137" s="53" t="s">
        <v>3011</v>
      </c>
      <c r="I137" s="53" t="s">
        <v>1272</v>
      </c>
      <c r="J137" s="53" t="s">
        <v>3618</v>
      </c>
    </row>
    <row r="138" spans="1:10" x14ac:dyDescent="0.25">
      <c r="A138" s="44">
        <v>14472</v>
      </c>
      <c r="B138" s="44" t="s">
        <v>3334</v>
      </c>
      <c r="C138" s="44">
        <v>2012</v>
      </c>
      <c r="D138" s="52">
        <v>41110</v>
      </c>
      <c r="E138" s="44">
        <v>291</v>
      </c>
      <c r="F138" s="44">
        <v>14</v>
      </c>
      <c r="G138" s="44">
        <v>4074</v>
      </c>
      <c r="H138" s="53" t="s">
        <v>3011</v>
      </c>
      <c r="I138" s="53" t="s">
        <v>1272</v>
      </c>
      <c r="J138" s="53" t="s">
        <v>3619</v>
      </c>
    </row>
    <row r="139" spans="1:10" x14ac:dyDescent="0.25">
      <c r="A139" s="44">
        <v>14480</v>
      </c>
      <c r="B139" s="44" t="s">
        <v>3335</v>
      </c>
      <c r="C139" s="44">
        <v>2012</v>
      </c>
      <c r="D139" s="52">
        <v>41112</v>
      </c>
      <c r="E139" s="44">
        <v>344</v>
      </c>
      <c r="F139" s="44">
        <v>43</v>
      </c>
      <c r="G139" s="44">
        <v>15965</v>
      </c>
      <c r="H139" s="53" t="s">
        <v>3011</v>
      </c>
      <c r="I139" s="53" t="s">
        <v>1272</v>
      </c>
      <c r="J139" s="53" t="s">
        <v>3620</v>
      </c>
    </row>
    <row r="140" spans="1:10" x14ac:dyDescent="0.25">
      <c r="A140" s="44">
        <v>14482</v>
      </c>
      <c r="B140" s="44" t="s">
        <v>3336</v>
      </c>
      <c r="C140" s="44">
        <v>2012</v>
      </c>
      <c r="D140" s="52">
        <v>41114</v>
      </c>
      <c r="E140" s="44">
        <v>35</v>
      </c>
      <c r="F140" s="44">
        <v>204</v>
      </c>
      <c r="G140" s="44">
        <v>8364</v>
      </c>
      <c r="H140" s="53" t="s">
        <v>3011</v>
      </c>
      <c r="I140" s="53" t="s">
        <v>1272</v>
      </c>
      <c r="J140" s="53" t="s">
        <v>3621</v>
      </c>
    </row>
    <row r="141" spans="1:10" x14ac:dyDescent="0.25">
      <c r="A141" s="44">
        <v>14458</v>
      </c>
      <c r="B141" s="44" t="s">
        <v>3337</v>
      </c>
      <c r="C141" s="44">
        <v>2012</v>
      </c>
      <c r="D141" s="52">
        <v>41115</v>
      </c>
      <c r="E141" s="44">
        <v>123</v>
      </c>
      <c r="F141" s="44">
        <v>29</v>
      </c>
      <c r="G141" s="44">
        <v>3567</v>
      </c>
      <c r="H141" s="53" t="s">
        <v>3010</v>
      </c>
      <c r="I141" s="53" t="s">
        <v>1274</v>
      </c>
      <c r="J141" s="53" t="s">
        <v>3622</v>
      </c>
    </row>
    <row r="142" spans="1:10" x14ac:dyDescent="0.25">
      <c r="A142" s="44">
        <v>14481</v>
      </c>
      <c r="B142" s="44" t="s">
        <v>3337</v>
      </c>
      <c r="C142" s="44">
        <v>2012</v>
      </c>
      <c r="D142" s="52">
        <v>41115</v>
      </c>
      <c r="E142" s="44">
        <v>371</v>
      </c>
      <c r="F142" s="44">
        <v>115</v>
      </c>
      <c r="G142" s="44">
        <v>20649</v>
      </c>
      <c r="H142" s="53" t="s">
        <v>3011</v>
      </c>
      <c r="I142" s="53" t="s">
        <v>1272</v>
      </c>
      <c r="J142" s="53" t="s">
        <v>3623</v>
      </c>
    </row>
    <row r="143" spans="1:10" x14ac:dyDescent="0.25">
      <c r="A143" s="44">
        <v>14459</v>
      </c>
      <c r="B143" s="44" t="s">
        <v>3338</v>
      </c>
      <c r="C143" s="44">
        <v>2012</v>
      </c>
      <c r="D143" s="52">
        <v>41116</v>
      </c>
      <c r="E143" s="44">
        <v>943</v>
      </c>
      <c r="F143" s="44">
        <v>169</v>
      </c>
      <c r="G143" s="44">
        <v>26377</v>
      </c>
      <c r="H143" s="53" t="s">
        <v>3010</v>
      </c>
      <c r="I143" s="53" t="s">
        <v>1322</v>
      </c>
      <c r="J143" s="53" t="s">
        <v>3624</v>
      </c>
    </row>
    <row r="144" spans="1:10" x14ac:dyDescent="0.25">
      <c r="A144" s="44">
        <v>14479</v>
      </c>
      <c r="B144" s="44" t="s">
        <v>3338</v>
      </c>
      <c r="C144" s="44">
        <v>2012</v>
      </c>
      <c r="D144" s="52">
        <v>41116</v>
      </c>
      <c r="E144" s="44">
        <v>112</v>
      </c>
      <c r="F144" s="44">
        <v>64</v>
      </c>
      <c r="G144" s="44">
        <v>7168</v>
      </c>
      <c r="H144" s="53" t="s">
        <v>3011</v>
      </c>
      <c r="I144" s="53" t="s">
        <v>1272</v>
      </c>
      <c r="J144" s="53" t="s">
        <v>3625</v>
      </c>
    </row>
    <row r="145" spans="1:10" x14ac:dyDescent="0.25">
      <c r="A145" s="44">
        <v>14460</v>
      </c>
      <c r="B145" s="44" t="s">
        <v>3339</v>
      </c>
      <c r="C145" s="44">
        <v>2012</v>
      </c>
      <c r="D145" s="52">
        <v>41117</v>
      </c>
      <c r="E145" s="44">
        <v>365</v>
      </c>
      <c r="F145" s="44">
        <v>385</v>
      </c>
      <c r="G145" s="44">
        <v>95901</v>
      </c>
      <c r="H145" s="53" t="s">
        <v>3010</v>
      </c>
      <c r="I145" s="53" t="s">
        <v>1322</v>
      </c>
      <c r="J145" s="53" t="s">
        <v>3626</v>
      </c>
    </row>
    <row r="146" spans="1:10" x14ac:dyDescent="0.25">
      <c r="A146" s="44">
        <v>14461</v>
      </c>
      <c r="B146" s="44" t="s">
        <v>3339</v>
      </c>
      <c r="C146" s="44">
        <v>2012</v>
      </c>
      <c r="D146" s="52">
        <v>41117</v>
      </c>
      <c r="E146" s="44">
        <v>1111</v>
      </c>
      <c r="F146" s="44">
        <v>174</v>
      </c>
      <c r="G146" s="44">
        <v>36033</v>
      </c>
      <c r="H146" s="53" t="s">
        <v>3010</v>
      </c>
      <c r="I146" s="53" t="s">
        <v>1322</v>
      </c>
      <c r="J146" s="53" t="s">
        <v>3627</v>
      </c>
    </row>
    <row r="147" spans="1:10" x14ac:dyDescent="0.25">
      <c r="A147" s="44">
        <v>14462</v>
      </c>
      <c r="B147" s="44" t="s">
        <v>3340</v>
      </c>
      <c r="C147" s="44">
        <v>2012</v>
      </c>
      <c r="D147" s="52">
        <v>41119</v>
      </c>
      <c r="E147" s="44">
        <v>204</v>
      </c>
      <c r="F147" s="44">
        <v>170</v>
      </c>
      <c r="G147" s="44">
        <v>7874</v>
      </c>
      <c r="H147" s="53" t="s">
        <v>3010</v>
      </c>
      <c r="I147" s="53" t="s">
        <v>1274</v>
      </c>
      <c r="J147" s="53" t="s">
        <v>3628</v>
      </c>
    </row>
    <row r="148" spans="1:10" x14ac:dyDescent="0.25">
      <c r="A148" s="44">
        <v>14463</v>
      </c>
      <c r="B148" s="44" t="s">
        <v>3341</v>
      </c>
      <c r="C148" s="44">
        <v>2012</v>
      </c>
      <c r="D148" s="52">
        <v>41120</v>
      </c>
      <c r="E148" s="44">
        <v>164</v>
      </c>
      <c r="F148" s="44">
        <v>26</v>
      </c>
      <c r="G148" s="44">
        <v>4264</v>
      </c>
      <c r="H148" s="53" t="s">
        <v>3010</v>
      </c>
      <c r="I148" s="53" t="s">
        <v>1274</v>
      </c>
      <c r="J148" s="53" t="s">
        <v>3629</v>
      </c>
    </row>
    <row r="149" spans="1:10" x14ac:dyDescent="0.25">
      <c r="A149" s="44">
        <v>14464</v>
      </c>
      <c r="B149" s="44" t="s">
        <v>3341</v>
      </c>
      <c r="C149" s="44">
        <v>2012</v>
      </c>
      <c r="D149" s="52">
        <v>41120</v>
      </c>
      <c r="E149" s="44">
        <v>179</v>
      </c>
      <c r="F149" s="44">
        <v>208</v>
      </c>
      <c r="G149" s="44">
        <v>12268</v>
      </c>
      <c r="H149" s="53" t="s">
        <v>3010</v>
      </c>
      <c r="I149" s="53" t="s">
        <v>1274</v>
      </c>
      <c r="J149" s="53" t="s">
        <v>3630</v>
      </c>
    </row>
    <row r="150" spans="1:10" x14ac:dyDescent="0.25">
      <c r="A150" s="44">
        <v>14465</v>
      </c>
      <c r="B150" s="44" t="s">
        <v>3342</v>
      </c>
      <c r="C150" s="44">
        <v>2012</v>
      </c>
      <c r="D150" s="52">
        <v>41121</v>
      </c>
      <c r="E150" s="44">
        <v>355</v>
      </c>
      <c r="F150" s="44">
        <v>338</v>
      </c>
      <c r="G150" s="44">
        <v>10715</v>
      </c>
      <c r="H150" s="53" t="s">
        <v>3010</v>
      </c>
      <c r="I150" s="53" t="s">
        <v>1274</v>
      </c>
      <c r="J150" s="53" t="s">
        <v>3631</v>
      </c>
    </row>
    <row r="151" spans="1:10" x14ac:dyDescent="0.25">
      <c r="A151" s="44">
        <v>14466</v>
      </c>
      <c r="B151" s="44" t="s">
        <v>3342</v>
      </c>
      <c r="C151" s="44">
        <v>2012</v>
      </c>
      <c r="D151" s="52">
        <v>41121</v>
      </c>
      <c r="E151" s="44">
        <v>18</v>
      </c>
      <c r="F151" s="44">
        <v>788</v>
      </c>
      <c r="G151" s="44">
        <v>14184</v>
      </c>
      <c r="H151" s="53" t="s">
        <v>3010</v>
      </c>
      <c r="I151" s="53" t="s">
        <v>1274</v>
      </c>
      <c r="J151" s="53" t="s">
        <v>3632</v>
      </c>
    </row>
    <row r="152" spans="1:10" x14ac:dyDescent="0.25">
      <c r="A152" s="44">
        <v>14498</v>
      </c>
      <c r="B152" s="44" t="s">
        <v>3343</v>
      </c>
      <c r="C152" s="44">
        <v>2012</v>
      </c>
      <c r="D152" s="52">
        <v>41122</v>
      </c>
      <c r="E152" s="44">
        <v>302</v>
      </c>
      <c r="F152" s="44">
        <v>3</v>
      </c>
      <c r="G152" s="44">
        <v>906</v>
      </c>
      <c r="H152" s="53" t="s">
        <v>3011</v>
      </c>
      <c r="I152" s="53" t="s">
        <v>1272</v>
      </c>
      <c r="J152" s="53" t="s">
        <v>3633</v>
      </c>
    </row>
    <row r="153" spans="1:10" x14ac:dyDescent="0.25">
      <c r="A153" s="44">
        <v>14483</v>
      </c>
      <c r="B153" s="44" t="s">
        <v>3344</v>
      </c>
      <c r="C153" s="44">
        <v>2012</v>
      </c>
      <c r="D153" s="52">
        <v>41123</v>
      </c>
      <c r="E153" s="44">
        <v>120</v>
      </c>
      <c r="F153" s="44">
        <v>58</v>
      </c>
      <c r="G153" s="44">
        <v>4962</v>
      </c>
      <c r="H153" s="53" t="s">
        <v>3010</v>
      </c>
      <c r="I153" s="53" t="s">
        <v>1322</v>
      </c>
      <c r="J153" s="53" t="s">
        <v>3634</v>
      </c>
    </row>
    <row r="154" spans="1:10" x14ac:dyDescent="0.25">
      <c r="A154" s="44">
        <v>14484</v>
      </c>
      <c r="B154" s="44" t="s">
        <v>3345</v>
      </c>
      <c r="C154" s="44">
        <v>2012</v>
      </c>
      <c r="D154" s="52">
        <v>41124</v>
      </c>
      <c r="E154" s="44">
        <v>856</v>
      </c>
      <c r="F154" s="44">
        <v>193</v>
      </c>
      <c r="G154" s="44">
        <v>10018</v>
      </c>
      <c r="H154" s="53" t="s">
        <v>3010</v>
      </c>
      <c r="I154" s="53" t="s">
        <v>1322</v>
      </c>
      <c r="J154" s="53" t="s">
        <v>3635</v>
      </c>
    </row>
    <row r="155" spans="1:10" x14ac:dyDescent="0.25">
      <c r="A155" s="44">
        <v>14485</v>
      </c>
      <c r="B155" s="44" t="s">
        <v>3345</v>
      </c>
      <c r="C155" s="44">
        <v>2012</v>
      </c>
      <c r="D155" s="52">
        <v>41124</v>
      </c>
      <c r="E155" s="44">
        <v>347</v>
      </c>
      <c r="F155" s="44">
        <v>1125</v>
      </c>
      <c r="G155" s="44">
        <v>38913</v>
      </c>
      <c r="H155" s="53" t="s">
        <v>3010</v>
      </c>
      <c r="I155" s="53" t="s">
        <v>1283</v>
      </c>
      <c r="J155" s="53" t="s">
        <v>3636</v>
      </c>
    </row>
    <row r="156" spans="1:10" x14ac:dyDescent="0.25">
      <c r="A156" s="44">
        <v>14500</v>
      </c>
      <c r="B156" s="44" t="s">
        <v>3345</v>
      </c>
      <c r="C156" s="44">
        <v>2012</v>
      </c>
      <c r="D156" s="52">
        <v>41124</v>
      </c>
      <c r="E156" s="44">
        <v>376</v>
      </c>
      <c r="F156" s="44">
        <v>66</v>
      </c>
      <c r="G156" s="44">
        <v>24816</v>
      </c>
      <c r="H156" s="53" t="s">
        <v>3011</v>
      </c>
      <c r="I156" s="53" t="s">
        <v>1272</v>
      </c>
      <c r="J156" s="53" t="s">
        <v>3637</v>
      </c>
    </row>
    <row r="157" spans="1:10" x14ac:dyDescent="0.25">
      <c r="A157" s="44">
        <v>14486</v>
      </c>
      <c r="B157" s="44" t="s">
        <v>3346</v>
      </c>
      <c r="C157" s="44">
        <v>2012</v>
      </c>
      <c r="D157" s="52">
        <v>41125</v>
      </c>
      <c r="E157" s="44">
        <v>293</v>
      </c>
      <c r="F157" s="44">
        <v>108</v>
      </c>
      <c r="G157" s="44">
        <v>17453</v>
      </c>
      <c r="H157" s="53" t="s">
        <v>3010</v>
      </c>
      <c r="I157" s="53" t="s">
        <v>1322</v>
      </c>
      <c r="J157" s="53" t="s">
        <v>3638</v>
      </c>
    </row>
    <row r="158" spans="1:10" x14ac:dyDescent="0.25">
      <c r="A158" s="44">
        <v>14487</v>
      </c>
      <c r="B158" s="44" t="s">
        <v>3347</v>
      </c>
      <c r="C158" s="44">
        <v>2012</v>
      </c>
      <c r="D158" s="52">
        <v>41127</v>
      </c>
      <c r="E158" s="44">
        <v>65</v>
      </c>
      <c r="F158" s="44">
        <v>12</v>
      </c>
      <c r="G158" s="44">
        <v>780</v>
      </c>
      <c r="H158" s="53" t="s">
        <v>3010</v>
      </c>
      <c r="I158" s="53" t="s">
        <v>1322</v>
      </c>
      <c r="J158" s="53" t="s">
        <v>3639</v>
      </c>
    </row>
    <row r="159" spans="1:10" x14ac:dyDescent="0.25">
      <c r="A159" s="44">
        <v>14488</v>
      </c>
      <c r="B159" s="44" t="s">
        <v>3347</v>
      </c>
      <c r="C159" s="44">
        <v>2012</v>
      </c>
      <c r="D159" s="52">
        <v>41127</v>
      </c>
      <c r="E159" s="44">
        <v>32</v>
      </c>
      <c r="F159" s="44">
        <v>8057</v>
      </c>
      <c r="G159" s="44">
        <v>168155</v>
      </c>
      <c r="H159" s="53" t="s">
        <v>3010</v>
      </c>
      <c r="I159" s="53" t="s">
        <v>1270</v>
      </c>
      <c r="J159" s="53" t="s">
        <v>3640</v>
      </c>
    </row>
    <row r="160" spans="1:10" x14ac:dyDescent="0.25">
      <c r="A160" s="44">
        <v>14501</v>
      </c>
      <c r="B160" s="44" t="s">
        <v>3348</v>
      </c>
      <c r="C160" s="44">
        <v>2012</v>
      </c>
      <c r="D160" s="52">
        <v>41128</v>
      </c>
      <c r="E160" s="44">
        <v>366</v>
      </c>
      <c r="F160" s="44">
        <v>4</v>
      </c>
      <c r="G160" s="44">
        <v>1464</v>
      </c>
      <c r="H160" s="53" t="s">
        <v>3011</v>
      </c>
      <c r="I160" s="53" t="s">
        <v>1272</v>
      </c>
      <c r="J160" s="53" t="s">
        <v>3641</v>
      </c>
    </row>
    <row r="161" spans="1:10" x14ac:dyDescent="0.25">
      <c r="A161" s="44">
        <v>14508</v>
      </c>
      <c r="B161" s="44" t="s">
        <v>3348</v>
      </c>
      <c r="C161" s="44">
        <v>2012</v>
      </c>
      <c r="D161" s="52">
        <v>41128</v>
      </c>
      <c r="E161" s="44">
        <v>37</v>
      </c>
      <c r="F161" s="44">
        <v>63</v>
      </c>
      <c r="G161" s="44">
        <v>2331</v>
      </c>
      <c r="H161" s="53" t="s">
        <v>3011</v>
      </c>
      <c r="I161" s="53" t="s">
        <v>1272</v>
      </c>
      <c r="J161" s="53" t="s">
        <v>3642</v>
      </c>
    </row>
    <row r="162" spans="1:10" x14ac:dyDescent="0.25">
      <c r="A162" s="44">
        <v>14489</v>
      </c>
      <c r="B162" s="44" t="s">
        <v>3349</v>
      </c>
      <c r="C162" s="44">
        <v>2012</v>
      </c>
      <c r="D162" s="52">
        <v>41129</v>
      </c>
      <c r="E162" s="44">
        <v>229</v>
      </c>
      <c r="F162" s="44">
        <v>65</v>
      </c>
      <c r="G162" s="44">
        <v>14399</v>
      </c>
      <c r="H162" s="53" t="s">
        <v>3010</v>
      </c>
      <c r="I162" s="53" t="s">
        <v>1274</v>
      </c>
      <c r="J162" s="53" t="s">
        <v>3643</v>
      </c>
    </row>
    <row r="163" spans="1:10" x14ac:dyDescent="0.25">
      <c r="A163" s="44">
        <v>14502</v>
      </c>
      <c r="B163" s="44" t="s">
        <v>3349</v>
      </c>
      <c r="C163" s="44">
        <v>2012</v>
      </c>
      <c r="D163" s="52">
        <v>41129</v>
      </c>
      <c r="E163" s="44">
        <v>435</v>
      </c>
      <c r="F163" s="44">
        <v>7</v>
      </c>
      <c r="G163" s="44">
        <v>3045</v>
      </c>
      <c r="H163" s="53" t="s">
        <v>3011</v>
      </c>
      <c r="I163" s="53" t="s">
        <v>1272</v>
      </c>
      <c r="J163" s="53" t="s">
        <v>3644</v>
      </c>
    </row>
    <row r="164" spans="1:10" x14ac:dyDescent="0.25">
      <c r="A164" s="44">
        <v>14507</v>
      </c>
      <c r="B164" s="44" t="s">
        <v>3349</v>
      </c>
      <c r="C164" s="44">
        <v>2012</v>
      </c>
      <c r="D164" s="52">
        <v>41129</v>
      </c>
      <c r="E164" s="44">
        <v>19</v>
      </c>
      <c r="F164" s="44">
        <v>159</v>
      </c>
      <c r="G164" s="44">
        <v>2150</v>
      </c>
      <c r="H164" s="53" t="s">
        <v>3011</v>
      </c>
      <c r="I164" s="53" t="s">
        <v>1272</v>
      </c>
      <c r="J164" s="53" t="s">
        <v>3645</v>
      </c>
    </row>
    <row r="165" spans="1:10" x14ac:dyDescent="0.25">
      <c r="A165" s="44">
        <v>14509</v>
      </c>
      <c r="B165" s="44" t="s">
        <v>3349</v>
      </c>
      <c r="C165" s="44">
        <v>2012</v>
      </c>
      <c r="D165" s="52">
        <v>41129</v>
      </c>
      <c r="E165" s="44">
        <v>345</v>
      </c>
      <c r="F165" s="44">
        <v>51</v>
      </c>
      <c r="G165" s="44">
        <v>9890</v>
      </c>
      <c r="H165" s="53" t="s">
        <v>3011</v>
      </c>
      <c r="I165" s="53" t="s">
        <v>1272</v>
      </c>
      <c r="J165" s="53" t="s">
        <v>3646</v>
      </c>
    </row>
    <row r="166" spans="1:10" x14ac:dyDescent="0.25">
      <c r="A166" s="44">
        <v>14503</v>
      </c>
      <c r="B166" s="44" t="s">
        <v>3350</v>
      </c>
      <c r="C166" s="44">
        <v>2012</v>
      </c>
      <c r="D166" s="52">
        <v>41130</v>
      </c>
      <c r="E166" s="44">
        <v>348</v>
      </c>
      <c r="F166" s="44">
        <v>10</v>
      </c>
      <c r="G166" s="44">
        <v>3840</v>
      </c>
      <c r="H166" s="53" t="s">
        <v>3011</v>
      </c>
      <c r="I166" s="53" t="s">
        <v>1272</v>
      </c>
      <c r="J166" s="53" t="s">
        <v>3647</v>
      </c>
    </row>
    <row r="167" spans="1:10" x14ac:dyDescent="0.25">
      <c r="A167" s="44">
        <v>14510</v>
      </c>
      <c r="B167" s="44" t="s">
        <v>3350</v>
      </c>
      <c r="C167" s="44">
        <v>2012</v>
      </c>
      <c r="D167" s="52">
        <v>41130</v>
      </c>
      <c r="E167" s="44">
        <v>409</v>
      </c>
      <c r="F167" s="44">
        <v>74</v>
      </c>
      <c r="G167" s="44">
        <v>4873</v>
      </c>
      <c r="H167" s="53" t="s">
        <v>3011</v>
      </c>
      <c r="I167" s="53" t="s">
        <v>1272</v>
      </c>
      <c r="J167" s="53" t="s">
        <v>3648</v>
      </c>
    </row>
    <row r="168" spans="1:10" x14ac:dyDescent="0.25">
      <c r="A168" s="44">
        <v>14511</v>
      </c>
      <c r="B168" s="44" t="s">
        <v>3351</v>
      </c>
      <c r="C168" s="44">
        <v>2012</v>
      </c>
      <c r="D168" s="52">
        <v>41131</v>
      </c>
      <c r="E168" s="44">
        <v>208</v>
      </c>
      <c r="F168" s="44">
        <v>52</v>
      </c>
      <c r="G168" s="44">
        <v>5138</v>
      </c>
      <c r="H168" s="53" t="s">
        <v>3011</v>
      </c>
      <c r="I168" s="53" t="s">
        <v>1272</v>
      </c>
      <c r="J168" s="53" t="s">
        <v>3649</v>
      </c>
    </row>
    <row r="169" spans="1:10" x14ac:dyDescent="0.25">
      <c r="A169" s="44">
        <v>14490</v>
      </c>
      <c r="B169" s="44" t="s">
        <v>3352</v>
      </c>
      <c r="C169" s="44">
        <v>2012</v>
      </c>
      <c r="D169" s="52">
        <v>41133</v>
      </c>
      <c r="E169" s="44">
        <v>461</v>
      </c>
      <c r="F169" s="44">
        <v>121</v>
      </c>
      <c r="G169" s="44">
        <v>10011</v>
      </c>
      <c r="H169" s="53" t="s">
        <v>3010</v>
      </c>
      <c r="I169" s="53" t="s">
        <v>1274</v>
      </c>
      <c r="J169" s="53" t="s">
        <v>3650</v>
      </c>
    </row>
    <row r="170" spans="1:10" x14ac:dyDescent="0.25">
      <c r="A170" s="44">
        <v>14491</v>
      </c>
      <c r="B170" s="44" t="s">
        <v>3353</v>
      </c>
      <c r="C170" s="44">
        <v>2012</v>
      </c>
      <c r="D170" s="52">
        <v>41134</v>
      </c>
      <c r="E170" s="44">
        <v>125</v>
      </c>
      <c r="F170" s="44">
        <v>19</v>
      </c>
      <c r="G170" s="44">
        <v>2375</v>
      </c>
      <c r="H170" s="53" t="s">
        <v>3010</v>
      </c>
      <c r="I170" s="53" t="s">
        <v>1530</v>
      </c>
      <c r="J170" s="53" t="s">
        <v>3651</v>
      </c>
    </row>
    <row r="171" spans="1:10" x14ac:dyDescent="0.25">
      <c r="A171" s="44">
        <v>14493</v>
      </c>
      <c r="B171" s="44" t="s">
        <v>3354</v>
      </c>
      <c r="C171" s="44">
        <v>2012</v>
      </c>
      <c r="D171" s="52">
        <v>41135</v>
      </c>
      <c r="E171" s="44">
        <v>37</v>
      </c>
      <c r="F171" s="44">
        <v>78</v>
      </c>
      <c r="G171" s="44">
        <v>2886</v>
      </c>
      <c r="H171" s="53" t="s">
        <v>3010</v>
      </c>
      <c r="I171" s="53" t="s">
        <v>1274</v>
      </c>
      <c r="J171" s="53" t="s">
        <v>3652</v>
      </c>
    </row>
    <row r="172" spans="1:10" x14ac:dyDescent="0.25">
      <c r="A172" s="44">
        <v>14512</v>
      </c>
      <c r="B172" s="44" t="s">
        <v>3354</v>
      </c>
      <c r="C172" s="44">
        <v>2012</v>
      </c>
      <c r="D172" s="52">
        <v>41135</v>
      </c>
      <c r="E172" s="44">
        <v>474</v>
      </c>
      <c r="F172" s="44">
        <v>137</v>
      </c>
      <c r="G172" s="44">
        <v>24800</v>
      </c>
      <c r="H172" s="53" t="s">
        <v>3011</v>
      </c>
      <c r="I172" s="53" t="s">
        <v>1272</v>
      </c>
      <c r="J172" s="53" t="s">
        <v>3653</v>
      </c>
    </row>
    <row r="173" spans="1:10" x14ac:dyDescent="0.25">
      <c r="A173" s="44">
        <v>14492</v>
      </c>
      <c r="B173" s="44" t="s">
        <v>3355</v>
      </c>
      <c r="C173" s="44">
        <v>2012</v>
      </c>
      <c r="D173" s="52">
        <v>41136</v>
      </c>
      <c r="E173" s="44">
        <v>148</v>
      </c>
      <c r="F173" s="44">
        <v>13</v>
      </c>
      <c r="G173" s="44">
        <v>1924</v>
      </c>
      <c r="H173" s="53" t="s">
        <v>3010</v>
      </c>
      <c r="I173" s="53" t="s">
        <v>1530</v>
      </c>
      <c r="J173" s="53" t="s">
        <v>3654</v>
      </c>
    </row>
    <row r="174" spans="1:10" x14ac:dyDescent="0.25">
      <c r="A174" s="44">
        <v>14514</v>
      </c>
      <c r="B174" s="44" t="s">
        <v>3355</v>
      </c>
      <c r="C174" s="44">
        <v>2012</v>
      </c>
      <c r="D174" s="52">
        <v>41136</v>
      </c>
      <c r="E174" s="44">
        <v>65</v>
      </c>
      <c r="F174" s="44">
        <v>291</v>
      </c>
      <c r="G174" s="44">
        <v>18915</v>
      </c>
      <c r="H174" s="53" t="s">
        <v>3011</v>
      </c>
      <c r="I174" s="53" t="s">
        <v>1272</v>
      </c>
      <c r="J174" s="53" t="s">
        <v>3655</v>
      </c>
    </row>
    <row r="175" spans="1:10" x14ac:dyDescent="0.25">
      <c r="A175" s="44">
        <v>14499</v>
      </c>
      <c r="B175" s="44" t="s">
        <v>3356</v>
      </c>
      <c r="C175" s="44">
        <v>2012</v>
      </c>
      <c r="D175" s="52">
        <v>41137</v>
      </c>
      <c r="E175" s="44">
        <v>377</v>
      </c>
      <c r="F175" s="44">
        <v>11</v>
      </c>
      <c r="G175" s="44">
        <v>4147</v>
      </c>
      <c r="H175" s="53" t="s">
        <v>3011</v>
      </c>
      <c r="I175" s="53" t="s">
        <v>1272</v>
      </c>
      <c r="J175" s="53" t="s">
        <v>3656</v>
      </c>
    </row>
    <row r="176" spans="1:10" x14ac:dyDescent="0.25">
      <c r="A176" s="44">
        <v>14513</v>
      </c>
      <c r="B176" s="44" t="s">
        <v>3356</v>
      </c>
      <c r="C176" s="44">
        <v>2012</v>
      </c>
      <c r="D176" s="52">
        <v>41137</v>
      </c>
      <c r="E176" s="44">
        <v>346</v>
      </c>
      <c r="F176" s="44">
        <v>11</v>
      </c>
      <c r="G176" s="44">
        <v>1494</v>
      </c>
      <c r="H176" s="53" t="s">
        <v>3011</v>
      </c>
      <c r="I176" s="53" t="s">
        <v>1272</v>
      </c>
      <c r="J176" s="53" t="s">
        <v>3657</v>
      </c>
    </row>
    <row r="177" spans="1:10" x14ac:dyDescent="0.25">
      <c r="A177" s="44">
        <v>14494</v>
      </c>
      <c r="B177" s="44" t="s">
        <v>3357</v>
      </c>
      <c r="C177" s="44">
        <v>2012</v>
      </c>
      <c r="D177" s="52">
        <v>41140</v>
      </c>
      <c r="E177" s="44">
        <v>271</v>
      </c>
      <c r="F177" s="44">
        <v>32</v>
      </c>
      <c r="G177" s="44">
        <v>8672</v>
      </c>
      <c r="H177" s="53" t="s">
        <v>3010</v>
      </c>
      <c r="I177" s="53" t="s">
        <v>1283</v>
      </c>
      <c r="J177" s="53" t="s">
        <v>3658</v>
      </c>
    </row>
    <row r="178" spans="1:10" x14ac:dyDescent="0.25">
      <c r="A178" s="44">
        <v>14515</v>
      </c>
      <c r="B178" s="44" t="s">
        <v>3358</v>
      </c>
      <c r="C178" s="44">
        <v>2012</v>
      </c>
      <c r="D178" s="52">
        <v>41141</v>
      </c>
      <c r="E178" s="44">
        <v>60</v>
      </c>
      <c r="F178" s="44">
        <v>10</v>
      </c>
      <c r="G178" s="44">
        <v>600</v>
      </c>
      <c r="H178" s="53" t="s">
        <v>3011</v>
      </c>
      <c r="I178" s="53" t="s">
        <v>1272</v>
      </c>
      <c r="J178" s="53" t="s">
        <v>3659</v>
      </c>
    </row>
    <row r="179" spans="1:10" x14ac:dyDescent="0.25">
      <c r="A179" s="44">
        <v>14506</v>
      </c>
      <c r="B179" s="44" t="s">
        <v>3359</v>
      </c>
      <c r="C179" s="44">
        <v>2012</v>
      </c>
      <c r="D179" s="52">
        <v>41142</v>
      </c>
      <c r="E179" s="44">
        <v>374</v>
      </c>
      <c r="F179" s="44">
        <v>4</v>
      </c>
      <c r="G179" s="44">
        <v>1496</v>
      </c>
      <c r="H179" s="53" t="s">
        <v>3011</v>
      </c>
      <c r="I179" s="53" t="s">
        <v>1272</v>
      </c>
      <c r="J179" s="53" t="s">
        <v>3660</v>
      </c>
    </row>
    <row r="180" spans="1:10" x14ac:dyDescent="0.25">
      <c r="A180" s="44">
        <v>14517</v>
      </c>
      <c r="B180" s="44" t="s">
        <v>3359</v>
      </c>
      <c r="C180" s="44">
        <v>2012</v>
      </c>
      <c r="D180" s="52">
        <v>41142</v>
      </c>
      <c r="E180" s="44">
        <v>273</v>
      </c>
      <c r="F180" s="44">
        <v>8</v>
      </c>
      <c r="G180" s="44">
        <v>2184</v>
      </c>
      <c r="H180" s="53" t="s">
        <v>3011</v>
      </c>
      <c r="I180" s="53" t="s">
        <v>1272</v>
      </c>
      <c r="J180" s="53" t="s">
        <v>3661</v>
      </c>
    </row>
    <row r="181" spans="1:10" x14ac:dyDescent="0.25">
      <c r="A181" s="44">
        <v>14504</v>
      </c>
      <c r="B181" s="44" t="s">
        <v>3360</v>
      </c>
      <c r="C181" s="44">
        <v>2012</v>
      </c>
      <c r="D181" s="52">
        <v>41143</v>
      </c>
      <c r="E181" s="44">
        <v>295</v>
      </c>
      <c r="F181" s="44">
        <v>2</v>
      </c>
      <c r="G181" s="44">
        <v>590</v>
      </c>
      <c r="H181" s="53" t="s">
        <v>3011</v>
      </c>
      <c r="I181" s="53" t="s">
        <v>1272</v>
      </c>
      <c r="J181" s="53" t="s">
        <v>3662</v>
      </c>
    </row>
    <row r="182" spans="1:10" x14ac:dyDescent="0.25">
      <c r="A182" s="44">
        <v>14516</v>
      </c>
      <c r="B182" s="44" t="s">
        <v>3360</v>
      </c>
      <c r="C182" s="44">
        <v>2012</v>
      </c>
      <c r="D182" s="52">
        <v>41143</v>
      </c>
      <c r="E182" s="44">
        <v>458</v>
      </c>
      <c r="F182" s="44">
        <v>115</v>
      </c>
      <c r="G182" s="44">
        <v>25534</v>
      </c>
      <c r="H182" s="53" t="s">
        <v>3011</v>
      </c>
      <c r="I182" s="53" t="s">
        <v>1272</v>
      </c>
      <c r="J182" s="53" t="s">
        <v>3663</v>
      </c>
    </row>
    <row r="183" spans="1:10" x14ac:dyDescent="0.25">
      <c r="A183" s="44">
        <v>14505</v>
      </c>
      <c r="B183" s="44" t="s">
        <v>3361</v>
      </c>
      <c r="C183" s="44">
        <v>2012</v>
      </c>
      <c r="D183" s="52">
        <v>41144</v>
      </c>
      <c r="E183" s="44">
        <v>307</v>
      </c>
      <c r="F183" s="44">
        <v>13</v>
      </c>
      <c r="G183" s="44">
        <v>3991</v>
      </c>
      <c r="H183" s="53" t="s">
        <v>3011</v>
      </c>
      <c r="I183" s="53" t="s">
        <v>1272</v>
      </c>
      <c r="J183" s="53" t="s">
        <v>3664</v>
      </c>
    </row>
    <row r="184" spans="1:10" x14ac:dyDescent="0.25">
      <c r="A184" s="44">
        <v>14497</v>
      </c>
      <c r="B184" s="44" t="s">
        <v>3362</v>
      </c>
      <c r="C184" s="44">
        <v>2012</v>
      </c>
      <c r="D184" s="52">
        <v>41145</v>
      </c>
      <c r="E184" s="44">
        <v>434</v>
      </c>
      <c r="F184" s="44">
        <v>21</v>
      </c>
      <c r="G184" s="44">
        <v>35679</v>
      </c>
      <c r="H184" s="53" t="s">
        <v>3011</v>
      </c>
      <c r="I184" s="53" t="s">
        <v>1272</v>
      </c>
      <c r="J184" s="53" t="s">
        <v>3665</v>
      </c>
    </row>
    <row r="185" spans="1:10" x14ac:dyDescent="0.25">
      <c r="A185" s="44">
        <v>14495</v>
      </c>
      <c r="B185" s="44" t="s">
        <v>3363</v>
      </c>
      <c r="C185" s="44">
        <v>2012</v>
      </c>
      <c r="D185" s="52">
        <v>41146</v>
      </c>
      <c r="E185" s="44">
        <v>161</v>
      </c>
      <c r="F185" s="44">
        <v>272</v>
      </c>
      <c r="G185" s="44">
        <v>17684</v>
      </c>
      <c r="H185" s="53" t="s">
        <v>3010</v>
      </c>
      <c r="I185" s="53" t="s">
        <v>1322</v>
      </c>
      <c r="J185" s="53" t="s">
        <v>3666</v>
      </c>
    </row>
    <row r="186" spans="1:10" x14ac:dyDescent="0.25">
      <c r="A186" s="44">
        <v>14518</v>
      </c>
      <c r="B186" s="44" t="s">
        <v>3364</v>
      </c>
      <c r="C186" s="44">
        <v>2012</v>
      </c>
      <c r="D186" s="52">
        <v>41149</v>
      </c>
      <c r="E186" s="44">
        <v>308</v>
      </c>
      <c r="F186" s="44">
        <v>10</v>
      </c>
      <c r="G186" s="44">
        <v>3080</v>
      </c>
      <c r="H186" s="53" t="s">
        <v>3011</v>
      </c>
      <c r="I186" s="53" t="s">
        <v>1272</v>
      </c>
      <c r="J186" s="53" t="s">
        <v>3667</v>
      </c>
    </row>
    <row r="187" spans="1:10" x14ac:dyDescent="0.25">
      <c r="A187" s="44">
        <v>14496</v>
      </c>
      <c r="B187" s="44" t="s">
        <v>3365</v>
      </c>
      <c r="C187" s="44">
        <v>2012</v>
      </c>
      <c r="D187" s="52">
        <v>41150</v>
      </c>
      <c r="E187" s="44">
        <v>102</v>
      </c>
      <c r="F187" s="44">
        <v>18</v>
      </c>
      <c r="G187" s="44">
        <v>1836</v>
      </c>
      <c r="H187" s="53" t="s">
        <v>3010</v>
      </c>
      <c r="I187" s="53" t="s">
        <v>1274</v>
      </c>
      <c r="J187" s="53" t="s">
        <v>3668</v>
      </c>
    </row>
    <row r="188" spans="1:10" x14ac:dyDescent="0.25">
      <c r="A188" s="44">
        <v>14520</v>
      </c>
      <c r="B188" s="44" t="s">
        <v>3366</v>
      </c>
      <c r="C188" s="44">
        <v>2012</v>
      </c>
      <c r="D188" s="52">
        <v>41153</v>
      </c>
      <c r="E188" s="44">
        <v>314</v>
      </c>
      <c r="F188" s="44">
        <v>16</v>
      </c>
      <c r="G188" s="44">
        <v>5024</v>
      </c>
      <c r="H188" s="53" t="s">
        <v>3011</v>
      </c>
      <c r="I188" s="53" t="s">
        <v>1272</v>
      </c>
      <c r="J188" s="53" t="s">
        <v>3669</v>
      </c>
    </row>
    <row r="189" spans="1:10" x14ac:dyDescent="0.25">
      <c r="A189" s="44">
        <v>14519</v>
      </c>
      <c r="B189" s="44" t="s">
        <v>3367</v>
      </c>
      <c r="C189" s="44">
        <v>2012</v>
      </c>
      <c r="D189" s="52">
        <v>41156</v>
      </c>
      <c r="E189" s="44">
        <v>146</v>
      </c>
      <c r="F189" s="44">
        <v>506</v>
      </c>
      <c r="G189" s="44">
        <v>27287</v>
      </c>
      <c r="H189" s="53" t="s">
        <v>3011</v>
      </c>
      <c r="I189" s="53" t="s">
        <v>1272</v>
      </c>
      <c r="J189" s="53" t="s">
        <v>3670</v>
      </c>
    </row>
    <row r="190" spans="1:10" x14ac:dyDescent="0.25">
      <c r="A190" s="44">
        <v>14521</v>
      </c>
      <c r="B190" s="44" t="s">
        <v>3367</v>
      </c>
      <c r="C190" s="44">
        <v>2012</v>
      </c>
      <c r="D190" s="52">
        <v>41156</v>
      </c>
      <c r="E190" s="44">
        <v>543</v>
      </c>
      <c r="F190" s="44">
        <v>196</v>
      </c>
      <c r="G190" s="44">
        <v>35148</v>
      </c>
      <c r="H190" s="53" t="s">
        <v>3011</v>
      </c>
      <c r="I190" s="53" t="s">
        <v>1272</v>
      </c>
      <c r="J190" s="53" t="s">
        <v>3671</v>
      </c>
    </row>
    <row r="191" spans="1:10" x14ac:dyDescent="0.25">
      <c r="A191" s="44">
        <v>14522</v>
      </c>
      <c r="B191" s="44" t="s">
        <v>3367</v>
      </c>
      <c r="C191" s="44">
        <v>2012</v>
      </c>
      <c r="D191" s="52">
        <v>41156</v>
      </c>
      <c r="E191" s="44">
        <v>50</v>
      </c>
      <c r="F191" s="44">
        <v>154</v>
      </c>
      <c r="G191" s="44">
        <v>656</v>
      </c>
      <c r="H191" s="53" t="s">
        <v>3011</v>
      </c>
      <c r="I191" s="53" t="s">
        <v>1272</v>
      </c>
      <c r="J191" s="53" t="s">
        <v>3671</v>
      </c>
    </row>
    <row r="192" spans="1:10" x14ac:dyDescent="0.25">
      <c r="A192" s="44">
        <v>14540</v>
      </c>
      <c r="B192" s="44" t="s">
        <v>3367</v>
      </c>
      <c r="C192" s="44">
        <v>2012</v>
      </c>
      <c r="D192" s="52">
        <v>41156</v>
      </c>
      <c r="E192" s="44">
        <v>423</v>
      </c>
      <c r="F192" s="44">
        <v>62</v>
      </c>
      <c r="G192" s="44">
        <v>12272</v>
      </c>
      <c r="H192" s="53" t="s">
        <v>3010</v>
      </c>
      <c r="I192" s="53" t="s">
        <v>1274</v>
      </c>
      <c r="J192" s="53" t="s">
        <v>3672</v>
      </c>
    </row>
    <row r="193" spans="1:10" x14ac:dyDescent="0.25">
      <c r="A193" s="44">
        <v>14523</v>
      </c>
      <c r="B193" s="44" t="s">
        <v>3368</v>
      </c>
      <c r="C193" s="44">
        <v>2012</v>
      </c>
      <c r="D193" s="52">
        <v>41158</v>
      </c>
      <c r="E193" s="44">
        <v>507</v>
      </c>
      <c r="F193" s="44">
        <v>34</v>
      </c>
      <c r="G193" s="44">
        <v>17238</v>
      </c>
      <c r="H193" s="53" t="s">
        <v>3011</v>
      </c>
      <c r="I193" s="53" t="s">
        <v>1272</v>
      </c>
      <c r="J193" s="53" t="s">
        <v>3673</v>
      </c>
    </row>
    <row r="194" spans="1:10" x14ac:dyDescent="0.25">
      <c r="A194" s="44">
        <v>14526</v>
      </c>
      <c r="B194" s="44" t="s">
        <v>3368</v>
      </c>
      <c r="C194" s="44">
        <v>2012</v>
      </c>
      <c r="D194" s="52">
        <v>41158</v>
      </c>
      <c r="E194" s="44">
        <v>255</v>
      </c>
      <c r="F194" s="44">
        <v>39</v>
      </c>
      <c r="G194" s="44">
        <v>9945</v>
      </c>
      <c r="H194" s="53" t="s">
        <v>3011</v>
      </c>
      <c r="I194" s="53" t="s">
        <v>1272</v>
      </c>
      <c r="J194" s="53" t="s">
        <v>3674</v>
      </c>
    </row>
    <row r="195" spans="1:10" x14ac:dyDescent="0.25">
      <c r="A195" s="44">
        <v>14524</v>
      </c>
      <c r="B195" s="44" t="s">
        <v>3369</v>
      </c>
      <c r="C195" s="44">
        <v>2012</v>
      </c>
      <c r="D195" s="52">
        <v>41159</v>
      </c>
      <c r="E195" s="44">
        <v>520</v>
      </c>
      <c r="F195" s="44">
        <v>184</v>
      </c>
      <c r="G195" s="44">
        <v>10144</v>
      </c>
      <c r="H195" s="53" t="s">
        <v>3011</v>
      </c>
      <c r="I195" s="53" t="s">
        <v>1272</v>
      </c>
      <c r="J195" s="53" t="s">
        <v>3675</v>
      </c>
    </row>
    <row r="196" spans="1:10" x14ac:dyDescent="0.25">
      <c r="A196" s="44">
        <v>14525</v>
      </c>
      <c r="B196" s="44" t="s">
        <v>3369</v>
      </c>
      <c r="C196" s="44">
        <v>2012</v>
      </c>
      <c r="D196" s="52">
        <v>41159</v>
      </c>
      <c r="E196" s="44">
        <v>255</v>
      </c>
      <c r="F196" s="44">
        <v>237</v>
      </c>
      <c r="G196" s="44">
        <v>7571</v>
      </c>
      <c r="H196" s="53" t="s">
        <v>3011</v>
      </c>
      <c r="I196" s="53" t="s">
        <v>1272</v>
      </c>
      <c r="J196" s="53" t="s">
        <v>3676</v>
      </c>
    </row>
    <row r="197" spans="1:10" x14ac:dyDescent="0.25">
      <c r="A197" s="44">
        <v>14527</v>
      </c>
      <c r="B197" s="44" t="s">
        <v>3369</v>
      </c>
      <c r="C197" s="44">
        <v>2012</v>
      </c>
      <c r="D197" s="52">
        <v>41159</v>
      </c>
      <c r="E197" s="44">
        <v>131</v>
      </c>
      <c r="F197" s="44">
        <v>5</v>
      </c>
      <c r="G197" s="44">
        <v>655</v>
      </c>
      <c r="H197" s="53" t="s">
        <v>3011</v>
      </c>
      <c r="I197" s="53" t="s">
        <v>1272</v>
      </c>
      <c r="J197" s="53" t="s">
        <v>1353</v>
      </c>
    </row>
    <row r="198" spans="1:10" x14ac:dyDescent="0.25">
      <c r="A198" s="44">
        <v>14541</v>
      </c>
      <c r="B198" s="44" t="s">
        <v>3369</v>
      </c>
      <c r="C198" s="44">
        <v>2012</v>
      </c>
      <c r="D198" s="52">
        <v>41159</v>
      </c>
      <c r="E198" s="44">
        <v>78</v>
      </c>
      <c r="F198" s="44">
        <v>115</v>
      </c>
      <c r="G198" s="44">
        <v>5533</v>
      </c>
      <c r="H198" s="53" t="s">
        <v>3010</v>
      </c>
      <c r="I198" s="53" t="s">
        <v>1270</v>
      </c>
      <c r="J198" s="53" t="s">
        <v>1812</v>
      </c>
    </row>
    <row r="199" spans="1:10" x14ac:dyDescent="0.25">
      <c r="A199" s="44">
        <v>14542</v>
      </c>
      <c r="B199" s="44" t="s">
        <v>3369</v>
      </c>
      <c r="C199" s="44">
        <v>2012</v>
      </c>
      <c r="D199" s="52">
        <v>41159</v>
      </c>
      <c r="E199" s="44">
        <v>44</v>
      </c>
      <c r="F199" s="44">
        <v>3020</v>
      </c>
      <c r="G199" s="44">
        <v>125214</v>
      </c>
      <c r="H199" s="53" t="s">
        <v>3010</v>
      </c>
      <c r="I199" s="53" t="s">
        <v>1270</v>
      </c>
      <c r="J199" s="53" t="s">
        <v>3677</v>
      </c>
    </row>
    <row r="200" spans="1:10" x14ac:dyDescent="0.25">
      <c r="A200" s="44">
        <v>14543</v>
      </c>
      <c r="B200" s="44" t="s">
        <v>3370</v>
      </c>
      <c r="C200" s="44">
        <v>2012</v>
      </c>
      <c r="D200" s="52">
        <v>41161</v>
      </c>
      <c r="E200" s="44">
        <v>155</v>
      </c>
      <c r="F200" s="44">
        <v>170</v>
      </c>
      <c r="G200" s="44">
        <v>78550</v>
      </c>
      <c r="H200" s="53" t="s">
        <v>3010</v>
      </c>
      <c r="I200" s="53" t="s">
        <v>1299</v>
      </c>
      <c r="J200" s="53" t="s">
        <v>3678</v>
      </c>
    </row>
    <row r="201" spans="1:10" x14ac:dyDescent="0.25">
      <c r="A201" s="44">
        <v>14544</v>
      </c>
      <c r="B201" s="44" t="s">
        <v>3370</v>
      </c>
      <c r="C201" s="44">
        <v>2012</v>
      </c>
      <c r="D201" s="52">
        <v>41160</v>
      </c>
      <c r="E201" s="44">
        <v>113</v>
      </c>
      <c r="F201" s="44">
        <v>11</v>
      </c>
      <c r="G201" s="44">
        <v>1243</v>
      </c>
      <c r="H201" s="53" t="s">
        <v>3010</v>
      </c>
      <c r="I201" s="53" t="s">
        <v>1274</v>
      </c>
      <c r="J201" s="53" t="s">
        <v>1353</v>
      </c>
    </row>
    <row r="202" spans="1:10" x14ac:dyDescent="0.25">
      <c r="A202" s="44">
        <v>14545</v>
      </c>
      <c r="B202" s="44" t="s">
        <v>3370</v>
      </c>
      <c r="C202" s="44">
        <v>2012</v>
      </c>
      <c r="D202" s="52">
        <v>41160</v>
      </c>
      <c r="E202" s="44">
        <v>748</v>
      </c>
      <c r="F202" s="44">
        <v>72</v>
      </c>
      <c r="G202" s="44">
        <v>11081</v>
      </c>
      <c r="H202" s="53" t="s">
        <v>3010</v>
      </c>
      <c r="I202" s="53" t="s">
        <v>1322</v>
      </c>
      <c r="J202" s="53" t="s">
        <v>3679</v>
      </c>
    </row>
    <row r="203" spans="1:10" x14ac:dyDescent="0.25">
      <c r="A203" s="44">
        <v>14546</v>
      </c>
      <c r="B203" s="44" t="s">
        <v>3371</v>
      </c>
      <c r="C203" s="44">
        <v>2012</v>
      </c>
      <c r="D203" s="52">
        <v>41161</v>
      </c>
      <c r="E203" s="44">
        <v>1621</v>
      </c>
      <c r="F203" s="44">
        <v>29</v>
      </c>
      <c r="G203" s="44">
        <v>47009</v>
      </c>
      <c r="H203" s="53" t="s">
        <v>3010</v>
      </c>
      <c r="I203" s="53" t="s">
        <v>1274</v>
      </c>
      <c r="J203" s="53" t="s">
        <v>3680</v>
      </c>
    </row>
    <row r="204" spans="1:10" x14ac:dyDescent="0.25">
      <c r="A204" s="44">
        <v>14547</v>
      </c>
      <c r="B204" s="44" t="s">
        <v>3372</v>
      </c>
      <c r="C204" s="44">
        <v>2012</v>
      </c>
      <c r="D204" s="52">
        <v>41162</v>
      </c>
      <c r="E204" s="44">
        <v>118</v>
      </c>
      <c r="F204" s="44">
        <v>53</v>
      </c>
      <c r="G204" s="44">
        <v>6254</v>
      </c>
      <c r="H204" s="53" t="s">
        <v>3010</v>
      </c>
      <c r="I204" s="53" t="s">
        <v>1274</v>
      </c>
      <c r="J204" s="53" t="s">
        <v>3681</v>
      </c>
    </row>
    <row r="205" spans="1:10" x14ac:dyDescent="0.25">
      <c r="A205" s="44">
        <v>14548</v>
      </c>
      <c r="B205" s="44" t="s">
        <v>3372</v>
      </c>
      <c r="C205" s="44">
        <v>2012</v>
      </c>
      <c r="D205" s="52">
        <v>41162</v>
      </c>
      <c r="E205" s="44">
        <v>36</v>
      </c>
      <c r="F205" s="44">
        <v>786</v>
      </c>
      <c r="G205" s="44">
        <v>24926</v>
      </c>
      <c r="H205" s="53" t="s">
        <v>3010</v>
      </c>
      <c r="I205" s="53" t="s">
        <v>1270</v>
      </c>
      <c r="J205" s="53" t="s">
        <v>3682</v>
      </c>
    </row>
    <row r="206" spans="1:10" x14ac:dyDescent="0.25">
      <c r="A206" s="44">
        <v>14529</v>
      </c>
      <c r="B206" s="44" t="s">
        <v>3373</v>
      </c>
      <c r="C206" s="44">
        <v>2012</v>
      </c>
      <c r="D206" s="52">
        <v>41163</v>
      </c>
      <c r="E206" s="44">
        <v>365</v>
      </c>
      <c r="F206" s="44">
        <v>73</v>
      </c>
      <c r="G206" s="44">
        <v>9849</v>
      </c>
      <c r="H206" s="53" t="s">
        <v>3011</v>
      </c>
      <c r="I206" s="53" t="s">
        <v>1272</v>
      </c>
      <c r="J206" s="53" t="s">
        <v>3683</v>
      </c>
    </row>
    <row r="207" spans="1:10" x14ac:dyDescent="0.25">
      <c r="A207" s="44">
        <v>14549</v>
      </c>
      <c r="B207" s="44" t="s">
        <v>3373</v>
      </c>
      <c r="C207" s="44">
        <v>2012</v>
      </c>
      <c r="D207" s="52">
        <v>41163</v>
      </c>
      <c r="E207" s="44">
        <v>1241</v>
      </c>
      <c r="F207" s="44">
        <v>65</v>
      </c>
      <c r="G207" s="44">
        <v>23709</v>
      </c>
      <c r="H207" s="53" t="s">
        <v>3010</v>
      </c>
      <c r="I207" s="53" t="s">
        <v>1274</v>
      </c>
      <c r="J207" s="53" t="s">
        <v>3684</v>
      </c>
    </row>
    <row r="208" spans="1:10" x14ac:dyDescent="0.25">
      <c r="A208" s="44">
        <v>14550</v>
      </c>
      <c r="B208" s="44" t="s">
        <v>3373</v>
      </c>
      <c r="C208" s="44">
        <v>2012</v>
      </c>
      <c r="D208" s="52">
        <v>41163</v>
      </c>
      <c r="E208" s="44">
        <v>36</v>
      </c>
      <c r="F208" s="44">
        <v>21</v>
      </c>
      <c r="G208" s="44">
        <v>756</v>
      </c>
      <c r="H208" s="53" t="s">
        <v>3010</v>
      </c>
      <c r="I208" s="53" t="s">
        <v>1274</v>
      </c>
      <c r="J208" s="53" t="s">
        <v>3685</v>
      </c>
    </row>
    <row r="209" spans="1:10" x14ac:dyDescent="0.25">
      <c r="A209" s="44">
        <v>14530</v>
      </c>
      <c r="B209" s="44" t="s">
        <v>3374</v>
      </c>
      <c r="C209" s="44">
        <v>2012</v>
      </c>
      <c r="D209" s="52">
        <v>41164</v>
      </c>
      <c r="E209" s="44">
        <v>388</v>
      </c>
      <c r="F209" s="44">
        <v>73</v>
      </c>
      <c r="G209" s="44">
        <v>5484</v>
      </c>
      <c r="H209" s="53" t="s">
        <v>3011</v>
      </c>
      <c r="I209" s="53" t="s">
        <v>1272</v>
      </c>
      <c r="J209" s="53" t="s">
        <v>3686</v>
      </c>
    </row>
    <row r="210" spans="1:10" x14ac:dyDescent="0.25">
      <c r="A210" s="44">
        <v>14551</v>
      </c>
      <c r="B210" s="44" t="s">
        <v>3375</v>
      </c>
      <c r="C210" s="44">
        <v>2012</v>
      </c>
      <c r="D210" s="52">
        <v>41165</v>
      </c>
      <c r="E210" s="44">
        <v>37</v>
      </c>
      <c r="F210" s="44">
        <v>23</v>
      </c>
      <c r="G210" s="44">
        <v>851</v>
      </c>
      <c r="H210" s="53" t="s">
        <v>3011</v>
      </c>
      <c r="I210" s="53" t="s">
        <v>1272</v>
      </c>
      <c r="J210" s="53" t="s">
        <v>3687</v>
      </c>
    </row>
    <row r="211" spans="1:10" x14ac:dyDescent="0.25">
      <c r="A211" s="44">
        <v>14528</v>
      </c>
      <c r="B211" s="44" t="s">
        <v>3376</v>
      </c>
      <c r="C211" s="44">
        <v>2012</v>
      </c>
      <c r="D211" s="52">
        <v>41166</v>
      </c>
      <c r="E211" s="44">
        <v>98</v>
      </c>
      <c r="F211" s="44">
        <v>50</v>
      </c>
      <c r="G211" s="44">
        <v>4900</v>
      </c>
      <c r="H211" s="53" t="s">
        <v>3011</v>
      </c>
      <c r="I211" s="53" t="s">
        <v>1272</v>
      </c>
      <c r="J211" s="53" t="s">
        <v>3688</v>
      </c>
    </row>
    <row r="212" spans="1:10" x14ac:dyDescent="0.25">
      <c r="A212" s="44">
        <v>14531</v>
      </c>
      <c r="B212" s="44" t="s">
        <v>3376</v>
      </c>
      <c r="C212" s="44">
        <v>2012</v>
      </c>
      <c r="D212" s="52">
        <v>41166</v>
      </c>
      <c r="E212" s="44">
        <v>130</v>
      </c>
      <c r="F212" s="44">
        <v>62</v>
      </c>
      <c r="G212" s="44">
        <v>8060</v>
      </c>
      <c r="H212" s="53" t="s">
        <v>3011</v>
      </c>
      <c r="I212" s="53" t="s">
        <v>1272</v>
      </c>
      <c r="J212" s="53" t="s">
        <v>3689</v>
      </c>
    </row>
    <row r="213" spans="1:10" x14ac:dyDescent="0.25">
      <c r="A213" s="44">
        <v>14552</v>
      </c>
      <c r="B213" s="44" t="s">
        <v>3377</v>
      </c>
      <c r="C213" s="44">
        <v>2012</v>
      </c>
      <c r="D213" s="52">
        <v>41167</v>
      </c>
      <c r="E213" s="44">
        <v>15</v>
      </c>
      <c r="F213" s="44">
        <v>6958</v>
      </c>
      <c r="G213" s="44">
        <v>104370</v>
      </c>
      <c r="H213" s="53" t="s">
        <v>3010</v>
      </c>
      <c r="I213" s="53" t="s">
        <v>1270</v>
      </c>
      <c r="J213" s="53" t="s">
        <v>3690</v>
      </c>
    </row>
    <row r="214" spans="1:10" x14ac:dyDescent="0.25">
      <c r="A214" s="44">
        <v>14553</v>
      </c>
      <c r="B214" s="44" t="s">
        <v>3378</v>
      </c>
      <c r="C214" s="44">
        <v>2012</v>
      </c>
      <c r="D214" s="52">
        <v>41169</v>
      </c>
      <c r="E214" s="44">
        <v>123</v>
      </c>
      <c r="F214" s="44">
        <v>91</v>
      </c>
      <c r="G214" s="44">
        <v>6064</v>
      </c>
      <c r="H214" s="53" t="s">
        <v>3010</v>
      </c>
      <c r="I214" s="53" t="s">
        <v>1270</v>
      </c>
      <c r="J214" s="53" t="s">
        <v>3691</v>
      </c>
    </row>
    <row r="215" spans="1:10" x14ac:dyDescent="0.25">
      <c r="A215" s="44">
        <v>14554</v>
      </c>
      <c r="B215" s="44" t="s">
        <v>3378</v>
      </c>
      <c r="C215" s="44">
        <v>2012</v>
      </c>
      <c r="D215" s="52">
        <v>41168</v>
      </c>
      <c r="E215" s="44">
        <v>50</v>
      </c>
      <c r="F215" s="44">
        <v>60</v>
      </c>
      <c r="G215" s="44">
        <v>3000</v>
      </c>
      <c r="H215" s="53" t="s">
        <v>3010</v>
      </c>
      <c r="I215" s="53" t="s">
        <v>1283</v>
      </c>
      <c r="J215" s="53" t="s">
        <v>3589</v>
      </c>
    </row>
    <row r="216" spans="1:10" x14ac:dyDescent="0.25">
      <c r="A216" s="44">
        <v>14555</v>
      </c>
      <c r="B216" s="44" t="s">
        <v>3379</v>
      </c>
      <c r="C216" s="44">
        <v>2012</v>
      </c>
      <c r="D216" s="52">
        <v>41169</v>
      </c>
      <c r="E216" s="44">
        <v>114</v>
      </c>
      <c r="F216" s="44">
        <v>385</v>
      </c>
      <c r="G216" s="44">
        <v>22189</v>
      </c>
      <c r="H216" s="53" t="s">
        <v>3010</v>
      </c>
      <c r="I216" s="53" t="s">
        <v>1322</v>
      </c>
      <c r="J216" s="53" t="s">
        <v>3692</v>
      </c>
    </row>
    <row r="217" spans="1:10" x14ac:dyDescent="0.25">
      <c r="A217" s="44">
        <v>14533</v>
      </c>
      <c r="B217" s="44" t="s">
        <v>3380</v>
      </c>
      <c r="C217" s="44">
        <v>2012</v>
      </c>
      <c r="D217" s="52">
        <v>41170</v>
      </c>
      <c r="E217" s="44">
        <v>376</v>
      </c>
      <c r="F217" s="44">
        <v>16</v>
      </c>
      <c r="G217" s="44">
        <v>6016</v>
      </c>
      <c r="H217" s="53" t="s">
        <v>3011</v>
      </c>
      <c r="I217" s="53" t="s">
        <v>1272</v>
      </c>
      <c r="J217" s="53" t="s">
        <v>3693</v>
      </c>
    </row>
    <row r="218" spans="1:10" x14ac:dyDescent="0.25">
      <c r="A218" s="44">
        <v>14556</v>
      </c>
      <c r="B218" s="44" t="s">
        <v>3380</v>
      </c>
      <c r="C218" s="44">
        <v>2012</v>
      </c>
      <c r="D218" s="52">
        <v>41170</v>
      </c>
      <c r="E218" s="44">
        <v>26</v>
      </c>
      <c r="F218" s="44">
        <v>15</v>
      </c>
      <c r="G218" s="44">
        <v>390</v>
      </c>
      <c r="H218" s="53" t="s">
        <v>3010</v>
      </c>
      <c r="I218" s="53" t="s">
        <v>1274</v>
      </c>
      <c r="J218" s="53" t="s">
        <v>3694</v>
      </c>
    </row>
    <row r="219" spans="1:10" x14ac:dyDescent="0.25">
      <c r="A219" s="44">
        <v>14534</v>
      </c>
      <c r="B219" s="44" t="s">
        <v>3381</v>
      </c>
      <c r="C219" s="44">
        <v>2012</v>
      </c>
      <c r="D219" s="52">
        <v>41171</v>
      </c>
      <c r="E219" s="44">
        <v>360</v>
      </c>
      <c r="F219" s="44">
        <v>8</v>
      </c>
      <c r="G219" s="44">
        <v>2880</v>
      </c>
      <c r="H219" s="53" t="s">
        <v>3011</v>
      </c>
      <c r="I219" s="53" t="s">
        <v>1272</v>
      </c>
      <c r="J219" s="53" t="s">
        <v>3695</v>
      </c>
    </row>
    <row r="220" spans="1:10" x14ac:dyDescent="0.25">
      <c r="A220" s="44">
        <v>14535</v>
      </c>
      <c r="B220" s="44" t="s">
        <v>3382</v>
      </c>
      <c r="C220" s="44">
        <v>2012</v>
      </c>
      <c r="D220" s="52">
        <v>41172</v>
      </c>
      <c r="E220" s="44">
        <v>357</v>
      </c>
      <c r="F220" s="44">
        <v>63</v>
      </c>
      <c r="G220" s="44">
        <v>4045</v>
      </c>
      <c r="H220" s="53" t="s">
        <v>3011</v>
      </c>
      <c r="I220" s="53" t="s">
        <v>1272</v>
      </c>
      <c r="J220" s="53" t="s">
        <v>3686</v>
      </c>
    </row>
    <row r="221" spans="1:10" x14ac:dyDescent="0.25">
      <c r="A221" s="44">
        <v>14539</v>
      </c>
      <c r="B221" s="44" t="s">
        <v>3382</v>
      </c>
      <c r="C221" s="44">
        <v>2012</v>
      </c>
      <c r="D221" s="52">
        <v>41172</v>
      </c>
      <c r="E221" s="44">
        <v>404</v>
      </c>
      <c r="F221" s="44">
        <v>21</v>
      </c>
      <c r="G221" s="44">
        <v>16107</v>
      </c>
      <c r="H221" s="53" t="s">
        <v>3011</v>
      </c>
      <c r="I221" s="53" t="s">
        <v>1272</v>
      </c>
      <c r="J221" s="53" t="s">
        <v>3696</v>
      </c>
    </row>
    <row r="222" spans="1:10" x14ac:dyDescent="0.25">
      <c r="A222" s="44">
        <v>14536</v>
      </c>
      <c r="B222" s="44" t="s">
        <v>3383</v>
      </c>
      <c r="C222" s="44">
        <v>2012</v>
      </c>
      <c r="D222" s="52">
        <v>41176</v>
      </c>
      <c r="E222" s="44">
        <v>360</v>
      </c>
      <c r="F222" s="44">
        <v>73</v>
      </c>
      <c r="G222" s="44">
        <v>26280</v>
      </c>
      <c r="H222" s="53" t="s">
        <v>3011</v>
      </c>
      <c r="I222" s="53" t="s">
        <v>1272</v>
      </c>
      <c r="J222" s="53" t="s">
        <v>3686</v>
      </c>
    </row>
    <row r="223" spans="1:10" x14ac:dyDescent="0.25">
      <c r="A223" s="44">
        <v>14537</v>
      </c>
      <c r="B223" s="44" t="s">
        <v>3384</v>
      </c>
      <c r="C223" s="44">
        <v>2012</v>
      </c>
      <c r="D223" s="52">
        <v>41178</v>
      </c>
      <c r="E223" s="44">
        <v>316</v>
      </c>
      <c r="F223" s="44">
        <v>8</v>
      </c>
      <c r="G223" s="44">
        <v>2528</v>
      </c>
      <c r="H223" s="53" t="s">
        <v>3011</v>
      </c>
      <c r="I223" s="53" t="s">
        <v>1272</v>
      </c>
      <c r="J223" s="53" t="s">
        <v>3686</v>
      </c>
    </row>
    <row r="224" spans="1:10" x14ac:dyDescent="0.25">
      <c r="A224" s="44">
        <v>14538</v>
      </c>
      <c r="B224" s="44" t="s">
        <v>3385</v>
      </c>
      <c r="C224" s="44">
        <v>2012</v>
      </c>
      <c r="D224" s="52">
        <v>41179</v>
      </c>
      <c r="E224" s="44">
        <v>325</v>
      </c>
      <c r="F224" s="44">
        <v>9</v>
      </c>
      <c r="G224" s="44">
        <v>2925</v>
      </c>
      <c r="H224" s="53" t="s">
        <v>3011</v>
      </c>
      <c r="I224" s="53" t="s">
        <v>1272</v>
      </c>
      <c r="J224" s="53" t="s">
        <v>3671</v>
      </c>
    </row>
    <row r="225" spans="1:10" x14ac:dyDescent="0.25">
      <c r="A225" s="44">
        <v>14532</v>
      </c>
      <c r="B225" s="44" t="s">
        <v>3386</v>
      </c>
      <c r="C225" s="44">
        <v>2012</v>
      </c>
      <c r="D225" s="52">
        <v>41180</v>
      </c>
      <c r="E225" s="44">
        <v>443</v>
      </c>
      <c r="F225" s="44">
        <v>41</v>
      </c>
      <c r="G225" s="44">
        <v>3282</v>
      </c>
      <c r="H225" s="53" t="s">
        <v>3011</v>
      </c>
      <c r="I225" s="53" t="s">
        <v>1272</v>
      </c>
      <c r="J225" s="53" t="s">
        <v>3697</v>
      </c>
    </row>
    <row r="226" spans="1:10" x14ac:dyDescent="0.25">
      <c r="A226" s="44">
        <v>14557</v>
      </c>
      <c r="B226" s="44" t="s">
        <v>3386</v>
      </c>
      <c r="C226" s="44">
        <v>2012</v>
      </c>
      <c r="D226" s="52">
        <v>41181</v>
      </c>
      <c r="E226" s="44">
        <v>815</v>
      </c>
      <c r="F226" s="44">
        <v>5227</v>
      </c>
      <c r="G226" s="44">
        <v>122188</v>
      </c>
      <c r="H226" s="53" t="s">
        <v>3010</v>
      </c>
      <c r="I226" s="53" t="s">
        <v>1268</v>
      </c>
      <c r="J226" s="53" t="s">
        <v>3698</v>
      </c>
    </row>
    <row r="227" spans="1:10" x14ac:dyDescent="0.25">
      <c r="A227" s="44">
        <v>14558</v>
      </c>
      <c r="B227" s="44" t="s">
        <v>3386</v>
      </c>
      <c r="C227" s="44">
        <v>2012</v>
      </c>
      <c r="D227" s="52">
        <v>41180</v>
      </c>
      <c r="E227" s="44">
        <v>19</v>
      </c>
      <c r="F227" s="44">
        <v>30</v>
      </c>
      <c r="G227" s="44">
        <v>570</v>
      </c>
      <c r="H227" s="53" t="s">
        <v>3010</v>
      </c>
      <c r="I227" s="53" t="s">
        <v>1274</v>
      </c>
      <c r="J227" s="53" t="s">
        <v>3699</v>
      </c>
    </row>
    <row r="228" spans="1:10" x14ac:dyDescent="0.25">
      <c r="A228" s="44">
        <v>14559</v>
      </c>
      <c r="B228" s="44" t="s">
        <v>3386</v>
      </c>
      <c r="C228" s="44">
        <v>2012</v>
      </c>
      <c r="D228" s="52">
        <v>41180</v>
      </c>
      <c r="E228" s="44">
        <v>100</v>
      </c>
      <c r="F228" s="44">
        <v>30</v>
      </c>
      <c r="G228" s="44">
        <v>3000</v>
      </c>
      <c r="H228" s="53" t="s">
        <v>3010</v>
      </c>
      <c r="I228" s="53" t="s">
        <v>1322</v>
      </c>
      <c r="J228" s="53" t="s">
        <v>3700</v>
      </c>
    </row>
    <row r="229" spans="1:10" x14ac:dyDescent="0.25">
      <c r="A229" s="44">
        <v>14560</v>
      </c>
      <c r="B229" s="44" t="s">
        <v>3387</v>
      </c>
      <c r="C229" s="44">
        <v>2012</v>
      </c>
      <c r="D229" s="52">
        <v>41182</v>
      </c>
      <c r="E229" s="44">
        <v>150</v>
      </c>
      <c r="F229" s="44">
        <v>225</v>
      </c>
      <c r="G229" s="44">
        <v>25050</v>
      </c>
      <c r="H229" s="53" t="s">
        <v>3010</v>
      </c>
      <c r="I229" s="53" t="s">
        <v>1274</v>
      </c>
      <c r="J229" s="53" t="s">
        <v>3701</v>
      </c>
    </row>
    <row r="230" spans="1:10" x14ac:dyDescent="0.25">
      <c r="A230" s="44">
        <v>14587</v>
      </c>
      <c r="B230" s="44" t="s">
        <v>3388</v>
      </c>
      <c r="C230" s="44">
        <v>2012</v>
      </c>
      <c r="D230" s="52">
        <v>41184</v>
      </c>
      <c r="E230" s="44">
        <v>350</v>
      </c>
      <c r="F230" s="44">
        <v>70</v>
      </c>
      <c r="G230" s="44">
        <v>24500</v>
      </c>
      <c r="H230" s="53" t="s">
        <v>3011</v>
      </c>
      <c r="I230" s="53" t="s">
        <v>1272</v>
      </c>
      <c r="J230" s="53" t="s">
        <v>3702</v>
      </c>
    </row>
    <row r="231" spans="1:10" x14ac:dyDescent="0.25">
      <c r="A231" s="44">
        <v>14588</v>
      </c>
      <c r="B231" s="44" t="s">
        <v>3388</v>
      </c>
      <c r="C231" s="44">
        <v>2012</v>
      </c>
      <c r="D231" s="52">
        <v>41184</v>
      </c>
      <c r="E231" s="44">
        <v>377</v>
      </c>
      <c r="F231" s="44">
        <v>79</v>
      </c>
      <c r="G231" s="44">
        <v>25176</v>
      </c>
      <c r="H231" s="53" t="s">
        <v>3011</v>
      </c>
      <c r="I231" s="53" t="s">
        <v>1272</v>
      </c>
      <c r="J231" s="53" t="s">
        <v>3703</v>
      </c>
    </row>
    <row r="232" spans="1:10" x14ac:dyDescent="0.25">
      <c r="A232" s="44">
        <v>14589</v>
      </c>
      <c r="B232" s="44" t="s">
        <v>3388</v>
      </c>
      <c r="C232" s="44">
        <v>2012</v>
      </c>
      <c r="D232" s="52">
        <v>41184</v>
      </c>
      <c r="E232" s="44">
        <v>394</v>
      </c>
      <c r="F232" s="44">
        <v>21</v>
      </c>
      <c r="G232" s="44">
        <v>8274</v>
      </c>
      <c r="H232" s="53" t="s">
        <v>3011</v>
      </c>
      <c r="I232" s="53" t="s">
        <v>1272</v>
      </c>
      <c r="J232" s="53" t="s">
        <v>3704</v>
      </c>
    </row>
    <row r="233" spans="1:10" x14ac:dyDescent="0.25">
      <c r="A233" s="44">
        <v>14578</v>
      </c>
      <c r="B233" s="44" t="s">
        <v>3389</v>
      </c>
      <c r="C233" s="44">
        <v>2012</v>
      </c>
      <c r="D233" s="52">
        <v>41185</v>
      </c>
      <c r="E233" s="44">
        <v>150</v>
      </c>
      <c r="F233" s="44">
        <v>17</v>
      </c>
      <c r="G233" s="44">
        <v>2550</v>
      </c>
      <c r="H233" s="53" t="s">
        <v>3010</v>
      </c>
      <c r="I233" s="53" t="s">
        <v>1274</v>
      </c>
      <c r="J233" s="53" t="s">
        <v>3705</v>
      </c>
    </row>
    <row r="234" spans="1:10" x14ac:dyDescent="0.25">
      <c r="A234" s="44">
        <v>14590</v>
      </c>
      <c r="B234" s="44" t="s">
        <v>3389</v>
      </c>
      <c r="C234" s="44">
        <v>2012</v>
      </c>
      <c r="D234" s="52">
        <v>41185</v>
      </c>
      <c r="E234" s="44">
        <v>371</v>
      </c>
      <c r="F234" s="44">
        <v>13</v>
      </c>
      <c r="G234" s="44">
        <v>4823</v>
      </c>
      <c r="H234" s="53" t="s">
        <v>3011</v>
      </c>
      <c r="I234" s="53" t="s">
        <v>1272</v>
      </c>
      <c r="J234" s="53" t="s">
        <v>3706</v>
      </c>
    </row>
    <row r="235" spans="1:10" x14ac:dyDescent="0.25">
      <c r="A235" s="44">
        <v>14591</v>
      </c>
      <c r="B235" s="44" t="s">
        <v>3389</v>
      </c>
      <c r="C235" s="44">
        <v>2012</v>
      </c>
      <c r="D235" s="52">
        <v>41185</v>
      </c>
      <c r="E235" s="44">
        <v>192</v>
      </c>
      <c r="F235" s="44">
        <v>362</v>
      </c>
      <c r="G235" s="44">
        <v>68568</v>
      </c>
      <c r="H235" s="53" t="s">
        <v>3011</v>
      </c>
      <c r="I235" s="53" t="s">
        <v>1272</v>
      </c>
      <c r="J235" s="53" t="s">
        <v>3707</v>
      </c>
    </row>
    <row r="236" spans="1:10" x14ac:dyDescent="0.25">
      <c r="A236" s="44">
        <v>14592</v>
      </c>
      <c r="B236" s="44" t="s">
        <v>3390</v>
      </c>
      <c r="C236" s="44">
        <v>2012</v>
      </c>
      <c r="D236" s="52">
        <v>41186</v>
      </c>
      <c r="E236" s="44">
        <v>329</v>
      </c>
      <c r="F236" s="44">
        <v>9</v>
      </c>
      <c r="G236" s="44">
        <v>2961</v>
      </c>
      <c r="H236" s="53" t="s">
        <v>3011</v>
      </c>
      <c r="I236" s="53" t="s">
        <v>1272</v>
      </c>
      <c r="J236" s="53" t="s">
        <v>3708</v>
      </c>
    </row>
    <row r="237" spans="1:10" x14ac:dyDescent="0.25">
      <c r="A237" s="44">
        <v>14581</v>
      </c>
      <c r="B237" s="44" t="s">
        <v>3391</v>
      </c>
      <c r="C237" s="44">
        <v>2012</v>
      </c>
      <c r="D237" s="52">
        <v>41187</v>
      </c>
      <c r="E237" s="44">
        <v>489</v>
      </c>
      <c r="F237" s="44">
        <v>422</v>
      </c>
      <c r="G237" s="44">
        <v>18889</v>
      </c>
      <c r="H237" s="53" t="s">
        <v>3010</v>
      </c>
      <c r="I237" s="53" t="s">
        <v>1274</v>
      </c>
      <c r="J237" s="53" t="s">
        <v>3709</v>
      </c>
    </row>
    <row r="238" spans="1:10" x14ac:dyDescent="0.25">
      <c r="A238" s="44">
        <v>14582</v>
      </c>
      <c r="B238" s="44" t="s">
        <v>3391</v>
      </c>
      <c r="C238" s="44">
        <v>2012</v>
      </c>
      <c r="D238" s="52">
        <v>41187</v>
      </c>
      <c r="E238" s="44">
        <v>52</v>
      </c>
      <c r="F238" s="44">
        <v>27</v>
      </c>
      <c r="G238" s="44">
        <v>1404</v>
      </c>
      <c r="H238" s="53" t="s">
        <v>3010</v>
      </c>
      <c r="I238" s="53" t="s">
        <v>1274</v>
      </c>
      <c r="J238" s="53" t="s">
        <v>3710</v>
      </c>
    </row>
    <row r="239" spans="1:10" x14ac:dyDescent="0.25">
      <c r="A239" s="44">
        <v>14580</v>
      </c>
      <c r="B239" s="44" t="s">
        <v>3392</v>
      </c>
      <c r="C239" s="44">
        <v>2012</v>
      </c>
      <c r="D239" s="52">
        <v>41188</v>
      </c>
      <c r="E239" s="44">
        <v>84</v>
      </c>
      <c r="F239" s="44">
        <v>338</v>
      </c>
      <c r="G239" s="44">
        <v>10456</v>
      </c>
      <c r="H239" s="53" t="s">
        <v>3010</v>
      </c>
      <c r="I239" s="53" t="s">
        <v>1274</v>
      </c>
      <c r="J239" s="53" t="s">
        <v>3711</v>
      </c>
    </row>
    <row r="240" spans="1:10" x14ac:dyDescent="0.25">
      <c r="A240" s="44">
        <v>14594</v>
      </c>
      <c r="B240" s="44" t="s">
        <v>3393</v>
      </c>
      <c r="C240" s="44">
        <v>2012</v>
      </c>
      <c r="D240" s="52">
        <v>41189</v>
      </c>
      <c r="E240" s="44">
        <v>253</v>
      </c>
      <c r="F240" s="44">
        <v>43</v>
      </c>
      <c r="G240" s="44">
        <v>10879</v>
      </c>
      <c r="H240" s="53" t="s">
        <v>3011</v>
      </c>
      <c r="I240" s="53" t="s">
        <v>1272</v>
      </c>
      <c r="J240" s="53" t="s">
        <v>3712</v>
      </c>
    </row>
    <row r="241" spans="1:10" x14ac:dyDescent="0.25">
      <c r="A241" s="44">
        <v>14572</v>
      </c>
      <c r="B241" s="44" t="s">
        <v>3394</v>
      </c>
      <c r="C241" s="44">
        <v>2012</v>
      </c>
      <c r="D241" s="52">
        <v>41190</v>
      </c>
      <c r="E241" s="44">
        <v>31</v>
      </c>
      <c r="F241" s="44">
        <v>467</v>
      </c>
      <c r="G241" s="44">
        <v>12827</v>
      </c>
      <c r="H241" s="53" t="s">
        <v>3010</v>
      </c>
      <c r="I241" s="53" t="s">
        <v>1274</v>
      </c>
      <c r="J241" s="53" t="s">
        <v>3713</v>
      </c>
    </row>
    <row r="242" spans="1:10" x14ac:dyDescent="0.25">
      <c r="A242" s="44">
        <v>14573</v>
      </c>
      <c r="B242" s="44" t="s">
        <v>3394</v>
      </c>
      <c r="C242" s="44">
        <v>2012</v>
      </c>
      <c r="D242" s="52">
        <v>41191</v>
      </c>
      <c r="E242" s="44">
        <v>941</v>
      </c>
      <c r="F242" s="44">
        <v>170</v>
      </c>
      <c r="G242" s="44">
        <v>159885</v>
      </c>
      <c r="H242" s="53" t="s">
        <v>3010</v>
      </c>
      <c r="I242" s="53" t="s">
        <v>1322</v>
      </c>
      <c r="J242" s="53" t="s">
        <v>3714</v>
      </c>
    </row>
    <row r="243" spans="1:10" x14ac:dyDescent="0.25">
      <c r="A243" s="44">
        <v>14579</v>
      </c>
      <c r="B243" s="44" t="s">
        <v>3394</v>
      </c>
      <c r="C243" s="44">
        <v>2012</v>
      </c>
      <c r="D243" s="52">
        <v>41190</v>
      </c>
      <c r="E243" s="44">
        <v>191</v>
      </c>
      <c r="F243" s="44">
        <v>38</v>
      </c>
      <c r="G243" s="44">
        <v>7258</v>
      </c>
      <c r="H243" s="53" t="s">
        <v>3010</v>
      </c>
      <c r="I243" s="53" t="s">
        <v>1274</v>
      </c>
      <c r="J243" s="53" t="s">
        <v>3715</v>
      </c>
    </row>
    <row r="244" spans="1:10" x14ac:dyDescent="0.25">
      <c r="A244" s="44">
        <v>14574</v>
      </c>
      <c r="B244" s="44" t="s">
        <v>3395</v>
      </c>
      <c r="C244" s="44">
        <v>2012</v>
      </c>
      <c r="D244" s="52">
        <v>41191</v>
      </c>
      <c r="E244" s="44">
        <v>753</v>
      </c>
      <c r="F244" s="44">
        <v>75</v>
      </c>
      <c r="G244" s="44">
        <v>6247</v>
      </c>
      <c r="H244" s="53" t="s">
        <v>3010</v>
      </c>
      <c r="I244" s="53" t="s">
        <v>1322</v>
      </c>
      <c r="J244" s="53" t="s">
        <v>3716</v>
      </c>
    </row>
    <row r="245" spans="1:10" x14ac:dyDescent="0.25">
      <c r="A245" s="44">
        <v>14593</v>
      </c>
      <c r="B245" s="44" t="s">
        <v>3395</v>
      </c>
      <c r="C245" s="44">
        <v>2012</v>
      </c>
      <c r="D245" s="52">
        <v>41191</v>
      </c>
      <c r="E245" s="44">
        <v>265</v>
      </c>
      <c r="F245" s="44">
        <v>61</v>
      </c>
      <c r="G245" s="44">
        <v>6233</v>
      </c>
      <c r="H245" s="53" t="s">
        <v>3011</v>
      </c>
      <c r="I245" s="53" t="s">
        <v>1272</v>
      </c>
      <c r="J245" s="53" t="s">
        <v>3717</v>
      </c>
    </row>
    <row r="246" spans="1:10" x14ac:dyDescent="0.25">
      <c r="A246" s="44">
        <v>14595</v>
      </c>
      <c r="B246" s="44" t="s">
        <v>3396</v>
      </c>
      <c r="C246" s="44">
        <v>2012</v>
      </c>
      <c r="D246" s="52">
        <v>41192</v>
      </c>
      <c r="E246" s="44">
        <v>467</v>
      </c>
      <c r="F246" s="44">
        <v>37</v>
      </c>
      <c r="G246" s="44">
        <v>14461</v>
      </c>
      <c r="H246" s="53" t="s">
        <v>3011</v>
      </c>
      <c r="I246" s="53" t="s">
        <v>1272</v>
      </c>
      <c r="J246" s="53" t="s">
        <v>3718</v>
      </c>
    </row>
    <row r="247" spans="1:10" x14ac:dyDescent="0.25">
      <c r="A247" s="44">
        <v>14596</v>
      </c>
      <c r="B247" s="44" t="s">
        <v>3396</v>
      </c>
      <c r="C247" s="44">
        <v>2012</v>
      </c>
      <c r="D247" s="52">
        <v>41192</v>
      </c>
      <c r="E247" s="44">
        <v>403</v>
      </c>
      <c r="F247" s="44">
        <v>186</v>
      </c>
      <c r="G247" s="44">
        <v>25458</v>
      </c>
      <c r="H247" s="53" t="s">
        <v>3011</v>
      </c>
      <c r="I247" s="53" t="s">
        <v>1272</v>
      </c>
      <c r="J247" s="53" t="s">
        <v>3719</v>
      </c>
    </row>
    <row r="248" spans="1:10" x14ac:dyDescent="0.25">
      <c r="A248" s="44">
        <v>14597</v>
      </c>
      <c r="B248" s="44" t="s">
        <v>3397</v>
      </c>
      <c r="C248" s="44">
        <v>2012</v>
      </c>
      <c r="D248" s="52">
        <v>41193</v>
      </c>
      <c r="E248" s="44">
        <v>367</v>
      </c>
      <c r="F248" s="44">
        <v>49</v>
      </c>
      <c r="G248" s="44">
        <v>17983</v>
      </c>
      <c r="H248" s="53" t="s">
        <v>3011</v>
      </c>
      <c r="I248" s="53" t="s">
        <v>1272</v>
      </c>
      <c r="J248" s="53" t="s">
        <v>3720</v>
      </c>
    </row>
    <row r="249" spans="1:10" x14ac:dyDescent="0.25">
      <c r="A249" s="44">
        <v>14598</v>
      </c>
      <c r="B249" s="44" t="s">
        <v>3398</v>
      </c>
      <c r="C249" s="44">
        <v>2012</v>
      </c>
      <c r="D249" s="52">
        <v>41194</v>
      </c>
      <c r="E249" s="44">
        <v>218</v>
      </c>
      <c r="F249" s="44">
        <v>18</v>
      </c>
      <c r="G249" s="44">
        <v>3924</v>
      </c>
      <c r="H249" s="53" t="s">
        <v>3011</v>
      </c>
      <c r="I249" s="53" t="s">
        <v>1272</v>
      </c>
      <c r="J249" s="53" t="s">
        <v>3721</v>
      </c>
    </row>
    <row r="250" spans="1:10" x14ac:dyDescent="0.25">
      <c r="A250" s="44">
        <v>14606</v>
      </c>
      <c r="B250" s="44" t="s">
        <v>3399</v>
      </c>
      <c r="C250" s="44">
        <v>2012</v>
      </c>
      <c r="D250" s="52">
        <v>41196</v>
      </c>
      <c r="E250" s="44">
        <v>1336</v>
      </c>
      <c r="F250" s="44">
        <v>332</v>
      </c>
      <c r="G250" s="44">
        <v>326768</v>
      </c>
      <c r="H250" s="53" t="s">
        <v>3010</v>
      </c>
      <c r="I250" s="53" t="s">
        <v>1322</v>
      </c>
      <c r="J250" s="53" t="s">
        <v>3722</v>
      </c>
    </row>
    <row r="251" spans="1:10" x14ac:dyDescent="0.25">
      <c r="A251" s="44">
        <v>14608</v>
      </c>
      <c r="B251" s="44" t="s">
        <v>3399</v>
      </c>
      <c r="C251" s="44">
        <v>2012</v>
      </c>
      <c r="D251" s="52">
        <v>41196</v>
      </c>
      <c r="E251" s="44">
        <v>856</v>
      </c>
      <c r="F251" s="44">
        <v>95</v>
      </c>
      <c r="G251" s="44">
        <v>33227</v>
      </c>
      <c r="H251" s="53" t="s">
        <v>3010</v>
      </c>
      <c r="I251" s="53" t="s">
        <v>1322</v>
      </c>
      <c r="J251" s="53" t="s">
        <v>3723</v>
      </c>
    </row>
    <row r="252" spans="1:10" x14ac:dyDescent="0.25">
      <c r="A252" s="44">
        <v>14609</v>
      </c>
      <c r="B252" s="44" t="s">
        <v>3399</v>
      </c>
      <c r="C252" s="44">
        <v>2012</v>
      </c>
      <c r="D252" s="52">
        <v>41196</v>
      </c>
      <c r="E252" s="44">
        <v>1513</v>
      </c>
      <c r="F252" s="44">
        <v>58</v>
      </c>
      <c r="G252" s="44">
        <v>21069</v>
      </c>
      <c r="H252" s="53" t="s">
        <v>3010</v>
      </c>
      <c r="I252" s="53" t="s">
        <v>1322</v>
      </c>
      <c r="J252" s="53" t="s">
        <v>3724</v>
      </c>
    </row>
    <row r="253" spans="1:10" x14ac:dyDescent="0.25">
      <c r="A253" s="44">
        <v>14610</v>
      </c>
      <c r="B253" s="44" t="s">
        <v>3399</v>
      </c>
      <c r="C253" s="44">
        <v>2012</v>
      </c>
      <c r="D253" s="52">
        <v>41227</v>
      </c>
      <c r="E253" s="44">
        <v>850</v>
      </c>
      <c r="F253" s="44">
        <v>804</v>
      </c>
      <c r="G253" s="44">
        <v>37644</v>
      </c>
      <c r="H253" s="53" t="s">
        <v>3010</v>
      </c>
      <c r="I253" s="53" t="s">
        <v>1299</v>
      </c>
      <c r="J253" s="53" t="s">
        <v>3725</v>
      </c>
    </row>
    <row r="254" spans="1:10" x14ac:dyDescent="0.25">
      <c r="A254" s="44">
        <v>14611</v>
      </c>
      <c r="B254" s="44" t="s">
        <v>3399</v>
      </c>
      <c r="C254" s="44">
        <v>2012</v>
      </c>
      <c r="D254" s="52">
        <v>41197</v>
      </c>
      <c r="E254" s="44">
        <v>1278</v>
      </c>
      <c r="F254" s="44">
        <v>4</v>
      </c>
      <c r="G254" s="44">
        <v>5112</v>
      </c>
      <c r="H254" s="53" t="s">
        <v>3010</v>
      </c>
      <c r="I254" s="53" t="s">
        <v>1299</v>
      </c>
      <c r="J254" s="53" t="s">
        <v>3726</v>
      </c>
    </row>
    <row r="255" spans="1:10" x14ac:dyDescent="0.25">
      <c r="A255" s="44">
        <v>14612</v>
      </c>
      <c r="B255" s="44" t="s">
        <v>3399</v>
      </c>
      <c r="C255" s="44">
        <v>2012</v>
      </c>
      <c r="D255" s="52">
        <v>41195</v>
      </c>
      <c r="E255" s="44">
        <v>182</v>
      </c>
      <c r="F255" s="44">
        <v>174</v>
      </c>
      <c r="G255" s="44">
        <v>8698</v>
      </c>
      <c r="H255" s="53" t="s">
        <v>3010</v>
      </c>
      <c r="I255" s="53" t="s">
        <v>1299</v>
      </c>
      <c r="J255" s="53" t="s">
        <v>3727</v>
      </c>
    </row>
    <row r="256" spans="1:10" x14ac:dyDescent="0.25">
      <c r="A256" s="44">
        <v>14613</v>
      </c>
      <c r="B256" s="44" t="s">
        <v>3399</v>
      </c>
      <c r="C256" s="44">
        <v>2012</v>
      </c>
      <c r="D256" s="52">
        <v>41196</v>
      </c>
      <c r="E256" s="44">
        <v>775</v>
      </c>
      <c r="F256" s="44">
        <v>17</v>
      </c>
      <c r="G256" s="44">
        <v>13175</v>
      </c>
      <c r="H256" s="53" t="s">
        <v>3010</v>
      </c>
      <c r="I256" s="53" t="s">
        <v>1322</v>
      </c>
      <c r="J256" s="53" t="s">
        <v>3728</v>
      </c>
    </row>
    <row r="257" spans="1:10" x14ac:dyDescent="0.25">
      <c r="A257" s="44">
        <v>14614</v>
      </c>
      <c r="B257" s="44" t="s">
        <v>3399</v>
      </c>
      <c r="C257" s="44">
        <v>2012</v>
      </c>
      <c r="D257" s="52">
        <v>41195</v>
      </c>
      <c r="E257" s="44">
        <v>36</v>
      </c>
      <c r="F257" s="44">
        <v>375</v>
      </c>
      <c r="G257" s="44">
        <v>9090</v>
      </c>
      <c r="H257" s="53" t="s">
        <v>3010</v>
      </c>
      <c r="I257" s="53" t="s">
        <v>1322</v>
      </c>
      <c r="J257" s="53" t="s">
        <v>3729</v>
      </c>
    </row>
    <row r="258" spans="1:10" x14ac:dyDescent="0.25">
      <c r="A258" s="44">
        <v>14568</v>
      </c>
      <c r="B258" s="44" t="s">
        <v>3400</v>
      </c>
      <c r="C258" s="44">
        <v>2012</v>
      </c>
      <c r="D258" s="52">
        <v>41196</v>
      </c>
      <c r="E258" s="44">
        <v>132</v>
      </c>
      <c r="F258" s="44">
        <v>49</v>
      </c>
      <c r="G258" s="44">
        <v>6468</v>
      </c>
      <c r="H258" s="53" t="s">
        <v>3010</v>
      </c>
      <c r="I258" s="53" t="s">
        <v>1322</v>
      </c>
      <c r="J258" s="53" t="s">
        <v>3730</v>
      </c>
    </row>
    <row r="259" spans="1:10" x14ac:dyDescent="0.25">
      <c r="A259" s="44">
        <v>14569</v>
      </c>
      <c r="B259" s="44" t="s">
        <v>3400</v>
      </c>
      <c r="C259" s="44">
        <v>2012</v>
      </c>
      <c r="D259" s="52">
        <v>41196</v>
      </c>
      <c r="E259" s="44">
        <v>37</v>
      </c>
      <c r="F259" s="44">
        <v>21</v>
      </c>
      <c r="G259" s="44">
        <v>777</v>
      </c>
      <c r="H259" s="53" t="s">
        <v>3010</v>
      </c>
      <c r="I259" s="53" t="s">
        <v>1322</v>
      </c>
      <c r="J259" s="53" t="s">
        <v>3731</v>
      </c>
    </row>
    <row r="260" spans="1:10" x14ac:dyDescent="0.25">
      <c r="A260" s="44">
        <v>14570</v>
      </c>
      <c r="B260" s="44" t="s">
        <v>3400</v>
      </c>
      <c r="C260" s="44">
        <v>2012</v>
      </c>
      <c r="D260" s="52">
        <v>41196</v>
      </c>
      <c r="E260" s="44">
        <v>140</v>
      </c>
      <c r="F260" s="44">
        <v>40</v>
      </c>
      <c r="G260" s="44">
        <v>8565</v>
      </c>
      <c r="H260" s="53" t="s">
        <v>3010</v>
      </c>
      <c r="I260" s="53" t="s">
        <v>1274</v>
      </c>
      <c r="J260" s="53" t="s">
        <v>3732</v>
      </c>
    </row>
    <row r="261" spans="1:10" x14ac:dyDescent="0.25">
      <c r="A261" s="44">
        <v>14571</v>
      </c>
      <c r="B261" s="44" t="s">
        <v>3400</v>
      </c>
      <c r="C261" s="44">
        <v>2012</v>
      </c>
      <c r="D261" s="52">
        <v>41196</v>
      </c>
      <c r="E261" s="44">
        <v>54</v>
      </c>
      <c r="F261" s="44">
        <v>3</v>
      </c>
      <c r="G261" s="44">
        <v>162</v>
      </c>
      <c r="H261" s="53" t="s">
        <v>3010</v>
      </c>
      <c r="I261" s="53" t="s">
        <v>1322</v>
      </c>
      <c r="J261" s="53" t="s">
        <v>3733</v>
      </c>
    </row>
    <row r="262" spans="1:10" x14ac:dyDescent="0.25">
      <c r="A262" s="44">
        <v>14604</v>
      </c>
      <c r="B262" s="44" t="s">
        <v>3400</v>
      </c>
      <c r="C262" s="44">
        <v>2012</v>
      </c>
      <c r="D262" s="52">
        <v>41198</v>
      </c>
      <c r="E262" s="44">
        <v>1384</v>
      </c>
      <c r="F262" s="44">
        <v>16</v>
      </c>
      <c r="G262" s="44">
        <v>39532</v>
      </c>
      <c r="H262" s="53" t="s">
        <v>3010</v>
      </c>
      <c r="I262" s="53" t="s">
        <v>1322</v>
      </c>
      <c r="J262" s="53" t="s">
        <v>3734</v>
      </c>
    </row>
    <row r="263" spans="1:10" x14ac:dyDescent="0.25">
      <c r="A263" s="44">
        <v>14605</v>
      </c>
      <c r="B263" s="44" t="s">
        <v>3400</v>
      </c>
      <c r="C263" s="44">
        <v>2012</v>
      </c>
      <c r="D263" s="52">
        <v>41196</v>
      </c>
      <c r="E263" s="44">
        <v>1075</v>
      </c>
      <c r="F263" s="44">
        <v>171</v>
      </c>
      <c r="G263" s="44">
        <v>104390</v>
      </c>
      <c r="H263" s="53" t="s">
        <v>3010</v>
      </c>
      <c r="I263" s="53" t="s">
        <v>1322</v>
      </c>
      <c r="J263" s="53" t="s">
        <v>3735</v>
      </c>
    </row>
    <row r="264" spans="1:10" x14ac:dyDescent="0.25">
      <c r="A264" s="44">
        <v>14607</v>
      </c>
      <c r="B264" s="44" t="s">
        <v>3400</v>
      </c>
      <c r="C264" s="44">
        <v>2012</v>
      </c>
      <c r="D264" s="52">
        <v>41196</v>
      </c>
      <c r="E264" s="44">
        <v>2835</v>
      </c>
      <c r="F264" s="44">
        <v>152</v>
      </c>
      <c r="G264" s="44">
        <v>81758</v>
      </c>
      <c r="H264" s="53" t="s">
        <v>3010</v>
      </c>
      <c r="I264" s="53" t="s">
        <v>1322</v>
      </c>
      <c r="J264" s="53" t="s">
        <v>3736</v>
      </c>
    </row>
    <row r="265" spans="1:10" x14ac:dyDescent="0.25">
      <c r="A265" s="44">
        <v>14577</v>
      </c>
      <c r="B265" s="44" t="s">
        <v>3401</v>
      </c>
      <c r="C265" s="44">
        <v>2012</v>
      </c>
      <c r="D265" s="52">
        <v>41197</v>
      </c>
      <c r="E265" s="44">
        <v>30</v>
      </c>
      <c r="F265" s="44">
        <v>23</v>
      </c>
      <c r="G265" s="44">
        <v>1150</v>
      </c>
      <c r="H265" s="53" t="s">
        <v>3010</v>
      </c>
      <c r="I265" s="53" t="s">
        <v>1274</v>
      </c>
      <c r="J265" s="53" t="s">
        <v>3737</v>
      </c>
    </row>
    <row r="266" spans="1:10" x14ac:dyDescent="0.25">
      <c r="A266" s="44">
        <v>14615</v>
      </c>
      <c r="B266" s="44" t="s">
        <v>3401</v>
      </c>
      <c r="C266" s="44">
        <v>2012</v>
      </c>
      <c r="D266" s="52">
        <v>41197</v>
      </c>
      <c r="E266" s="44">
        <v>104</v>
      </c>
      <c r="F266" s="44">
        <v>1191</v>
      </c>
      <c r="G266" s="44">
        <v>113903</v>
      </c>
      <c r="H266" s="53" t="s">
        <v>3010</v>
      </c>
      <c r="I266" s="53" t="s">
        <v>1274</v>
      </c>
      <c r="J266" s="53" t="s">
        <v>3738</v>
      </c>
    </row>
    <row r="267" spans="1:10" x14ac:dyDescent="0.25">
      <c r="A267" s="44">
        <v>14586</v>
      </c>
      <c r="B267" s="44" t="s">
        <v>3402</v>
      </c>
      <c r="C267" s="44">
        <v>2012</v>
      </c>
      <c r="D267" s="52">
        <v>41198</v>
      </c>
      <c r="E267" s="44">
        <v>409</v>
      </c>
      <c r="F267" s="44">
        <v>12</v>
      </c>
      <c r="G267" s="44">
        <v>4908</v>
      </c>
      <c r="H267" s="53" t="s">
        <v>3011</v>
      </c>
      <c r="I267" s="53" t="s">
        <v>1272</v>
      </c>
      <c r="J267" s="53" t="s">
        <v>3739</v>
      </c>
    </row>
    <row r="268" spans="1:10" x14ac:dyDescent="0.25">
      <c r="A268" s="44">
        <v>14576</v>
      </c>
      <c r="B268" s="44" t="s">
        <v>3403</v>
      </c>
      <c r="C268" s="44">
        <v>2012</v>
      </c>
      <c r="D268" s="52">
        <v>41199</v>
      </c>
      <c r="E268" s="44">
        <v>133</v>
      </c>
      <c r="F268" s="44">
        <v>26</v>
      </c>
      <c r="G268" s="44">
        <v>3458</v>
      </c>
      <c r="H268" s="53" t="s">
        <v>3010</v>
      </c>
      <c r="I268" s="53" t="s">
        <v>1322</v>
      </c>
      <c r="J268" s="53" t="s">
        <v>3740</v>
      </c>
    </row>
    <row r="269" spans="1:10" x14ac:dyDescent="0.25">
      <c r="A269" s="44">
        <v>14567</v>
      </c>
      <c r="B269" s="44" t="s">
        <v>3404</v>
      </c>
      <c r="C269" s="44">
        <v>2012</v>
      </c>
      <c r="D269" s="52">
        <v>41200</v>
      </c>
      <c r="E269" s="44">
        <v>180</v>
      </c>
      <c r="F269" s="44">
        <v>75</v>
      </c>
      <c r="G269" s="44">
        <v>2280</v>
      </c>
      <c r="H269" s="53" t="s">
        <v>3010</v>
      </c>
      <c r="I269" s="53" t="s">
        <v>1322</v>
      </c>
      <c r="J269" s="53" t="s">
        <v>3741</v>
      </c>
    </row>
    <row r="270" spans="1:10" x14ac:dyDescent="0.25">
      <c r="A270" s="44">
        <v>14599</v>
      </c>
      <c r="B270" s="44" t="s">
        <v>3404</v>
      </c>
      <c r="C270" s="44">
        <v>2012</v>
      </c>
      <c r="D270" s="52">
        <v>41200</v>
      </c>
      <c r="E270" s="44">
        <v>120</v>
      </c>
      <c r="F270" s="44">
        <v>12</v>
      </c>
      <c r="G270" s="44">
        <v>1440</v>
      </c>
      <c r="H270" s="53" t="s">
        <v>3011</v>
      </c>
      <c r="I270" s="53" t="s">
        <v>1272</v>
      </c>
      <c r="J270" s="53" t="s">
        <v>3742</v>
      </c>
    </row>
    <row r="271" spans="1:10" x14ac:dyDescent="0.25">
      <c r="A271" s="44">
        <v>14600</v>
      </c>
      <c r="B271" s="44" t="s">
        <v>3404</v>
      </c>
      <c r="C271" s="44">
        <v>2012</v>
      </c>
      <c r="D271" s="52">
        <v>41200</v>
      </c>
      <c r="E271" s="44">
        <v>149</v>
      </c>
      <c r="F271" s="44">
        <v>4</v>
      </c>
      <c r="G271" s="44">
        <v>596</v>
      </c>
      <c r="H271" s="53" t="s">
        <v>3011</v>
      </c>
      <c r="I271" s="53" t="s">
        <v>1272</v>
      </c>
      <c r="J271" s="53" t="s">
        <v>3743</v>
      </c>
    </row>
    <row r="272" spans="1:10" x14ac:dyDescent="0.25">
      <c r="A272" s="44">
        <v>14562</v>
      </c>
      <c r="B272" s="44" t="s">
        <v>3405</v>
      </c>
      <c r="C272" s="44">
        <v>2012</v>
      </c>
      <c r="D272" s="52">
        <v>41236</v>
      </c>
      <c r="E272" s="44">
        <v>1332</v>
      </c>
      <c r="F272" s="44">
        <v>76</v>
      </c>
      <c r="G272" s="44">
        <v>31712</v>
      </c>
      <c r="H272" s="53" t="s">
        <v>3010</v>
      </c>
      <c r="I272" s="53" t="s">
        <v>1322</v>
      </c>
      <c r="J272" s="53" t="s">
        <v>3744</v>
      </c>
    </row>
    <row r="273" spans="1:10" x14ac:dyDescent="0.25">
      <c r="A273" s="44">
        <v>14563</v>
      </c>
      <c r="B273" s="44" t="s">
        <v>3406</v>
      </c>
      <c r="C273" s="44">
        <v>2012</v>
      </c>
      <c r="D273" s="52">
        <v>41205</v>
      </c>
      <c r="E273" s="44">
        <v>141</v>
      </c>
      <c r="F273" s="44">
        <v>385</v>
      </c>
      <c r="G273" s="44">
        <v>29611</v>
      </c>
      <c r="H273" s="53" t="s">
        <v>3010</v>
      </c>
      <c r="I273" s="53" t="s">
        <v>1299</v>
      </c>
      <c r="J273" s="53" t="s">
        <v>3745</v>
      </c>
    </row>
    <row r="274" spans="1:10" x14ac:dyDescent="0.25">
      <c r="A274" s="44">
        <v>14564</v>
      </c>
      <c r="B274" s="44" t="s">
        <v>3406</v>
      </c>
      <c r="C274" s="44">
        <v>2012</v>
      </c>
      <c r="D274" s="52">
        <v>41205</v>
      </c>
      <c r="E274" s="44">
        <v>385</v>
      </c>
      <c r="F274" s="44">
        <v>166</v>
      </c>
      <c r="G274" s="44">
        <v>42083</v>
      </c>
      <c r="H274" s="53" t="s">
        <v>3010</v>
      </c>
      <c r="I274" s="53" t="s">
        <v>1322</v>
      </c>
      <c r="J274" s="53" t="s">
        <v>3746</v>
      </c>
    </row>
    <row r="275" spans="1:10" x14ac:dyDescent="0.25">
      <c r="A275" s="44">
        <v>14601</v>
      </c>
      <c r="B275" s="44" t="s">
        <v>3407</v>
      </c>
      <c r="C275" s="44">
        <v>2012</v>
      </c>
      <c r="D275" s="52">
        <v>41206</v>
      </c>
      <c r="E275" s="44">
        <v>407</v>
      </c>
      <c r="F275" s="44">
        <v>255</v>
      </c>
      <c r="G275" s="44">
        <v>23562</v>
      </c>
      <c r="H275" s="53" t="s">
        <v>3011</v>
      </c>
      <c r="I275" s="53" t="s">
        <v>1272</v>
      </c>
      <c r="J275" s="53" t="s">
        <v>3747</v>
      </c>
    </row>
    <row r="276" spans="1:10" x14ac:dyDescent="0.25">
      <c r="A276" s="44">
        <v>14561</v>
      </c>
      <c r="B276" s="44" t="s">
        <v>3408</v>
      </c>
      <c r="C276" s="44">
        <v>2012</v>
      </c>
      <c r="D276" s="52">
        <v>41207</v>
      </c>
      <c r="E276" s="44">
        <v>75</v>
      </c>
      <c r="F276" s="44">
        <v>704</v>
      </c>
      <c r="G276" s="44">
        <v>38513</v>
      </c>
      <c r="H276" s="53" t="s">
        <v>3010</v>
      </c>
      <c r="I276" s="53" t="s">
        <v>1274</v>
      </c>
      <c r="J276" s="53" t="s">
        <v>3748</v>
      </c>
    </row>
    <row r="277" spans="1:10" x14ac:dyDescent="0.25">
      <c r="A277" s="44">
        <v>14602</v>
      </c>
      <c r="B277" s="44" t="s">
        <v>3408</v>
      </c>
      <c r="C277" s="44">
        <v>2012</v>
      </c>
      <c r="D277" s="52">
        <v>41207</v>
      </c>
      <c r="E277" s="44">
        <v>284</v>
      </c>
      <c r="F277" s="44">
        <v>49</v>
      </c>
      <c r="G277" s="44">
        <v>13916</v>
      </c>
      <c r="H277" s="53" t="s">
        <v>3011</v>
      </c>
      <c r="I277" s="53" t="s">
        <v>1272</v>
      </c>
      <c r="J277" s="53" t="s">
        <v>3749</v>
      </c>
    </row>
    <row r="278" spans="1:10" x14ac:dyDescent="0.25">
      <c r="A278" s="44">
        <v>14603</v>
      </c>
      <c r="B278" s="44" t="s">
        <v>3409</v>
      </c>
      <c r="C278" s="44">
        <v>2012</v>
      </c>
      <c r="D278" s="52">
        <v>41208</v>
      </c>
      <c r="E278" s="44">
        <v>137</v>
      </c>
      <c r="F278" s="44">
        <v>73</v>
      </c>
      <c r="G278" s="44">
        <v>10001</v>
      </c>
      <c r="H278" s="53" t="s">
        <v>3011</v>
      </c>
      <c r="I278" s="53" t="s">
        <v>1272</v>
      </c>
      <c r="J278" s="53" t="s">
        <v>3750</v>
      </c>
    </row>
    <row r="279" spans="1:10" x14ac:dyDescent="0.25">
      <c r="A279" s="44">
        <v>14585</v>
      </c>
      <c r="B279" s="44" t="s">
        <v>3410</v>
      </c>
      <c r="C279" s="44">
        <v>2012</v>
      </c>
      <c r="D279" s="52">
        <v>41210</v>
      </c>
      <c r="E279" s="44">
        <v>418</v>
      </c>
      <c r="F279" s="44">
        <v>28</v>
      </c>
      <c r="G279" s="44">
        <v>11704</v>
      </c>
      <c r="H279" s="53" t="s">
        <v>3011</v>
      </c>
      <c r="I279" s="53" t="s">
        <v>1272</v>
      </c>
      <c r="J279" s="53" t="s">
        <v>3751</v>
      </c>
    </row>
    <row r="280" spans="1:10" x14ac:dyDescent="0.25">
      <c r="A280" s="44">
        <v>14583</v>
      </c>
      <c r="B280" s="44" t="s">
        <v>3411</v>
      </c>
      <c r="C280" s="44">
        <v>2012</v>
      </c>
      <c r="D280" s="52">
        <v>41213</v>
      </c>
      <c r="E280" s="44">
        <v>395</v>
      </c>
      <c r="F280" s="44">
        <v>24</v>
      </c>
      <c r="G280" s="44">
        <v>4740</v>
      </c>
      <c r="H280" s="53" t="s">
        <v>3011</v>
      </c>
      <c r="I280" s="53" t="s">
        <v>1272</v>
      </c>
      <c r="J280" s="53" t="s">
        <v>3752</v>
      </c>
    </row>
    <row r="281" spans="1:10" x14ac:dyDescent="0.25">
      <c r="A281" s="44">
        <v>14584</v>
      </c>
      <c r="B281" s="44" t="s">
        <v>3411</v>
      </c>
      <c r="C281" s="44">
        <v>2012</v>
      </c>
      <c r="D281" s="52">
        <v>41213</v>
      </c>
      <c r="E281" s="44">
        <v>340</v>
      </c>
      <c r="F281" s="44">
        <v>49</v>
      </c>
      <c r="G281" s="44">
        <v>16660</v>
      </c>
      <c r="H281" s="53" t="s">
        <v>3011</v>
      </c>
      <c r="I281" s="53" t="s">
        <v>1272</v>
      </c>
      <c r="J281" s="53" t="s">
        <v>3753</v>
      </c>
    </row>
    <row r="282" spans="1:10" x14ac:dyDescent="0.25">
      <c r="A282" s="44">
        <v>14616</v>
      </c>
      <c r="B282" s="44" t="s">
        <v>3412</v>
      </c>
      <c r="C282" s="44">
        <v>2012</v>
      </c>
      <c r="D282" s="52">
        <v>41214</v>
      </c>
      <c r="E282" s="44">
        <v>25</v>
      </c>
      <c r="F282" s="44">
        <v>60</v>
      </c>
      <c r="G282" s="44">
        <v>1500</v>
      </c>
      <c r="H282" s="53" t="s">
        <v>3010</v>
      </c>
      <c r="I282" s="53" t="s">
        <v>1274</v>
      </c>
      <c r="J282" s="53" t="s">
        <v>3754</v>
      </c>
    </row>
    <row r="283" spans="1:10" x14ac:dyDescent="0.25">
      <c r="A283" s="44">
        <v>14617</v>
      </c>
      <c r="B283" s="44" t="s">
        <v>3412</v>
      </c>
      <c r="C283" s="44">
        <v>2012</v>
      </c>
      <c r="D283" s="52">
        <v>41214</v>
      </c>
      <c r="E283" s="44">
        <v>52</v>
      </c>
      <c r="F283" s="44">
        <v>7</v>
      </c>
      <c r="G283" s="44">
        <v>354</v>
      </c>
      <c r="H283" s="53" t="s">
        <v>3010</v>
      </c>
      <c r="I283" s="53" t="s">
        <v>1274</v>
      </c>
      <c r="J283" s="53" t="s">
        <v>3755</v>
      </c>
    </row>
    <row r="284" spans="1:10" x14ac:dyDescent="0.25">
      <c r="A284" s="44">
        <v>14635</v>
      </c>
      <c r="B284" s="44" t="s">
        <v>3412</v>
      </c>
      <c r="C284" s="44">
        <v>2012</v>
      </c>
      <c r="D284" s="52">
        <v>41214</v>
      </c>
      <c r="E284" s="44">
        <v>348</v>
      </c>
      <c r="F284" s="44">
        <v>49</v>
      </c>
      <c r="G284" s="44">
        <v>17052</v>
      </c>
      <c r="H284" s="53" t="s">
        <v>3011</v>
      </c>
      <c r="I284" s="53" t="s">
        <v>1272</v>
      </c>
      <c r="J284" s="53" t="s">
        <v>3756</v>
      </c>
    </row>
    <row r="285" spans="1:10" x14ac:dyDescent="0.25">
      <c r="A285" s="44">
        <v>14636</v>
      </c>
      <c r="B285" s="44" t="s">
        <v>3413</v>
      </c>
      <c r="C285" s="44">
        <v>2012</v>
      </c>
      <c r="D285" s="52">
        <v>41216</v>
      </c>
      <c r="E285" s="44">
        <v>89</v>
      </c>
      <c r="F285" s="44">
        <v>104</v>
      </c>
      <c r="G285" s="44">
        <v>9256</v>
      </c>
      <c r="H285" s="53" t="s">
        <v>3011</v>
      </c>
      <c r="I285" s="53" t="s">
        <v>1272</v>
      </c>
      <c r="J285" s="53" t="s">
        <v>3757</v>
      </c>
    </row>
    <row r="286" spans="1:10" x14ac:dyDescent="0.25">
      <c r="A286" s="44">
        <v>14618</v>
      </c>
      <c r="B286" s="44" t="s">
        <v>3414</v>
      </c>
      <c r="C286" s="44">
        <v>2012</v>
      </c>
      <c r="D286" s="52">
        <v>41219</v>
      </c>
      <c r="E286" s="44">
        <v>406</v>
      </c>
      <c r="F286" s="44">
        <v>126</v>
      </c>
      <c r="G286" s="44">
        <v>51156</v>
      </c>
      <c r="H286" s="53" t="s">
        <v>3010</v>
      </c>
      <c r="I286" s="53" t="s">
        <v>1274</v>
      </c>
      <c r="J286" s="53" t="s">
        <v>3758</v>
      </c>
    </row>
    <row r="287" spans="1:10" x14ac:dyDescent="0.25">
      <c r="A287" s="44">
        <v>14619</v>
      </c>
      <c r="B287" s="44" t="s">
        <v>3415</v>
      </c>
      <c r="C287" s="44">
        <v>2012</v>
      </c>
      <c r="D287" s="52">
        <v>41221</v>
      </c>
      <c r="E287" s="44">
        <v>447</v>
      </c>
      <c r="F287" s="44">
        <v>10</v>
      </c>
      <c r="G287" s="44">
        <v>4470</v>
      </c>
      <c r="H287" s="53" t="s">
        <v>3010</v>
      </c>
      <c r="I287" s="53" t="s">
        <v>1322</v>
      </c>
      <c r="J287" s="53" t="s">
        <v>3759</v>
      </c>
    </row>
    <row r="288" spans="1:10" x14ac:dyDescent="0.25">
      <c r="A288" s="44">
        <v>14620</v>
      </c>
      <c r="B288" s="44" t="s">
        <v>3415</v>
      </c>
      <c r="C288" s="44">
        <v>2012</v>
      </c>
      <c r="D288" s="52">
        <v>41221</v>
      </c>
      <c r="E288" s="44">
        <v>70</v>
      </c>
      <c r="F288" s="44">
        <v>5</v>
      </c>
      <c r="G288" s="44">
        <v>350</v>
      </c>
      <c r="H288" s="53" t="s">
        <v>3010</v>
      </c>
      <c r="I288" s="53" t="s">
        <v>1322</v>
      </c>
      <c r="J288" s="53" t="s">
        <v>3760</v>
      </c>
    </row>
    <row r="289" spans="1:10" x14ac:dyDescent="0.25">
      <c r="A289" s="44">
        <v>14637</v>
      </c>
      <c r="B289" s="44" t="s">
        <v>3415</v>
      </c>
      <c r="C289" s="44">
        <v>2012</v>
      </c>
      <c r="D289" s="52">
        <v>41221</v>
      </c>
      <c r="E289" s="44">
        <v>268</v>
      </c>
      <c r="F289" s="44">
        <v>19</v>
      </c>
      <c r="G289" s="44">
        <v>5092</v>
      </c>
      <c r="H289" s="53" t="s">
        <v>3011</v>
      </c>
      <c r="I289" s="53" t="s">
        <v>1272</v>
      </c>
      <c r="J289" s="53" t="s">
        <v>3761</v>
      </c>
    </row>
    <row r="290" spans="1:10" x14ac:dyDescent="0.25">
      <c r="A290" s="44">
        <v>14638</v>
      </c>
      <c r="B290" s="44" t="s">
        <v>3415</v>
      </c>
      <c r="C290" s="44">
        <v>2012</v>
      </c>
      <c r="D290" s="52">
        <v>41221</v>
      </c>
      <c r="E290" s="44">
        <v>324</v>
      </c>
      <c r="F290" s="44">
        <v>62</v>
      </c>
      <c r="G290" s="44">
        <v>6012</v>
      </c>
      <c r="H290" s="53" t="s">
        <v>3011</v>
      </c>
      <c r="I290" s="53" t="s">
        <v>1272</v>
      </c>
      <c r="J290" s="53" t="s">
        <v>3762</v>
      </c>
    </row>
    <row r="291" spans="1:10" x14ac:dyDescent="0.25">
      <c r="A291" s="44">
        <v>14639</v>
      </c>
      <c r="B291" s="44" t="s">
        <v>3416</v>
      </c>
      <c r="C291" s="44">
        <v>2012</v>
      </c>
      <c r="D291" s="52">
        <v>41223</v>
      </c>
      <c r="E291" s="44">
        <v>50</v>
      </c>
      <c r="F291" s="44">
        <v>253</v>
      </c>
      <c r="G291" s="44">
        <v>12650</v>
      </c>
      <c r="H291" s="53" t="s">
        <v>3011</v>
      </c>
      <c r="I291" s="53" t="s">
        <v>1272</v>
      </c>
      <c r="J291" s="53" t="s">
        <v>3763</v>
      </c>
    </row>
    <row r="292" spans="1:10" x14ac:dyDescent="0.25">
      <c r="A292" s="44">
        <v>14641</v>
      </c>
      <c r="B292" s="44" t="s">
        <v>3417</v>
      </c>
      <c r="C292" s="44">
        <v>2012</v>
      </c>
      <c r="D292" s="52">
        <v>41226</v>
      </c>
      <c r="E292" s="44">
        <v>246</v>
      </c>
      <c r="F292" s="44">
        <v>78</v>
      </c>
      <c r="G292" s="44">
        <v>19188</v>
      </c>
      <c r="H292" s="53" t="s">
        <v>3011</v>
      </c>
      <c r="I292" s="53" t="s">
        <v>1272</v>
      </c>
      <c r="J292" s="53" t="s">
        <v>3764</v>
      </c>
    </row>
    <row r="293" spans="1:10" x14ac:dyDescent="0.25">
      <c r="A293" s="44">
        <v>14621</v>
      </c>
      <c r="B293" s="44" t="s">
        <v>3418</v>
      </c>
      <c r="C293" s="44">
        <v>2012</v>
      </c>
      <c r="D293" s="52">
        <v>41227</v>
      </c>
      <c r="E293" s="44">
        <v>121</v>
      </c>
      <c r="F293" s="44">
        <v>46</v>
      </c>
      <c r="G293" s="44">
        <v>5566</v>
      </c>
      <c r="H293" s="53" t="s">
        <v>3010</v>
      </c>
      <c r="I293" s="53" t="s">
        <v>1322</v>
      </c>
      <c r="J293" s="53" t="s">
        <v>3765</v>
      </c>
    </row>
    <row r="294" spans="1:10" x14ac:dyDescent="0.25">
      <c r="A294" s="44">
        <v>14622</v>
      </c>
      <c r="B294" s="44" t="s">
        <v>3418</v>
      </c>
      <c r="C294" s="44">
        <v>2012</v>
      </c>
      <c r="D294" s="52">
        <v>41227</v>
      </c>
      <c r="E294" s="44">
        <v>19</v>
      </c>
      <c r="F294" s="44">
        <v>8</v>
      </c>
      <c r="G294" s="44">
        <v>152</v>
      </c>
      <c r="H294" s="53" t="s">
        <v>3010</v>
      </c>
      <c r="I294" s="53" t="s">
        <v>1274</v>
      </c>
      <c r="J294" s="53" t="s">
        <v>3766</v>
      </c>
    </row>
    <row r="295" spans="1:10" x14ac:dyDescent="0.25">
      <c r="A295" s="44">
        <v>14623</v>
      </c>
      <c r="B295" s="44" t="s">
        <v>3418</v>
      </c>
      <c r="C295" s="44">
        <v>2012</v>
      </c>
      <c r="D295" s="52">
        <v>41227</v>
      </c>
      <c r="E295" s="44">
        <v>31</v>
      </c>
      <c r="F295" s="44">
        <v>19</v>
      </c>
      <c r="G295" s="44">
        <v>589</v>
      </c>
      <c r="H295" s="53" t="s">
        <v>3010</v>
      </c>
      <c r="I295" s="53" t="s">
        <v>1274</v>
      </c>
      <c r="J295" s="53" t="s">
        <v>3767</v>
      </c>
    </row>
    <row r="296" spans="1:10" x14ac:dyDescent="0.25">
      <c r="A296" s="44">
        <v>14624</v>
      </c>
      <c r="B296" s="44" t="s">
        <v>3419</v>
      </c>
      <c r="C296" s="44">
        <v>2012</v>
      </c>
      <c r="D296" s="52">
        <v>41231</v>
      </c>
      <c r="E296" s="44">
        <v>611</v>
      </c>
      <c r="F296" s="44">
        <v>184</v>
      </c>
      <c r="G296" s="44">
        <v>21479</v>
      </c>
      <c r="H296" s="53" t="s">
        <v>3010</v>
      </c>
      <c r="I296" s="53" t="s">
        <v>1322</v>
      </c>
      <c r="J296" s="53" t="s">
        <v>3768</v>
      </c>
    </row>
    <row r="297" spans="1:10" x14ac:dyDescent="0.25">
      <c r="A297" s="44">
        <v>14642</v>
      </c>
      <c r="B297" s="44" t="s">
        <v>3420</v>
      </c>
      <c r="C297" s="44">
        <v>2012</v>
      </c>
      <c r="D297" s="52">
        <v>41233</v>
      </c>
      <c r="E297" s="44">
        <v>440</v>
      </c>
      <c r="F297" s="44">
        <v>55</v>
      </c>
      <c r="G297" s="44">
        <v>5846</v>
      </c>
      <c r="H297" s="53" t="s">
        <v>3011</v>
      </c>
      <c r="I297" s="53" t="s">
        <v>1272</v>
      </c>
      <c r="J297" s="53" t="s">
        <v>3769</v>
      </c>
    </row>
    <row r="298" spans="1:10" x14ac:dyDescent="0.25">
      <c r="A298" s="44">
        <v>14648</v>
      </c>
      <c r="B298" s="44" t="s">
        <v>3420</v>
      </c>
      <c r="C298" s="44">
        <v>2012</v>
      </c>
      <c r="D298" s="52">
        <v>41233</v>
      </c>
      <c r="E298" s="44">
        <v>117</v>
      </c>
      <c r="F298" s="44">
        <v>93</v>
      </c>
      <c r="G298" s="44">
        <v>10881</v>
      </c>
      <c r="H298" s="53" t="s">
        <v>3011</v>
      </c>
      <c r="I298" s="53" t="s">
        <v>1272</v>
      </c>
      <c r="J298" s="53" t="s">
        <v>3770</v>
      </c>
    </row>
    <row r="299" spans="1:10" x14ac:dyDescent="0.25">
      <c r="A299" s="44">
        <v>14625</v>
      </c>
      <c r="B299" s="44" t="s">
        <v>3421</v>
      </c>
      <c r="C299" s="44">
        <v>2012</v>
      </c>
      <c r="D299" s="52">
        <v>41234</v>
      </c>
      <c r="E299" s="44">
        <v>279</v>
      </c>
      <c r="F299" s="44">
        <v>65</v>
      </c>
      <c r="G299" s="44">
        <v>9110</v>
      </c>
      <c r="H299" s="53" t="s">
        <v>3010</v>
      </c>
      <c r="I299" s="53" t="s">
        <v>1322</v>
      </c>
      <c r="J299" s="53" t="s">
        <v>3771</v>
      </c>
    </row>
    <row r="300" spans="1:10" x14ac:dyDescent="0.25">
      <c r="A300" s="44">
        <v>14643</v>
      </c>
      <c r="B300" s="44" t="s">
        <v>3421</v>
      </c>
      <c r="C300" s="44">
        <v>2012</v>
      </c>
      <c r="D300" s="52">
        <v>41234</v>
      </c>
      <c r="E300" s="44">
        <v>374</v>
      </c>
      <c r="F300" s="44">
        <v>55</v>
      </c>
      <c r="G300" s="44">
        <v>4838</v>
      </c>
      <c r="H300" s="53" t="s">
        <v>3011</v>
      </c>
      <c r="I300" s="53" t="s">
        <v>1272</v>
      </c>
      <c r="J300" s="53" t="s">
        <v>3772</v>
      </c>
    </row>
    <row r="301" spans="1:10" x14ac:dyDescent="0.25">
      <c r="A301" s="44">
        <v>14645</v>
      </c>
      <c r="B301" s="44" t="s">
        <v>3421</v>
      </c>
      <c r="C301" s="44">
        <v>2012</v>
      </c>
      <c r="D301" s="52">
        <v>41234</v>
      </c>
      <c r="E301" s="44">
        <v>189</v>
      </c>
      <c r="F301" s="44">
        <v>18</v>
      </c>
      <c r="G301" s="44">
        <v>3402</v>
      </c>
      <c r="H301" s="53" t="s">
        <v>3011</v>
      </c>
      <c r="I301" s="53" t="s">
        <v>1272</v>
      </c>
      <c r="J301" s="53" t="s">
        <v>3773</v>
      </c>
    </row>
    <row r="302" spans="1:10" x14ac:dyDescent="0.25">
      <c r="A302" s="44">
        <v>14644</v>
      </c>
      <c r="B302" s="44" t="s">
        <v>3422</v>
      </c>
      <c r="C302" s="44">
        <v>2012</v>
      </c>
      <c r="D302" s="52">
        <v>41235</v>
      </c>
      <c r="E302" s="44">
        <v>349</v>
      </c>
      <c r="F302" s="44">
        <v>96</v>
      </c>
      <c r="G302" s="44">
        <v>33504</v>
      </c>
      <c r="H302" s="53" t="s">
        <v>3011</v>
      </c>
      <c r="I302" s="53" t="s">
        <v>1272</v>
      </c>
      <c r="J302" s="53" t="s">
        <v>3774</v>
      </c>
    </row>
    <row r="303" spans="1:10" x14ac:dyDescent="0.25">
      <c r="A303" s="44">
        <v>14626</v>
      </c>
      <c r="B303" s="44" t="s">
        <v>3423</v>
      </c>
      <c r="C303" s="44">
        <v>2012</v>
      </c>
      <c r="D303" s="52">
        <v>41236</v>
      </c>
      <c r="E303" s="44">
        <v>129</v>
      </c>
      <c r="F303" s="44">
        <v>858</v>
      </c>
      <c r="G303" s="44">
        <v>44208</v>
      </c>
      <c r="H303" s="53" t="s">
        <v>3010</v>
      </c>
      <c r="I303" s="53" t="s">
        <v>1274</v>
      </c>
      <c r="J303" s="53" t="s">
        <v>3775</v>
      </c>
    </row>
    <row r="304" spans="1:10" x14ac:dyDescent="0.25">
      <c r="A304" s="44">
        <v>14627</v>
      </c>
      <c r="B304" s="44" t="s">
        <v>3423</v>
      </c>
      <c r="C304" s="44">
        <v>2012</v>
      </c>
      <c r="D304" s="52">
        <v>41236</v>
      </c>
      <c r="E304" s="44">
        <v>91</v>
      </c>
      <c r="F304" s="44">
        <v>42</v>
      </c>
      <c r="G304" s="44">
        <v>3822</v>
      </c>
      <c r="H304" s="53" t="s">
        <v>3010</v>
      </c>
      <c r="I304" s="53" t="s">
        <v>1274</v>
      </c>
      <c r="J304" s="53" t="s">
        <v>3776</v>
      </c>
    </row>
    <row r="305" spans="1:10" x14ac:dyDescent="0.25">
      <c r="A305" s="44">
        <v>14646</v>
      </c>
      <c r="B305" s="44" t="s">
        <v>3423</v>
      </c>
      <c r="C305" s="44">
        <v>2012</v>
      </c>
      <c r="D305" s="52">
        <v>41236</v>
      </c>
      <c r="E305" s="44">
        <v>351</v>
      </c>
      <c r="F305" s="44">
        <v>12</v>
      </c>
      <c r="G305" s="44">
        <v>4212</v>
      </c>
      <c r="H305" s="53" t="s">
        <v>3011</v>
      </c>
      <c r="I305" s="53" t="s">
        <v>1272</v>
      </c>
      <c r="J305" s="53" t="s">
        <v>3777</v>
      </c>
    </row>
    <row r="306" spans="1:10" x14ac:dyDescent="0.25">
      <c r="A306" s="44">
        <v>14628</v>
      </c>
      <c r="B306" s="44" t="s">
        <v>3424</v>
      </c>
      <c r="C306" s="44">
        <v>2012</v>
      </c>
      <c r="D306" s="52">
        <v>41237</v>
      </c>
      <c r="E306" s="44">
        <v>124</v>
      </c>
      <c r="F306" s="45">
        <v>498</v>
      </c>
      <c r="G306" s="44">
        <v>23904</v>
      </c>
      <c r="H306" s="53" t="s">
        <v>3010</v>
      </c>
      <c r="I306" s="53" t="s">
        <v>1322</v>
      </c>
      <c r="J306" s="53" t="s">
        <v>3778</v>
      </c>
    </row>
    <row r="307" spans="1:10" x14ac:dyDescent="0.25">
      <c r="A307" s="44">
        <v>14629</v>
      </c>
      <c r="B307" s="44" t="s">
        <v>3425</v>
      </c>
      <c r="C307" s="44">
        <v>2012</v>
      </c>
      <c r="D307" s="52">
        <v>41238</v>
      </c>
      <c r="E307" s="44">
        <v>508</v>
      </c>
      <c r="F307" s="44">
        <v>279</v>
      </c>
      <c r="G307" s="44">
        <v>55185</v>
      </c>
      <c r="H307" s="53" t="s">
        <v>3010</v>
      </c>
      <c r="I307" s="53" t="s">
        <v>1283</v>
      </c>
      <c r="J307" s="53" t="s">
        <v>3779</v>
      </c>
    </row>
    <row r="308" spans="1:10" x14ac:dyDescent="0.25">
      <c r="A308" s="44">
        <v>14630</v>
      </c>
      <c r="B308" s="44" t="s">
        <v>3426</v>
      </c>
      <c r="C308" s="44">
        <v>2012</v>
      </c>
      <c r="D308" s="52">
        <v>41239</v>
      </c>
      <c r="E308" s="44">
        <v>457</v>
      </c>
      <c r="F308" s="44">
        <v>65</v>
      </c>
      <c r="G308" s="44">
        <v>13295</v>
      </c>
      <c r="H308" s="53" t="s">
        <v>3010</v>
      </c>
      <c r="I308" s="53" t="s">
        <v>1274</v>
      </c>
      <c r="J308" s="53" t="s">
        <v>3779</v>
      </c>
    </row>
    <row r="309" spans="1:10" x14ac:dyDescent="0.25">
      <c r="A309" s="44">
        <v>14647</v>
      </c>
      <c r="B309" s="44" t="s">
        <v>3427</v>
      </c>
      <c r="C309" s="44">
        <v>2012</v>
      </c>
      <c r="D309" s="52">
        <v>41240</v>
      </c>
      <c r="E309" s="44">
        <v>365</v>
      </c>
      <c r="F309" s="44">
        <v>226</v>
      </c>
      <c r="G309" s="44">
        <v>45786</v>
      </c>
      <c r="H309" s="53" t="s">
        <v>3011</v>
      </c>
      <c r="I309" s="53" t="s">
        <v>1272</v>
      </c>
      <c r="J309" s="53" t="s">
        <v>3780</v>
      </c>
    </row>
    <row r="310" spans="1:10" x14ac:dyDescent="0.25">
      <c r="A310" s="44">
        <v>14631</v>
      </c>
      <c r="B310" s="44" t="s">
        <v>3428</v>
      </c>
      <c r="C310" s="44">
        <v>2012</v>
      </c>
      <c r="D310" s="52">
        <v>41241</v>
      </c>
      <c r="E310" s="44">
        <v>244</v>
      </c>
      <c r="F310" s="44">
        <v>170</v>
      </c>
      <c r="G310" s="44">
        <v>8636</v>
      </c>
      <c r="H310" s="53" t="s">
        <v>3010</v>
      </c>
      <c r="I310" s="53" t="s">
        <v>1322</v>
      </c>
      <c r="J310" s="53" t="s">
        <v>3781</v>
      </c>
    </row>
    <row r="311" spans="1:10" x14ac:dyDescent="0.25">
      <c r="A311" s="44">
        <v>14640</v>
      </c>
      <c r="B311" s="44" t="s">
        <v>3429</v>
      </c>
      <c r="C311" s="44">
        <v>2012</v>
      </c>
      <c r="D311" s="52">
        <v>41242</v>
      </c>
      <c r="E311" s="44">
        <v>285</v>
      </c>
      <c r="F311" s="44">
        <v>49</v>
      </c>
      <c r="G311" s="44">
        <v>13965</v>
      </c>
      <c r="H311" s="53" t="s">
        <v>3011</v>
      </c>
      <c r="I311" s="53" t="s">
        <v>1272</v>
      </c>
      <c r="J311" s="53" t="s">
        <v>3782</v>
      </c>
    </row>
    <row r="312" spans="1:10" x14ac:dyDescent="0.25">
      <c r="A312" s="44">
        <v>14632</v>
      </c>
      <c r="B312" s="44" t="s">
        <v>3430</v>
      </c>
      <c r="C312" s="44">
        <v>2012</v>
      </c>
      <c r="D312" s="52">
        <v>41243</v>
      </c>
      <c r="E312" s="44">
        <v>78</v>
      </c>
      <c r="F312" s="44">
        <v>16</v>
      </c>
      <c r="G312" s="44">
        <v>1278</v>
      </c>
      <c r="H312" s="53" t="s">
        <v>3010</v>
      </c>
      <c r="I312" s="53" t="s">
        <v>1283</v>
      </c>
      <c r="J312" s="53" t="s">
        <v>3783</v>
      </c>
    </row>
    <row r="313" spans="1:10" x14ac:dyDescent="0.25">
      <c r="A313" s="44">
        <v>14633</v>
      </c>
      <c r="B313" s="44" t="s">
        <v>3430</v>
      </c>
      <c r="C313" s="44">
        <v>2012</v>
      </c>
      <c r="D313" s="52">
        <v>41243</v>
      </c>
      <c r="E313" s="44">
        <v>126</v>
      </c>
      <c r="F313" s="44">
        <v>62</v>
      </c>
      <c r="G313" s="44">
        <v>4622</v>
      </c>
      <c r="H313" s="53" t="s">
        <v>3010</v>
      </c>
      <c r="I313" s="53" t="s">
        <v>1283</v>
      </c>
      <c r="J313" s="53" t="s">
        <v>3784</v>
      </c>
    </row>
    <row r="314" spans="1:10" x14ac:dyDescent="0.25">
      <c r="A314" s="44">
        <v>14634</v>
      </c>
      <c r="B314" s="44" t="s">
        <v>3430</v>
      </c>
      <c r="C314" s="44">
        <v>2012</v>
      </c>
      <c r="D314" s="52">
        <v>41243</v>
      </c>
      <c r="E314" s="44">
        <v>53</v>
      </c>
      <c r="F314" s="44">
        <v>9</v>
      </c>
      <c r="G314" s="44">
        <v>477</v>
      </c>
      <c r="H314" s="53" t="s">
        <v>3010</v>
      </c>
      <c r="I314" s="53" t="s">
        <v>1274</v>
      </c>
      <c r="J314" s="53" t="s">
        <v>3785</v>
      </c>
    </row>
    <row r="315" spans="1:10" x14ac:dyDescent="0.25">
      <c r="A315" s="44">
        <v>14649</v>
      </c>
      <c r="B315" s="44" t="s">
        <v>3431</v>
      </c>
      <c r="C315" s="44">
        <v>2012</v>
      </c>
      <c r="D315" s="52">
        <v>41244</v>
      </c>
      <c r="E315" s="44">
        <v>49</v>
      </c>
      <c r="F315" s="44">
        <v>49</v>
      </c>
      <c r="G315" s="44">
        <v>2401</v>
      </c>
      <c r="H315" s="53" t="s">
        <v>3010</v>
      </c>
      <c r="I315" s="53" t="s">
        <v>1274</v>
      </c>
      <c r="J315" s="53" t="s">
        <v>3786</v>
      </c>
    </row>
    <row r="316" spans="1:10" x14ac:dyDescent="0.25">
      <c r="A316" s="44">
        <v>14662</v>
      </c>
      <c r="B316" s="44" t="s">
        <v>3431</v>
      </c>
      <c r="C316" s="44">
        <v>2012</v>
      </c>
      <c r="D316" s="52">
        <v>41244</v>
      </c>
      <c r="E316" s="44">
        <v>135</v>
      </c>
      <c r="F316" s="44">
        <v>13</v>
      </c>
      <c r="G316" s="44">
        <v>1755</v>
      </c>
      <c r="H316" s="53" t="s">
        <v>3011</v>
      </c>
      <c r="I316" s="53" t="s">
        <v>1272</v>
      </c>
      <c r="J316" s="53" t="s">
        <v>3787</v>
      </c>
    </row>
    <row r="317" spans="1:10" x14ac:dyDescent="0.25">
      <c r="A317" s="44">
        <v>14650</v>
      </c>
      <c r="B317" s="44" t="s">
        <v>3432</v>
      </c>
      <c r="C317" s="44">
        <v>2012</v>
      </c>
      <c r="D317" s="52">
        <v>41247</v>
      </c>
      <c r="E317" s="44">
        <v>197</v>
      </c>
      <c r="F317" s="44">
        <v>724</v>
      </c>
      <c r="G317" s="44">
        <v>22748</v>
      </c>
      <c r="H317" s="53" t="s">
        <v>3010</v>
      </c>
      <c r="I317" s="53" t="s">
        <v>1274</v>
      </c>
      <c r="J317" s="53" t="s">
        <v>3788</v>
      </c>
    </row>
    <row r="318" spans="1:10" x14ac:dyDescent="0.25">
      <c r="A318" s="44">
        <v>14663</v>
      </c>
      <c r="B318" s="44" t="s">
        <v>3432</v>
      </c>
      <c r="C318" s="44">
        <v>2012</v>
      </c>
      <c r="D318" s="52">
        <v>41247</v>
      </c>
      <c r="E318" s="44">
        <v>392</v>
      </c>
      <c r="F318" s="44">
        <v>11</v>
      </c>
      <c r="G318" s="44">
        <v>4312</v>
      </c>
      <c r="H318" s="53" t="s">
        <v>3011</v>
      </c>
      <c r="I318" s="53" t="s">
        <v>1272</v>
      </c>
      <c r="J318" s="53" t="s">
        <v>3789</v>
      </c>
    </row>
    <row r="319" spans="1:10" x14ac:dyDescent="0.25">
      <c r="A319" s="44">
        <v>14671</v>
      </c>
      <c r="B319" s="44" t="s">
        <v>3432</v>
      </c>
      <c r="C319" s="44">
        <v>2012</v>
      </c>
      <c r="D319" s="52">
        <v>41247</v>
      </c>
      <c r="E319" s="44">
        <v>364</v>
      </c>
      <c r="F319" s="44">
        <v>26</v>
      </c>
      <c r="G319" s="44">
        <v>16796</v>
      </c>
      <c r="H319" s="53" t="s">
        <v>3011</v>
      </c>
      <c r="I319" s="53" t="s">
        <v>1272</v>
      </c>
      <c r="J319" s="53" t="s">
        <v>3790</v>
      </c>
    </row>
    <row r="320" spans="1:10" x14ac:dyDescent="0.25">
      <c r="A320" s="44">
        <v>14664</v>
      </c>
      <c r="B320" s="44" t="s">
        <v>3433</v>
      </c>
      <c r="C320" s="44">
        <v>2012</v>
      </c>
      <c r="D320" s="52">
        <v>41248</v>
      </c>
      <c r="E320" s="44">
        <v>357</v>
      </c>
      <c r="F320" s="44">
        <v>13</v>
      </c>
      <c r="G320" s="44">
        <v>4611</v>
      </c>
      <c r="H320" s="53" t="s">
        <v>3011</v>
      </c>
      <c r="I320" s="53" t="s">
        <v>1272</v>
      </c>
      <c r="J320" s="53" t="s">
        <v>3791</v>
      </c>
    </row>
    <row r="321" spans="1:10" x14ac:dyDescent="0.25">
      <c r="A321" s="44">
        <v>14651</v>
      </c>
      <c r="B321" s="44" t="s">
        <v>3434</v>
      </c>
      <c r="C321" s="44">
        <v>2012</v>
      </c>
      <c r="D321" s="52">
        <v>41249</v>
      </c>
      <c r="E321" s="44">
        <v>267</v>
      </c>
      <c r="F321" s="44">
        <v>132</v>
      </c>
      <c r="G321" s="44">
        <v>34122</v>
      </c>
      <c r="H321" s="53" t="s">
        <v>3010</v>
      </c>
      <c r="I321" s="53" t="s">
        <v>1322</v>
      </c>
      <c r="J321" s="53" t="s">
        <v>3792</v>
      </c>
    </row>
    <row r="322" spans="1:10" x14ac:dyDescent="0.25">
      <c r="A322" s="44">
        <v>14652</v>
      </c>
      <c r="B322" s="44" t="s">
        <v>3434</v>
      </c>
      <c r="C322" s="44">
        <v>2012</v>
      </c>
      <c r="D322" s="52">
        <v>41249</v>
      </c>
      <c r="E322" s="44">
        <v>57</v>
      </c>
      <c r="F322" s="44">
        <v>12</v>
      </c>
      <c r="G322" s="44">
        <v>684</v>
      </c>
      <c r="H322" s="53" t="s">
        <v>3010</v>
      </c>
      <c r="I322" s="53" t="s">
        <v>1322</v>
      </c>
      <c r="J322" s="53" t="s">
        <v>3793</v>
      </c>
    </row>
    <row r="323" spans="1:10" x14ac:dyDescent="0.25">
      <c r="A323" s="44">
        <v>14653</v>
      </c>
      <c r="B323" s="44" t="s">
        <v>3434</v>
      </c>
      <c r="C323" s="44">
        <v>2012</v>
      </c>
      <c r="D323" s="52">
        <v>41249</v>
      </c>
      <c r="E323" s="44">
        <v>185</v>
      </c>
      <c r="F323" s="44">
        <v>86</v>
      </c>
      <c r="G323" s="44">
        <v>15910</v>
      </c>
      <c r="H323" s="53" t="s">
        <v>3010</v>
      </c>
      <c r="I323" s="53" t="s">
        <v>1274</v>
      </c>
      <c r="J323" s="53" t="s">
        <v>3794</v>
      </c>
    </row>
    <row r="324" spans="1:10" x14ac:dyDescent="0.25">
      <c r="A324" s="44">
        <v>14654</v>
      </c>
      <c r="B324" s="44" t="s">
        <v>3434</v>
      </c>
      <c r="C324" s="44">
        <v>2012</v>
      </c>
      <c r="D324" s="52">
        <v>41249</v>
      </c>
      <c r="E324" s="44">
        <v>18</v>
      </c>
      <c r="F324" s="44">
        <v>170</v>
      </c>
      <c r="G324" s="44">
        <v>1318</v>
      </c>
      <c r="H324" s="53" t="s">
        <v>3010</v>
      </c>
      <c r="I324" s="53" t="s">
        <v>1299</v>
      </c>
      <c r="J324" s="53" t="s">
        <v>3795</v>
      </c>
    </row>
    <row r="325" spans="1:10" x14ac:dyDescent="0.25">
      <c r="A325" s="44">
        <v>14655</v>
      </c>
      <c r="B325" s="44" t="s">
        <v>3435</v>
      </c>
      <c r="C325" s="44">
        <v>2012</v>
      </c>
      <c r="D325" s="52">
        <v>41250</v>
      </c>
      <c r="E325" s="44">
        <v>405</v>
      </c>
      <c r="F325" s="44">
        <v>1526</v>
      </c>
      <c r="G325" s="44">
        <v>96028</v>
      </c>
      <c r="H325" s="53" t="s">
        <v>3010</v>
      </c>
      <c r="I325" s="53" t="s">
        <v>1283</v>
      </c>
      <c r="J325" s="53" t="s">
        <v>3796</v>
      </c>
    </row>
    <row r="326" spans="1:10" x14ac:dyDescent="0.25">
      <c r="A326" s="44">
        <v>14656</v>
      </c>
      <c r="B326" s="44" t="s">
        <v>3435</v>
      </c>
      <c r="C326" s="44">
        <v>2012</v>
      </c>
      <c r="D326" s="52">
        <v>41250</v>
      </c>
      <c r="E326" s="44">
        <v>192</v>
      </c>
      <c r="F326" s="44">
        <v>86</v>
      </c>
      <c r="G326" s="44">
        <v>16512</v>
      </c>
      <c r="H326" s="53" t="s">
        <v>3010</v>
      </c>
      <c r="I326" s="53" t="s">
        <v>1283</v>
      </c>
      <c r="J326" s="53" t="s">
        <v>3797</v>
      </c>
    </row>
    <row r="327" spans="1:10" x14ac:dyDescent="0.25">
      <c r="A327" s="44">
        <v>14667</v>
      </c>
      <c r="B327" s="44" t="s">
        <v>3435</v>
      </c>
      <c r="C327" s="44">
        <v>2012</v>
      </c>
      <c r="D327" s="52">
        <v>41250</v>
      </c>
      <c r="E327" s="44">
        <v>418</v>
      </c>
      <c r="F327" s="44">
        <v>13</v>
      </c>
      <c r="G327" s="44">
        <v>5434</v>
      </c>
      <c r="H327" s="53" t="s">
        <v>3011</v>
      </c>
      <c r="I327" s="53" t="s">
        <v>1272</v>
      </c>
      <c r="J327" s="53" t="s">
        <v>3798</v>
      </c>
    </row>
    <row r="328" spans="1:10" x14ac:dyDescent="0.25">
      <c r="A328" s="44">
        <v>14668</v>
      </c>
      <c r="B328" s="44" t="s">
        <v>3436</v>
      </c>
      <c r="C328" s="44">
        <v>2012</v>
      </c>
      <c r="D328" s="52">
        <v>41251</v>
      </c>
      <c r="E328" s="44">
        <v>142</v>
      </c>
      <c r="F328" s="44">
        <v>74</v>
      </c>
      <c r="G328" s="44">
        <v>6332</v>
      </c>
      <c r="H328" s="53" t="s">
        <v>3011</v>
      </c>
      <c r="I328" s="53" t="s">
        <v>1272</v>
      </c>
      <c r="J328" s="53" t="s">
        <v>3799</v>
      </c>
    </row>
    <row r="329" spans="1:10" x14ac:dyDescent="0.25">
      <c r="A329" s="44">
        <v>14657</v>
      </c>
      <c r="B329" s="44" t="s">
        <v>3437</v>
      </c>
      <c r="C329" s="44">
        <v>2012</v>
      </c>
      <c r="D329" s="52">
        <v>41252</v>
      </c>
      <c r="E329" s="44">
        <v>362</v>
      </c>
      <c r="F329" s="44">
        <v>95</v>
      </c>
      <c r="G329" s="44">
        <v>12585</v>
      </c>
      <c r="H329" s="53" t="s">
        <v>3010</v>
      </c>
      <c r="I329" s="53" t="s">
        <v>1274</v>
      </c>
      <c r="J329" s="53" t="s">
        <v>3800</v>
      </c>
    </row>
    <row r="330" spans="1:10" x14ac:dyDescent="0.25">
      <c r="A330" s="44">
        <v>14658</v>
      </c>
      <c r="B330" s="44" t="s">
        <v>3438</v>
      </c>
      <c r="C330" s="44">
        <v>2012</v>
      </c>
      <c r="D330" s="52">
        <v>41254</v>
      </c>
      <c r="E330" s="44">
        <v>71</v>
      </c>
      <c r="F330" s="44">
        <v>40</v>
      </c>
      <c r="G330" s="44">
        <v>2040</v>
      </c>
      <c r="H330" s="53" t="s">
        <v>3010</v>
      </c>
      <c r="I330" s="53" t="s">
        <v>1322</v>
      </c>
      <c r="J330" s="53" t="s">
        <v>3801</v>
      </c>
    </row>
    <row r="331" spans="1:10" x14ac:dyDescent="0.25">
      <c r="A331" s="44">
        <v>14666</v>
      </c>
      <c r="B331" s="44" t="s">
        <v>3438</v>
      </c>
      <c r="C331" s="44">
        <v>2012</v>
      </c>
      <c r="D331" s="52">
        <v>41254</v>
      </c>
      <c r="E331" s="44">
        <v>118</v>
      </c>
      <c r="F331" s="44">
        <v>31</v>
      </c>
      <c r="G331" s="44">
        <v>3658</v>
      </c>
      <c r="H331" s="53" t="s">
        <v>3011</v>
      </c>
      <c r="I331" s="53" t="s">
        <v>1272</v>
      </c>
      <c r="J331" s="53" t="s">
        <v>3802</v>
      </c>
    </row>
    <row r="332" spans="1:10" x14ac:dyDescent="0.25">
      <c r="A332" s="44">
        <v>14669</v>
      </c>
      <c r="B332" s="44" t="s">
        <v>3439</v>
      </c>
      <c r="C332" s="44">
        <v>2012</v>
      </c>
      <c r="D332" s="52">
        <v>41256</v>
      </c>
      <c r="E332" s="44">
        <v>484</v>
      </c>
      <c r="F332" s="44">
        <v>74</v>
      </c>
      <c r="G332" s="44">
        <v>35816</v>
      </c>
      <c r="H332" s="53" t="s">
        <v>3011</v>
      </c>
      <c r="I332" s="53" t="s">
        <v>1272</v>
      </c>
      <c r="J332" s="53" t="s">
        <v>3803</v>
      </c>
    </row>
    <row r="333" spans="1:10" x14ac:dyDescent="0.25">
      <c r="A333" s="44">
        <v>14659</v>
      </c>
      <c r="B333" s="44" t="s">
        <v>3440</v>
      </c>
      <c r="C333" s="44">
        <v>2012</v>
      </c>
      <c r="D333" s="52">
        <v>41257</v>
      </c>
      <c r="E333" s="44">
        <v>128</v>
      </c>
      <c r="F333" s="44">
        <v>76</v>
      </c>
      <c r="G333" s="44">
        <v>9728</v>
      </c>
      <c r="H333" s="53" t="s">
        <v>3010</v>
      </c>
      <c r="I333" s="53" t="s">
        <v>1322</v>
      </c>
      <c r="J333" s="53" t="s">
        <v>3804</v>
      </c>
    </row>
    <row r="334" spans="1:10" x14ac:dyDescent="0.25">
      <c r="A334" s="44">
        <v>14670</v>
      </c>
      <c r="B334" s="44" t="s">
        <v>3440</v>
      </c>
      <c r="C334" s="44">
        <v>2012</v>
      </c>
      <c r="D334" s="52">
        <v>41257</v>
      </c>
      <c r="E334" s="44">
        <v>360</v>
      </c>
      <c r="F334" s="44">
        <v>41</v>
      </c>
      <c r="G334" s="44">
        <v>14760</v>
      </c>
      <c r="H334" s="53" t="s">
        <v>3011</v>
      </c>
      <c r="I334" s="53" t="s">
        <v>1272</v>
      </c>
      <c r="J334" s="53" t="s">
        <v>3805</v>
      </c>
    </row>
    <row r="335" spans="1:10" x14ac:dyDescent="0.25">
      <c r="A335" s="44">
        <v>14672</v>
      </c>
      <c r="B335" s="44" t="s">
        <v>3441</v>
      </c>
      <c r="C335" s="44">
        <v>2012</v>
      </c>
      <c r="D335" s="52">
        <v>41260</v>
      </c>
      <c r="E335" s="44">
        <v>310</v>
      </c>
      <c r="F335" s="44">
        <v>49</v>
      </c>
      <c r="G335" s="44">
        <v>15190</v>
      </c>
      <c r="H335" s="53" t="s">
        <v>3011</v>
      </c>
      <c r="I335" s="53" t="s">
        <v>1272</v>
      </c>
      <c r="J335" s="53" t="s">
        <v>3806</v>
      </c>
    </row>
    <row r="336" spans="1:10" x14ac:dyDescent="0.25">
      <c r="A336" s="44">
        <v>14665</v>
      </c>
      <c r="B336" s="44" t="s">
        <v>3442</v>
      </c>
      <c r="C336" s="44">
        <v>2012</v>
      </c>
      <c r="D336" s="52">
        <v>41261</v>
      </c>
      <c r="E336" s="44">
        <v>290</v>
      </c>
      <c r="F336" s="44">
        <v>9</v>
      </c>
      <c r="G336" s="44">
        <v>2610</v>
      </c>
      <c r="H336" s="53" t="s">
        <v>3011</v>
      </c>
      <c r="I336" s="53" t="s">
        <v>1272</v>
      </c>
      <c r="J336" s="53" t="s">
        <v>3807</v>
      </c>
    </row>
    <row r="337" spans="1:10" x14ac:dyDescent="0.25">
      <c r="A337" s="44">
        <v>14673</v>
      </c>
      <c r="B337" s="44" t="s">
        <v>3443</v>
      </c>
      <c r="C337" s="44">
        <v>2012</v>
      </c>
      <c r="D337" s="52">
        <v>41263</v>
      </c>
      <c r="E337" s="44">
        <v>338</v>
      </c>
      <c r="F337" s="44">
        <v>9</v>
      </c>
      <c r="G337" s="44">
        <v>3042</v>
      </c>
      <c r="H337" s="53" t="s">
        <v>3011</v>
      </c>
      <c r="I337" s="53" t="s">
        <v>1272</v>
      </c>
      <c r="J337" s="53" t="s">
        <v>3808</v>
      </c>
    </row>
    <row r="338" spans="1:10" x14ac:dyDescent="0.25">
      <c r="A338" s="44">
        <v>14660</v>
      </c>
      <c r="B338" s="44" t="s">
        <v>3444</v>
      </c>
      <c r="C338" s="44">
        <v>2012</v>
      </c>
      <c r="D338" s="52">
        <v>41266</v>
      </c>
      <c r="E338" s="44">
        <v>581</v>
      </c>
      <c r="F338" s="44">
        <v>421</v>
      </c>
      <c r="G338" s="44">
        <v>50953</v>
      </c>
      <c r="H338" s="53" t="s">
        <v>3010</v>
      </c>
      <c r="I338" s="53" t="s">
        <v>1274</v>
      </c>
      <c r="J338" s="53" t="s">
        <v>3809</v>
      </c>
    </row>
    <row r="339" spans="1:10" x14ac:dyDescent="0.25">
      <c r="A339" s="44">
        <v>14661</v>
      </c>
      <c r="B339" s="44" t="s">
        <v>3445</v>
      </c>
      <c r="C339" s="44">
        <v>2012</v>
      </c>
      <c r="D339" s="52">
        <v>41271</v>
      </c>
      <c r="E339" s="44">
        <v>59</v>
      </c>
      <c r="F339" s="44">
        <v>151</v>
      </c>
      <c r="G339" s="44">
        <v>4589</v>
      </c>
      <c r="H339" s="53" t="s">
        <v>3010</v>
      </c>
      <c r="I339" s="53" t="s">
        <v>1274</v>
      </c>
      <c r="J339" s="53" t="s">
        <v>3810</v>
      </c>
    </row>
    <row r="340" spans="1:10" x14ac:dyDescent="0.25">
      <c r="A340" s="44">
        <v>14675</v>
      </c>
      <c r="B340" s="44" t="s">
        <v>3446</v>
      </c>
      <c r="C340" s="44">
        <v>2012</v>
      </c>
      <c r="D340" s="52">
        <v>41281</v>
      </c>
      <c r="E340" s="44">
        <v>59</v>
      </c>
      <c r="F340" s="44">
        <v>1272</v>
      </c>
      <c r="G340" s="44">
        <v>52564</v>
      </c>
      <c r="H340" s="53" t="s">
        <v>3010</v>
      </c>
      <c r="I340" s="53" t="s">
        <v>1274</v>
      </c>
      <c r="J340" s="53" t="s">
        <v>3811</v>
      </c>
    </row>
    <row r="341" spans="1:10" x14ac:dyDescent="0.25">
      <c r="A341" s="44">
        <v>14676</v>
      </c>
      <c r="B341" s="44" t="s">
        <v>3447</v>
      </c>
      <c r="C341" s="44">
        <v>2012</v>
      </c>
      <c r="D341" s="52">
        <v>41284</v>
      </c>
      <c r="E341" s="44">
        <v>189</v>
      </c>
      <c r="F341" s="44">
        <v>498</v>
      </c>
      <c r="G341" s="44">
        <v>28458</v>
      </c>
      <c r="H341" s="53" t="s">
        <v>3010</v>
      </c>
      <c r="I341" s="53" t="s">
        <v>1274</v>
      </c>
      <c r="J341" s="53" t="s">
        <v>3812</v>
      </c>
    </row>
    <row r="342" spans="1:10" x14ac:dyDescent="0.25">
      <c r="A342" s="44">
        <v>14677</v>
      </c>
      <c r="B342" s="44" t="s">
        <v>3447</v>
      </c>
      <c r="C342" s="44">
        <v>2012</v>
      </c>
      <c r="D342" s="52">
        <v>41284</v>
      </c>
      <c r="E342" s="44">
        <v>24</v>
      </c>
      <c r="F342" s="44">
        <v>65</v>
      </c>
      <c r="G342" s="44">
        <v>1560</v>
      </c>
      <c r="H342" s="53" t="s">
        <v>3010</v>
      </c>
      <c r="I342" s="53" t="s">
        <v>1270</v>
      </c>
      <c r="J342" s="53" t="s">
        <v>3813</v>
      </c>
    </row>
    <row r="343" spans="1:10" x14ac:dyDescent="0.25">
      <c r="A343" s="44">
        <v>14678</v>
      </c>
      <c r="B343" s="44" t="s">
        <v>3447</v>
      </c>
      <c r="C343" s="44">
        <v>2012</v>
      </c>
      <c r="D343" s="52">
        <v>41284</v>
      </c>
      <c r="E343" s="44">
        <v>129</v>
      </c>
      <c r="F343" s="44">
        <v>191</v>
      </c>
      <c r="G343" s="44">
        <v>24920</v>
      </c>
      <c r="H343" s="53" t="s">
        <v>3010</v>
      </c>
      <c r="I343" s="53" t="s">
        <v>1322</v>
      </c>
      <c r="J343" s="53" t="s">
        <v>3814</v>
      </c>
    </row>
    <row r="344" spans="1:10" x14ac:dyDescent="0.25">
      <c r="A344" s="44">
        <v>14686</v>
      </c>
      <c r="B344" s="44" t="s">
        <v>3447</v>
      </c>
      <c r="C344" s="44">
        <v>2012</v>
      </c>
      <c r="D344" s="52">
        <v>41284</v>
      </c>
      <c r="E344" s="44">
        <v>312</v>
      </c>
      <c r="F344" s="44">
        <v>41</v>
      </c>
      <c r="G344" s="44">
        <v>12792</v>
      </c>
      <c r="H344" s="53" t="s">
        <v>3011</v>
      </c>
      <c r="I344" s="53" t="s">
        <v>1272</v>
      </c>
      <c r="J344" s="53" t="s">
        <v>3815</v>
      </c>
    </row>
    <row r="345" spans="1:10" x14ac:dyDescent="0.25">
      <c r="A345" s="44">
        <v>14688</v>
      </c>
      <c r="B345" s="44" t="s">
        <v>3448</v>
      </c>
      <c r="C345" s="44">
        <v>2012</v>
      </c>
      <c r="D345" s="52">
        <v>41285</v>
      </c>
      <c r="E345" s="44">
        <v>258</v>
      </c>
      <c r="F345" s="44">
        <v>9</v>
      </c>
      <c r="G345" s="44">
        <v>2322</v>
      </c>
      <c r="H345" s="53" t="s">
        <v>3011</v>
      </c>
      <c r="I345" s="53" t="s">
        <v>1272</v>
      </c>
      <c r="J345" s="53" t="s">
        <v>3816</v>
      </c>
    </row>
    <row r="346" spans="1:10" x14ac:dyDescent="0.25">
      <c r="A346" s="44">
        <v>14680</v>
      </c>
      <c r="B346" s="44" t="s">
        <v>3449</v>
      </c>
      <c r="C346" s="44">
        <v>2012</v>
      </c>
      <c r="D346" s="52">
        <v>41287</v>
      </c>
      <c r="E346" s="44">
        <v>38</v>
      </c>
      <c r="F346" s="44">
        <v>1009</v>
      </c>
      <c r="G346" s="44">
        <v>33448</v>
      </c>
      <c r="H346" s="53" t="s">
        <v>3010</v>
      </c>
      <c r="I346" s="53" t="s">
        <v>1283</v>
      </c>
      <c r="J346" s="53" t="s">
        <v>3817</v>
      </c>
    </row>
    <row r="347" spans="1:10" x14ac:dyDescent="0.25">
      <c r="A347" s="44">
        <v>14689</v>
      </c>
      <c r="B347" s="44" t="s">
        <v>3449</v>
      </c>
      <c r="C347" s="44">
        <v>2012</v>
      </c>
      <c r="D347" s="52">
        <v>41287</v>
      </c>
      <c r="E347" s="44">
        <v>65</v>
      </c>
      <c r="F347" s="44">
        <v>44</v>
      </c>
      <c r="G347" s="44">
        <v>2860</v>
      </c>
      <c r="H347" s="53" t="s">
        <v>3011</v>
      </c>
      <c r="I347" s="53" t="s">
        <v>1272</v>
      </c>
      <c r="J347" s="53" t="s">
        <v>3818</v>
      </c>
    </row>
    <row r="348" spans="1:10" x14ac:dyDescent="0.25">
      <c r="A348" s="44">
        <v>14696</v>
      </c>
      <c r="B348" s="44" t="s">
        <v>3449</v>
      </c>
      <c r="C348" s="44">
        <v>2012</v>
      </c>
      <c r="D348" s="52">
        <v>41287</v>
      </c>
      <c r="E348" s="44">
        <v>242</v>
      </c>
      <c r="F348" s="44">
        <v>46</v>
      </c>
      <c r="G348" s="44">
        <v>6407</v>
      </c>
      <c r="H348" s="53" t="s">
        <v>3011</v>
      </c>
      <c r="I348" s="53" t="s">
        <v>1272</v>
      </c>
      <c r="J348" s="53" t="s">
        <v>3819</v>
      </c>
    </row>
    <row r="349" spans="1:10" x14ac:dyDescent="0.25">
      <c r="A349" s="44">
        <v>14692</v>
      </c>
      <c r="B349" s="44" t="s">
        <v>3450</v>
      </c>
      <c r="C349" s="44">
        <v>2012</v>
      </c>
      <c r="D349" s="52">
        <v>41288</v>
      </c>
      <c r="E349" s="44">
        <v>290</v>
      </c>
      <c r="F349" s="44">
        <v>18</v>
      </c>
      <c r="G349" s="44">
        <v>5220</v>
      </c>
      <c r="H349" s="53" t="s">
        <v>3011</v>
      </c>
      <c r="I349" s="53" t="s">
        <v>1272</v>
      </c>
      <c r="J349" s="53" t="s">
        <v>3820</v>
      </c>
    </row>
    <row r="350" spans="1:10" x14ac:dyDescent="0.25">
      <c r="A350" s="44">
        <v>14679</v>
      </c>
      <c r="B350" s="44" t="s">
        <v>3451</v>
      </c>
      <c r="C350" s="44">
        <v>2012</v>
      </c>
      <c r="D350" s="52">
        <v>41289</v>
      </c>
      <c r="E350" s="44">
        <v>32</v>
      </c>
      <c r="F350" s="44">
        <v>161</v>
      </c>
      <c r="G350" s="44">
        <v>5152</v>
      </c>
      <c r="H350" s="53" t="s">
        <v>3010</v>
      </c>
      <c r="I350" s="53" t="s">
        <v>1274</v>
      </c>
      <c r="J350" s="53" t="s">
        <v>3821</v>
      </c>
    </row>
    <row r="351" spans="1:10" x14ac:dyDescent="0.25">
      <c r="A351" s="44">
        <v>14690</v>
      </c>
      <c r="B351" s="44" t="s">
        <v>3452</v>
      </c>
      <c r="C351" s="44">
        <v>2012</v>
      </c>
      <c r="D351" s="52">
        <v>41291</v>
      </c>
      <c r="E351" s="44">
        <v>290</v>
      </c>
      <c r="F351" s="44">
        <v>41</v>
      </c>
      <c r="G351" s="44">
        <v>11890</v>
      </c>
      <c r="H351" s="53" t="s">
        <v>3011</v>
      </c>
      <c r="I351" s="53" t="s">
        <v>1272</v>
      </c>
      <c r="J351" s="53" t="s">
        <v>3822</v>
      </c>
    </row>
    <row r="352" spans="1:10" x14ac:dyDescent="0.25">
      <c r="A352" s="44">
        <v>14681</v>
      </c>
      <c r="B352" s="44" t="s">
        <v>3453</v>
      </c>
      <c r="C352" s="44">
        <v>2012</v>
      </c>
      <c r="D352" s="52">
        <v>41292</v>
      </c>
      <c r="E352" s="44">
        <v>11</v>
      </c>
      <c r="F352" s="44">
        <v>2516</v>
      </c>
      <c r="G352" s="44">
        <v>27676</v>
      </c>
      <c r="H352" s="53" t="s">
        <v>3010</v>
      </c>
      <c r="I352" s="53" t="s">
        <v>1270</v>
      </c>
      <c r="J352" s="53" t="s">
        <v>1886</v>
      </c>
    </row>
    <row r="353" spans="1:10" x14ac:dyDescent="0.25">
      <c r="A353" s="44">
        <v>14682</v>
      </c>
      <c r="B353" s="44" t="s">
        <v>3453</v>
      </c>
      <c r="C353" s="44">
        <v>2012</v>
      </c>
      <c r="D353" s="52">
        <v>41292</v>
      </c>
      <c r="E353" s="44">
        <v>248</v>
      </c>
      <c r="F353" s="44">
        <v>34</v>
      </c>
      <c r="G353" s="44">
        <v>8432</v>
      </c>
      <c r="H353" s="53" t="s">
        <v>3010</v>
      </c>
      <c r="I353" s="53" t="s">
        <v>1322</v>
      </c>
      <c r="J353" s="53" t="s">
        <v>3823</v>
      </c>
    </row>
    <row r="354" spans="1:10" x14ac:dyDescent="0.25">
      <c r="A354" s="44">
        <v>14691</v>
      </c>
      <c r="B354" s="44" t="s">
        <v>3453</v>
      </c>
      <c r="C354" s="44">
        <v>2012</v>
      </c>
      <c r="D354" s="52">
        <v>41292</v>
      </c>
      <c r="E354" s="44">
        <v>184</v>
      </c>
      <c r="F354" s="44">
        <v>252</v>
      </c>
      <c r="G354" s="44">
        <v>41484</v>
      </c>
      <c r="H354" s="53" t="s">
        <v>3011</v>
      </c>
      <c r="I354" s="53" t="s">
        <v>1272</v>
      </c>
      <c r="J354" s="53" t="s">
        <v>3824</v>
      </c>
    </row>
    <row r="355" spans="1:10" x14ac:dyDescent="0.25">
      <c r="A355" s="44">
        <v>14683</v>
      </c>
      <c r="B355" s="44" t="s">
        <v>3454</v>
      </c>
      <c r="C355" s="44">
        <v>2012</v>
      </c>
      <c r="D355" s="52">
        <v>41293</v>
      </c>
      <c r="E355" s="44">
        <v>12</v>
      </c>
      <c r="F355" s="44">
        <v>945</v>
      </c>
      <c r="G355" s="44">
        <v>4792</v>
      </c>
      <c r="H355" s="53" t="s">
        <v>3010</v>
      </c>
      <c r="I355" s="53" t="s">
        <v>1270</v>
      </c>
      <c r="J355" s="53" t="s">
        <v>3825</v>
      </c>
    </row>
    <row r="356" spans="1:10" x14ac:dyDescent="0.25">
      <c r="A356" s="44">
        <v>14684</v>
      </c>
      <c r="B356" s="44" t="s">
        <v>3455</v>
      </c>
      <c r="C356" s="44">
        <v>2012</v>
      </c>
      <c r="D356" s="52">
        <v>41296</v>
      </c>
      <c r="E356" s="44">
        <v>1440</v>
      </c>
      <c r="F356" s="44">
        <v>67</v>
      </c>
      <c r="G356" s="44">
        <v>96480</v>
      </c>
      <c r="H356" s="53" t="s">
        <v>3010</v>
      </c>
      <c r="I356" s="53" t="s">
        <v>1274</v>
      </c>
      <c r="J356" s="53" t="s">
        <v>3826</v>
      </c>
    </row>
    <row r="357" spans="1:10" x14ac:dyDescent="0.25">
      <c r="A357" s="44">
        <v>14694</v>
      </c>
      <c r="B357" s="44" t="s">
        <v>3455</v>
      </c>
      <c r="C357" s="44">
        <v>2012</v>
      </c>
      <c r="D357" s="52">
        <v>41296</v>
      </c>
      <c r="E357" s="44">
        <v>420</v>
      </c>
      <c r="F357" s="44">
        <v>34</v>
      </c>
      <c r="G357" s="44">
        <v>16476</v>
      </c>
      <c r="H357" s="53" t="s">
        <v>3011</v>
      </c>
      <c r="I357" s="53" t="s">
        <v>1272</v>
      </c>
      <c r="J357" s="53" t="s">
        <v>3827</v>
      </c>
    </row>
    <row r="358" spans="1:10" x14ac:dyDescent="0.25">
      <c r="A358" s="44">
        <v>14695</v>
      </c>
      <c r="B358" s="44" t="s">
        <v>3456</v>
      </c>
      <c r="C358" s="44">
        <v>2012</v>
      </c>
      <c r="D358" s="52">
        <v>41298</v>
      </c>
      <c r="E358" s="44">
        <v>333</v>
      </c>
      <c r="F358" s="44">
        <v>34</v>
      </c>
      <c r="G358" s="44">
        <v>11322</v>
      </c>
      <c r="H358" s="53" t="s">
        <v>3011</v>
      </c>
      <c r="I358" s="53" t="s">
        <v>1272</v>
      </c>
      <c r="J358" s="53" t="s">
        <v>3828</v>
      </c>
    </row>
    <row r="359" spans="1:10" x14ac:dyDescent="0.25">
      <c r="A359" s="44">
        <v>14687</v>
      </c>
      <c r="B359" s="44" t="s">
        <v>3457</v>
      </c>
      <c r="C359" s="44">
        <v>2012</v>
      </c>
      <c r="D359" s="52">
        <v>41299</v>
      </c>
      <c r="E359" s="44">
        <v>406</v>
      </c>
      <c r="F359" s="44">
        <v>80</v>
      </c>
      <c r="G359" s="44">
        <v>11048</v>
      </c>
      <c r="H359" s="53" t="s">
        <v>3011</v>
      </c>
      <c r="I359" s="53" t="s">
        <v>1272</v>
      </c>
      <c r="J359" s="53" t="s">
        <v>3829</v>
      </c>
    </row>
    <row r="360" spans="1:10" x14ac:dyDescent="0.25">
      <c r="A360" s="44">
        <v>14693</v>
      </c>
      <c r="B360" s="44" t="s">
        <v>3457</v>
      </c>
      <c r="C360" s="44">
        <v>2012</v>
      </c>
      <c r="D360" s="52">
        <v>41299</v>
      </c>
      <c r="E360" s="44">
        <v>400</v>
      </c>
      <c r="F360" s="44">
        <v>70</v>
      </c>
      <c r="G360" s="44">
        <v>6700</v>
      </c>
      <c r="H360" s="53" t="s">
        <v>3011</v>
      </c>
      <c r="I360" s="53" t="s">
        <v>1272</v>
      </c>
      <c r="J360" s="53" t="s">
        <v>3830</v>
      </c>
    </row>
    <row r="361" spans="1:10" x14ac:dyDescent="0.25">
      <c r="A361" s="44">
        <v>14685</v>
      </c>
      <c r="B361" s="44" t="s">
        <v>3458</v>
      </c>
      <c r="C361" s="44">
        <v>2012</v>
      </c>
      <c r="D361" s="52">
        <v>41305</v>
      </c>
      <c r="E361" s="44">
        <v>194</v>
      </c>
      <c r="F361" s="44">
        <v>12</v>
      </c>
      <c r="G361" s="44">
        <v>2328</v>
      </c>
      <c r="H361" s="53" t="s">
        <v>3010</v>
      </c>
      <c r="I361" s="53" t="s">
        <v>1274</v>
      </c>
      <c r="J361" s="53" t="s">
        <v>3831</v>
      </c>
    </row>
    <row r="362" spans="1:10" x14ac:dyDescent="0.25">
      <c r="A362" s="44">
        <v>14707</v>
      </c>
      <c r="B362" s="44" t="s">
        <v>3459</v>
      </c>
      <c r="C362" s="44">
        <v>2012</v>
      </c>
      <c r="D362" s="52">
        <v>41306</v>
      </c>
      <c r="E362" s="44">
        <v>334</v>
      </c>
      <c r="F362" s="44">
        <v>49</v>
      </c>
      <c r="G362" s="44">
        <v>16366</v>
      </c>
      <c r="H362" s="53" t="s">
        <v>3011</v>
      </c>
      <c r="I362" s="53" t="s">
        <v>1272</v>
      </c>
      <c r="J362" s="53" t="s">
        <v>3832</v>
      </c>
    </row>
    <row r="363" spans="1:10" x14ac:dyDescent="0.25">
      <c r="A363" s="44">
        <v>14697</v>
      </c>
      <c r="B363" s="44" t="s">
        <v>3460</v>
      </c>
      <c r="C363" s="44">
        <v>2012</v>
      </c>
      <c r="D363" s="52">
        <v>41309</v>
      </c>
      <c r="E363" s="44">
        <v>21</v>
      </c>
      <c r="F363" s="44">
        <v>170</v>
      </c>
      <c r="G363" s="44">
        <v>3321</v>
      </c>
      <c r="H363" s="53" t="s">
        <v>3010</v>
      </c>
      <c r="I363" s="53" t="s">
        <v>1299</v>
      </c>
      <c r="J363" s="53" t="s">
        <v>3833</v>
      </c>
    </row>
    <row r="364" spans="1:10" x14ac:dyDescent="0.25">
      <c r="A364" s="44">
        <v>14706</v>
      </c>
      <c r="B364" s="44" t="s">
        <v>3460</v>
      </c>
      <c r="C364" s="44">
        <v>2012</v>
      </c>
      <c r="D364" s="52">
        <v>41309</v>
      </c>
      <c r="E364" s="44">
        <v>460</v>
      </c>
      <c r="F364" s="44">
        <v>14</v>
      </c>
      <c r="G364" s="44">
        <v>11900</v>
      </c>
      <c r="H364" s="53" t="s">
        <v>3011</v>
      </c>
      <c r="I364" s="53" t="s">
        <v>1272</v>
      </c>
      <c r="J364" s="53" t="s">
        <v>3834</v>
      </c>
    </row>
    <row r="365" spans="1:10" x14ac:dyDescent="0.25">
      <c r="A365" s="44">
        <v>14708</v>
      </c>
      <c r="B365" s="44" t="s">
        <v>3461</v>
      </c>
      <c r="C365" s="44">
        <v>2012</v>
      </c>
      <c r="D365" s="52">
        <v>41310</v>
      </c>
      <c r="E365" s="44">
        <v>293</v>
      </c>
      <c r="F365" s="44">
        <v>32</v>
      </c>
      <c r="G365" s="44">
        <v>9376</v>
      </c>
      <c r="H365" s="53" t="s">
        <v>3011</v>
      </c>
      <c r="I365" s="53" t="s">
        <v>1272</v>
      </c>
      <c r="J365" s="53" t="s">
        <v>3835</v>
      </c>
    </row>
    <row r="366" spans="1:10" x14ac:dyDescent="0.25">
      <c r="A366" s="44">
        <v>14709</v>
      </c>
      <c r="B366" s="44" t="s">
        <v>3461</v>
      </c>
      <c r="C366" s="44">
        <v>2012</v>
      </c>
      <c r="D366" s="52">
        <v>41310</v>
      </c>
      <c r="E366" s="44">
        <v>178</v>
      </c>
      <c r="F366" s="44">
        <v>17</v>
      </c>
      <c r="G366" s="44">
        <v>914</v>
      </c>
      <c r="H366" s="53" t="s">
        <v>3011</v>
      </c>
      <c r="I366" s="53" t="s">
        <v>1272</v>
      </c>
      <c r="J366" s="53" t="s">
        <v>3836</v>
      </c>
    </row>
    <row r="367" spans="1:10" x14ac:dyDescent="0.25">
      <c r="A367" s="44">
        <v>14710</v>
      </c>
      <c r="B367" s="44" t="s">
        <v>3462</v>
      </c>
      <c r="C367" s="44">
        <v>2012</v>
      </c>
      <c r="D367" s="52">
        <v>41312</v>
      </c>
      <c r="E367" s="44">
        <v>330</v>
      </c>
      <c r="F367" s="44">
        <v>13</v>
      </c>
      <c r="G367" s="44">
        <v>4290</v>
      </c>
      <c r="H367" s="53" t="s">
        <v>3011</v>
      </c>
      <c r="I367" s="53" t="s">
        <v>1272</v>
      </c>
      <c r="J367" s="53" t="s">
        <v>3837</v>
      </c>
    </row>
    <row r="368" spans="1:10" x14ac:dyDescent="0.25">
      <c r="A368" s="44">
        <v>14698</v>
      </c>
      <c r="B368" s="44" t="s">
        <v>3463</v>
      </c>
      <c r="C368" s="44">
        <v>2012</v>
      </c>
      <c r="D368" s="52">
        <v>41316</v>
      </c>
      <c r="E368" s="44">
        <v>5855</v>
      </c>
      <c r="F368" s="44">
        <v>10</v>
      </c>
      <c r="G368" s="44">
        <v>58550</v>
      </c>
      <c r="H368" s="53" t="s">
        <v>3010</v>
      </c>
      <c r="I368" s="53" t="s">
        <v>1274</v>
      </c>
      <c r="J368" s="53" t="s">
        <v>3838</v>
      </c>
    </row>
    <row r="369" spans="1:10" x14ac:dyDescent="0.25">
      <c r="A369" s="44">
        <v>14699</v>
      </c>
      <c r="B369" s="44" t="s">
        <v>3463</v>
      </c>
      <c r="C369" s="44">
        <v>2012</v>
      </c>
      <c r="D369" s="52">
        <v>41316</v>
      </c>
      <c r="E369" s="44">
        <v>135</v>
      </c>
      <c r="F369" s="44">
        <v>90</v>
      </c>
      <c r="G369" s="44">
        <v>6710</v>
      </c>
      <c r="H369" s="53" t="s">
        <v>3010</v>
      </c>
      <c r="I369" s="53" t="s">
        <v>1283</v>
      </c>
      <c r="J369" s="53" t="s">
        <v>3839</v>
      </c>
    </row>
    <row r="370" spans="1:10" x14ac:dyDescent="0.25">
      <c r="A370" s="44">
        <v>14712</v>
      </c>
      <c r="B370" s="44" t="s">
        <v>3463</v>
      </c>
      <c r="C370" s="44">
        <v>2012</v>
      </c>
      <c r="D370" s="52">
        <v>41316</v>
      </c>
      <c r="E370" s="44">
        <v>58</v>
      </c>
      <c r="F370" s="44">
        <v>103</v>
      </c>
      <c r="G370" s="44">
        <v>5974</v>
      </c>
      <c r="H370" s="53" t="s">
        <v>3011</v>
      </c>
      <c r="I370" s="53" t="s">
        <v>1272</v>
      </c>
      <c r="J370" s="53" t="s">
        <v>3840</v>
      </c>
    </row>
    <row r="371" spans="1:10" x14ac:dyDescent="0.25">
      <c r="A371" s="44">
        <v>14711</v>
      </c>
      <c r="B371" s="44" t="s">
        <v>3464</v>
      </c>
      <c r="C371" s="44">
        <v>2012</v>
      </c>
      <c r="D371" s="52">
        <v>41317</v>
      </c>
      <c r="E371" s="44">
        <v>448</v>
      </c>
      <c r="F371" s="44">
        <v>60</v>
      </c>
      <c r="G371" s="44">
        <v>32904</v>
      </c>
      <c r="H371" s="53" t="s">
        <v>3011</v>
      </c>
      <c r="I371" s="53" t="s">
        <v>1272</v>
      </c>
      <c r="J371" s="53" t="s">
        <v>3841</v>
      </c>
    </row>
    <row r="372" spans="1:10" x14ac:dyDescent="0.25">
      <c r="A372" s="44">
        <v>14713</v>
      </c>
      <c r="B372" s="44" t="s">
        <v>3465</v>
      </c>
      <c r="C372" s="44">
        <v>2012</v>
      </c>
      <c r="D372" s="52">
        <v>41318</v>
      </c>
      <c r="E372" s="44">
        <v>425</v>
      </c>
      <c r="F372" s="44">
        <v>12</v>
      </c>
      <c r="G372" s="44">
        <v>5100</v>
      </c>
      <c r="H372" s="53" t="s">
        <v>3011</v>
      </c>
      <c r="I372" s="53" t="s">
        <v>1272</v>
      </c>
      <c r="J372" s="53" t="s">
        <v>3842</v>
      </c>
    </row>
    <row r="373" spans="1:10" x14ac:dyDescent="0.25">
      <c r="A373" s="44">
        <v>14714</v>
      </c>
      <c r="B373" s="44" t="s">
        <v>3465</v>
      </c>
      <c r="C373" s="44">
        <v>2012</v>
      </c>
      <c r="D373" s="52">
        <v>41318</v>
      </c>
      <c r="E373" s="44">
        <v>55</v>
      </c>
      <c r="F373" s="44">
        <v>260</v>
      </c>
      <c r="G373" s="44">
        <v>14300</v>
      </c>
      <c r="H373" s="53" t="s">
        <v>3011</v>
      </c>
      <c r="I373" s="53" t="s">
        <v>1272</v>
      </c>
      <c r="J373" s="53" t="s">
        <v>3843</v>
      </c>
    </row>
    <row r="374" spans="1:10" x14ac:dyDescent="0.25">
      <c r="A374" s="44">
        <v>14715</v>
      </c>
      <c r="B374" s="44" t="s">
        <v>3466</v>
      </c>
      <c r="C374" s="44">
        <v>2012</v>
      </c>
      <c r="D374" s="52">
        <v>41319</v>
      </c>
      <c r="E374" s="44">
        <v>413</v>
      </c>
      <c r="F374" s="44">
        <v>70</v>
      </c>
      <c r="G374" s="44">
        <v>8789</v>
      </c>
      <c r="H374" s="53" t="s">
        <v>3011</v>
      </c>
      <c r="I374" s="53" t="s">
        <v>1272</v>
      </c>
      <c r="J374" s="53" t="s">
        <v>3844</v>
      </c>
    </row>
    <row r="375" spans="1:10" x14ac:dyDescent="0.25">
      <c r="A375" s="44">
        <v>14716</v>
      </c>
      <c r="B375" s="44" t="s">
        <v>3467</v>
      </c>
      <c r="C375" s="44">
        <v>2012</v>
      </c>
      <c r="D375" s="52">
        <v>41320</v>
      </c>
      <c r="E375" s="44">
        <v>463</v>
      </c>
      <c r="F375" s="44">
        <v>52</v>
      </c>
      <c r="G375" s="44">
        <v>24076</v>
      </c>
      <c r="H375" s="53" t="s">
        <v>3011</v>
      </c>
      <c r="I375" s="53" t="s">
        <v>1272</v>
      </c>
      <c r="J375" s="53" t="s">
        <v>3845</v>
      </c>
    </row>
    <row r="376" spans="1:10" x14ac:dyDescent="0.25">
      <c r="A376" s="44">
        <v>14700</v>
      </c>
      <c r="B376" s="44" t="s">
        <v>3468</v>
      </c>
      <c r="C376" s="44">
        <v>2012</v>
      </c>
      <c r="D376" s="52">
        <v>41321</v>
      </c>
      <c r="E376" s="44">
        <v>23</v>
      </c>
      <c r="F376" s="44">
        <v>75</v>
      </c>
      <c r="G376" s="44">
        <v>1725</v>
      </c>
      <c r="H376" s="53" t="s">
        <v>3010</v>
      </c>
      <c r="I376" s="53" t="s">
        <v>1299</v>
      </c>
      <c r="J376" s="53" t="s">
        <v>3846</v>
      </c>
    </row>
    <row r="377" spans="1:10" x14ac:dyDescent="0.25">
      <c r="A377" s="44">
        <v>14701</v>
      </c>
      <c r="B377" s="44" t="s">
        <v>3469</v>
      </c>
      <c r="C377" s="44">
        <v>2012</v>
      </c>
      <c r="D377" s="52">
        <v>41353</v>
      </c>
      <c r="E377" s="44">
        <v>103</v>
      </c>
      <c r="F377" s="44">
        <v>114</v>
      </c>
      <c r="G377" s="44">
        <v>8080</v>
      </c>
      <c r="H377" s="53" t="s">
        <v>3010</v>
      </c>
      <c r="I377" s="53" t="s">
        <v>1270</v>
      </c>
      <c r="J377" s="53" t="s">
        <v>3847</v>
      </c>
    </row>
    <row r="378" spans="1:10" x14ac:dyDescent="0.25">
      <c r="A378" s="44">
        <v>14702</v>
      </c>
      <c r="B378" s="44" t="s">
        <v>3470</v>
      </c>
      <c r="C378" s="44">
        <v>2012</v>
      </c>
      <c r="D378" s="52">
        <v>41326</v>
      </c>
      <c r="E378" s="44">
        <v>136</v>
      </c>
      <c r="F378" s="44">
        <v>173</v>
      </c>
      <c r="G378" s="44">
        <v>23528</v>
      </c>
      <c r="H378" s="53" t="s">
        <v>3010</v>
      </c>
      <c r="I378" s="53" t="s">
        <v>1283</v>
      </c>
      <c r="J378" s="53" t="s">
        <v>3848</v>
      </c>
    </row>
    <row r="379" spans="1:10" x14ac:dyDescent="0.25">
      <c r="A379" s="44">
        <v>14718</v>
      </c>
      <c r="B379" s="44" t="s">
        <v>3470</v>
      </c>
      <c r="C379" s="44">
        <v>2012</v>
      </c>
      <c r="D379" s="52">
        <v>41326</v>
      </c>
      <c r="E379" s="44">
        <v>359</v>
      </c>
      <c r="F379" s="44">
        <v>16</v>
      </c>
      <c r="G379" s="44">
        <v>5744</v>
      </c>
      <c r="H379" s="53" t="s">
        <v>3011</v>
      </c>
      <c r="I379" s="53" t="s">
        <v>1272</v>
      </c>
      <c r="J379" s="53" t="s">
        <v>3849</v>
      </c>
    </row>
    <row r="380" spans="1:10" x14ac:dyDescent="0.25">
      <c r="A380" s="44">
        <v>14703</v>
      </c>
      <c r="B380" s="44" t="s">
        <v>3471</v>
      </c>
      <c r="C380" s="44">
        <v>2012</v>
      </c>
      <c r="D380" s="52">
        <v>41327</v>
      </c>
      <c r="E380" s="44">
        <v>19</v>
      </c>
      <c r="F380" s="44">
        <v>498</v>
      </c>
      <c r="G380" s="44">
        <v>9462</v>
      </c>
      <c r="H380" s="53" t="s">
        <v>3010</v>
      </c>
      <c r="I380" s="53" t="s">
        <v>1274</v>
      </c>
      <c r="J380" s="53" t="s">
        <v>3850</v>
      </c>
    </row>
    <row r="381" spans="1:10" x14ac:dyDescent="0.25">
      <c r="A381" s="44">
        <v>14704</v>
      </c>
      <c r="B381" s="44" t="s">
        <v>3472</v>
      </c>
      <c r="C381" s="44">
        <v>2012</v>
      </c>
      <c r="D381" s="52">
        <v>41328</v>
      </c>
      <c r="E381" s="44">
        <v>75</v>
      </c>
      <c r="F381" s="44">
        <v>226</v>
      </c>
      <c r="G381" s="44">
        <v>14035</v>
      </c>
      <c r="H381" s="53" t="s">
        <v>3010</v>
      </c>
      <c r="I381" s="53" t="s">
        <v>1283</v>
      </c>
      <c r="J381" s="53" t="s">
        <v>3851</v>
      </c>
    </row>
    <row r="382" spans="1:10" x14ac:dyDescent="0.25">
      <c r="A382" s="44">
        <v>14721</v>
      </c>
      <c r="B382" s="44" t="s">
        <v>3473</v>
      </c>
      <c r="C382" s="44">
        <v>2012</v>
      </c>
      <c r="D382" s="52">
        <v>41329</v>
      </c>
      <c r="E382" s="44">
        <v>93</v>
      </c>
      <c r="F382" s="44">
        <v>361</v>
      </c>
      <c r="G382" s="44">
        <v>33382</v>
      </c>
      <c r="H382" s="53" t="s">
        <v>3011</v>
      </c>
      <c r="I382" s="53" t="s">
        <v>1272</v>
      </c>
      <c r="J382" s="53" t="s">
        <v>3852</v>
      </c>
    </row>
    <row r="383" spans="1:10" x14ac:dyDescent="0.25">
      <c r="A383" s="44">
        <v>14705</v>
      </c>
      <c r="B383" s="44" t="s">
        <v>3474</v>
      </c>
      <c r="C383" s="44">
        <v>2012</v>
      </c>
      <c r="D383" s="52">
        <v>41330</v>
      </c>
      <c r="E383" s="44">
        <v>393</v>
      </c>
      <c r="F383" s="44">
        <v>32</v>
      </c>
      <c r="G383" s="44">
        <v>12576</v>
      </c>
      <c r="H383" s="53" t="s">
        <v>3010</v>
      </c>
      <c r="I383" s="53" t="s">
        <v>1322</v>
      </c>
      <c r="J383" s="53" t="s">
        <v>3853</v>
      </c>
    </row>
    <row r="384" spans="1:10" x14ac:dyDescent="0.25">
      <c r="A384" s="44">
        <v>14719</v>
      </c>
      <c r="B384" s="44" t="s">
        <v>3475</v>
      </c>
      <c r="C384" s="44">
        <v>2012</v>
      </c>
      <c r="D384" s="52">
        <v>41332</v>
      </c>
      <c r="E384" s="44">
        <v>380</v>
      </c>
      <c r="F384" s="44">
        <v>41</v>
      </c>
      <c r="G384" s="44">
        <v>15580</v>
      </c>
      <c r="H384" s="53" t="s">
        <v>3011</v>
      </c>
      <c r="I384" s="53" t="s">
        <v>1272</v>
      </c>
      <c r="J384" s="53" t="s">
        <v>3854</v>
      </c>
    </row>
    <row r="385" spans="1:10" x14ac:dyDescent="0.25">
      <c r="A385" s="44">
        <v>14720</v>
      </c>
      <c r="B385" s="44" t="s">
        <v>3476</v>
      </c>
      <c r="C385" s="44">
        <v>2012</v>
      </c>
      <c r="D385" s="52">
        <v>41333</v>
      </c>
      <c r="E385" s="44">
        <v>480</v>
      </c>
      <c r="F385" s="44">
        <v>11</v>
      </c>
      <c r="G385" s="44">
        <v>5280</v>
      </c>
      <c r="H385" s="53" t="s">
        <v>3011</v>
      </c>
      <c r="I385" s="53" t="s">
        <v>1272</v>
      </c>
      <c r="J385" s="53" t="s">
        <v>3855</v>
      </c>
    </row>
    <row r="386" spans="1:10" x14ac:dyDescent="0.25">
      <c r="A386" s="44">
        <v>14722</v>
      </c>
      <c r="B386" s="44" t="s">
        <v>3477</v>
      </c>
      <c r="C386" s="44">
        <v>2012</v>
      </c>
      <c r="D386" s="52">
        <v>41334</v>
      </c>
      <c r="E386" s="44">
        <v>112</v>
      </c>
      <c r="F386" s="44">
        <v>138</v>
      </c>
      <c r="G386" s="44">
        <v>11005</v>
      </c>
      <c r="H386" s="53" t="s">
        <v>3010</v>
      </c>
      <c r="I386" s="53" t="s">
        <v>1322</v>
      </c>
      <c r="J386" s="53" t="s">
        <v>3856</v>
      </c>
    </row>
    <row r="387" spans="1:10" x14ac:dyDescent="0.25">
      <c r="A387" s="44">
        <v>14723</v>
      </c>
      <c r="B387" s="44" t="s">
        <v>3477</v>
      </c>
      <c r="C387" s="44">
        <v>2012</v>
      </c>
      <c r="D387" s="52">
        <v>41334</v>
      </c>
      <c r="E387" s="44">
        <v>69</v>
      </c>
      <c r="F387" s="44">
        <v>5458</v>
      </c>
      <c r="G387" s="44">
        <v>260979</v>
      </c>
      <c r="H387" s="53" t="s">
        <v>3010</v>
      </c>
      <c r="I387" s="53" t="s">
        <v>1270</v>
      </c>
      <c r="J387" s="53" t="s">
        <v>3857</v>
      </c>
    </row>
    <row r="388" spans="1:10" x14ac:dyDescent="0.25">
      <c r="A388" s="44">
        <v>14740</v>
      </c>
      <c r="B388" s="44" t="s">
        <v>3477</v>
      </c>
      <c r="C388" s="44">
        <v>2012</v>
      </c>
      <c r="D388" s="52">
        <v>41334</v>
      </c>
      <c r="E388" s="44">
        <v>252</v>
      </c>
      <c r="F388" s="44">
        <v>33</v>
      </c>
      <c r="G388" s="44">
        <v>8316</v>
      </c>
      <c r="H388" s="53" t="s">
        <v>3011</v>
      </c>
      <c r="I388" s="53" t="s">
        <v>1272</v>
      </c>
      <c r="J388" s="53" t="s">
        <v>3858</v>
      </c>
    </row>
    <row r="389" spans="1:10" x14ac:dyDescent="0.25">
      <c r="A389" s="44">
        <v>14724</v>
      </c>
      <c r="B389" s="44" t="s">
        <v>3478</v>
      </c>
      <c r="C389" s="44">
        <v>2012</v>
      </c>
      <c r="D389" s="52">
        <v>41336</v>
      </c>
      <c r="E389" s="44">
        <v>67</v>
      </c>
      <c r="F389" s="44">
        <v>95</v>
      </c>
      <c r="G389" s="44">
        <v>6365</v>
      </c>
      <c r="H389" s="53" t="s">
        <v>3010</v>
      </c>
      <c r="I389" s="53" t="s">
        <v>1283</v>
      </c>
      <c r="J389" s="53" t="s">
        <v>3859</v>
      </c>
    </row>
    <row r="390" spans="1:10" x14ac:dyDescent="0.25">
      <c r="A390" s="44">
        <v>14741</v>
      </c>
      <c r="B390" s="44" t="s">
        <v>3479</v>
      </c>
      <c r="C390" s="44">
        <v>2012</v>
      </c>
      <c r="D390" s="52">
        <v>41338</v>
      </c>
      <c r="E390" s="44">
        <v>83</v>
      </c>
      <c r="F390" s="44">
        <v>662</v>
      </c>
      <c r="G390" s="44">
        <v>92010</v>
      </c>
      <c r="H390" s="53" t="s">
        <v>3011</v>
      </c>
      <c r="I390" s="53" t="s">
        <v>1272</v>
      </c>
      <c r="J390" s="53" t="s">
        <v>3860</v>
      </c>
    </row>
    <row r="391" spans="1:10" x14ac:dyDescent="0.25">
      <c r="A391" s="44">
        <v>14725</v>
      </c>
      <c r="B391" s="44" t="s">
        <v>3480</v>
      </c>
      <c r="C391" s="44">
        <v>2012</v>
      </c>
      <c r="D391" s="52">
        <v>41339</v>
      </c>
      <c r="E391" s="44">
        <v>125</v>
      </c>
      <c r="F391" s="44">
        <v>643</v>
      </c>
      <c r="G391" s="44">
        <v>18373</v>
      </c>
      <c r="H391" s="53" t="s">
        <v>3010</v>
      </c>
      <c r="I391" s="53" t="s">
        <v>1322</v>
      </c>
      <c r="J391" s="53" t="s">
        <v>3861</v>
      </c>
    </row>
    <row r="392" spans="1:10" x14ac:dyDescent="0.25">
      <c r="A392" s="44">
        <v>14742</v>
      </c>
      <c r="B392" s="44" t="s">
        <v>3480</v>
      </c>
      <c r="C392" s="44">
        <v>2012</v>
      </c>
      <c r="D392" s="52">
        <v>41339</v>
      </c>
      <c r="E392" s="44">
        <v>572</v>
      </c>
      <c r="F392" s="44">
        <v>133</v>
      </c>
      <c r="G392" s="44">
        <v>76076</v>
      </c>
      <c r="H392" s="53" t="s">
        <v>3011</v>
      </c>
      <c r="I392" s="53" t="s">
        <v>1272</v>
      </c>
      <c r="J392" s="53" t="s">
        <v>3862</v>
      </c>
    </row>
    <row r="393" spans="1:10" x14ac:dyDescent="0.25">
      <c r="A393" s="44">
        <v>14743</v>
      </c>
      <c r="B393" s="44" t="s">
        <v>3480</v>
      </c>
      <c r="C393" s="44">
        <v>2012</v>
      </c>
      <c r="D393" s="52">
        <v>41339</v>
      </c>
      <c r="E393" s="44">
        <v>163</v>
      </c>
      <c r="F393" s="44">
        <v>8</v>
      </c>
      <c r="G393" s="44">
        <v>1304</v>
      </c>
      <c r="H393" s="53" t="s">
        <v>3011</v>
      </c>
      <c r="I393" s="53" t="s">
        <v>1272</v>
      </c>
      <c r="J393" s="53" t="s">
        <v>3863</v>
      </c>
    </row>
    <row r="394" spans="1:10" x14ac:dyDescent="0.25">
      <c r="A394" s="44">
        <v>14744</v>
      </c>
      <c r="B394" s="44" t="s">
        <v>3481</v>
      </c>
      <c r="C394" s="44">
        <v>2012</v>
      </c>
      <c r="D394" s="52">
        <v>41341</v>
      </c>
      <c r="E394" s="44">
        <v>318</v>
      </c>
      <c r="F394" s="44">
        <v>5</v>
      </c>
      <c r="G394" s="44">
        <v>1590</v>
      </c>
      <c r="H394" s="53" t="s">
        <v>3011</v>
      </c>
      <c r="I394" s="53" t="s">
        <v>1272</v>
      </c>
      <c r="J394" s="53" t="s">
        <v>3864</v>
      </c>
    </row>
    <row r="395" spans="1:10" x14ac:dyDescent="0.25">
      <c r="A395" s="44">
        <v>14726</v>
      </c>
      <c r="B395" s="44" t="s">
        <v>3482</v>
      </c>
      <c r="C395" s="44">
        <v>2012</v>
      </c>
      <c r="D395" s="52">
        <v>41343</v>
      </c>
      <c r="E395" s="44">
        <v>170</v>
      </c>
      <c r="F395" s="44">
        <v>81</v>
      </c>
      <c r="G395" s="44">
        <v>9534</v>
      </c>
      <c r="H395" s="53" t="s">
        <v>3010</v>
      </c>
      <c r="I395" s="53" t="s">
        <v>1283</v>
      </c>
      <c r="J395" s="53" t="s">
        <v>3865</v>
      </c>
    </row>
    <row r="396" spans="1:10" x14ac:dyDescent="0.25">
      <c r="A396" s="44">
        <v>14727</v>
      </c>
      <c r="B396" s="44" t="s">
        <v>3483</v>
      </c>
      <c r="C396" s="44">
        <v>2012</v>
      </c>
      <c r="D396" s="52">
        <v>41344</v>
      </c>
      <c r="E396" s="44">
        <v>31</v>
      </c>
      <c r="F396" s="44">
        <v>216</v>
      </c>
      <c r="G396" s="44">
        <v>6353</v>
      </c>
      <c r="H396" s="53" t="s">
        <v>3010</v>
      </c>
      <c r="I396" s="53" t="s">
        <v>1270</v>
      </c>
      <c r="J396" s="53" t="s">
        <v>2550</v>
      </c>
    </row>
    <row r="397" spans="1:10" x14ac:dyDescent="0.25">
      <c r="A397" s="44">
        <v>14745</v>
      </c>
      <c r="B397" s="44" t="s">
        <v>3484</v>
      </c>
      <c r="C397" s="44">
        <v>2012</v>
      </c>
      <c r="D397" s="52">
        <v>41345</v>
      </c>
      <c r="E397" s="44">
        <v>358</v>
      </c>
      <c r="F397" s="44">
        <v>24</v>
      </c>
      <c r="G397" s="44">
        <v>8592</v>
      </c>
      <c r="H397" s="53" t="s">
        <v>3011</v>
      </c>
      <c r="I397" s="53" t="s">
        <v>1272</v>
      </c>
      <c r="J397" s="53" t="s">
        <v>3866</v>
      </c>
    </row>
    <row r="398" spans="1:10" x14ac:dyDescent="0.25">
      <c r="A398" s="44">
        <v>14728</v>
      </c>
      <c r="B398" s="44" t="s">
        <v>3485</v>
      </c>
      <c r="C398" s="44">
        <v>2012</v>
      </c>
      <c r="D398" s="52">
        <v>41347</v>
      </c>
      <c r="E398" s="44">
        <v>56</v>
      </c>
      <c r="F398" s="44">
        <v>31</v>
      </c>
      <c r="G398" s="44">
        <v>1736</v>
      </c>
      <c r="H398" s="53" t="s">
        <v>3010</v>
      </c>
      <c r="I398" s="53" t="s">
        <v>1274</v>
      </c>
      <c r="J398" s="53" t="s">
        <v>3867</v>
      </c>
    </row>
    <row r="399" spans="1:10" x14ac:dyDescent="0.25">
      <c r="A399" s="44">
        <v>14746</v>
      </c>
      <c r="B399" s="44" t="s">
        <v>3485</v>
      </c>
      <c r="C399" s="44">
        <v>2012</v>
      </c>
      <c r="D399" s="52">
        <v>41347</v>
      </c>
      <c r="E399" s="44">
        <v>377</v>
      </c>
      <c r="F399" s="44">
        <v>33</v>
      </c>
      <c r="G399" s="44">
        <v>12441</v>
      </c>
      <c r="H399" s="53" t="s">
        <v>3011</v>
      </c>
      <c r="I399" s="53" t="s">
        <v>1272</v>
      </c>
      <c r="J399" s="53" t="s">
        <v>3868</v>
      </c>
    </row>
    <row r="400" spans="1:10" x14ac:dyDescent="0.25">
      <c r="A400" s="44">
        <v>14729</v>
      </c>
      <c r="B400" s="44" t="s">
        <v>3486</v>
      </c>
      <c r="C400" s="44">
        <v>2012</v>
      </c>
      <c r="D400" s="52">
        <v>41350</v>
      </c>
      <c r="E400" s="44">
        <v>153</v>
      </c>
      <c r="F400" s="44">
        <v>868</v>
      </c>
      <c r="G400" s="44">
        <v>75396</v>
      </c>
      <c r="H400" s="53" t="s">
        <v>3010</v>
      </c>
      <c r="I400" s="53" t="s">
        <v>1299</v>
      </c>
      <c r="J400" s="53" t="s">
        <v>3869</v>
      </c>
    </row>
    <row r="401" spans="1:10" x14ac:dyDescent="0.25">
      <c r="A401" s="44">
        <v>14747</v>
      </c>
      <c r="B401" s="44" t="s">
        <v>3487</v>
      </c>
      <c r="C401" s="44">
        <v>2012</v>
      </c>
      <c r="D401" s="52">
        <v>41352</v>
      </c>
      <c r="E401" s="44">
        <v>495</v>
      </c>
      <c r="F401" s="44">
        <v>51</v>
      </c>
      <c r="G401" s="44">
        <v>14608</v>
      </c>
      <c r="H401" s="53" t="s">
        <v>3011</v>
      </c>
      <c r="I401" s="53" t="s">
        <v>1272</v>
      </c>
      <c r="J401" s="53" t="s">
        <v>3870</v>
      </c>
    </row>
    <row r="402" spans="1:10" x14ac:dyDescent="0.25">
      <c r="A402" s="44">
        <v>14730</v>
      </c>
      <c r="B402" s="44" t="s">
        <v>3488</v>
      </c>
      <c r="C402" s="44">
        <v>2012</v>
      </c>
      <c r="D402" s="52">
        <v>41353</v>
      </c>
      <c r="E402" s="44">
        <v>14</v>
      </c>
      <c r="F402" s="44">
        <v>6958</v>
      </c>
      <c r="G402" s="44">
        <v>64677</v>
      </c>
      <c r="H402" s="53" t="s">
        <v>3010</v>
      </c>
      <c r="I402" s="53" t="s">
        <v>1283</v>
      </c>
      <c r="J402" s="53" t="s">
        <v>3871</v>
      </c>
    </row>
    <row r="403" spans="1:10" x14ac:dyDescent="0.25">
      <c r="A403" s="44">
        <v>14731</v>
      </c>
      <c r="B403" s="44" t="s">
        <v>3488</v>
      </c>
      <c r="C403" s="44">
        <v>2012</v>
      </c>
      <c r="D403" s="52">
        <v>41353</v>
      </c>
      <c r="E403" s="44">
        <v>484</v>
      </c>
      <c r="F403" s="44">
        <v>261</v>
      </c>
      <c r="G403" s="44">
        <v>126324</v>
      </c>
      <c r="H403" s="53" t="s">
        <v>3010</v>
      </c>
      <c r="I403" s="53" t="s">
        <v>1283</v>
      </c>
      <c r="J403" s="53" t="s">
        <v>3872</v>
      </c>
    </row>
    <row r="404" spans="1:10" x14ac:dyDescent="0.25">
      <c r="A404" s="44">
        <v>14732</v>
      </c>
      <c r="B404" s="44" t="s">
        <v>3489</v>
      </c>
      <c r="C404" s="44">
        <v>2012</v>
      </c>
      <c r="D404" s="52">
        <v>41354</v>
      </c>
      <c r="E404" s="44">
        <v>118</v>
      </c>
      <c r="F404" s="44">
        <v>1364</v>
      </c>
      <c r="G404" s="44">
        <v>68516</v>
      </c>
      <c r="H404" s="53" t="s">
        <v>3010</v>
      </c>
      <c r="I404" s="53" t="s">
        <v>1274</v>
      </c>
      <c r="J404" s="53" t="s">
        <v>3873</v>
      </c>
    </row>
    <row r="405" spans="1:10" x14ac:dyDescent="0.25">
      <c r="A405" s="44">
        <v>14733</v>
      </c>
      <c r="B405" s="44" t="s">
        <v>3490</v>
      </c>
      <c r="C405" s="44">
        <v>2012</v>
      </c>
      <c r="D405" s="52">
        <v>41355</v>
      </c>
      <c r="E405" s="44">
        <v>64</v>
      </c>
      <c r="F405" s="44">
        <v>11</v>
      </c>
      <c r="G405" s="44">
        <v>704</v>
      </c>
      <c r="H405" s="53" t="s">
        <v>3010</v>
      </c>
      <c r="I405" s="53" t="s">
        <v>1274</v>
      </c>
      <c r="J405" s="53" t="s">
        <v>3874</v>
      </c>
    </row>
    <row r="406" spans="1:10" x14ac:dyDescent="0.25">
      <c r="A406" s="44">
        <v>14749</v>
      </c>
      <c r="B406" s="44" t="s">
        <v>3490</v>
      </c>
      <c r="C406" s="44">
        <v>2012</v>
      </c>
      <c r="D406" s="52">
        <v>41355</v>
      </c>
      <c r="E406" s="44">
        <v>420</v>
      </c>
      <c r="F406" s="44">
        <v>128</v>
      </c>
      <c r="G406" s="44">
        <v>35390</v>
      </c>
      <c r="H406" s="53" t="s">
        <v>3011</v>
      </c>
      <c r="I406" s="53" t="s">
        <v>1272</v>
      </c>
      <c r="J406" s="53" t="s">
        <v>3875</v>
      </c>
    </row>
    <row r="407" spans="1:10" x14ac:dyDescent="0.25">
      <c r="A407" s="44">
        <v>14734</v>
      </c>
      <c r="B407" s="44" t="s">
        <v>3491</v>
      </c>
      <c r="C407" s="44">
        <v>2012</v>
      </c>
      <c r="D407" s="52">
        <v>41358</v>
      </c>
      <c r="E407" s="44">
        <v>69</v>
      </c>
      <c r="F407" s="44">
        <v>74</v>
      </c>
      <c r="G407" s="44">
        <v>5106</v>
      </c>
      <c r="H407" s="53" t="s">
        <v>3010</v>
      </c>
      <c r="I407" s="53" t="s">
        <v>1274</v>
      </c>
      <c r="J407" s="53" t="s">
        <v>3876</v>
      </c>
    </row>
    <row r="408" spans="1:10" x14ac:dyDescent="0.25">
      <c r="A408" s="44">
        <v>14735</v>
      </c>
      <c r="B408" s="44" t="s">
        <v>3491</v>
      </c>
      <c r="C408" s="44">
        <v>2012</v>
      </c>
      <c r="D408" s="52">
        <v>41358</v>
      </c>
      <c r="E408" s="44">
        <v>158</v>
      </c>
      <c r="F408" s="44">
        <v>33</v>
      </c>
      <c r="G408" s="44">
        <v>5214</v>
      </c>
      <c r="H408" s="53" t="s">
        <v>3010</v>
      </c>
      <c r="I408" s="53" t="s">
        <v>1274</v>
      </c>
      <c r="J408" s="53" t="s">
        <v>3877</v>
      </c>
    </row>
    <row r="409" spans="1:10" x14ac:dyDescent="0.25">
      <c r="A409" s="44">
        <v>14748</v>
      </c>
      <c r="B409" s="44" t="s">
        <v>3491</v>
      </c>
      <c r="C409" s="44">
        <v>2012</v>
      </c>
      <c r="D409" s="52">
        <v>41358</v>
      </c>
      <c r="E409" s="44">
        <v>61</v>
      </c>
      <c r="F409" s="44">
        <v>662</v>
      </c>
      <c r="G409" s="44">
        <v>66862</v>
      </c>
      <c r="H409" s="53" t="s">
        <v>3011</v>
      </c>
      <c r="I409" s="53" t="s">
        <v>1272</v>
      </c>
      <c r="J409" s="53" t="s">
        <v>3878</v>
      </c>
    </row>
    <row r="410" spans="1:10" x14ac:dyDescent="0.25">
      <c r="A410" s="44">
        <v>14736</v>
      </c>
      <c r="B410" s="44" t="s">
        <v>3492</v>
      </c>
      <c r="C410" s="44">
        <v>2012</v>
      </c>
      <c r="D410" s="52">
        <v>41359</v>
      </c>
      <c r="E410" s="44">
        <v>111</v>
      </c>
      <c r="F410" s="44">
        <v>58</v>
      </c>
      <c r="G410" s="44">
        <v>6438</v>
      </c>
      <c r="H410" s="53" t="s">
        <v>3010</v>
      </c>
      <c r="I410" s="53" t="s">
        <v>1322</v>
      </c>
      <c r="J410" s="53" t="s">
        <v>3879</v>
      </c>
    </row>
    <row r="411" spans="1:10" x14ac:dyDescent="0.25">
      <c r="A411" s="44">
        <v>14751</v>
      </c>
      <c r="B411" s="44" t="s">
        <v>3492</v>
      </c>
      <c r="C411" s="44">
        <v>2012</v>
      </c>
      <c r="D411" s="52">
        <v>41359</v>
      </c>
      <c r="E411" s="44">
        <v>400</v>
      </c>
      <c r="F411" s="44">
        <v>3</v>
      </c>
      <c r="G411" s="44">
        <v>1200</v>
      </c>
      <c r="H411" s="53" t="s">
        <v>3011</v>
      </c>
      <c r="I411" s="53" t="s">
        <v>1272</v>
      </c>
      <c r="J411" s="53" t="s">
        <v>3880</v>
      </c>
    </row>
    <row r="412" spans="1:10" x14ac:dyDescent="0.25">
      <c r="A412" s="44">
        <v>14752</v>
      </c>
      <c r="B412" s="44" t="s">
        <v>3492</v>
      </c>
      <c r="C412" s="44">
        <v>2012</v>
      </c>
      <c r="D412" s="52">
        <v>41359</v>
      </c>
      <c r="E412" s="44">
        <v>360</v>
      </c>
      <c r="F412" s="44">
        <v>4</v>
      </c>
      <c r="G412" s="44">
        <v>1440</v>
      </c>
      <c r="H412" s="53" t="s">
        <v>3011</v>
      </c>
      <c r="I412" s="53" t="s">
        <v>1272</v>
      </c>
      <c r="J412" s="53" t="s">
        <v>3881</v>
      </c>
    </row>
    <row r="413" spans="1:10" x14ac:dyDescent="0.25">
      <c r="A413" s="44">
        <v>14753</v>
      </c>
      <c r="B413" s="44" t="s">
        <v>3492</v>
      </c>
      <c r="C413" s="44">
        <v>2012</v>
      </c>
      <c r="D413" s="52">
        <v>41359</v>
      </c>
      <c r="E413" s="44">
        <v>392</v>
      </c>
      <c r="F413" s="44">
        <v>171</v>
      </c>
      <c r="G413" s="44">
        <v>30002</v>
      </c>
      <c r="H413" s="53" t="s">
        <v>3011</v>
      </c>
      <c r="I413" s="53" t="s">
        <v>1272</v>
      </c>
      <c r="J413" s="53" t="s">
        <v>3882</v>
      </c>
    </row>
    <row r="414" spans="1:10" x14ac:dyDescent="0.25">
      <c r="A414" s="44">
        <v>14750</v>
      </c>
      <c r="B414" s="44" t="s">
        <v>3493</v>
      </c>
      <c r="C414" s="44">
        <v>2012</v>
      </c>
      <c r="D414" s="52">
        <v>41360</v>
      </c>
      <c r="E414" s="44">
        <v>374</v>
      </c>
      <c r="F414" s="44">
        <v>3</v>
      </c>
      <c r="G414" s="44">
        <v>1122</v>
      </c>
      <c r="H414" s="53" t="s">
        <v>3011</v>
      </c>
      <c r="I414" s="53" t="s">
        <v>1272</v>
      </c>
      <c r="J414" s="53" t="s">
        <v>3883</v>
      </c>
    </row>
    <row r="415" spans="1:10" x14ac:dyDescent="0.25">
      <c r="A415" s="44">
        <v>14754</v>
      </c>
      <c r="B415" s="44" t="s">
        <v>3493</v>
      </c>
      <c r="C415" s="44">
        <v>2012</v>
      </c>
      <c r="D415" s="52">
        <v>41360</v>
      </c>
      <c r="E415" s="44">
        <v>352</v>
      </c>
      <c r="F415" s="44">
        <v>25</v>
      </c>
      <c r="G415" s="44">
        <v>8800</v>
      </c>
      <c r="H415" s="53" t="s">
        <v>3011</v>
      </c>
      <c r="I415" s="53" t="s">
        <v>1272</v>
      </c>
      <c r="J415" s="53" t="s">
        <v>3884</v>
      </c>
    </row>
    <row r="416" spans="1:10" x14ac:dyDescent="0.25">
      <c r="A416" s="44">
        <v>14737</v>
      </c>
      <c r="B416" s="44" t="s">
        <v>3494</v>
      </c>
      <c r="C416" s="44">
        <v>2012</v>
      </c>
      <c r="D416" s="52">
        <v>41361</v>
      </c>
      <c r="E416" s="44">
        <v>382</v>
      </c>
      <c r="F416" s="44">
        <v>7</v>
      </c>
      <c r="G416" s="44">
        <v>2674</v>
      </c>
      <c r="H416" s="53" t="s">
        <v>3010</v>
      </c>
      <c r="I416" s="53" t="s">
        <v>1274</v>
      </c>
      <c r="J416" s="53" t="s">
        <v>3885</v>
      </c>
    </row>
    <row r="417" spans="1:10" x14ac:dyDescent="0.25">
      <c r="A417" s="44">
        <v>14755</v>
      </c>
      <c r="B417" s="44" t="s">
        <v>3494</v>
      </c>
      <c r="C417" s="44">
        <v>2012</v>
      </c>
      <c r="D417" s="52">
        <v>41361</v>
      </c>
      <c r="E417" s="44">
        <v>9</v>
      </c>
      <c r="F417" s="44">
        <v>25</v>
      </c>
      <c r="G417" s="44">
        <v>425</v>
      </c>
      <c r="H417" s="53" t="s">
        <v>3011</v>
      </c>
      <c r="I417" s="53" t="s">
        <v>1272</v>
      </c>
      <c r="J417" s="53" t="s">
        <v>3886</v>
      </c>
    </row>
    <row r="418" spans="1:10" x14ac:dyDescent="0.25">
      <c r="A418" s="44">
        <v>14738</v>
      </c>
      <c r="B418" s="44" t="s">
        <v>3495</v>
      </c>
      <c r="C418" s="44">
        <v>2012</v>
      </c>
      <c r="D418" s="52">
        <v>41363</v>
      </c>
      <c r="E418" s="44">
        <v>62</v>
      </c>
      <c r="F418" s="44">
        <v>36</v>
      </c>
      <c r="G418" s="44">
        <v>2232</v>
      </c>
      <c r="H418" s="53" t="s">
        <v>3010</v>
      </c>
      <c r="I418" s="53" t="s">
        <v>1274</v>
      </c>
      <c r="J418" s="53" t="s">
        <v>3887</v>
      </c>
    </row>
    <row r="419" spans="1:10" x14ac:dyDescent="0.25">
      <c r="A419" s="44">
        <v>14739</v>
      </c>
      <c r="B419" s="44" t="s">
        <v>3495</v>
      </c>
      <c r="C419" s="44">
        <v>2012</v>
      </c>
      <c r="D419" s="52">
        <v>41363</v>
      </c>
      <c r="E419" s="44">
        <v>46</v>
      </c>
      <c r="F419" s="44">
        <v>46</v>
      </c>
      <c r="G419" s="44">
        <v>2116</v>
      </c>
      <c r="H419" s="53" t="s">
        <v>3010</v>
      </c>
      <c r="I419" s="53" t="s">
        <v>1274</v>
      </c>
      <c r="J419" s="53" t="s">
        <v>3888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topLeftCell="A136" workbookViewId="0">
      <selection activeCell="E31" sqref="E31"/>
    </sheetView>
  </sheetViews>
  <sheetFormatPr defaultRowHeight="15" x14ac:dyDescent="0.25"/>
  <cols>
    <col min="1" max="1" width="19.28515625" customWidth="1"/>
    <col min="3" max="3" width="17.7109375" customWidth="1"/>
    <col min="4" max="4" width="14.140625" customWidth="1"/>
    <col min="5" max="5" width="12.28515625" customWidth="1"/>
  </cols>
  <sheetData>
    <row r="1" spans="1:5" ht="43.5" customHeight="1" x14ac:dyDescent="0.25">
      <c r="A1" s="74" t="s">
        <v>0</v>
      </c>
      <c r="B1" s="74" t="s">
        <v>1256</v>
      </c>
      <c r="C1" s="74" t="s">
        <v>1257</v>
      </c>
      <c r="D1" s="74" t="s">
        <v>3</v>
      </c>
      <c r="E1" s="74" t="s">
        <v>4</v>
      </c>
    </row>
    <row r="2" spans="1:5" x14ac:dyDescent="0.25">
      <c r="A2" s="46" t="s">
        <v>3258</v>
      </c>
      <c r="B2" s="46">
        <v>2012</v>
      </c>
      <c r="C2" s="46">
        <v>278</v>
      </c>
      <c r="D2" s="46">
        <v>150</v>
      </c>
      <c r="E2" s="46">
        <v>11940</v>
      </c>
    </row>
    <row r="3" spans="1:5" x14ac:dyDescent="0.25">
      <c r="A3" s="46" t="s">
        <v>3259</v>
      </c>
      <c r="B3" s="46">
        <v>2012</v>
      </c>
      <c r="C3" s="46">
        <v>1378</v>
      </c>
      <c r="D3" s="46">
        <v>551</v>
      </c>
      <c r="E3" s="46">
        <v>50159</v>
      </c>
    </row>
    <row r="4" spans="1:5" x14ac:dyDescent="0.25">
      <c r="A4" s="46" t="s">
        <v>3260</v>
      </c>
      <c r="B4" s="46">
        <v>2012</v>
      </c>
      <c r="C4" s="46">
        <v>62</v>
      </c>
      <c r="D4" s="46">
        <v>51</v>
      </c>
      <c r="E4" s="46">
        <v>2169</v>
      </c>
    </row>
    <row r="5" spans="1:5" x14ac:dyDescent="0.25">
      <c r="A5" s="46" t="s">
        <v>3261</v>
      </c>
      <c r="B5" s="46">
        <v>2012</v>
      </c>
      <c r="C5" s="46">
        <v>428</v>
      </c>
      <c r="D5" s="46">
        <v>734</v>
      </c>
      <c r="E5" s="46">
        <v>49198</v>
      </c>
    </row>
    <row r="6" spans="1:5" x14ac:dyDescent="0.25">
      <c r="A6" s="46" t="s">
        <v>3262</v>
      </c>
      <c r="B6" s="46">
        <v>2012</v>
      </c>
      <c r="C6" s="46">
        <v>337</v>
      </c>
      <c r="D6" s="46">
        <v>69</v>
      </c>
      <c r="E6" s="46">
        <v>23253</v>
      </c>
    </row>
    <row r="7" spans="1:5" x14ac:dyDescent="0.25">
      <c r="A7" s="46" t="s">
        <v>3263</v>
      </c>
      <c r="B7" s="46">
        <v>2012</v>
      </c>
      <c r="C7" s="46">
        <v>60</v>
      </c>
      <c r="D7" s="46">
        <v>1945</v>
      </c>
      <c r="E7" s="46">
        <v>31216</v>
      </c>
    </row>
    <row r="8" spans="1:5" x14ac:dyDescent="0.25">
      <c r="A8" s="46" t="s">
        <v>3264</v>
      </c>
      <c r="B8" s="46">
        <v>2012</v>
      </c>
      <c r="C8" s="46">
        <v>25</v>
      </c>
      <c r="D8" s="46">
        <v>77</v>
      </c>
      <c r="E8" s="46">
        <v>1925</v>
      </c>
    </row>
    <row r="9" spans="1:5" x14ac:dyDescent="0.25">
      <c r="A9" s="46" t="s">
        <v>3265</v>
      </c>
      <c r="B9" s="46">
        <v>2012</v>
      </c>
      <c r="C9" s="46">
        <v>577</v>
      </c>
      <c r="D9" s="46">
        <v>12</v>
      </c>
      <c r="E9" s="46">
        <v>4204</v>
      </c>
    </row>
    <row r="10" spans="1:5" x14ac:dyDescent="0.25">
      <c r="A10" s="46" t="s">
        <v>3266</v>
      </c>
      <c r="B10" s="46">
        <v>2012</v>
      </c>
      <c r="C10" s="46">
        <v>90</v>
      </c>
      <c r="D10" s="46">
        <v>10</v>
      </c>
      <c r="E10" s="46">
        <v>900</v>
      </c>
    </row>
    <row r="11" spans="1:5" x14ac:dyDescent="0.25">
      <c r="A11" s="46" t="s">
        <v>3267</v>
      </c>
      <c r="B11" s="46">
        <v>2012</v>
      </c>
      <c r="C11" s="46">
        <v>354</v>
      </c>
      <c r="D11" s="46">
        <v>51</v>
      </c>
      <c r="E11" s="46">
        <v>18054</v>
      </c>
    </row>
    <row r="12" spans="1:5" x14ac:dyDescent="0.25">
      <c r="A12" s="46" t="s">
        <v>3268</v>
      </c>
      <c r="B12" s="46">
        <v>2012</v>
      </c>
      <c r="C12" s="46">
        <v>276</v>
      </c>
      <c r="D12" s="46">
        <v>230</v>
      </c>
      <c r="E12" s="46">
        <v>19222</v>
      </c>
    </row>
    <row r="13" spans="1:5" x14ac:dyDescent="0.25">
      <c r="A13" s="46" t="s">
        <v>3269</v>
      </c>
      <c r="B13" s="46">
        <v>2012</v>
      </c>
      <c r="C13" s="46">
        <v>460</v>
      </c>
      <c r="D13" s="46">
        <v>292</v>
      </c>
      <c r="E13" s="46">
        <v>39634</v>
      </c>
    </row>
    <row r="14" spans="1:5" x14ac:dyDescent="0.25">
      <c r="A14" s="46" t="s">
        <v>3270</v>
      </c>
      <c r="B14" s="46">
        <v>2012</v>
      </c>
      <c r="C14" s="46">
        <v>284</v>
      </c>
      <c r="D14" s="46">
        <v>37</v>
      </c>
      <c r="E14" s="46">
        <v>10508</v>
      </c>
    </row>
    <row r="15" spans="1:5" x14ac:dyDescent="0.25">
      <c r="A15" s="46" t="s">
        <v>3271</v>
      </c>
      <c r="B15" s="46">
        <v>2012</v>
      </c>
      <c r="C15" s="46">
        <v>428</v>
      </c>
      <c r="D15" s="46">
        <v>46</v>
      </c>
      <c r="E15" s="46">
        <v>17750</v>
      </c>
    </row>
    <row r="16" spans="1:5" x14ac:dyDescent="0.25">
      <c r="A16" s="46" t="s">
        <v>3272</v>
      </c>
      <c r="B16" s="46">
        <v>2012</v>
      </c>
      <c r="C16" s="46">
        <v>404</v>
      </c>
      <c r="D16" s="46">
        <v>340</v>
      </c>
      <c r="E16" s="46">
        <v>32360</v>
      </c>
    </row>
    <row r="17" spans="1:5" x14ac:dyDescent="0.25">
      <c r="A17" s="46" t="s">
        <v>3273</v>
      </c>
      <c r="B17" s="46">
        <v>2012</v>
      </c>
      <c r="C17" s="46">
        <v>90</v>
      </c>
      <c r="D17" s="46">
        <v>101</v>
      </c>
      <c r="E17" s="46">
        <v>4956</v>
      </c>
    </row>
    <row r="18" spans="1:5" x14ac:dyDescent="0.25">
      <c r="A18" s="46" t="s">
        <v>3274</v>
      </c>
      <c r="B18" s="46">
        <v>2012</v>
      </c>
      <c r="C18" s="46">
        <v>325</v>
      </c>
      <c r="D18" s="46">
        <v>34</v>
      </c>
      <c r="E18" s="46">
        <v>11050</v>
      </c>
    </row>
    <row r="19" spans="1:5" x14ac:dyDescent="0.25">
      <c r="A19" s="46" t="s">
        <v>3275</v>
      </c>
      <c r="B19" s="46">
        <v>2012</v>
      </c>
      <c r="C19" s="46">
        <v>1197</v>
      </c>
      <c r="D19" s="46">
        <v>294</v>
      </c>
      <c r="E19" s="46">
        <v>33112</v>
      </c>
    </row>
    <row r="20" spans="1:5" x14ac:dyDescent="0.25">
      <c r="A20" s="46" t="s">
        <v>3276</v>
      </c>
      <c r="B20" s="46">
        <v>2012</v>
      </c>
      <c r="C20" s="46">
        <v>54</v>
      </c>
      <c r="D20" s="46">
        <v>15</v>
      </c>
      <c r="E20" s="46">
        <v>1455</v>
      </c>
    </row>
    <row r="21" spans="1:5" x14ac:dyDescent="0.25">
      <c r="A21" s="46" t="s">
        <v>3277</v>
      </c>
      <c r="B21" s="46">
        <v>2012</v>
      </c>
      <c r="C21" s="46">
        <v>590</v>
      </c>
      <c r="D21" s="46">
        <v>51</v>
      </c>
      <c r="E21" s="46">
        <v>32202</v>
      </c>
    </row>
    <row r="22" spans="1:5" x14ac:dyDescent="0.25">
      <c r="A22" s="46" t="s">
        <v>3278</v>
      </c>
      <c r="B22" s="46">
        <v>2012</v>
      </c>
      <c r="C22" s="46">
        <v>121</v>
      </c>
      <c r="D22" s="46">
        <v>198</v>
      </c>
      <c r="E22" s="46">
        <v>16229</v>
      </c>
    </row>
    <row r="23" spans="1:5" x14ac:dyDescent="0.25">
      <c r="A23" s="46" t="s">
        <v>3279</v>
      </c>
      <c r="B23" s="46">
        <v>2012</v>
      </c>
      <c r="C23" s="46">
        <v>1134</v>
      </c>
      <c r="D23" s="46">
        <v>166</v>
      </c>
      <c r="E23" s="46">
        <v>81156</v>
      </c>
    </row>
    <row r="24" spans="1:5" x14ac:dyDescent="0.25">
      <c r="A24" s="46" t="s">
        <v>3280</v>
      </c>
      <c r="B24" s="46">
        <v>2012</v>
      </c>
      <c r="C24" s="46">
        <v>98</v>
      </c>
      <c r="D24" s="46">
        <v>173</v>
      </c>
      <c r="E24" s="46">
        <v>15172</v>
      </c>
    </row>
    <row r="25" spans="1:5" x14ac:dyDescent="0.25">
      <c r="A25" s="46" t="s">
        <v>3281</v>
      </c>
      <c r="B25" s="46">
        <v>2012</v>
      </c>
      <c r="C25" s="46">
        <v>94</v>
      </c>
      <c r="D25" s="46">
        <v>226</v>
      </c>
      <c r="E25" s="46">
        <v>21244</v>
      </c>
    </row>
    <row r="26" spans="1:5" x14ac:dyDescent="0.25">
      <c r="A26" s="46" t="s">
        <v>3282</v>
      </c>
      <c r="B26" s="46">
        <v>2012</v>
      </c>
      <c r="C26" s="46">
        <v>233</v>
      </c>
      <c r="D26" s="46">
        <v>283</v>
      </c>
      <c r="E26" s="46">
        <v>16463</v>
      </c>
    </row>
    <row r="27" spans="1:5" x14ac:dyDescent="0.25">
      <c r="A27" s="46" t="s">
        <v>3283</v>
      </c>
      <c r="B27" s="46">
        <v>2012</v>
      </c>
      <c r="C27" s="46">
        <v>157</v>
      </c>
      <c r="D27" s="46">
        <v>126</v>
      </c>
      <c r="E27" s="46">
        <v>16028</v>
      </c>
    </row>
    <row r="28" spans="1:5" x14ac:dyDescent="0.25">
      <c r="A28" s="46" t="s">
        <v>3284</v>
      </c>
      <c r="B28" s="46">
        <v>2012</v>
      </c>
      <c r="C28" s="46">
        <v>295</v>
      </c>
      <c r="D28" s="46">
        <v>100</v>
      </c>
      <c r="E28" s="46">
        <v>22098</v>
      </c>
    </row>
    <row r="29" spans="1:5" x14ac:dyDescent="0.25">
      <c r="A29" s="46" t="s">
        <v>3285</v>
      </c>
      <c r="B29" s="46">
        <v>2012</v>
      </c>
      <c r="C29" s="46">
        <v>4</v>
      </c>
      <c r="D29" s="46">
        <v>93</v>
      </c>
      <c r="E29" s="46">
        <v>372</v>
      </c>
    </row>
    <row r="30" spans="1:5" x14ac:dyDescent="0.25">
      <c r="A30" s="46" t="s">
        <v>3286</v>
      </c>
      <c r="B30" s="46">
        <v>2012</v>
      </c>
      <c r="C30" s="46">
        <v>293</v>
      </c>
      <c r="D30" s="46">
        <v>65</v>
      </c>
      <c r="E30" s="46">
        <v>9782</v>
      </c>
    </row>
    <row r="31" spans="1:5" x14ac:dyDescent="0.25">
      <c r="A31" s="46" t="s">
        <v>3287</v>
      </c>
      <c r="B31" s="46">
        <v>2012</v>
      </c>
      <c r="C31" s="46">
        <v>403</v>
      </c>
      <c r="D31" s="46">
        <v>38</v>
      </c>
      <c r="E31" s="46">
        <v>9184</v>
      </c>
    </row>
    <row r="32" spans="1:5" x14ac:dyDescent="0.25">
      <c r="A32" s="46" t="s">
        <v>3288</v>
      </c>
      <c r="B32" s="46">
        <v>2012</v>
      </c>
      <c r="C32" s="46">
        <v>14</v>
      </c>
      <c r="D32" s="46">
        <v>70</v>
      </c>
      <c r="E32" s="46">
        <v>980</v>
      </c>
    </row>
    <row r="33" spans="1:5" x14ac:dyDescent="0.25">
      <c r="A33" s="46" t="s">
        <v>3289</v>
      </c>
      <c r="B33" s="46">
        <v>2012</v>
      </c>
      <c r="C33" s="46">
        <v>445</v>
      </c>
      <c r="D33" s="46">
        <v>26</v>
      </c>
      <c r="E33" s="46">
        <v>8580</v>
      </c>
    </row>
    <row r="34" spans="1:5" x14ac:dyDescent="0.25">
      <c r="A34" s="46" t="s">
        <v>3290</v>
      </c>
      <c r="B34" s="46">
        <v>2012</v>
      </c>
      <c r="C34" s="46">
        <v>140</v>
      </c>
      <c r="D34" s="46">
        <v>21</v>
      </c>
      <c r="E34" s="46">
        <v>2940</v>
      </c>
    </row>
    <row r="35" spans="1:5" x14ac:dyDescent="0.25">
      <c r="A35" s="46" t="s">
        <v>3291</v>
      </c>
      <c r="B35" s="46">
        <v>2012</v>
      </c>
      <c r="C35" s="46">
        <v>358</v>
      </c>
      <c r="D35" s="46">
        <v>100</v>
      </c>
      <c r="E35" s="46">
        <v>15464</v>
      </c>
    </row>
    <row r="36" spans="1:5" x14ac:dyDescent="0.25">
      <c r="A36" s="46" t="s">
        <v>3292</v>
      </c>
      <c r="B36" s="46">
        <v>2012</v>
      </c>
      <c r="C36" s="46">
        <v>378</v>
      </c>
      <c r="D36" s="46">
        <v>13</v>
      </c>
      <c r="E36" s="46">
        <v>4914</v>
      </c>
    </row>
    <row r="37" spans="1:5" x14ac:dyDescent="0.25">
      <c r="A37" s="46" t="s">
        <v>3293</v>
      </c>
      <c r="B37" s="46">
        <v>2012</v>
      </c>
      <c r="C37" s="46">
        <v>360</v>
      </c>
      <c r="D37" s="46">
        <v>6</v>
      </c>
      <c r="E37" s="46">
        <v>2160</v>
      </c>
    </row>
    <row r="38" spans="1:5" x14ac:dyDescent="0.25">
      <c r="A38" s="46" t="s">
        <v>3294</v>
      </c>
      <c r="B38" s="46">
        <v>2012</v>
      </c>
      <c r="C38" s="46">
        <v>110</v>
      </c>
      <c r="D38" s="46">
        <v>17</v>
      </c>
      <c r="E38" s="46">
        <v>1870</v>
      </c>
    </row>
    <row r="39" spans="1:5" x14ac:dyDescent="0.25">
      <c r="A39" s="46" t="s">
        <v>3295</v>
      </c>
      <c r="B39" s="46">
        <v>2012</v>
      </c>
      <c r="C39" s="46">
        <v>393</v>
      </c>
      <c r="D39" s="46">
        <v>13</v>
      </c>
      <c r="E39" s="46">
        <v>5109</v>
      </c>
    </row>
    <row r="40" spans="1:5" x14ac:dyDescent="0.25">
      <c r="A40" s="46" t="s">
        <v>3296</v>
      </c>
      <c r="B40" s="46">
        <v>2012</v>
      </c>
      <c r="C40" s="46">
        <v>313</v>
      </c>
      <c r="D40" s="46">
        <v>25</v>
      </c>
      <c r="E40" s="46">
        <v>7825</v>
      </c>
    </row>
    <row r="41" spans="1:5" x14ac:dyDescent="0.25">
      <c r="A41" s="46" t="s">
        <v>3297</v>
      </c>
      <c r="B41" s="46">
        <v>2012</v>
      </c>
      <c r="C41" s="46">
        <v>377</v>
      </c>
      <c r="D41" s="46">
        <v>246</v>
      </c>
      <c r="E41" s="46">
        <v>36218</v>
      </c>
    </row>
    <row r="42" spans="1:5" x14ac:dyDescent="0.25">
      <c r="A42" s="46" t="s">
        <v>3298</v>
      </c>
      <c r="B42" s="46">
        <v>2012</v>
      </c>
      <c r="C42" s="46">
        <v>365</v>
      </c>
      <c r="D42" s="46">
        <v>13</v>
      </c>
      <c r="E42" s="46">
        <v>4745</v>
      </c>
    </row>
    <row r="43" spans="1:5" x14ac:dyDescent="0.25">
      <c r="A43" s="46" t="s">
        <v>3299</v>
      </c>
      <c r="B43" s="46">
        <v>2012</v>
      </c>
      <c r="C43" s="46">
        <v>697</v>
      </c>
      <c r="D43" s="46">
        <v>42</v>
      </c>
      <c r="E43" s="46">
        <v>21865</v>
      </c>
    </row>
    <row r="44" spans="1:5" x14ac:dyDescent="0.25">
      <c r="A44" s="46" t="s">
        <v>3300</v>
      </c>
      <c r="B44" s="46">
        <v>2012</v>
      </c>
      <c r="C44" s="46">
        <v>1795</v>
      </c>
      <c r="D44" s="46">
        <v>123</v>
      </c>
      <c r="E44" s="46">
        <v>18441</v>
      </c>
    </row>
    <row r="45" spans="1:5" x14ac:dyDescent="0.25">
      <c r="A45" s="46" t="s">
        <v>3301</v>
      </c>
      <c r="B45" s="46">
        <v>2012</v>
      </c>
      <c r="C45" s="46">
        <v>230</v>
      </c>
      <c r="D45" s="46">
        <v>93</v>
      </c>
      <c r="E45" s="46">
        <v>21390</v>
      </c>
    </row>
    <row r="46" spans="1:5" x14ac:dyDescent="0.25">
      <c r="A46" s="46" t="s">
        <v>3302</v>
      </c>
      <c r="B46" s="46">
        <v>2012</v>
      </c>
      <c r="C46" s="46">
        <v>323</v>
      </c>
      <c r="D46" s="46">
        <v>94</v>
      </c>
      <c r="E46" s="46">
        <v>10704</v>
      </c>
    </row>
    <row r="47" spans="1:5" x14ac:dyDescent="0.25">
      <c r="A47" s="46" t="s">
        <v>3303</v>
      </c>
      <c r="B47" s="46">
        <v>2012</v>
      </c>
      <c r="C47" s="46">
        <v>125</v>
      </c>
      <c r="D47" s="46">
        <v>260</v>
      </c>
      <c r="E47" s="46">
        <v>16307</v>
      </c>
    </row>
    <row r="48" spans="1:5" x14ac:dyDescent="0.25">
      <c r="A48" s="46" t="s">
        <v>3304</v>
      </c>
      <c r="B48" s="46">
        <v>2012</v>
      </c>
      <c r="C48" s="46">
        <v>428</v>
      </c>
      <c r="D48" s="46">
        <v>43</v>
      </c>
      <c r="E48" s="46">
        <v>15580</v>
      </c>
    </row>
    <row r="49" spans="1:5" x14ac:dyDescent="0.25">
      <c r="A49" s="46" t="s">
        <v>3305</v>
      </c>
      <c r="B49" s="46">
        <v>2012</v>
      </c>
      <c r="C49" s="46">
        <v>319</v>
      </c>
      <c r="D49" s="46">
        <v>25</v>
      </c>
      <c r="E49" s="46">
        <v>7975</v>
      </c>
    </row>
    <row r="50" spans="1:5" x14ac:dyDescent="0.25">
      <c r="A50" s="46" t="s">
        <v>3306</v>
      </c>
      <c r="B50" s="46">
        <v>2012</v>
      </c>
      <c r="C50" s="46">
        <v>405</v>
      </c>
      <c r="D50" s="46">
        <v>208</v>
      </c>
      <c r="E50" s="46">
        <v>44613</v>
      </c>
    </row>
    <row r="51" spans="1:5" x14ac:dyDescent="0.25">
      <c r="A51" s="46" t="s">
        <v>3307</v>
      </c>
      <c r="B51" s="46">
        <v>2012</v>
      </c>
      <c r="C51" s="46">
        <v>29</v>
      </c>
      <c r="D51" s="46">
        <v>3429</v>
      </c>
      <c r="E51" s="46">
        <v>11884</v>
      </c>
    </row>
    <row r="52" spans="1:5" x14ac:dyDescent="0.25">
      <c r="A52" s="46" t="s">
        <v>3308</v>
      </c>
      <c r="B52" s="46">
        <v>2012</v>
      </c>
      <c r="C52" s="46">
        <v>149</v>
      </c>
      <c r="D52" s="46">
        <v>938</v>
      </c>
      <c r="E52" s="46">
        <v>26402</v>
      </c>
    </row>
    <row r="53" spans="1:5" x14ac:dyDescent="0.25">
      <c r="A53" s="46" t="s">
        <v>3309</v>
      </c>
      <c r="B53" s="46">
        <v>2012</v>
      </c>
      <c r="C53" s="46">
        <v>333</v>
      </c>
      <c r="D53" s="46">
        <v>9</v>
      </c>
      <c r="E53" s="46">
        <v>2997</v>
      </c>
    </row>
    <row r="54" spans="1:5" x14ac:dyDescent="0.25">
      <c r="A54" s="46" t="s">
        <v>3310</v>
      </c>
      <c r="B54" s="46">
        <v>2012</v>
      </c>
      <c r="C54" s="46">
        <v>359</v>
      </c>
      <c r="D54" s="46">
        <v>170</v>
      </c>
      <c r="E54" s="46">
        <v>34296</v>
      </c>
    </row>
    <row r="55" spans="1:5" x14ac:dyDescent="0.25">
      <c r="A55" s="46" t="s">
        <v>3311</v>
      </c>
      <c r="B55" s="46">
        <v>2012</v>
      </c>
      <c r="C55" s="46">
        <v>176</v>
      </c>
      <c r="D55" s="46">
        <v>128</v>
      </c>
      <c r="E55" s="46">
        <v>9298</v>
      </c>
    </row>
    <row r="56" spans="1:5" x14ac:dyDescent="0.25">
      <c r="A56" s="46" t="s">
        <v>3312</v>
      </c>
      <c r="B56" s="46">
        <v>2012</v>
      </c>
      <c r="C56" s="46">
        <v>508</v>
      </c>
      <c r="D56" s="46">
        <v>1184</v>
      </c>
      <c r="E56" s="46">
        <v>205377</v>
      </c>
    </row>
    <row r="57" spans="1:5" x14ac:dyDescent="0.25">
      <c r="A57" s="46" t="s">
        <v>3313</v>
      </c>
      <c r="B57" s="46">
        <v>2012</v>
      </c>
      <c r="C57" s="46">
        <v>1152</v>
      </c>
      <c r="D57" s="46">
        <v>128</v>
      </c>
      <c r="E57" s="46">
        <v>22018</v>
      </c>
    </row>
    <row r="58" spans="1:5" x14ac:dyDescent="0.25">
      <c r="A58" s="46" t="s">
        <v>3314</v>
      </c>
      <c r="B58" s="46">
        <v>2012</v>
      </c>
      <c r="C58" s="46">
        <v>385</v>
      </c>
      <c r="D58" s="46">
        <v>985</v>
      </c>
      <c r="E58" s="46">
        <v>17968</v>
      </c>
    </row>
    <row r="59" spans="1:5" x14ac:dyDescent="0.25">
      <c r="A59" s="46" t="s">
        <v>3315</v>
      </c>
      <c r="B59" s="46">
        <v>2012</v>
      </c>
      <c r="C59" s="46">
        <v>46</v>
      </c>
      <c r="D59" s="46">
        <v>1700</v>
      </c>
      <c r="E59" s="46">
        <v>53422</v>
      </c>
    </row>
    <row r="60" spans="1:5" x14ac:dyDescent="0.25">
      <c r="A60" s="46" t="s">
        <v>3316</v>
      </c>
      <c r="B60" s="46">
        <v>2012</v>
      </c>
      <c r="C60" s="46">
        <v>187</v>
      </c>
      <c r="D60" s="46">
        <v>156</v>
      </c>
      <c r="E60" s="46">
        <v>18722</v>
      </c>
    </row>
    <row r="61" spans="1:5" x14ac:dyDescent="0.25">
      <c r="A61" s="46" t="s">
        <v>3317</v>
      </c>
      <c r="B61" s="46">
        <v>2012</v>
      </c>
      <c r="C61" s="46">
        <v>171</v>
      </c>
      <c r="D61" s="46">
        <v>479</v>
      </c>
      <c r="E61" s="46">
        <v>54824</v>
      </c>
    </row>
    <row r="62" spans="1:5" x14ac:dyDescent="0.25">
      <c r="A62" s="46" t="s">
        <v>3318</v>
      </c>
      <c r="B62" s="46">
        <v>2012</v>
      </c>
      <c r="C62" s="46">
        <v>319</v>
      </c>
      <c r="D62" s="46">
        <v>39</v>
      </c>
      <c r="E62" s="46">
        <v>7352.64</v>
      </c>
    </row>
    <row r="63" spans="1:5" x14ac:dyDescent="0.25">
      <c r="A63" s="46" t="s">
        <v>3319</v>
      </c>
      <c r="B63" s="46">
        <v>2012</v>
      </c>
      <c r="C63" s="46">
        <v>465</v>
      </c>
      <c r="D63" s="46">
        <v>81</v>
      </c>
      <c r="E63" s="46">
        <v>17471</v>
      </c>
    </row>
    <row r="64" spans="1:5" x14ac:dyDescent="0.25">
      <c r="A64" s="46" t="s">
        <v>3320</v>
      </c>
      <c r="B64" s="46">
        <v>2012</v>
      </c>
      <c r="C64" s="46">
        <v>402</v>
      </c>
      <c r="D64" s="46">
        <v>1404</v>
      </c>
      <c r="E64" s="46">
        <v>83302</v>
      </c>
    </row>
    <row r="65" spans="1:5" x14ac:dyDescent="0.25">
      <c r="A65" s="46" t="s">
        <v>3321</v>
      </c>
      <c r="B65" s="46">
        <v>2012</v>
      </c>
      <c r="C65" s="46">
        <v>84</v>
      </c>
      <c r="D65" s="46">
        <v>202</v>
      </c>
      <c r="E65" s="46">
        <v>12093</v>
      </c>
    </row>
    <row r="66" spans="1:5" x14ac:dyDescent="0.25">
      <c r="A66" s="46" t="s">
        <v>3322</v>
      </c>
      <c r="B66" s="46">
        <v>2012</v>
      </c>
      <c r="C66" s="46">
        <v>363</v>
      </c>
      <c r="D66" s="46">
        <v>70</v>
      </c>
      <c r="E66" s="46">
        <v>25410</v>
      </c>
    </row>
    <row r="67" spans="1:5" x14ac:dyDescent="0.25">
      <c r="A67" s="46" t="s">
        <v>3323</v>
      </c>
      <c r="B67" s="46">
        <v>2012</v>
      </c>
      <c r="C67" s="46">
        <v>379</v>
      </c>
      <c r="D67" s="46">
        <v>127</v>
      </c>
      <c r="E67" s="46">
        <v>10018</v>
      </c>
    </row>
    <row r="68" spans="1:5" x14ac:dyDescent="0.25">
      <c r="A68" s="46" t="s">
        <v>3324</v>
      </c>
      <c r="B68" s="46">
        <v>2012</v>
      </c>
      <c r="C68" s="46">
        <v>427</v>
      </c>
      <c r="D68" s="46">
        <v>219</v>
      </c>
      <c r="E68" s="46">
        <v>27339</v>
      </c>
    </row>
    <row r="69" spans="1:5" x14ac:dyDescent="0.25">
      <c r="A69" s="46" t="s">
        <v>3325</v>
      </c>
      <c r="B69" s="46">
        <v>2012</v>
      </c>
      <c r="C69" s="46">
        <v>417</v>
      </c>
      <c r="D69" s="46">
        <v>189</v>
      </c>
      <c r="E69" s="46">
        <v>32078</v>
      </c>
    </row>
    <row r="70" spans="1:5" x14ac:dyDescent="0.25">
      <c r="A70" s="46" t="s">
        <v>3326</v>
      </c>
      <c r="B70" s="46">
        <v>2012</v>
      </c>
      <c r="C70" s="46">
        <v>111</v>
      </c>
      <c r="D70" s="46">
        <v>44</v>
      </c>
      <c r="E70" s="46">
        <v>4884</v>
      </c>
    </row>
    <row r="71" spans="1:5" x14ac:dyDescent="0.25">
      <c r="A71" s="46" t="s">
        <v>3327</v>
      </c>
      <c r="B71" s="46">
        <v>2012</v>
      </c>
      <c r="C71" s="46">
        <v>325</v>
      </c>
      <c r="D71" s="46">
        <v>159</v>
      </c>
      <c r="E71" s="46">
        <v>10084</v>
      </c>
    </row>
    <row r="72" spans="1:5" x14ac:dyDescent="0.25">
      <c r="A72" s="46" t="s">
        <v>3328</v>
      </c>
      <c r="B72" s="46">
        <v>2012</v>
      </c>
      <c r="C72" s="46">
        <v>284</v>
      </c>
      <c r="D72" s="46">
        <v>20</v>
      </c>
      <c r="E72" s="46">
        <v>5680</v>
      </c>
    </row>
    <row r="73" spans="1:5" x14ac:dyDescent="0.25">
      <c r="A73" s="46" t="s">
        <v>3329</v>
      </c>
      <c r="B73" s="46">
        <v>2012</v>
      </c>
      <c r="C73" s="46">
        <v>315</v>
      </c>
      <c r="D73" s="46">
        <v>115</v>
      </c>
      <c r="E73" s="46">
        <v>17793</v>
      </c>
    </row>
    <row r="74" spans="1:5" x14ac:dyDescent="0.25">
      <c r="A74" s="46" t="s">
        <v>3330</v>
      </c>
      <c r="B74" s="46">
        <v>2012</v>
      </c>
      <c r="C74" s="46">
        <v>63</v>
      </c>
      <c r="D74" s="46">
        <v>13</v>
      </c>
      <c r="E74" s="46">
        <v>819</v>
      </c>
    </row>
    <row r="75" spans="1:5" x14ac:dyDescent="0.25">
      <c r="A75" s="46" t="s">
        <v>3331</v>
      </c>
      <c r="B75" s="46">
        <v>2012</v>
      </c>
      <c r="C75" s="46">
        <v>40</v>
      </c>
      <c r="D75" s="46">
        <v>196</v>
      </c>
      <c r="E75" s="46">
        <v>6241</v>
      </c>
    </row>
    <row r="76" spans="1:5" x14ac:dyDescent="0.25">
      <c r="A76" s="46" t="s">
        <v>3332</v>
      </c>
      <c r="B76" s="46">
        <v>2012</v>
      </c>
      <c r="C76" s="46">
        <v>290</v>
      </c>
      <c r="D76" s="46">
        <v>510</v>
      </c>
      <c r="E76" s="46">
        <v>88284</v>
      </c>
    </row>
    <row r="77" spans="1:5" x14ac:dyDescent="0.25">
      <c r="A77" s="46" t="s">
        <v>3333</v>
      </c>
      <c r="B77" s="46">
        <v>2012</v>
      </c>
      <c r="C77" s="46">
        <v>368</v>
      </c>
      <c r="D77" s="46">
        <v>115</v>
      </c>
      <c r="E77" s="46">
        <v>18768</v>
      </c>
    </row>
    <row r="78" spans="1:5" x14ac:dyDescent="0.25">
      <c r="A78" s="46" t="s">
        <v>3334</v>
      </c>
      <c r="B78" s="46">
        <v>2012</v>
      </c>
      <c r="C78" s="46">
        <v>291</v>
      </c>
      <c r="D78" s="46">
        <v>14</v>
      </c>
      <c r="E78" s="46">
        <v>4074</v>
      </c>
    </row>
    <row r="79" spans="1:5" x14ac:dyDescent="0.25">
      <c r="A79" s="46" t="s">
        <v>3335</v>
      </c>
      <c r="B79" s="46">
        <v>2012</v>
      </c>
      <c r="C79" s="46">
        <v>344</v>
      </c>
      <c r="D79" s="46">
        <v>43</v>
      </c>
      <c r="E79" s="46">
        <v>15965</v>
      </c>
    </row>
    <row r="80" spans="1:5" x14ac:dyDescent="0.25">
      <c r="A80" s="46" t="s">
        <v>3336</v>
      </c>
      <c r="B80" s="46">
        <v>2012</v>
      </c>
      <c r="C80" s="46">
        <v>35</v>
      </c>
      <c r="D80" s="46">
        <v>204</v>
      </c>
      <c r="E80" s="46">
        <v>8364</v>
      </c>
    </row>
    <row r="81" spans="1:5" x14ac:dyDescent="0.25">
      <c r="A81" s="46" t="s">
        <v>3337</v>
      </c>
      <c r="B81" s="46">
        <v>2012</v>
      </c>
      <c r="C81" s="46">
        <v>371</v>
      </c>
      <c r="D81" s="46">
        <v>144</v>
      </c>
      <c r="E81" s="46">
        <v>24216</v>
      </c>
    </row>
    <row r="82" spans="1:5" x14ac:dyDescent="0.25">
      <c r="A82" s="46" t="s">
        <v>3338</v>
      </c>
      <c r="B82" s="46">
        <v>2012</v>
      </c>
      <c r="C82" s="46">
        <v>943</v>
      </c>
      <c r="D82" s="46">
        <v>233</v>
      </c>
      <c r="E82" s="46">
        <v>33545</v>
      </c>
    </row>
    <row r="83" spans="1:5" x14ac:dyDescent="0.25">
      <c r="A83" s="46" t="s">
        <v>3339</v>
      </c>
      <c r="B83" s="46">
        <v>2012</v>
      </c>
      <c r="C83" s="46">
        <v>1111</v>
      </c>
      <c r="D83" s="46">
        <v>559</v>
      </c>
      <c r="E83" s="46">
        <v>131934</v>
      </c>
    </row>
    <row r="84" spans="1:5" x14ac:dyDescent="0.25">
      <c r="A84" s="46" t="s">
        <v>3340</v>
      </c>
      <c r="B84" s="46">
        <v>2012</v>
      </c>
      <c r="C84" s="46">
        <v>204</v>
      </c>
      <c r="D84" s="46">
        <v>170</v>
      </c>
      <c r="E84" s="46">
        <v>7874</v>
      </c>
    </row>
    <row r="85" spans="1:5" x14ac:dyDescent="0.25">
      <c r="A85" s="46" t="s">
        <v>3341</v>
      </c>
      <c r="B85" s="46">
        <v>2012</v>
      </c>
      <c r="C85" s="46">
        <v>179</v>
      </c>
      <c r="D85" s="46">
        <v>234</v>
      </c>
      <c r="E85" s="46">
        <v>16532</v>
      </c>
    </row>
    <row r="86" spans="1:5" x14ac:dyDescent="0.25">
      <c r="A86" s="46" t="s">
        <v>3342</v>
      </c>
      <c r="B86" s="46">
        <v>2012</v>
      </c>
      <c r="C86" s="46">
        <v>355</v>
      </c>
      <c r="D86" s="46">
        <v>1126</v>
      </c>
      <c r="E86" s="46">
        <v>24899</v>
      </c>
    </row>
    <row r="87" spans="1:5" x14ac:dyDescent="0.25">
      <c r="A87" s="46" t="s">
        <v>3343</v>
      </c>
      <c r="B87" s="46">
        <v>2012</v>
      </c>
      <c r="C87" s="46">
        <v>302</v>
      </c>
      <c r="D87" s="46">
        <v>3</v>
      </c>
      <c r="E87" s="46">
        <v>906</v>
      </c>
    </row>
    <row r="88" spans="1:5" x14ac:dyDescent="0.25">
      <c r="A88" s="46" t="s">
        <v>3344</v>
      </c>
      <c r="B88" s="46">
        <v>2012</v>
      </c>
      <c r="C88" s="46">
        <v>120</v>
      </c>
      <c r="D88" s="46">
        <v>58</v>
      </c>
      <c r="E88" s="46">
        <v>4962</v>
      </c>
    </row>
    <row r="89" spans="1:5" x14ac:dyDescent="0.25">
      <c r="A89" s="46" t="s">
        <v>3345</v>
      </c>
      <c r="B89" s="46">
        <v>2012</v>
      </c>
      <c r="C89" s="46">
        <v>856</v>
      </c>
      <c r="D89" s="46">
        <v>1384</v>
      </c>
      <c r="E89" s="46">
        <v>73747</v>
      </c>
    </row>
    <row r="90" spans="1:5" x14ac:dyDescent="0.25">
      <c r="A90" s="46" t="s">
        <v>3346</v>
      </c>
      <c r="B90" s="46">
        <v>2012</v>
      </c>
      <c r="C90" s="46">
        <v>293</v>
      </c>
      <c r="D90" s="46">
        <v>108</v>
      </c>
      <c r="E90" s="46">
        <v>17453</v>
      </c>
    </row>
    <row r="91" spans="1:5" x14ac:dyDescent="0.25">
      <c r="A91" s="46" t="s">
        <v>3347</v>
      </c>
      <c r="B91" s="46">
        <v>2012</v>
      </c>
      <c r="C91" s="46">
        <v>65</v>
      </c>
      <c r="D91" s="46">
        <v>8069</v>
      </c>
      <c r="E91" s="46">
        <v>168935</v>
      </c>
    </row>
    <row r="92" spans="1:5" x14ac:dyDescent="0.25">
      <c r="A92" s="46" t="s">
        <v>3348</v>
      </c>
      <c r="B92" s="46">
        <v>2012</v>
      </c>
      <c r="C92" s="46">
        <v>366</v>
      </c>
      <c r="D92" s="46">
        <v>67</v>
      </c>
      <c r="E92" s="46">
        <v>3795</v>
      </c>
    </row>
    <row r="93" spans="1:5" x14ac:dyDescent="0.25">
      <c r="A93" s="46" t="s">
        <v>3349</v>
      </c>
      <c r="B93" s="46">
        <v>2012</v>
      </c>
      <c r="C93" s="46">
        <v>435</v>
      </c>
      <c r="D93" s="46">
        <v>282</v>
      </c>
      <c r="E93" s="46">
        <v>29484</v>
      </c>
    </row>
    <row r="94" spans="1:5" x14ac:dyDescent="0.25">
      <c r="A94" s="46" t="s">
        <v>3350</v>
      </c>
      <c r="B94" s="46">
        <v>2012</v>
      </c>
      <c r="C94" s="46">
        <v>409</v>
      </c>
      <c r="D94" s="46">
        <v>84</v>
      </c>
      <c r="E94" s="46">
        <v>8713</v>
      </c>
    </row>
    <row r="95" spans="1:5" x14ac:dyDescent="0.25">
      <c r="A95" s="46" t="s">
        <v>3351</v>
      </c>
      <c r="B95" s="46">
        <v>2012</v>
      </c>
      <c r="C95" s="46">
        <v>208</v>
      </c>
      <c r="D95" s="46">
        <v>52</v>
      </c>
      <c r="E95" s="46">
        <v>5138</v>
      </c>
    </row>
    <row r="96" spans="1:5" x14ac:dyDescent="0.25">
      <c r="A96" s="46" t="s">
        <v>3352</v>
      </c>
      <c r="B96" s="46">
        <v>2012</v>
      </c>
      <c r="C96" s="46">
        <v>461</v>
      </c>
      <c r="D96" s="46">
        <v>121</v>
      </c>
      <c r="E96" s="46">
        <v>10011</v>
      </c>
    </row>
    <row r="97" spans="1:5" x14ac:dyDescent="0.25">
      <c r="A97" s="46" t="s">
        <v>3353</v>
      </c>
      <c r="B97" s="46">
        <v>2012</v>
      </c>
      <c r="C97" s="46">
        <v>125</v>
      </c>
      <c r="D97" s="46">
        <v>19</v>
      </c>
      <c r="E97" s="46">
        <v>2375</v>
      </c>
    </row>
    <row r="98" spans="1:5" x14ac:dyDescent="0.25">
      <c r="A98" s="46" t="s">
        <v>3354</v>
      </c>
      <c r="B98" s="46">
        <v>2012</v>
      </c>
      <c r="C98" s="46">
        <v>474</v>
      </c>
      <c r="D98" s="46">
        <v>215</v>
      </c>
      <c r="E98" s="46">
        <v>27686</v>
      </c>
    </row>
    <row r="99" spans="1:5" x14ac:dyDescent="0.25">
      <c r="A99" s="46" t="s">
        <v>3355</v>
      </c>
      <c r="B99" s="46">
        <v>2012</v>
      </c>
      <c r="C99" s="46">
        <v>148</v>
      </c>
      <c r="D99" s="46">
        <v>304</v>
      </c>
      <c r="E99" s="46">
        <v>20839</v>
      </c>
    </row>
    <row r="100" spans="1:5" x14ac:dyDescent="0.25">
      <c r="A100" s="46" t="s">
        <v>3356</v>
      </c>
      <c r="B100" s="46">
        <v>2012</v>
      </c>
      <c r="C100" s="46">
        <v>377</v>
      </c>
      <c r="D100" s="46">
        <v>22</v>
      </c>
      <c r="E100" s="46">
        <v>5641</v>
      </c>
    </row>
    <row r="101" spans="1:5" x14ac:dyDescent="0.25">
      <c r="A101" s="46" t="s">
        <v>3357</v>
      </c>
      <c r="B101" s="46">
        <v>2012</v>
      </c>
      <c r="C101" s="46">
        <v>271</v>
      </c>
      <c r="D101" s="46">
        <v>32</v>
      </c>
      <c r="E101" s="46">
        <v>8672</v>
      </c>
    </row>
    <row r="102" spans="1:5" x14ac:dyDescent="0.25">
      <c r="A102" s="46" t="s">
        <v>3358</v>
      </c>
      <c r="B102" s="46">
        <v>2012</v>
      </c>
      <c r="C102" s="46">
        <v>60</v>
      </c>
      <c r="D102" s="46">
        <v>10</v>
      </c>
      <c r="E102" s="46">
        <v>600</v>
      </c>
    </row>
    <row r="103" spans="1:5" x14ac:dyDescent="0.25">
      <c r="A103" s="46" t="s">
        <v>3359</v>
      </c>
      <c r="B103" s="46">
        <v>2012</v>
      </c>
      <c r="C103" s="46">
        <v>374</v>
      </c>
      <c r="D103" s="46">
        <v>12</v>
      </c>
      <c r="E103" s="46">
        <v>3680</v>
      </c>
    </row>
    <row r="104" spans="1:5" x14ac:dyDescent="0.25">
      <c r="A104" s="46" t="s">
        <v>3360</v>
      </c>
      <c r="B104" s="46">
        <v>2012</v>
      </c>
      <c r="C104" s="46">
        <v>458</v>
      </c>
      <c r="D104" s="46">
        <v>117</v>
      </c>
      <c r="E104" s="46">
        <v>26124</v>
      </c>
    </row>
    <row r="105" spans="1:5" x14ac:dyDescent="0.25">
      <c r="A105" s="46" t="s">
        <v>3361</v>
      </c>
      <c r="B105" s="46">
        <v>2012</v>
      </c>
      <c r="C105" s="46">
        <v>307</v>
      </c>
      <c r="D105" s="46">
        <v>13</v>
      </c>
      <c r="E105" s="46">
        <v>3991</v>
      </c>
    </row>
    <row r="106" spans="1:5" x14ac:dyDescent="0.25">
      <c r="A106" s="46" t="s">
        <v>3362</v>
      </c>
      <c r="B106" s="46">
        <v>2012</v>
      </c>
      <c r="C106" s="46">
        <v>434</v>
      </c>
      <c r="D106" s="46">
        <v>21</v>
      </c>
      <c r="E106" s="46">
        <v>35679</v>
      </c>
    </row>
    <row r="107" spans="1:5" x14ac:dyDescent="0.25">
      <c r="A107" s="46" t="s">
        <v>3363</v>
      </c>
      <c r="B107" s="46">
        <v>2012</v>
      </c>
      <c r="C107" s="46">
        <v>161</v>
      </c>
      <c r="D107" s="46">
        <v>272</v>
      </c>
      <c r="E107" s="46">
        <v>17684</v>
      </c>
    </row>
    <row r="108" spans="1:5" x14ac:dyDescent="0.25">
      <c r="A108" s="46" t="s">
        <v>3364</v>
      </c>
      <c r="B108" s="46">
        <v>2012</v>
      </c>
      <c r="C108" s="46">
        <v>308</v>
      </c>
      <c r="D108" s="46">
        <v>10</v>
      </c>
      <c r="E108" s="46">
        <v>3080</v>
      </c>
    </row>
    <row r="109" spans="1:5" x14ac:dyDescent="0.25">
      <c r="A109" s="46" t="s">
        <v>3365</v>
      </c>
      <c r="B109" s="46">
        <v>2012</v>
      </c>
      <c r="C109" s="46">
        <v>102</v>
      </c>
      <c r="D109" s="46">
        <v>18</v>
      </c>
      <c r="E109" s="46">
        <v>1836</v>
      </c>
    </row>
    <row r="110" spans="1:5" x14ac:dyDescent="0.25">
      <c r="A110" s="46" t="s">
        <v>3366</v>
      </c>
      <c r="B110" s="46">
        <v>2012</v>
      </c>
      <c r="C110" s="46">
        <v>314</v>
      </c>
      <c r="D110" s="46">
        <v>16</v>
      </c>
      <c r="E110" s="46">
        <v>5024</v>
      </c>
    </row>
    <row r="111" spans="1:5" x14ac:dyDescent="0.25">
      <c r="A111" s="46" t="s">
        <v>3367</v>
      </c>
      <c r="B111" s="46">
        <v>2012</v>
      </c>
      <c r="C111" s="46">
        <v>543</v>
      </c>
      <c r="D111" s="46">
        <v>918</v>
      </c>
      <c r="E111" s="46">
        <v>75363</v>
      </c>
    </row>
    <row r="112" spans="1:5" x14ac:dyDescent="0.25">
      <c r="A112" s="46" t="s">
        <v>3368</v>
      </c>
      <c r="B112" s="46">
        <v>2012</v>
      </c>
      <c r="C112" s="46">
        <v>507</v>
      </c>
      <c r="D112" s="46">
        <v>73</v>
      </c>
      <c r="E112" s="46">
        <v>27183</v>
      </c>
    </row>
    <row r="113" spans="1:5" x14ac:dyDescent="0.25">
      <c r="A113" s="46" t="s">
        <v>3369</v>
      </c>
      <c r="B113" s="46">
        <v>2012</v>
      </c>
      <c r="C113" s="46">
        <v>520</v>
      </c>
      <c r="D113" s="46">
        <v>3561</v>
      </c>
      <c r="E113" s="46">
        <v>149117</v>
      </c>
    </row>
    <row r="114" spans="1:5" x14ac:dyDescent="0.25">
      <c r="A114" s="46" t="s">
        <v>3370</v>
      </c>
      <c r="B114" s="46">
        <v>2012</v>
      </c>
      <c r="C114" s="46">
        <v>748</v>
      </c>
      <c r="D114" s="46">
        <v>253</v>
      </c>
      <c r="E114" s="46">
        <v>90874</v>
      </c>
    </row>
    <row r="115" spans="1:5" x14ac:dyDescent="0.25">
      <c r="A115" s="46" t="s">
        <v>3371</v>
      </c>
      <c r="B115" s="46">
        <v>2012</v>
      </c>
      <c r="C115" s="46">
        <v>1621</v>
      </c>
      <c r="D115" s="46">
        <v>29</v>
      </c>
      <c r="E115" s="46">
        <v>47009</v>
      </c>
    </row>
    <row r="116" spans="1:5" x14ac:dyDescent="0.25">
      <c r="A116" s="46" t="s">
        <v>3372</v>
      </c>
      <c r="B116" s="46">
        <v>2012</v>
      </c>
      <c r="C116" s="46">
        <v>118</v>
      </c>
      <c r="D116" s="46">
        <v>839</v>
      </c>
      <c r="E116" s="46">
        <v>31180</v>
      </c>
    </row>
    <row r="117" spans="1:5" x14ac:dyDescent="0.25">
      <c r="A117" s="46" t="s">
        <v>3373</v>
      </c>
      <c r="B117" s="46">
        <v>2012</v>
      </c>
      <c r="C117" s="46">
        <v>1241</v>
      </c>
      <c r="D117" s="46">
        <v>159</v>
      </c>
      <c r="E117" s="46">
        <v>34314</v>
      </c>
    </row>
    <row r="118" spans="1:5" x14ac:dyDescent="0.25">
      <c r="A118" s="46" t="s">
        <v>3374</v>
      </c>
      <c r="B118" s="46">
        <v>2012</v>
      </c>
      <c r="C118" s="46">
        <v>388</v>
      </c>
      <c r="D118" s="46">
        <v>73</v>
      </c>
      <c r="E118" s="46">
        <v>5484</v>
      </c>
    </row>
    <row r="119" spans="1:5" x14ac:dyDescent="0.25">
      <c r="A119" s="46" t="s">
        <v>3375</v>
      </c>
      <c r="B119" s="46">
        <v>2012</v>
      </c>
      <c r="C119" s="46">
        <v>37</v>
      </c>
      <c r="D119" s="46">
        <v>23</v>
      </c>
      <c r="E119" s="46">
        <v>851</v>
      </c>
    </row>
    <row r="120" spans="1:5" x14ac:dyDescent="0.25">
      <c r="A120" s="46" t="s">
        <v>3376</v>
      </c>
      <c r="B120" s="46">
        <v>2012</v>
      </c>
      <c r="C120" s="46">
        <v>130</v>
      </c>
      <c r="D120" s="46">
        <v>112</v>
      </c>
      <c r="E120" s="46">
        <v>12960</v>
      </c>
    </row>
    <row r="121" spans="1:5" x14ac:dyDescent="0.25">
      <c r="A121" s="46" t="s">
        <v>3377</v>
      </c>
      <c r="B121" s="46">
        <v>2012</v>
      </c>
      <c r="C121" s="46">
        <v>15</v>
      </c>
      <c r="D121" s="46">
        <v>6958</v>
      </c>
      <c r="E121" s="46">
        <v>104370</v>
      </c>
    </row>
    <row r="122" spans="1:5" x14ac:dyDescent="0.25">
      <c r="A122" s="46" t="s">
        <v>3378</v>
      </c>
      <c r="B122" s="46">
        <v>2012</v>
      </c>
      <c r="C122" s="46">
        <v>123</v>
      </c>
      <c r="D122" s="46">
        <v>151</v>
      </c>
      <c r="E122" s="46">
        <v>9064</v>
      </c>
    </row>
    <row r="123" spans="1:5" x14ac:dyDescent="0.25">
      <c r="A123" s="46" t="s">
        <v>3379</v>
      </c>
      <c r="B123" s="46">
        <v>2012</v>
      </c>
      <c r="C123" s="46">
        <v>114</v>
      </c>
      <c r="D123" s="46">
        <v>385</v>
      </c>
      <c r="E123" s="46">
        <v>22189</v>
      </c>
    </row>
    <row r="124" spans="1:5" x14ac:dyDescent="0.25">
      <c r="A124" s="46" t="s">
        <v>3380</v>
      </c>
      <c r="B124" s="46">
        <v>2012</v>
      </c>
      <c r="C124" s="46">
        <v>376</v>
      </c>
      <c r="D124" s="46">
        <v>31</v>
      </c>
      <c r="E124" s="46">
        <v>6406</v>
      </c>
    </row>
    <row r="125" spans="1:5" x14ac:dyDescent="0.25">
      <c r="A125" s="46" t="s">
        <v>3381</v>
      </c>
      <c r="B125" s="46">
        <v>2012</v>
      </c>
      <c r="C125" s="46">
        <v>360</v>
      </c>
      <c r="D125" s="46">
        <v>8</v>
      </c>
      <c r="E125" s="46">
        <v>2880</v>
      </c>
    </row>
    <row r="126" spans="1:5" x14ac:dyDescent="0.25">
      <c r="A126" s="46" t="s">
        <v>3382</v>
      </c>
      <c r="B126" s="46">
        <v>2012</v>
      </c>
      <c r="C126" s="46">
        <v>404</v>
      </c>
      <c r="D126" s="46">
        <v>84</v>
      </c>
      <c r="E126" s="46">
        <v>20152</v>
      </c>
    </row>
    <row r="127" spans="1:5" x14ac:dyDescent="0.25">
      <c r="A127" s="46" t="s">
        <v>3383</v>
      </c>
      <c r="B127" s="46">
        <v>2012</v>
      </c>
      <c r="C127" s="46">
        <v>360</v>
      </c>
      <c r="D127" s="46">
        <v>73</v>
      </c>
      <c r="E127" s="46">
        <v>26280</v>
      </c>
    </row>
    <row r="128" spans="1:5" x14ac:dyDescent="0.25">
      <c r="A128" s="46" t="s">
        <v>3384</v>
      </c>
      <c r="B128" s="46">
        <v>2012</v>
      </c>
      <c r="C128" s="46">
        <v>316</v>
      </c>
      <c r="D128" s="46">
        <v>8</v>
      </c>
      <c r="E128" s="46">
        <v>2528</v>
      </c>
    </row>
    <row r="129" spans="1:5" x14ac:dyDescent="0.25">
      <c r="A129" s="46" t="s">
        <v>3385</v>
      </c>
      <c r="B129" s="46">
        <v>2012</v>
      </c>
      <c r="C129" s="46">
        <v>325</v>
      </c>
      <c r="D129" s="46">
        <v>9</v>
      </c>
      <c r="E129" s="46">
        <v>2925</v>
      </c>
    </row>
    <row r="130" spans="1:5" x14ac:dyDescent="0.25">
      <c r="A130" s="46" t="s">
        <v>3386</v>
      </c>
      <c r="B130" s="46">
        <v>2012</v>
      </c>
      <c r="C130" s="46">
        <v>815</v>
      </c>
      <c r="D130" s="46">
        <v>5328</v>
      </c>
      <c r="E130" s="46">
        <v>129040</v>
      </c>
    </row>
    <row r="131" spans="1:5" x14ac:dyDescent="0.25">
      <c r="A131" s="46" t="s">
        <v>3387</v>
      </c>
      <c r="B131" s="46">
        <v>2012</v>
      </c>
      <c r="C131" s="46">
        <v>150</v>
      </c>
      <c r="D131" s="46">
        <v>225</v>
      </c>
      <c r="E131" s="46">
        <v>25050</v>
      </c>
    </row>
    <row r="132" spans="1:5" x14ac:dyDescent="0.25">
      <c r="A132" s="46" t="s">
        <v>3388</v>
      </c>
      <c r="B132" s="46">
        <v>2012</v>
      </c>
      <c r="C132" s="46">
        <v>394</v>
      </c>
      <c r="D132" s="46">
        <v>170</v>
      </c>
      <c r="E132" s="46">
        <v>57950</v>
      </c>
    </row>
    <row r="133" spans="1:5" x14ac:dyDescent="0.25">
      <c r="A133" s="46" t="s">
        <v>3389</v>
      </c>
      <c r="B133" s="46">
        <v>2012</v>
      </c>
      <c r="C133" s="46">
        <v>371</v>
      </c>
      <c r="D133" s="46">
        <v>392</v>
      </c>
      <c r="E133" s="46">
        <v>75941</v>
      </c>
    </row>
    <row r="134" spans="1:5" x14ac:dyDescent="0.25">
      <c r="A134" s="46" t="s">
        <v>3390</v>
      </c>
      <c r="B134" s="46">
        <v>2012</v>
      </c>
      <c r="C134" s="46">
        <v>329</v>
      </c>
      <c r="D134" s="46">
        <v>9</v>
      </c>
      <c r="E134" s="46">
        <v>2961</v>
      </c>
    </row>
    <row r="135" spans="1:5" x14ac:dyDescent="0.25">
      <c r="A135" s="46" t="s">
        <v>3391</v>
      </c>
      <c r="B135" s="46">
        <v>2012</v>
      </c>
      <c r="C135" s="46">
        <v>489</v>
      </c>
      <c r="D135" s="46">
        <v>449</v>
      </c>
      <c r="E135" s="46">
        <v>20293</v>
      </c>
    </row>
    <row r="136" spans="1:5" x14ac:dyDescent="0.25">
      <c r="A136" s="46" t="s">
        <v>3392</v>
      </c>
      <c r="B136" s="46">
        <v>2012</v>
      </c>
      <c r="C136" s="46">
        <v>84</v>
      </c>
      <c r="D136" s="46">
        <v>338</v>
      </c>
      <c r="E136" s="46">
        <v>10456</v>
      </c>
    </row>
    <row r="137" spans="1:5" x14ac:dyDescent="0.25">
      <c r="A137" s="46" t="s">
        <v>3393</v>
      </c>
      <c r="B137" s="46">
        <v>2012</v>
      </c>
      <c r="C137" s="46">
        <v>253</v>
      </c>
      <c r="D137" s="46">
        <v>43</v>
      </c>
      <c r="E137" s="46">
        <v>10879</v>
      </c>
    </row>
    <row r="138" spans="1:5" x14ac:dyDescent="0.25">
      <c r="A138" s="46" t="s">
        <v>3394</v>
      </c>
      <c r="B138" s="46">
        <v>2012</v>
      </c>
      <c r="C138" s="46">
        <v>941</v>
      </c>
      <c r="D138" s="46">
        <v>675</v>
      </c>
      <c r="E138" s="46">
        <v>179970</v>
      </c>
    </row>
    <row r="139" spans="1:5" x14ac:dyDescent="0.25">
      <c r="A139" s="46" t="s">
        <v>3395</v>
      </c>
      <c r="B139" s="46">
        <v>2012</v>
      </c>
      <c r="C139" s="46">
        <v>753</v>
      </c>
      <c r="D139" s="46">
        <v>136</v>
      </c>
      <c r="E139" s="46">
        <v>12480</v>
      </c>
    </row>
    <row r="140" spans="1:5" x14ac:dyDescent="0.25">
      <c r="A140" s="46" t="s">
        <v>3396</v>
      </c>
      <c r="B140" s="46">
        <v>2012</v>
      </c>
      <c r="C140" s="46">
        <v>467</v>
      </c>
      <c r="D140" s="46">
        <v>223</v>
      </c>
      <c r="E140" s="46">
        <v>39919</v>
      </c>
    </row>
    <row r="141" spans="1:5" x14ac:dyDescent="0.25">
      <c r="A141" s="46" t="s">
        <v>3397</v>
      </c>
      <c r="B141" s="46">
        <v>2012</v>
      </c>
      <c r="C141" s="46">
        <v>367</v>
      </c>
      <c r="D141" s="46">
        <v>49</v>
      </c>
      <c r="E141" s="46">
        <v>17983</v>
      </c>
    </row>
    <row r="142" spans="1:5" x14ac:dyDescent="0.25">
      <c r="A142" s="46" t="s">
        <v>3398</v>
      </c>
      <c r="B142" s="46">
        <v>2012</v>
      </c>
      <c r="C142" s="46">
        <v>218</v>
      </c>
      <c r="D142" s="46">
        <v>18</v>
      </c>
      <c r="E142" s="46">
        <v>3924</v>
      </c>
    </row>
    <row r="143" spans="1:5" x14ac:dyDescent="0.25">
      <c r="A143" s="46" t="s">
        <v>3399</v>
      </c>
      <c r="B143" s="46">
        <v>2012</v>
      </c>
      <c r="C143" s="46">
        <v>1513</v>
      </c>
      <c r="D143" s="46">
        <v>1859</v>
      </c>
      <c r="E143" s="46">
        <v>454783</v>
      </c>
    </row>
    <row r="144" spans="1:5" x14ac:dyDescent="0.25">
      <c r="A144" s="46" t="s">
        <v>3400</v>
      </c>
      <c r="B144" s="46">
        <v>2012</v>
      </c>
      <c r="C144" s="46">
        <v>2835</v>
      </c>
      <c r="D144" s="46">
        <v>452</v>
      </c>
      <c r="E144" s="46">
        <v>241652</v>
      </c>
    </row>
    <row r="145" spans="1:5" x14ac:dyDescent="0.25">
      <c r="A145" s="46" t="s">
        <v>3401</v>
      </c>
      <c r="B145" s="46">
        <v>2012</v>
      </c>
      <c r="C145" s="46">
        <v>104</v>
      </c>
      <c r="D145" s="46">
        <v>1214</v>
      </c>
      <c r="E145" s="46">
        <v>115053</v>
      </c>
    </row>
    <row r="146" spans="1:5" x14ac:dyDescent="0.25">
      <c r="A146" s="46" t="s">
        <v>3402</v>
      </c>
      <c r="B146" s="46">
        <v>2012</v>
      </c>
      <c r="C146" s="46">
        <v>409</v>
      </c>
      <c r="D146" s="46">
        <v>12</v>
      </c>
      <c r="E146" s="46">
        <v>4908</v>
      </c>
    </row>
    <row r="147" spans="1:5" x14ac:dyDescent="0.25">
      <c r="A147" s="46" t="s">
        <v>3403</v>
      </c>
      <c r="B147" s="46">
        <v>2012</v>
      </c>
      <c r="C147" s="46">
        <v>133</v>
      </c>
      <c r="D147" s="46">
        <v>26</v>
      </c>
      <c r="E147" s="46">
        <v>3458</v>
      </c>
    </row>
    <row r="148" spans="1:5" x14ac:dyDescent="0.25">
      <c r="A148" s="46" t="s">
        <v>3404</v>
      </c>
      <c r="B148" s="46">
        <v>2012</v>
      </c>
      <c r="C148" s="46">
        <v>180</v>
      </c>
      <c r="D148" s="46">
        <v>91</v>
      </c>
      <c r="E148" s="46">
        <v>4316</v>
      </c>
    </row>
    <row r="149" spans="1:5" x14ac:dyDescent="0.25">
      <c r="A149" s="46" t="s">
        <v>3405</v>
      </c>
      <c r="B149" s="46">
        <v>2012</v>
      </c>
      <c r="C149" s="46">
        <v>1332</v>
      </c>
      <c r="D149" s="46">
        <v>76</v>
      </c>
      <c r="E149" s="46">
        <v>31712</v>
      </c>
    </row>
    <row r="150" spans="1:5" x14ac:dyDescent="0.25">
      <c r="A150" s="46" t="s">
        <v>3406</v>
      </c>
      <c r="B150" s="46">
        <v>2012</v>
      </c>
      <c r="C150" s="46">
        <v>385</v>
      </c>
      <c r="D150" s="46">
        <v>551</v>
      </c>
      <c r="E150" s="46">
        <v>71694</v>
      </c>
    </row>
    <row r="151" spans="1:5" x14ac:dyDescent="0.25">
      <c r="A151" s="46" t="s">
        <v>3407</v>
      </c>
      <c r="B151" s="46">
        <v>2012</v>
      </c>
      <c r="C151" s="46">
        <v>407</v>
      </c>
      <c r="D151" s="46">
        <v>255</v>
      </c>
      <c r="E151" s="46">
        <v>23562</v>
      </c>
    </row>
    <row r="152" spans="1:5" x14ac:dyDescent="0.25">
      <c r="A152" s="46" t="s">
        <v>3408</v>
      </c>
      <c r="B152" s="46">
        <v>2012</v>
      </c>
      <c r="C152" s="46">
        <v>284</v>
      </c>
      <c r="D152" s="46">
        <v>753</v>
      </c>
      <c r="E152" s="46">
        <v>52429</v>
      </c>
    </row>
    <row r="153" spans="1:5" x14ac:dyDescent="0.25">
      <c r="A153" s="46" t="s">
        <v>3409</v>
      </c>
      <c r="B153" s="46">
        <v>2012</v>
      </c>
      <c r="C153" s="46">
        <v>137</v>
      </c>
      <c r="D153" s="46">
        <v>73</v>
      </c>
      <c r="E153" s="46">
        <v>10001</v>
      </c>
    </row>
    <row r="154" spans="1:5" x14ac:dyDescent="0.25">
      <c r="A154" s="46" t="s">
        <v>3410</v>
      </c>
      <c r="B154" s="46">
        <v>2012</v>
      </c>
      <c r="C154" s="46">
        <v>418</v>
      </c>
      <c r="D154" s="46">
        <v>28</v>
      </c>
      <c r="E154" s="46">
        <v>11704</v>
      </c>
    </row>
    <row r="155" spans="1:5" x14ac:dyDescent="0.25">
      <c r="A155" s="46" t="s">
        <v>3411</v>
      </c>
      <c r="B155" s="46">
        <v>2012</v>
      </c>
      <c r="C155" s="46">
        <v>395</v>
      </c>
      <c r="D155" s="46">
        <v>73</v>
      </c>
      <c r="E155" s="46">
        <v>21400</v>
      </c>
    </row>
    <row r="156" spans="1:5" x14ac:dyDescent="0.25">
      <c r="A156" s="46" t="s">
        <v>3412</v>
      </c>
      <c r="B156" s="46">
        <v>2012</v>
      </c>
      <c r="C156" s="46">
        <v>348</v>
      </c>
      <c r="D156" s="46">
        <v>116</v>
      </c>
      <c r="E156" s="46">
        <v>18906</v>
      </c>
    </row>
    <row r="157" spans="1:5" x14ac:dyDescent="0.25">
      <c r="A157" s="46" t="s">
        <v>3413</v>
      </c>
      <c r="B157" s="46">
        <v>2012</v>
      </c>
      <c r="C157" s="46">
        <v>89</v>
      </c>
      <c r="D157" s="46">
        <v>104</v>
      </c>
      <c r="E157" s="46">
        <v>9256</v>
      </c>
    </row>
    <row r="158" spans="1:5" x14ac:dyDescent="0.25">
      <c r="A158" s="46" t="s">
        <v>3414</v>
      </c>
      <c r="B158" s="46">
        <v>2012</v>
      </c>
      <c r="C158" s="46">
        <v>406</v>
      </c>
      <c r="D158" s="46">
        <v>126</v>
      </c>
      <c r="E158" s="46">
        <v>51156</v>
      </c>
    </row>
    <row r="159" spans="1:5" x14ac:dyDescent="0.25">
      <c r="A159" s="46" t="s">
        <v>3415</v>
      </c>
      <c r="B159" s="46">
        <v>2012</v>
      </c>
      <c r="C159" s="46">
        <v>447</v>
      </c>
      <c r="D159" s="46">
        <v>96</v>
      </c>
      <c r="E159" s="46">
        <v>15924</v>
      </c>
    </row>
    <row r="160" spans="1:5" x14ac:dyDescent="0.25">
      <c r="A160" s="46" t="s">
        <v>3416</v>
      </c>
      <c r="B160" s="46">
        <v>2012</v>
      </c>
      <c r="C160" s="46">
        <v>50</v>
      </c>
      <c r="D160" s="46">
        <v>253</v>
      </c>
      <c r="E160" s="46">
        <v>12650</v>
      </c>
    </row>
    <row r="161" spans="1:7" x14ac:dyDescent="0.25">
      <c r="A161" s="46" t="s">
        <v>3417</v>
      </c>
      <c r="B161" s="46">
        <v>2012</v>
      </c>
      <c r="C161" s="46">
        <v>246</v>
      </c>
      <c r="D161" s="46">
        <v>78</v>
      </c>
      <c r="E161" s="46">
        <v>19188</v>
      </c>
    </row>
    <row r="162" spans="1:7" x14ac:dyDescent="0.25">
      <c r="A162" s="46" t="s">
        <v>3418</v>
      </c>
      <c r="B162" s="46">
        <v>2012</v>
      </c>
      <c r="C162" s="46">
        <v>121</v>
      </c>
      <c r="D162" s="46">
        <v>73</v>
      </c>
      <c r="E162" s="46">
        <v>6307</v>
      </c>
    </row>
    <row r="163" spans="1:7" x14ac:dyDescent="0.25">
      <c r="A163" s="46" t="s">
        <v>3419</v>
      </c>
      <c r="B163" s="46">
        <v>2012</v>
      </c>
      <c r="C163" s="46">
        <v>611</v>
      </c>
      <c r="D163" s="46">
        <v>184</v>
      </c>
      <c r="E163" s="46">
        <v>21479</v>
      </c>
    </row>
    <row r="164" spans="1:7" x14ac:dyDescent="0.25">
      <c r="A164" s="46" t="s">
        <v>3420</v>
      </c>
      <c r="B164" s="46">
        <v>2012</v>
      </c>
      <c r="C164" s="46">
        <v>440</v>
      </c>
      <c r="D164" s="46">
        <v>148</v>
      </c>
      <c r="E164" s="46">
        <v>16727</v>
      </c>
    </row>
    <row r="165" spans="1:7" x14ac:dyDescent="0.25">
      <c r="A165" s="46" t="s">
        <v>3421</v>
      </c>
      <c r="B165" s="46">
        <v>2012</v>
      </c>
      <c r="C165" s="46">
        <v>374</v>
      </c>
      <c r="D165" s="46">
        <v>138</v>
      </c>
      <c r="E165" s="46">
        <v>17350</v>
      </c>
    </row>
    <row r="166" spans="1:7" x14ac:dyDescent="0.25">
      <c r="A166" s="46" t="s">
        <v>3422</v>
      </c>
      <c r="B166" s="46">
        <v>2012</v>
      </c>
      <c r="C166" s="46">
        <v>349</v>
      </c>
      <c r="D166" s="46">
        <v>96</v>
      </c>
      <c r="E166" s="46">
        <v>33504</v>
      </c>
    </row>
    <row r="167" spans="1:7" x14ac:dyDescent="0.25">
      <c r="A167" s="46" t="s">
        <v>3423</v>
      </c>
      <c r="B167" s="46">
        <v>2012</v>
      </c>
      <c r="C167" s="46">
        <v>351</v>
      </c>
      <c r="D167" s="46">
        <v>912</v>
      </c>
      <c r="E167" s="46">
        <v>52242</v>
      </c>
    </row>
    <row r="168" spans="1:7" x14ac:dyDescent="0.25">
      <c r="A168" s="46" t="s">
        <v>3424</v>
      </c>
      <c r="B168" s="46">
        <v>2012</v>
      </c>
      <c r="C168" s="46">
        <v>124</v>
      </c>
      <c r="D168" s="109">
        <v>498</v>
      </c>
      <c r="E168" s="46">
        <v>23904</v>
      </c>
      <c r="G168">
        <f>D168/E168</f>
        <v>2.0833333333333332E-2</v>
      </c>
    </row>
    <row r="169" spans="1:7" x14ac:dyDescent="0.25">
      <c r="A169" s="46" t="s">
        <v>3425</v>
      </c>
      <c r="B169" s="46">
        <v>2012</v>
      </c>
      <c r="C169" s="46">
        <v>508</v>
      </c>
      <c r="D169" s="46">
        <v>279</v>
      </c>
      <c r="E169" s="46">
        <v>55185</v>
      </c>
    </row>
    <row r="170" spans="1:7" x14ac:dyDescent="0.25">
      <c r="A170" s="46" t="s">
        <v>3426</v>
      </c>
      <c r="B170" s="46">
        <v>2012</v>
      </c>
      <c r="C170" s="46">
        <v>457</v>
      </c>
      <c r="D170" s="46">
        <v>65</v>
      </c>
      <c r="E170" s="46">
        <v>13295</v>
      </c>
    </row>
    <row r="171" spans="1:7" x14ac:dyDescent="0.25">
      <c r="A171" s="46" t="s">
        <v>3427</v>
      </c>
      <c r="B171" s="46">
        <v>2012</v>
      </c>
      <c r="C171" s="46">
        <v>365</v>
      </c>
      <c r="D171" s="46">
        <v>226</v>
      </c>
      <c r="E171" s="46">
        <v>45786</v>
      </c>
    </row>
    <row r="172" spans="1:7" x14ac:dyDescent="0.25">
      <c r="A172" s="46" t="s">
        <v>3428</v>
      </c>
      <c r="B172" s="46">
        <v>2012</v>
      </c>
      <c r="C172" s="46">
        <v>244</v>
      </c>
      <c r="D172" s="46">
        <v>170</v>
      </c>
      <c r="E172" s="46">
        <v>8636</v>
      </c>
    </row>
    <row r="173" spans="1:7" x14ac:dyDescent="0.25">
      <c r="A173" s="46" t="s">
        <v>3429</v>
      </c>
      <c r="B173" s="46">
        <v>2012</v>
      </c>
      <c r="C173" s="46">
        <v>285</v>
      </c>
      <c r="D173" s="46">
        <v>49</v>
      </c>
      <c r="E173" s="46">
        <v>13965</v>
      </c>
    </row>
    <row r="174" spans="1:7" x14ac:dyDescent="0.25">
      <c r="A174" s="46" t="s">
        <v>3430</v>
      </c>
      <c r="B174" s="46">
        <v>2012</v>
      </c>
      <c r="C174" s="46">
        <v>126</v>
      </c>
      <c r="D174" s="46">
        <v>87</v>
      </c>
      <c r="E174" s="46">
        <v>6377</v>
      </c>
    </row>
    <row r="175" spans="1:7" x14ac:dyDescent="0.25">
      <c r="A175" s="46" t="s">
        <v>3431</v>
      </c>
      <c r="B175" s="46">
        <v>2012</v>
      </c>
      <c r="C175" s="46">
        <v>135</v>
      </c>
      <c r="D175" s="46">
        <v>62</v>
      </c>
      <c r="E175" s="46">
        <v>4156</v>
      </c>
    </row>
    <row r="176" spans="1:7" x14ac:dyDescent="0.25">
      <c r="A176" s="46" t="s">
        <v>3432</v>
      </c>
      <c r="B176" s="46">
        <v>2012</v>
      </c>
      <c r="C176" s="46">
        <v>392</v>
      </c>
      <c r="D176" s="46">
        <v>761</v>
      </c>
      <c r="E176" s="46">
        <v>43856</v>
      </c>
    </row>
    <row r="177" spans="1:5" x14ac:dyDescent="0.25">
      <c r="A177" s="46" t="s">
        <v>3433</v>
      </c>
      <c r="B177" s="46">
        <v>2012</v>
      </c>
      <c r="C177" s="46">
        <v>357</v>
      </c>
      <c r="D177" s="46">
        <v>13</v>
      </c>
      <c r="E177" s="46">
        <v>4611</v>
      </c>
    </row>
    <row r="178" spans="1:5" x14ac:dyDescent="0.25">
      <c r="A178" s="46" t="s">
        <v>3434</v>
      </c>
      <c r="B178" s="46">
        <v>2012</v>
      </c>
      <c r="C178" s="46">
        <v>267</v>
      </c>
      <c r="D178" s="46">
        <v>400</v>
      </c>
      <c r="E178" s="46">
        <v>52034</v>
      </c>
    </row>
    <row r="179" spans="1:5" x14ac:dyDescent="0.25">
      <c r="A179" s="46" t="s">
        <v>3435</v>
      </c>
      <c r="B179" s="46">
        <v>2012</v>
      </c>
      <c r="C179" s="46">
        <v>418</v>
      </c>
      <c r="D179" s="46">
        <v>1625</v>
      </c>
      <c r="E179" s="46">
        <v>117974</v>
      </c>
    </row>
    <row r="180" spans="1:5" x14ac:dyDescent="0.25">
      <c r="A180" s="46" t="s">
        <v>3436</v>
      </c>
      <c r="B180" s="46">
        <v>2012</v>
      </c>
      <c r="C180" s="46">
        <v>142</v>
      </c>
      <c r="D180" s="46">
        <v>74</v>
      </c>
      <c r="E180" s="46">
        <v>6332</v>
      </c>
    </row>
    <row r="181" spans="1:5" x14ac:dyDescent="0.25">
      <c r="A181" s="46" t="s">
        <v>3437</v>
      </c>
      <c r="B181" s="46">
        <v>2012</v>
      </c>
      <c r="C181" s="46">
        <v>362</v>
      </c>
      <c r="D181" s="46">
        <v>95</v>
      </c>
      <c r="E181" s="46">
        <v>12585</v>
      </c>
    </row>
    <row r="182" spans="1:5" x14ac:dyDescent="0.25">
      <c r="A182" s="46" t="s">
        <v>3438</v>
      </c>
      <c r="B182" s="46">
        <v>2012</v>
      </c>
      <c r="C182" s="46">
        <v>118</v>
      </c>
      <c r="D182" s="46">
        <v>71</v>
      </c>
      <c r="E182" s="46">
        <v>5698</v>
      </c>
    </row>
    <row r="183" spans="1:5" x14ac:dyDescent="0.25">
      <c r="A183" s="46" t="s">
        <v>3439</v>
      </c>
      <c r="B183" s="46">
        <v>2012</v>
      </c>
      <c r="C183" s="46">
        <v>484</v>
      </c>
      <c r="D183" s="46">
        <v>74</v>
      </c>
      <c r="E183" s="46">
        <v>35816</v>
      </c>
    </row>
    <row r="184" spans="1:5" x14ac:dyDescent="0.25">
      <c r="A184" s="46" t="s">
        <v>3440</v>
      </c>
      <c r="B184" s="46">
        <v>2012</v>
      </c>
      <c r="C184" s="46">
        <v>360</v>
      </c>
      <c r="D184" s="46">
        <v>117</v>
      </c>
      <c r="E184" s="46">
        <v>24488</v>
      </c>
    </row>
    <row r="185" spans="1:5" x14ac:dyDescent="0.25">
      <c r="A185" s="46" t="s">
        <v>3441</v>
      </c>
      <c r="B185" s="46">
        <v>2012</v>
      </c>
      <c r="C185" s="46">
        <v>310</v>
      </c>
      <c r="D185" s="46">
        <v>49</v>
      </c>
      <c r="E185" s="46">
        <v>15190</v>
      </c>
    </row>
    <row r="186" spans="1:5" x14ac:dyDescent="0.25">
      <c r="A186" s="46" t="s">
        <v>3442</v>
      </c>
      <c r="B186" s="46">
        <v>2012</v>
      </c>
      <c r="C186" s="46">
        <v>290</v>
      </c>
      <c r="D186" s="46">
        <v>9</v>
      </c>
      <c r="E186" s="46">
        <v>2610</v>
      </c>
    </row>
    <row r="187" spans="1:5" x14ac:dyDescent="0.25">
      <c r="A187" s="46" t="s">
        <v>3443</v>
      </c>
      <c r="B187" s="46">
        <v>2012</v>
      </c>
      <c r="C187" s="46">
        <v>338</v>
      </c>
      <c r="D187" s="46">
        <v>9</v>
      </c>
      <c r="E187" s="46">
        <v>3042</v>
      </c>
    </row>
    <row r="188" spans="1:5" x14ac:dyDescent="0.25">
      <c r="A188" s="46" t="s">
        <v>3444</v>
      </c>
      <c r="B188" s="46">
        <v>2012</v>
      </c>
      <c r="C188" s="46">
        <v>581</v>
      </c>
      <c r="D188" s="46">
        <v>421</v>
      </c>
      <c r="E188" s="46">
        <v>50953</v>
      </c>
    </row>
    <row r="189" spans="1:5" x14ac:dyDescent="0.25">
      <c r="A189" s="46" t="s">
        <v>3445</v>
      </c>
      <c r="B189" s="46">
        <v>2012</v>
      </c>
      <c r="C189" s="46">
        <v>59</v>
      </c>
      <c r="D189" s="46">
        <v>151</v>
      </c>
      <c r="E189" s="46">
        <v>4589</v>
      </c>
    </row>
    <row r="190" spans="1:5" x14ac:dyDescent="0.25">
      <c r="A190" s="46" t="s">
        <v>3446</v>
      </c>
      <c r="B190" s="46">
        <v>2012</v>
      </c>
      <c r="C190" s="46">
        <v>59</v>
      </c>
      <c r="D190" s="46">
        <v>1272</v>
      </c>
      <c r="E190" s="46">
        <v>52564</v>
      </c>
    </row>
    <row r="191" spans="1:5" x14ac:dyDescent="0.25">
      <c r="A191" s="46" t="s">
        <v>3447</v>
      </c>
      <c r="B191" s="46">
        <v>2012</v>
      </c>
      <c r="C191" s="46">
        <v>312</v>
      </c>
      <c r="D191" s="46">
        <v>795</v>
      </c>
      <c r="E191" s="46">
        <v>67730</v>
      </c>
    </row>
    <row r="192" spans="1:5" x14ac:dyDescent="0.25">
      <c r="A192" s="46" t="s">
        <v>3448</v>
      </c>
      <c r="B192" s="46">
        <v>2012</v>
      </c>
      <c r="C192" s="46">
        <v>258</v>
      </c>
      <c r="D192" s="46">
        <v>9</v>
      </c>
      <c r="E192" s="46">
        <v>2322</v>
      </c>
    </row>
    <row r="193" spans="1:5" x14ac:dyDescent="0.25">
      <c r="A193" s="46" t="s">
        <v>3449</v>
      </c>
      <c r="B193" s="46">
        <v>2012</v>
      </c>
      <c r="C193" s="46">
        <v>242</v>
      </c>
      <c r="D193" s="46">
        <v>1099</v>
      </c>
      <c r="E193" s="46">
        <v>42715</v>
      </c>
    </row>
    <row r="194" spans="1:5" x14ac:dyDescent="0.25">
      <c r="A194" s="46" t="s">
        <v>3450</v>
      </c>
      <c r="B194" s="46">
        <v>2012</v>
      </c>
      <c r="C194" s="46">
        <v>290</v>
      </c>
      <c r="D194" s="46">
        <v>18</v>
      </c>
      <c r="E194" s="46">
        <v>5220</v>
      </c>
    </row>
    <row r="195" spans="1:5" x14ac:dyDescent="0.25">
      <c r="A195" s="46" t="s">
        <v>3451</v>
      </c>
      <c r="B195" s="46">
        <v>2012</v>
      </c>
      <c r="C195" s="46">
        <v>32</v>
      </c>
      <c r="D195" s="46">
        <v>161</v>
      </c>
      <c r="E195" s="46">
        <v>5152</v>
      </c>
    </row>
    <row r="196" spans="1:5" x14ac:dyDescent="0.25">
      <c r="A196" s="46" t="s">
        <v>3452</v>
      </c>
      <c r="B196" s="46">
        <v>2012</v>
      </c>
      <c r="C196" s="46">
        <v>290</v>
      </c>
      <c r="D196" s="46">
        <v>41</v>
      </c>
      <c r="E196" s="46">
        <v>11890</v>
      </c>
    </row>
    <row r="197" spans="1:5" x14ac:dyDescent="0.25">
      <c r="A197" s="46" t="s">
        <v>3453</v>
      </c>
      <c r="B197" s="46">
        <v>2012</v>
      </c>
      <c r="C197" s="46">
        <v>248</v>
      </c>
      <c r="D197" s="46">
        <v>2802</v>
      </c>
      <c r="E197" s="46">
        <v>77592</v>
      </c>
    </row>
    <row r="198" spans="1:5" x14ac:dyDescent="0.25">
      <c r="A198" s="46" t="s">
        <v>3454</v>
      </c>
      <c r="B198" s="46">
        <v>2012</v>
      </c>
      <c r="C198" s="46">
        <v>12</v>
      </c>
      <c r="D198" s="46">
        <v>945</v>
      </c>
      <c r="E198" s="46">
        <v>4792</v>
      </c>
    </row>
    <row r="199" spans="1:5" x14ac:dyDescent="0.25">
      <c r="A199" s="46" t="s">
        <v>3455</v>
      </c>
      <c r="B199" s="46">
        <v>2012</v>
      </c>
      <c r="C199" s="46">
        <v>1440</v>
      </c>
      <c r="D199" s="46">
        <v>101</v>
      </c>
      <c r="E199" s="46">
        <v>112956</v>
      </c>
    </row>
    <row r="200" spans="1:5" x14ac:dyDescent="0.25">
      <c r="A200" s="46" t="s">
        <v>3456</v>
      </c>
      <c r="B200" s="46">
        <v>2012</v>
      </c>
      <c r="C200" s="46">
        <v>333</v>
      </c>
      <c r="D200" s="46">
        <v>34</v>
      </c>
      <c r="E200" s="46">
        <v>11322</v>
      </c>
    </row>
    <row r="201" spans="1:5" x14ac:dyDescent="0.25">
      <c r="A201" s="46" t="s">
        <v>3457</v>
      </c>
      <c r="B201" s="46">
        <v>2012</v>
      </c>
      <c r="C201" s="46">
        <v>406</v>
      </c>
      <c r="D201" s="46">
        <v>150</v>
      </c>
      <c r="E201" s="46">
        <v>17748</v>
      </c>
    </row>
    <row r="202" spans="1:5" x14ac:dyDescent="0.25">
      <c r="A202" s="46" t="s">
        <v>3458</v>
      </c>
      <c r="B202" s="46">
        <v>2012</v>
      </c>
      <c r="C202" s="46">
        <v>194</v>
      </c>
      <c r="D202" s="46">
        <v>12</v>
      </c>
      <c r="E202" s="46">
        <v>2328</v>
      </c>
    </row>
    <row r="203" spans="1:5" x14ac:dyDescent="0.25">
      <c r="A203" s="46" t="s">
        <v>3459</v>
      </c>
      <c r="B203" s="46">
        <v>2012</v>
      </c>
      <c r="C203" s="46">
        <v>334</v>
      </c>
      <c r="D203" s="46">
        <v>49</v>
      </c>
      <c r="E203" s="46">
        <v>16366</v>
      </c>
    </row>
    <row r="204" spans="1:5" x14ac:dyDescent="0.25">
      <c r="A204" s="46" t="s">
        <v>3460</v>
      </c>
      <c r="B204" s="46">
        <v>2012</v>
      </c>
      <c r="C204" s="46">
        <v>460</v>
      </c>
      <c r="D204" s="46">
        <v>184</v>
      </c>
      <c r="E204" s="46">
        <v>15221</v>
      </c>
    </row>
    <row r="205" spans="1:5" x14ac:dyDescent="0.25">
      <c r="A205" s="46" t="s">
        <v>3461</v>
      </c>
      <c r="B205" s="46">
        <v>2012</v>
      </c>
      <c r="C205" s="46">
        <v>293</v>
      </c>
      <c r="D205" s="46">
        <v>49</v>
      </c>
      <c r="E205" s="46">
        <v>10290</v>
      </c>
    </row>
    <row r="206" spans="1:5" x14ac:dyDescent="0.25">
      <c r="A206" s="46" t="s">
        <v>3462</v>
      </c>
      <c r="B206" s="46">
        <v>2012</v>
      </c>
      <c r="C206" s="46">
        <v>330</v>
      </c>
      <c r="D206" s="46">
        <v>13</v>
      </c>
      <c r="E206" s="46">
        <v>4290</v>
      </c>
    </row>
    <row r="207" spans="1:5" x14ac:dyDescent="0.25">
      <c r="A207" s="46" t="s">
        <v>3463</v>
      </c>
      <c r="B207" s="46">
        <v>2012</v>
      </c>
      <c r="C207" s="46">
        <v>5855</v>
      </c>
      <c r="D207" s="46">
        <v>203</v>
      </c>
      <c r="E207" s="46">
        <v>71234</v>
      </c>
    </row>
    <row r="208" spans="1:5" x14ac:dyDescent="0.25">
      <c r="A208" s="46" t="s">
        <v>3464</v>
      </c>
      <c r="B208" s="46">
        <v>2012</v>
      </c>
      <c r="C208" s="46">
        <v>448</v>
      </c>
      <c r="D208" s="46">
        <v>60</v>
      </c>
      <c r="E208" s="46">
        <v>32904</v>
      </c>
    </row>
    <row r="209" spans="1:5" x14ac:dyDescent="0.25">
      <c r="A209" s="46" t="s">
        <v>3465</v>
      </c>
      <c r="B209" s="46">
        <v>2012</v>
      </c>
      <c r="C209" s="46">
        <v>425</v>
      </c>
      <c r="D209" s="46">
        <v>272</v>
      </c>
      <c r="E209" s="46">
        <v>19400</v>
      </c>
    </row>
    <row r="210" spans="1:5" x14ac:dyDescent="0.25">
      <c r="A210" s="46" t="s">
        <v>3466</v>
      </c>
      <c r="B210" s="46">
        <v>2012</v>
      </c>
      <c r="C210" s="46">
        <v>413</v>
      </c>
      <c r="D210" s="46">
        <v>70</v>
      </c>
      <c r="E210" s="46">
        <v>8789</v>
      </c>
    </row>
    <row r="211" spans="1:5" x14ac:dyDescent="0.25">
      <c r="A211" s="46" t="s">
        <v>3467</v>
      </c>
      <c r="B211" s="46">
        <v>2012</v>
      </c>
      <c r="C211" s="46">
        <v>463</v>
      </c>
      <c r="D211" s="46">
        <v>52</v>
      </c>
      <c r="E211" s="46">
        <v>24076</v>
      </c>
    </row>
    <row r="212" spans="1:5" x14ac:dyDescent="0.25">
      <c r="A212" s="46" t="s">
        <v>3468</v>
      </c>
      <c r="B212" s="46">
        <v>2012</v>
      </c>
      <c r="C212" s="46">
        <v>23</v>
      </c>
      <c r="D212" s="46">
        <v>75</v>
      </c>
      <c r="E212" s="46">
        <v>1725</v>
      </c>
    </row>
    <row r="213" spans="1:5" x14ac:dyDescent="0.25">
      <c r="A213" s="46" t="s">
        <v>3469</v>
      </c>
      <c r="B213" s="46">
        <v>2012</v>
      </c>
      <c r="C213" s="46">
        <v>103</v>
      </c>
      <c r="D213" s="46">
        <v>114</v>
      </c>
      <c r="E213" s="46">
        <v>8080</v>
      </c>
    </row>
    <row r="214" spans="1:5" x14ac:dyDescent="0.25">
      <c r="A214" s="46" t="s">
        <v>3470</v>
      </c>
      <c r="B214" s="46">
        <v>2012</v>
      </c>
      <c r="C214" s="46">
        <v>359</v>
      </c>
      <c r="D214" s="46">
        <v>189</v>
      </c>
      <c r="E214" s="46">
        <v>29272</v>
      </c>
    </row>
    <row r="215" spans="1:5" x14ac:dyDescent="0.25">
      <c r="A215" s="46" t="s">
        <v>3471</v>
      </c>
      <c r="B215" s="46">
        <v>2012</v>
      </c>
      <c r="C215" s="46">
        <v>19</v>
      </c>
      <c r="D215" s="46">
        <v>498</v>
      </c>
      <c r="E215" s="46">
        <v>9462</v>
      </c>
    </row>
    <row r="216" spans="1:5" x14ac:dyDescent="0.25">
      <c r="A216" s="46" t="s">
        <v>3472</v>
      </c>
      <c r="B216" s="46">
        <v>2012</v>
      </c>
      <c r="C216" s="46">
        <v>75</v>
      </c>
      <c r="D216" s="46">
        <v>226</v>
      </c>
      <c r="E216" s="46">
        <v>14035</v>
      </c>
    </row>
    <row r="217" spans="1:5" x14ac:dyDescent="0.25">
      <c r="A217" s="46" t="s">
        <v>3473</v>
      </c>
      <c r="B217" s="46">
        <v>2012</v>
      </c>
      <c r="C217" s="46">
        <v>93</v>
      </c>
      <c r="D217" s="46">
        <v>361</v>
      </c>
      <c r="E217" s="46">
        <v>33382</v>
      </c>
    </row>
    <row r="218" spans="1:5" x14ac:dyDescent="0.25">
      <c r="A218" s="46" t="s">
        <v>3474</v>
      </c>
      <c r="B218" s="46">
        <v>2012</v>
      </c>
      <c r="C218" s="46">
        <v>393</v>
      </c>
      <c r="D218" s="46">
        <v>32</v>
      </c>
      <c r="E218" s="46">
        <v>12576</v>
      </c>
    </row>
    <row r="219" spans="1:5" x14ac:dyDescent="0.25">
      <c r="A219" s="46" t="s">
        <v>3475</v>
      </c>
      <c r="B219" s="46">
        <v>2012</v>
      </c>
      <c r="C219" s="46">
        <v>380</v>
      </c>
      <c r="D219" s="46">
        <v>41</v>
      </c>
      <c r="E219" s="46">
        <v>15580</v>
      </c>
    </row>
    <row r="220" spans="1:5" x14ac:dyDescent="0.25">
      <c r="A220" s="46" t="s">
        <v>3476</v>
      </c>
      <c r="B220" s="46">
        <v>2012</v>
      </c>
      <c r="C220" s="46">
        <v>480</v>
      </c>
      <c r="D220" s="46">
        <v>11</v>
      </c>
      <c r="E220" s="46">
        <v>5280</v>
      </c>
    </row>
    <row r="221" spans="1:5" x14ac:dyDescent="0.25">
      <c r="A221" s="46" t="s">
        <v>3477</v>
      </c>
      <c r="B221" s="46">
        <v>2012</v>
      </c>
      <c r="C221" s="46">
        <v>252</v>
      </c>
      <c r="D221" s="46">
        <v>5629</v>
      </c>
      <c r="E221" s="46">
        <v>280300</v>
      </c>
    </row>
    <row r="222" spans="1:5" x14ac:dyDescent="0.25">
      <c r="A222" s="46" t="s">
        <v>3478</v>
      </c>
      <c r="B222" s="46">
        <v>2012</v>
      </c>
      <c r="C222" s="46">
        <v>67</v>
      </c>
      <c r="D222" s="46">
        <v>95</v>
      </c>
      <c r="E222" s="46">
        <v>6365</v>
      </c>
    </row>
    <row r="223" spans="1:5" x14ac:dyDescent="0.25">
      <c r="A223" s="46" t="s">
        <v>3479</v>
      </c>
      <c r="B223" s="46">
        <v>2012</v>
      </c>
      <c r="C223" s="46">
        <v>83</v>
      </c>
      <c r="D223" s="46">
        <v>662</v>
      </c>
      <c r="E223" s="46">
        <v>92010</v>
      </c>
    </row>
    <row r="224" spans="1:5" x14ac:dyDescent="0.25">
      <c r="A224" s="46" t="s">
        <v>3480</v>
      </c>
      <c r="B224" s="46">
        <v>2012</v>
      </c>
      <c r="C224" s="46">
        <v>572</v>
      </c>
      <c r="D224" s="46">
        <v>784</v>
      </c>
      <c r="E224" s="46">
        <v>95753</v>
      </c>
    </row>
    <row r="225" spans="1:5" x14ac:dyDescent="0.25">
      <c r="A225" s="46" t="s">
        <v>3481</v>
      </c>
      <c r="B225" s="46">
        <v>2012</v>
      </c>
      <c r="C225" s="46">
        <v>318</v>
      </c>
      <c r="D225" s="46">
        <v>5</v>
      </c>
      <c r="E225" s="46">
        <v>1590</v>
      </c>
    </row>
    <row r="226" spans="1:5" x14ac:dyDescent="0.25">
      <c r="A226" s="46" t="s">
        <v>3482</v>
      </c>
      <c r="B226" s="46">
        <v>2012</v>
      </c>
      <c r="C226" s="46">
        <v>170</v>
      </c>
      <c r="D226" s="46">
        <v>81</v>
      </c>
      <c r="E226" s="46">
        <v>9534</v>
      </c>
    </row>
    <row r="227" spans="1:5" x14ac:dyDescent="0.25">
      <c r="A227" s="46" t="s">
        <v>3483</v>
      </c>
      <c r="B227" s="46">
        <v>2012</v>
      </c>
      <c r="C227" s="46">
        <v>31</v>
      </c>
      <c r="D227" s="46">
        <v>216</v>
      </c>
      <c r="E227" s="46">
        <v>6353</v>
      </c>
    </row>
    <row r="228" spans="1:5" x14ac:dyDescent="0.25">
      <c r="A228" s="46" t="s">
        <v>3484</v>
      </c>
      <c r="B228" s="46">
        <v>2012</v>
      </c>
      <c r="C228" s="46">
        <v>358</v>
      </c>
      <c r="D228" s="46">
        <v>24</v>
      </c>
      <c r="E228" s="46">
        <v>8592</v>
      </c>
    </row>
    <row r="229" spans="1:5" x14ac:dyDescent="0.25">
      <c r="A229" s="46" t="s">
        <v>3485</v>
      </c>
      <c r="B229" s="46">
        <v>2012</v>
      </c>
      <c r="C229" s="46">
        <v>377</v>
      </c>
      <c r="D229" s="46">
        <v>64</v>
      </c>
      <c r="E229" s="46">
        <v>14177</v>
      </c>
    </row>
    <row r="230" spans="1:5" x14ac:dyDescent="0.25">
      <c r="A230" s="46" t="s">
        <v>3486</v>
      </c>
      <c r="B230" s="46">
        <v>2012</v>
      </c>
      <c r="C230" s="46">
        <v>153</v>
      </c>
      <c r="D230" s="46">
        <v>868</v>
      </c>
      <c r="E230" s="46">
        <v>75396</v>
      </c>
    </row>
    <row r="231" spans="1:5" x14ac:dyDescent="0.25">
      <c r="A231" s="46" t="s">
        <v>3487</v>
      </c>
      <c r="B231" s="46">
        <v>2012</v>
      </c>
      <c r="C231" s="46">
        <v>495</v>
      </c>
      <c r="D231" s="46">
        <v>51</v>
      </c>
      <c r="E231" s="46">
        <v>14608</v>
      </c>
    </row>
    <row r="232" spans="1:5" x14ac:dyDescent="0.25">
      <c r="A232" s="46" t="s">
        <v>3488</v>
      </c>
      <c r="B232" s="46">
        <v>2012</v>
      </c>
      <c r="C232" s="46">
        <v>484</v>
      </c>
      <c r="D232" s="46">
        <v>7219</v>
      </c>
      <c r="E232" s="46">
        <v>191001</v>
      </c>
    </row>
    <row r="233" spans="1:5" x14ac:dyDescent="0.25">
      <c r="A233" s="46" t="s">
        <v>3489</v>
      </c>
      <c r="B233" s="46">
        <v>2012</v>
      </c>
      <c r="C233" s="46">
        <v>118</v>
      </c>
      <c r="D233" s="46">
        <v>1364</v>
      </c>
      <c r="E233" s="46">
        <v>68516</v>
      </c>
    </row>
    <row r="234" spans="1:5" x14ac:dyDescent="0.25">
      <c r="A234" s="46" t="s">
        <v>3490</v>
      </c>
      <c r="B234" s="46">
        <v>2012</v>
      </c>
      <c r="C234" s="46">
        <v>420</v>
      </c>
      <c r="D234" s="46">
        <v>139</v>
      </c>
      <c r="E234" s="46">
        <v>36094</v>
      </c>
    </row>
    <row r="235" spans="1:5" x14ac:dyDescent="0.25">
      <c r="A235" s="46" t="s">
        <v>3491</v>
      </c>
      <c r="B235" s="46">
        <v>2012</v>
      </c>
      <c r="C235" s="46">
        <v>158</v>
      </c>
      <c r="D235" s="46">
        <v>769</v>
      </c>
      <c r="E235" s="46">
        <v>77182</v>
      </c>
    </row>
    <row r="236" spans="1:5" x14ac:dyDescent="0.25">
      <c r="A236" s="46" t="s">
        <v>3492</v>
      </c>
      <c r="B236" s="46">
        <v>2012</v>
      </c>
      <c r="C236" s="46">
        <v>400</v>
      </c>
      <c r="D236" s="46">
        <v>236</v>
      </c>
      <c r="E236" s="46">
        <v>39080</v>
      </c>
    </row>
    <row r="237" spans="1:5" x14ac:dyDescent="0.25">
      <c r="A237" s="46" t="s">
        <v>3493</v>
      </c>
      <c r="B237" s="46">
        <v>2012</v>
      </c>
      <c r="C237" s="46">
        <v>374</v>
      </c>
      <c r="D237" s="46">
        <v>28</v>
      </c>
      <c r="E237" s="46">
        <v>9922</v>
      </c>
    </row>
    <row r="238" spans="1:5" x14ac:dyDescent="0.25">
      <c r="A238" s="46" t="s">
        <v>3494</v>
      </c>
      <c r="B238" s="46">
        <v>2012</v>
      </c>
      <c r="C238" s="46">
        <v>382</v>
      </c>
      <c r="D238" s="46">
        <v>32</v>
      </c>
      <c r="E238" s="46">
        <v>3099</v>
      </c>
    </row>
    <row r="239" spans="1:5" x14ac:dyDescent="0.25">
      <c r="A239" s="46" t="s">
        <v>3495</v>
      </c>
      <c r="B239" s="46">
        <v>2012</v>
      </c>
      <c r="C239" s="46">
        <v>62</v>
      </c>
      <c r="D239" s="46">
        <v>82</v>
      </c>
      <c r="E239" s="46">
        <v>4348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workbookViewId="0">
      <pane ySplit="1" topLeftCell="A119" activePane="bottomLeft" state="frozen"/>
      <selection activeCell="B1" sqref="B1"/>
      <selection pane="bottomLeft" activeCell="G140" sqref="G140"/>
    </sheetView>
  </sheetViews>
  <sheetFormatPr defaultRowHeight="15" x14ac:dyDescent="0.25"/>
  <cols>
    <col min="1" max="1" width="15" customWidth="1"/>
    <col min="4" max="4" width="14.28515625" customWidth="1"/>
    <col min="5" max="5" width="16.140625" customWidth="1"/>
  </cols>
  <sheetData>
    <row r="1" spans="1:7" ht="33.75" customHeight="1" x14ac:dyDescent="0.25">
      <c r="A1" s="47" t="s">
        <v>0</v>
      </c>
      <c r="B1" s="75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75" t="s">
        <v>6</v>
      </c>
    </row>
    <row r="2" spans="1:7" x14ac:dyDescent="0.25">
      <c r="A2" s="48" t="s">
        <v>3372</v>
      </c>
      <c r="B2" s="48">
        <v>2012</v>
      </c>
      <c r="C2" s="48">
        <v>25558</v>
      </c>
      <c r="D2" s="48">
        <v>839</v>
      </c>
      <c r="E2" s="48">
        <v>31180</v>
      </c>
      <c r="F2" s="48">
        <v>1.2199702637139056</v>
      </c>
      <c r="G2" s="48">
        <v>3.2827294780499255E-2</v>
      </c>
    </row>
    <row r="3" spans="1:7" x14ac:dyDescent="0.25">
      <c r="A3" s="48" t="s">
        <v>3303</v>
      </c>
      <c r="B3" s="48">
        <v>2012</v>
      </c>
      <c r="C3" s="48">
        <v>25558</v>
      </c>
      <c r="D3" s="48">
        <v>260</v>
      </c>
      <c r="E3" s="48">
        <v>16307</v>
      </c>
      <c r="F3" s="48">
        <v>0.63803897018546052</v>
      </c>
      <c r="G3" s="48">
        <v>1.0172939979654121E-2</v>
      </c>
    </row>
    <row r="4" spans="1:7" x14ac:dyDescent="0.25">
      <c r="A4" s="48" t="s">
        <v>3266</v>
      </c>
      <c r="B4" s="48">
        <v>2012</v>
      </c>
      <c r="C4" s="48">
        <v>25558</v>
      </c>
      <c r="D4" s="48">
        <v>10</v>
      </c>
      <c r="E4" s="48">
        <v>900</v>
      </c>
      <c r="F4" s="48">
        <v>3.5214023006495031E-2</v>
      </c>
      <c r="G4" s="48">
        <v>3.9126692229438922E-4</v>
      </c>
    </row>
    <row r="5" spans="1:7" x14ac:dyDescent="0.25">
      <c r="A5" s="48" t="s">
        <v>3484</v>
      </c>
      <c r="B5" s="48">
        <v>2012</v>
      </c>
      <c r="C5" s="48">
        <v>25558</v>
      </c>
      <c r="D5" s="48">
        <v>24</v>
      </c>
      <c r="E5" s="48">
        <v>8592</v>
      </c>
      <c r="F5" s="48">
        <v>0.33617653963533922</v>
      </c>
      <c r="G5" s="48">
        <v>9.3904061350653413E-4</v>
      </c>
    </row>
    <row r="6" spans="1:7" x14ac:dyDescent="0.25">
      <c r="A6" s="48" t="s">
        <v>3464</v>
      </c>
      <c r="B6" s="48">
        <v>2012</v>
      </c>
      <c r="C6" s="48">
        <v>25558</v>
      </c>
      <c r="D6" s="48">
        <v>60</v>
      </c>
      <c r="E6" s="48">
        <v>32904</v>
      </c>
      <c r="F6" s="48">
        <v>1.2874246811174583</v>
      </c>
      <c r="G6" s="48">
        <v>2.3476015337663353E-3</v>
      </c>
    </row>
    <row r="7" spans="1:7" x14ac:dyDescent="0.25">
      <c r="A7" s="48" t="s">
        <v>3438</v>
      </c>
      <c r="B7" s="48">
        <v>2012</v>
      </c>
      <c r="C7" s="48">
        <v>25558</v>
      </c>
      <c r="D7" s="48">
        <v>71</v>
      </c>
      <c r="E7" s="48">
        <v>5698</v>
      </c>
      <c r="F7" s="48">
        <v>0.222943892323343</v>
      </c>
      <c r="G7" s="48">
        <v>2.7779951482901637E-3</v>
      </c>
    </row>
    <row r="8" spans="1:7" x14ac:dyDescent="0.25">
      <c r="A8" s="48" t="s">
        <v>3397</v>
      </c>
      <c r="B8" s="48">
        <v>2012</v>
      </c>
      <c r="C8" s="48">
        <v>25558</v>
      </c>
      <c r="D8" s="48">
        <v>49</v>
      </c>
      <c r="E8" s="48">
        <v>17983</v>
      </c>
      <c r="F8" s="48">
        <v>0.7036153063620002</v>
      </c>
      <c r="G8" s="48">
        <v>1.9172079192425072E-3</v>
      </c>
    </row>
    <row r="9" spans="1:7" x14ac:dyDescent="0.25">
      <c r="A9" s="48" t="s">
        <v>3373</v>
      </c>
      <c r="B9" s="48">
        <v>2012</v>
      </c>
      <c r="C9" s="48">
        <v>25558</v>
      </c>
      <c r="D9" s="48">
        <v>159</v>
      </c>
      <c r="E9" s="48">
        <v>34314</v>
      </c>
      <c r="F9" s="48">
        <v>1.3425933171609672</v>
      </c>
      <c r="G9" s="48">
        <v>6.2211440644807884E-3</v>
      </c>
    </row>
    <row r="10" spans="1:7" x14ac:dyDescent="0.25">
      <c r="A10" s="48" t="s">
        <v>3328</v>
      </c>
      <c r="B10" s="48">
        <v>2012</v>
      </c>
      <c r="C10" s="48">
        <v>25558</v>
      </c>
      <c r="D10" s="48">
        <v>20</v>
      </c>
      <c r="E10" s="48">
        <v>5680</v>
      </c>
      <c r="F10" s="48">
        <v>0.22223961186321309</v>
      </c>
      <c r="G10" s="48">
        <v>7.8253384458877844E-4</v>
      </c>
    </row>
    <row r="11" spans="1:7" x14ac:dyDescent="0.25">
      <c r="A11" s="48" t="s">
        <v>3285</v>
      </c>
      <c r="B11" s="48">
        <v>2012</v>
      </c>
      <c r="C11" s="48">
        <v>25558</v>
      </c>
      <c r="D11" s="48">
        <v>93</v>
      </c>
      <c r="E11" s="48">
        <v>372</v>
      </c>
      <c r="F11" s="48">
        <v>1.455512950935128E-2</v>
      </c>
      <c r="G11" s="48">
        <v>3.63878237733782E-3</v>
      </c>
    </row>
    <row r="12" spans="1:7" x14ac:dyDescent="0.25">
      <c r="A12" s="48" t="s">
        <v>3483</v>
      </c>
      <c r="B12" s="48">
        <v>2012</v>
      </c>
      <c r="C12" s="48">
        <v>25558</v>
      </c>
      <c r="D12" s="48">
        <v>216</v>
      </c>
      <c r="E12" s="48">
        <v>6353</v>
      </c>
      <c r="F12" s="48">
        <v>0.24857187573362549</v>
      </c>
      <c r="G12" s="48">
        <v>8.4513655215588072E-3</v>
      </c>
    </row>
    <row r="13" spans="1:7" x14ac:dyDescent="0.25">
      <c r="A13" s="48" t="s">
        <v>3463</v>
      </c>
      <c r="B13" s="48">
        <v>2012</v>
      </c>
      <c r="C13" s="48">
        <v>25558</v>
      </c>
      <c r="D13" s="48">
        <v>203</v>
      </c>
      <c r="E13" s="48">
        <v>71234</v>
      </c>
      <c r="F13" s="48">
        <v>2.7871507942718523</v>
      </c>
      <c r="G13" s="48">
        <v>7.9427185225761018E-3</v>
      </c>
    </row>
    <row r="14" spans="1:7" x14ac:dyDescent="0.25">
      <c r="A14" s="48" t="s">
        <v>3448</v>
      </c>
      <c r="B14" s="48">
        <v>2012</v>
      </c>
      <c r="C14" s="48">
        <v>25558</v>
      </c>
      <c r="D14" s="48">
        <v>9</v>
      </c>
      <c r="E14" s="48">
        <v>2322</v>
      </c>
      <c r="F14" s="48">
        <v>9.0852179356757184E-2</v>
      </c>
      <c r="G14" s="48">
        <v>3.521402300649503E-4</v>
      </c>
    </row>
    <row r="15" spans="1:7" x14ac:dyDescent="0.25">
      <c r="A15" s="48" t="s">
        <v>3401</v>
      </c>
      <c r="B15" s="48">
        <v>2012</v>
      </c>
      <c r="C15" s="48">
        <v>25558</v>
      </c>
      <c r="D15" s="48">
        <v>1214</v>
      </c>
      <c r="E15" s="48">
        <v>115053</v>
      </c>
      <c r="F15" s="48">
        <v>4.5016433210736366</v>
      </c>
      <c r="G15" s="48">
        <v>4.7499804366538854E-2</v>
      </c>
    </row>
    <row r="16" spans="1:7" x14ac:dyDescent="0.25">
      <c r="A16" s="48" t="s">
        <v>3396</v>
      </c>
      <c r="B16" s="48">
        <v>2012</v>
      </c>
      <c r="C16" s="48">
        <v>25558</v>
      </c>
      <c r="D16" s="48">
        <v>223</v>
      </c>
      <c r="E16" s="48">
        <v>39919</v>
      </c>
      <c r="F16" s="48">
        <v>1.5618984271069725</v>
      </c>
      <c r="G16" s="48">
        <v>8.7252523671648794E-3</v>
      </c>
    </row>
    <row r="17" spans="1:7" x14ac:dyDescent="0.25">
      <c r="A17" s="48" t="s">
        <v>3374</v>
      </c>
      <c r="B17" s="48">
        <v>2012</v>
      </c>
      <c r="C17" s="48">
        <v>25558</v>
      </c>
      <c r="D17" s="48">
        <v>73</v>
      </c>
      <c r="E17" s="48">
        <v>5484</v>
      </c>
      <c r="F17" s="48">
        <v>0.21457078018624307</v>
      </c>
      <c r="G17" s="48">
        <v>2.8562485327490415E-3</v>
      </c>
    </row>
    <row r="18" spans="1:7" x14ac:dyDescent="0.25">
      <c r="A18" s="48" t="s">
        <v>3351</v>
      </c>
      <c r="B18" s="48">
        <v>2012</v>
      </c>
      <c r="C18" s="48">
        <v>25558</v>
      </c>
      <c r="D18" s="48">
        <v>52</v>
      </c>
      <c r="E18" s="48">
        <v>5138</v>
      </c>
      <c r="F18" s="48">
        <v>0.20103294467485719</v>
      </c>
      <c r="G18" s="48">
        <v>2.0345879959308239E-3</v>
      </c>
    </row>
    <row r="19" spans="1:7" x14ac:dyDescent="0.25">
      <c r="A19" s="48" t="s">
        <v>3327</v>
      </c>
      <c r="B19" s="48">
        <v>2012</v>
      </c>
      <c r="C19" s="48">
        <v>25558</v>
      </c>
      <c r="D19" s="48">
        <v>159</v>
      </c>
      <c r="E19" s="48">
        <v>10084</v>
      </c>
      <c r="F19" s="48">
        <v>0.39455356444166212</v>
      </c>
      <c r="G19" s="48">
        <v>6.2211440644807884E-3</v>
      </c>
    </row>
    <row r="20" spans="1:7" x14ac:dyDescent="0.25">
      <c r="A20" s="48" t="s">
        <v>3265</v>
      </c>
      <c r="B20" s="48">
        <v>2012</v>
      </c>
      <c r="C20" s="48">
        <v>25558</v>
      </c>
      <c r="D20" s="48">
        <v>12</v>
      </c>
      <c r="E20" s="48">
        <v>4204</v>
      </c>
      <c r="F20" s="48">
        <v>0.16448861413256124</v>
      </c>
      <c r="G20" s="48">
        <v>4.6952030675326707E-4</v>
      </c>
    </row>
    <row r="21" spans="1:7" x14ac:dyDescent="0.25">
      <c r="A21" s="48" t="s">
        <v>3482</v>
      </c>
      <c r="B21" s="48">
        <v>2012</v>
      </c>
      <c r="C21" s="48">
        <v>25558</v>
      </c>
      <c r="D21" s="48">
        <v>81</v>
      </c>
      <c r="E21" s="48">
        <v>9534</v>
      </c>
      <c r="F21" s="48">
        <v>0.37303388371547069</v>
      </c>
      <c r="G21" s="48">
        <v>3.1692620705845529E-3</v>
      </c>
    </row>
    <row r="22" spans="1:7" x14ac:dyDescent="0.25">
      <c r="A22" s="48" t="s">
        <v>3447</v>
      </c>
      <c r="B22" s="48">
        <v>2012</v>
      </c>
      <c r="C22" s="48">
        <v>25558</v>
      </c>
      <c r="D22" s="48">
        <v>795</v>
      </c>
      <c r="E22" s="48">
        <v>67730</v>
      </c>
      <c r="F22" s="48">
        <v>2.6500508646998981</v>
      </c>
      <c r="G22" s="48">
        <v>3.1105720322403944E-2</v>
      </c>
    </row>
    <row r="23" spans="1:7" x14ac:dyDescent="0.25">
      <c r="A23" s="48" t="s">
        <v>3437</v>
      </c>
      <c r="B23" s="48">
        <v>2012</v>
      </c>
      <c r="C23" s="48">
        <v>25558</v>
      </c>
      <c r="D23" s="48">
        <v>95</v>
      </c>
      <c r="E23" s="48">
        <v>12585</v>
      </c>
      <c r="F23" s="48">
        <v>0.49240942170748886</v>
      </c>
      <c r="G23" s="48">
        <v>3.7170357617966978E-3</v>
      </c>
    </row>
    <row r="24" spans="1:7" x14ac:dyDescent="0.25">
      <c r="A24" s="48" t="s">
        <v>3395</v>
      </c>
      <c r="B24" s="48">
        <v>2012</v>
      </c>
      <c r="C24" s="48">
        <v>25558</v>
      </c>
      <c r="D24" s="48">
        <v>136</v>
      </c>
      <c r="E24" s="48">
        <v>12480</v>
      </c>
      <c r="F24" s="48">
        <v>0.48830111902339779</v>
      </c>
      <c r="G24" s="48">
        <v>5.3212301432036934E-3</v>
      </c>
    </row>
    <row r="25" spans="1:7" x14ac:dyDescent="0.25">
      <c r="A25" s="48" t="s">
        <v>3371</v>
      </c>
      <c r="B25" s="48">
        <v>2012</v>
      </c>
      <c r="C25" s="48">
        <v>25558</v>
      </c>
      <c r="D25" s="48">
        <v>29</v>
      </c>
      <c r="E25" s="48">
        <v>47009</v>
      </c>
      <c r="F25" s="48">
        <v>1.8393066750136944</v>
      </c>
      <c r="G25" s="48">
        <v>1.1346740746537287E-3</v>
      </c>
    </row>
    <row r="26" spans="1:7" x14ac:dyDescent="0.25">
      <c r="A26" s="48" t="s">
        <v>3350</v>
      </c>
      <c r="B26" s="48">
        <v>2012</v>
      </c>
      <c r="C26" s="48">
        <v>25558</v>
      </c>
      <c r="D26" s="48">
        <v>84</v>
      </c>
      <c r="E26" s="48">
        <v>8713</v>
      </c>
      <c r="F26" s="48">
        <v>0.34091086939510135</v>
      </c>
      <c r="G26" s="48">
        <v>3.2866421472728695E-3</v>
      </c>
    </row>
    <row r="27" spans="1:7" x14ac:dyDescent="0.25">
      <c r="A27" s="48" t="s">
        <v>3326</v>
      </c>
      <c r="B27" s="48">
        <v>2012</v>
      </c>
      <c r="C27" s="48">
        <v>25558</v>
      </c>
      <c r="D27" s="48">
        <v>44</v>
      </c>
      <c r="E27" s="48">
        <v>4884</v>
      </c>
      <c r="F27" s="48">
        <v>0.19109476484857971</v>
      </c>
      <c r="G27" s="48">
        <v>1.7215744580953126E-3</v>
      </c>
    </row>
    <row r="28" spans="1:7" x14ac:dyDescent="0.25">
      <c r="A28" s="48" t="s">
        <v>3284</v>
      </c>
      <c r="B28" s="48">
        <v>2012</v>
      </c>
      <c r="C28" s="48">
        <v>25558</v>
      </c>
      <c r="D28" s="48">
        <v>100</v>
      </c>
      <c r="E28" s="48">
        <v>22098</v>
      </c>
      <c r="F28" s="48">
        <v>0.86462164488614135</v>
      </c>
      <c r="G28" s="48">
        <v>3.9126692229438922E-3</v>
      </c>
    </row>
    <row r="29" spans="1:7" x14ac:dyDescent="0.25">
      <c r="A29" s="48" t="s">
        <v>3264</v>
      </c>
      <c r="B29" s="48">
        <v>2012</v>
      </c>
      <c r="C29" s="48">
        <v>25558</v>
      </c>
      <c r="D29" s="48">
        <v>77</v>
      </c>
      <c r="E29" s="48">
        <v>1925</v>
      </c>
      <c r="F29" s="48">
        <v>7.5318882541669921E-2</v>
      </c>
      <c r="G29" s="48">
        <v>3.0127553016667972E-3</v>
      </c>
    </row>
    <row r="30" spans="1:7" x14ac:dyDescent="0.25">
      <c r="A30" s="48" t="s">
        <v>3416</v>
      </c>
      <c r="B30" s="48">
        <v>2012</v>
      </c>
      <c r="C30" s="48">
        <v>25558</v>
      </c>
      <c r="D30" s="48">
        <v>253</v>
      </c>
      <c r="E30" s="48">
        <v>12650</v>
      </c>
      <c r="F30" s="48">
        <v>0.4949526567024024</v>
      </c>
      <c r="G30" s="48">
        <v>9.8990531340480484E-3</v>
      </c>
    </row>
    <row r="31" spans="1:7" x14ac:dyDescent="0.25">
      <c r="A31" s="48" t="s">
        <v>3466</v>
      </c>
      <c r="B31" s="48">
        <v>2012</v>
      </c>
      <c r="C31" s="48">
        <v>25558</v>
      </c>
      <c r="D31" s="48">
        <v>70</v>
      </c>
      <c r="E31" s="48">
        <v>8789</v>
      </c>
      <c r="F31" s="48">
        <v>0.34388449800453869</v>
      </c>
      <c r="G31" s="48">
        <v>2.7388684560607245E-3</v>
      </c>
    </row>
    <row r="32" spans="1:7" x14ac:dyDescent="0.25">
      <c r="A32" s="48" t="s">
        <v>3459</v>
      </c>
      <c r="B32" s="48">
        <v>2012</v>
      </c>
      <c r="C32" s="48">
        <v>25558</v>
      </c>
      <c r="D32" s="48">
        <v>49</v>
      </c>
      <c r="E32" s="48">
        <v>16366</v>
      </c>
      <c r="F32" s="48">
        <v>0.64034744502699736</v>
      </c>
      <c r="G32" s="48">
        <v>1.9172079192425072E-3</v>
      </c>
    </row>
    <row r="33" spans="1:7" x14ac:dyDescent="0.25">
      <c r="A33" s="48" t="s">
        <v>3355</v>
      </c>
      <c r="B33" s="48">
        <v>2012</v>
      </c>
      <c r="C33" s="48">
        <v>25558</v>
      </c>
      <c r="D33" s="48">
        <v>304</v>
      </c>
      <c r="E33" s="48">
        <v>20839</v>
      </c>
      <c r="F33" s="48">
        <v>0.81536113936927768</v>
      </c>
      <c r="G33" s="48">
        <v>1.1894514437749432E-2</v>
      </c>
    </row>
    <row r="34" spans="1:7" x14ac:dyDescent="0.25">
      <c r="A34" s="48" t="s">
        <v>3331</v>
      </c>
      <c r="B34" s="48">
        <v>2012</v>
      </c>
      <c r="C34" s="48">
        <v>25558</v>
      </c>
      <c r="D34" s="48">
        <v>196</v>
      </c>
      <c r="E34" s="48">
        <v>6241</v>
      </c>
      <c r="F34" s="48">
        <v>0.24418968620392831</v>
      </c>
      <c r="G34" s="48">
        <v>7.6688316769700287E-3</v>
      </c>
    </row>
    <row r="35" spans="1:7" x14ac:dyDescent="0.25">
      <c r="A35" s="48" t="s">
        <v>3306</v>
      </c>
      <c r="B35" s="48">
        <v>2012</v>
      </c>
      <c r="C35" s="48">
        <v>25558</v>
      </c>
      <c r="D35" s="48">
        <v>208</v>
      </c>
      <c r="E35" s="48">
        <v>44613</v>
      </c>
      <c r="F35" s="48">
        <v>1.7455591204319587</v>
      </c>
      <c r="G35" s="48">
        <v>8.1383519837232958E-3</v>
      </c>
    </row>
    <row r="36" spans="1:7" x14ac:dyDescent="0.25">
      <c r="A36" s="48" t="s">
        <v>3286</v>
      </c>
      <c r="B36" s="48">
        <v>2012</v>
      </c>
      <c r="C36" s="48">
        <v>25558</v>
      </c>
      <c r="D36" s="48">
        <v>65</v>
      </c>
      <c r="E36" s="48">
        <v>9782</v>
      </c>
      <c r="F36" s="48">
        <v>0.38273730338837153</v>
      </c>
      <c r="G36" s="48">
        <v>2.5432349949135302E-3</v>
      </c>
    </row>
    <row r="37" spans="1:7" x14ac:dyDescent="0.25">
      <c r="A37" s="48" t="s">
        <v>3467</v>
      </c>
      <c r="B37" s="48">
        <v>2012</v>
      </c>
      <c r="C37" s="48">
        <v>25558</v>
      </c>
      <c r="D37" s="48">
        <v>52</v>
      </c>
      <c r="E37" s="48">
        <v>24076</v>
      </c>
      <c r="F37" s="48">
        <v>0.94201424211597151</v>
      </c>
      <c r="G37" s="48">
        <v>2.0345879959308239E-3</v>
      </c>
    </row>
    <row r="38" spans="1:7" x14ac:dyDescent="0.25">
      <c r="A38" s="48" t="s">
        <v>3451</v>
      </c>
      <c r="B38" s="48">
        <v>2012</v>
      </c>
      <c r="C38" s="48">
        <v>25558</v>
      </c>
      <c r="D38" s="48">
        <v>161</v>
      </c>
      <c r="E38" s="48">
        <v>5152</v>
      </c>
      <c r="F38" s="48">
        <v>0.20158071836606933</v>
      </c>
      <c r="G38" s="48">
        <v>6.2993974489396667E-3</v>
      </c>
    </row>
    <row r="39" spans="1:7" x14ac:dyDescent="0.25">
      <c r="A39" s="48" t="s">
        <v>3440</v>
      </c>
      <c r="B39" s="48">
        <v>2012</v>
      </c>
      <c r="C39" s="48">
        <v>25558</v>
      </c>
      <c r="D39" s="48">
        <v>117</v>
      </c>
      <c r="E39" s="48">
        <v>24488</v>
      </c>
      <c r="F39" s="48">
        <v>0.95813443931450037</v>
      </c>
      <c r="G39" s="48">
        <v>4.5778229908443541E-3</v>
      </c>
    </row>
    <row r="40" spans="1:7" x14ac:dyDescent="0.25">
      <c r="A40" s="48" t="s">
        <v>3418</v>
      </c>
      <c r="B40" s="48">
        <v>2012</v>
      </c>
      <c r="C40" s="48">
        <v>25558</v>
      </c>
      <c r="D40" s="48">
        <v>73</v>
      </c>
      <c r="E40" s="48">
        <v>6307</v>
      </c>
      <c r="F40" s="48">
        <v>0.24677204789107129</v>
      </c>
      <c r="G40" s="48">
        <v>2.8562485327490415E-3</v>
      </c>
    </row>
    <row r="41" spans="1:7" x14ac:dyDescent="0.25">
      <c r="A41" s="48" t="s">
        <v>3400</v>
      </c>
      <c r="B41" s="48">
        <v>2012</v>
      </c>
      <c r="C41" s="48">
        <v>25558</v>
      </c>
      <c r="D41" s="48">
        <v>452</v>
      </c>
      <c r="E41" s="48">
        <v>241652</v>
      </c>
      <c r="F41" s="48">
        <v>9.4550434306283755</v>
      </c>
      <c r="G41" s="48">
        <v>1.7685264887706394E-2</v>
      </c>
    </row>
    <row r="42" spans="1:7" x14ac:dyDescent="0.25">
      <c r="A42" s="48" t="s">
        <v>3376</v>
      </c>
      <c r="B42" s="48">
        <v>2012</v>
      </c>
      <c r="C42" s="48">
        <v>25558</v>
      </c>
      <c r="D42" s="48">
        <v>112</v>
      </c>
      <c r="E42" s="48">
        <v>12960</v>
      </c>
      <c r="F42" s="48">
        <v>0.50708193129352841</v>
      </c>
      <c r="G42" s="48">
        <v>4.3821895296971593E-3</v>
      </c>
    </row>
    <row r="43" spans="1:7" x14ac:dyDescent="0.25">
      <c r="A43" s="48" t="s">
        <v>3354</v>
      </c>
      <c r="B43" s="48">
        <v>2012</v>
      </c>
      <c r="C43" s="48">
        <v>25558</v>
      </c>
      <c r="D43" s="48">
        <v>215</v>
      </c>
      <c r="E43" s="48">
        <v>27686</v>
      </c>
      <c r="F43" s="48">
        <v>1.083261601064246</v>
      </c>
      <c r="G43" s="48">
        <v>8.412238829329368E-3</v>
      </c>
    </row>
    <row r="44" spans="1:7" x14ac:dyDescent="0.25">
      <c r="A44" s="48" t="s">
        <v>3329</v>
      </c>
      <c r="B44" s="48">
        <v>2012</v>
      </c>
      <c r="C44" s="48">
        <v>25558</v>
      </c>
      <c r="D44" s="48">
        <v>115</v>
      </c>
      <c r="E44" s="48">
        <v>17793</v>
      </c>
      <c r="F44" s="48">
        <v>0.69618123483840677</v>
      </c>
      <c r="G44" s="48">
        <v>4.4995696063854758E-3</v>
      </c>
    </row>
    <row r="45" spans="1:7" x14ac:dyDescent="0.25">
      <c r="A45" s="48" t="s">
        <v>3485</v>
      </c>
      <c r="B45" s="48">
        <v>2012</v>
      </c>
      <c r="C45" s="48">
        <v>25558</v>
      </c>
      <c r="D45" s="48">
        <v>64</v>
      </c>
      <c r="E45" s="48">
        <v>14177</v>
      </c>
      <c r="F45" s="48">
        <v>0.55469911573675557</v>
      </c>
      <c r="G45" s="48">
        <v>2.504108302684091E-3</v>
      </c>
    </row>
    <row r="46" spans="1:7" x14ac:dyDescent="0.25">
      <c r="A46" s="48" t="s">
        <v>3352</v>
      </c>
      <c r="B46" s="48">
        <v>2012</v>
      </c>
      <c r="C46" s="48">
        <v>25558</v>
      </c>
      <c r="D46" s="48">
        <v>121</v>
      </c>
      <c r="E46" s="48">
        <v>10011</v>
      </c>
      <c r="F46" s="48">
        <v>0.39169731590891305</v>
      </c>
      <c r="G46" s="48">
        <v>4.7343297597621098E-3</v>
      </c>
    </row>
    <row r="47" spans="1:7" x14ac:dyDescent="0.25">
      <c r="A47" s="48" t="s">
        <v>3450</v>
      </c>
      <c r="B47" s="48">
        <v>2012</v>
      </c>
      <c r="C47" s="48">
        <v>25558</v>
      </c>
      <c r="D47" s="48">
        <v>18</v>
      </c>
      <c r="E47" s="48">
        <v>5220</v>
      </c>
      <c r="F47" s="48">
        <v>0.20424133343767117</v>
      </c>
      <c r="G47" s="48">
        <v>7.042804601299006E-4</v>
      </c>
    </row>
    <row r="48" spans="1:7" x14ac:dyDescent="0.25">
      <c r="A48" s="48" t="s">
        <v>3439</v>
      </c>
      <c r="B48" s="48">
        <v>2012</v>
      </c>
      <c r="C48" s="48">
        <v>25558</v>
      </c>
      <c r="D48" s="48">
        <v>74</v>
      </c>
      <c r="E48" s="48">
        <v>35816</v>
      </c>
      <c r="F48" s="48">
        <v>1.4013616088895844</v>
      </c>
      <c r="G48" s="48">
        <v>2.8953752249784802E-3</v>
      </c>
    </row>
    <row r="49" spans="1:7" x14ac:dyDescent="0.25">
      <c r="A49" s="48" t="s">
        <v>3417</v>
      </c>
      <c r="B49" s="48">
        <v>2012</v>
      </c>
      <c r="C49" s="48">
        <v>25558</v>
      </c>
      <c r="D49" s="48">
        <v>78</v>
      </c>
      <c r="E49" s="48">
        <v>19188</v>
      </c>
      <c r="F49" s="48">
        <v>0.75076297049847407</v>
      </c>
      <c r="G49" s="48">
        <v>3.0518819938962359E-3</v>
      </c>
    </row>
    <row r="50" spans="1:7" x14ac:dyDescent="0.25">
      <c r="A50" s="48" t="s">
        <v>3399</v>
      </c>
      <c r="B50" s="48">
        <v>2012</v>
      </c>
      <c r="C50" s="48">
        <v>25558</v>
      </c>
      <c r="D50" s="48">
        <v>1859</v>
      </c>
      <c r="E50" s="48">
        <v>454783</v>
      </c>
      <c r="F50" s="48">
        <v>17.794154472180921</v>
      </c>
      <c r="G50" s="48">
        <v>7.2736520854526962E-2</v>
      </c>
    </row>
    <row r="51" spans="1:7" x14ac:dyDescent="0.25">
      <c r="A51" s="48" t="s">
        <v>3375</v>
      </c>
      <c r="B51" s="48">
        <v>2012</v>
      </c>
      <c r="C51" s="48">
        <v>25558</v>
      </c>
      <c r="D51" s="48">
        <v>23</v>
      </c>
      <c r="E51" s="48">
        <v>851</v>
      </c>
      <c r="F51" s="48">
        <v>3.3296815087252525E-2</v>
      </c>
      <c r="G51" s="48">
        <v>8.9991392127709521E-4</v>
      </c>
    </row>
    <row r="52" spans="1:7" x14ac:dyDescent="0.25">
      <c r="A52" s="48" t="s">
        <v>3353</v>
      </c>
      <c r="B52" s="48">
        <v>2012</v>
      </c>
      <c r="C52" s="48">
        <v>25558</v>
      </c>
      <c r="D52" s="48">
        <v>19</v>
      </c>
      <c r="E52" s="48">
        <v>2375</v>
      </c>
      <c r="F52" s="48">
        <v>9.292589404491744E-2</v>
      </c>
      <c r="G52" s="48">
        <v>7.4340715235933952E-4</v>
      </c>
    </row>
    <row r="53" spans="1:7" x14ac:dyDescent="0.25">
      <c r="A53" s="48" t="s">
        <v>3330</v>
      </c>
      <c r="B53" s="48">
        <v>2012</v>
      </c>
      <c r="C53" s="48">
        <v>25558</v>
      </c>
      <c r="D53" s="48">
        <v>13</v>
      </c>
      <c r="E53" s="48">
        <v>819</v>
      </c>
      <c r="F53" s="48">
        <v>3.204476093591048E-2</v>
      </c>
      <c r="G53" s="48">
        <v>5.0864699898270599E-4</v>
      </c>
    </row>
    <row r="54" spans="1:7" x14ac:dyDescent="0.25">
      <c r="A54" s="48" t="s">
        <v>3304</v>
      </c>
      <c r="B54" s="48">
        <v>2012</v>
      </c>
      <c r="C54" s="48">
        <v>25558</v>
      </c>
      <c r="D54" s="48">
        <v>43</v>
      </c>
      <c r="E54" s="48">
        <v>15580</v>
      </c>
      <c r="F54" s="48">
        <v>0.60959386493465839</v>
      </c>
      <c r="G54" s="48">
        <v>1.6824477658658737E-3</v>
      </c>
    </row>
    <row r="55" spans="1:7" x14ac:dyDescent="0.25">
      <c r="A55" s="48" t="s">
        <v>3267</v>
      </c>
      <c r="B55" s="48">
        <v>2012</v>
      </c>
      <c r="C55" s="48">
        <v>25558</v>
      </c>
      <c r="D55" s="48">
        <v>51</v>
      </c>
      <c r="E55" s="48">
        <v>18054</v>
      </c>
      <c r="F55" s="48">
        <v>0.70639330151029034</v>
      </c>
      <c r="G55" s="48">
        <v>1.9954613037013852E-3</v>
      </c>
    </row>
    <row r="56" spans="1:7" x14ac:dyDescent="0.25">
      <c r="A56" s="48" t="s">
        <v>3465</v>
      </c>
      <c r="B56" s="48">
        <v>2012</v>
      </c>
      <c r="C56" s="48">
        <v>25558</v>
      </c>
      <c r="D56" s="48">
        <v>272</v>
      </c>
      <c r="E56" s="48">
        <v>19400</v>
      </c>
      <c r="F56" s="48">
        <v>0.75905782925111509</v>
      </c>
      <c r="G56" s="48">
        <v>1.0642460286407387E-2</v>
      </c>
    </row>
    <row r="57" spans="1:7" x14ac:dyDescent="0.25">
      <c r="A57" s="48" t="s">
        <v>3449</v>
      </c>
      <c r="B57" s="48">
        <v>2012</v>
      </c>
      <c r="C57" s="48">
        <v>25558</v>
      </c>
      <c r="D57" s="48">
        <v>1099</v>
      </c>
      <c r="E57" s="48">
        <v>42715</v>
      </c>
      <c r="F57" s="48">
        <v>1.6712966585804836</v>
      </c>
      <c r="G57" s="48">
        <v>4.3000234760153376E-2</v>
      </c>
    </row>
    <row r="58" spans="1:7" x14ac:dyDescent="0.25">
      <c r="A58" s="48" t="s">
        <v>3398</v>
      </c>
      <c r="B58" s="48">
        <v>2012</v>
      </c>
      <c r="C58" s="48">
        <v>25558</v>
      </c>
      <c r="D58" s="48">
        <v>18</v>
      </c>
      <c r="E58" s="48">
        <v>3924</v>
      </c>
      <c r="F58" s="48">
        <v>0.15353314030831833</v>
      </c>
      <c r="G58" s="48">
        <v>7.042804601299006E-4</v>
      </c>
    </row>
    <row r="59" spans="1:7" x14ac:dyDescent="0.25">
      <c r="A59" s="48" t="s">
        <v>3394</v>
      </c>
      <c r="B59" s="48">
        <v>2012</v>
      </c>
      <c r="C59" s="48">
        <v>25558</v>
      </c>
      <c r="D59" s="48">
        <v>675</v>
      </c>
      <c r="E59" s="48">
        <v>179970</v>
      </c>
      <c r="F59" s="48">
        <v>7.0416308005321229</v>
      </c>
      <c r="G59" s="48">
        <v>2.6410517254871275E-2</v>
      </c>
    </row>
    <row r="60" spans="1:7" x14ac:dyDescent="0.25">
      <c r="A60" s="48" t="s">
        <v>3305</v>
      </c>
      <c r="B60" s="48">
        <v>2012</v>
      </c>
      <c r="C60" s="48">
        <v>25558</v>
      </c>
      <c r="D60" s="48">
        <v>25</v>
      </c>
      <c r="E60" s="48">
        <v>7975</v>
      </c>
      <c r="F60" s="48">
        <v>0.31203537052977542</v>
      </c>
      <c r="G60" s="48">
        <v>9.7816730573597305E-4</v>
      </c>
    </row>
    <row r="61" spans="1:7" x14ac:dyDescent="0.25">
      <c r="A61" s="48" t="s">
        <v>3478</v>
      </c>
      <c r="B61" s="48">
        <v>2012</v>
      </c>
      <c r="C61" s="48">
        <v>25558</v>
      </c>
      <c r="D61" s="48">
        <v>95</v>
      </c>
      <c r="E61" s="48">
        <v>6365</v>
      </c>
      <c r="F61" s="48">
        <v>0.24904139604037875</v>
      </c>
      <c r="G61" s="48">
        <v>3.7170357617966978E-3</v>
      </c>
    </row>
    <row r="62" spans="1:7" x14ac:dyDescent="0.25">
      <c r="A62" s="48" t="s">
        <v>3436</v>
      </c>
      <c r="B62" s="48">
        <v>2012</v>
      </c>
      <c r="C62" s="48">
        <v>25558</v>
      </c>
      <c r="D62" s="48">
        <v>74</v>
      </c>
      <c r="E62" s="48">
        <v>6332</v>
      </c>
      <c r="F62" s="48">
        <v>0.24775021519680726</v>
      </c>
      <c r="G62" s="48">
        <v>2.8953752249784802E-3</v>
      </c>
    </row>
    <row r="63" spans="1:7" x14ac:dyDescent="0.25">
      <c r="A63" s="48" t="s">
        <v>3432</v>
      </c>
      <c r="B63" s="48">
        <v>2012</v>
      </c>
      <c r="C63" s="48">
        <v>25558</v>
      </c>
      <c r="D63" s="48">
        <v>761</v>
      </c>
      <c r="E63" s="48">
        <v>43856</v>
      </c>
      <c r="F63" s="48">
        <v>1.7159402144142735</v>
      </c>
      <c r="G63" s="48">
        <v>2.977541278660302E-2</v>
      </c>
    </row>
    <row r="64" spans="1:7" x14ac:dyDescent="0.25">
      <c r="A64" s="48" t="s">
        <v>3390</v>
      </c>
      <c r="B64" s="48">
        <v>2012</v>
      </c>
      <c r="C64" s="48">
        <v>25558</v>
      </c>
      <c r="D64" s="48">
        <v>9</v>
      </c>
      <c r="E64" s="48">
        <v>2961</v>
      </c>
      <c r="F64" s="48">
        <v>0.11585413569136865</v>
      </c>
      <c r="G64" s="48">
        <v>3.521402300649503E-4</v>
      </c>
    </row>
    <row r="65" spans="1:7" x14ac:dyDescent="0.25">
      <c r="A65" s="48" t="s">
        <v>3367</v>
      </c>
      <c r="B65" s="48">
        <v>2012</v>
      </c>
      <c r="C65" s="48">
        <v>25558</v>
      </c>
      <c r="D65" s="48">
        <v>918</v>
      </c>
      <c r="E65" s="48">
        <v>75363</v>
      </c>
      <c r="F65" s="48">
        <v>2.9487049064872055</v>
      </c>
      <c r="G65" s="48">
        <v>3.5918303466624932E-2</v>
      </c>
    </row>
    <row r="66" spans="1:7" x14ac:dyDescent="0.25">
      <c r="A66" s="48" t="s">
        <v>3346</v>
      </c>
      <c r="B66" s="48">
        <v>2012</v>
      </c>
      <c r="C66" s="48">
        <v>25558</v>
      </c>
      <c r="D66" s="48">
        <v>108</v>
      </c>
      <c r="E66" s="48">
        <v>17453</v>
      </c>
      <c r="F66" s="48">
        <v>0.68287815948039754</v>
      </c>
      <c r="G66" s="48">
        <v>4.2256827607794036E-3</v>
      </c>
    </row>
    <row r="67" spans="1:7" x14ac:dyDescent="0.25">
      <c r="A67" s="48" t="s">
        <v>3323</v>
      </c>
      <c r="B67" s="48">
        <v>2012</v>
      </c>
      <c r="C67" s="48">
        <v>25558</v>
      </c>
      <c r="D67" s="48">
        <v>127</v>
      </c>
      <c r="E67" s="48">
        <v>10018</v>
      </c>
      <c r="F67" s="48">
        <v>0.39197120275451913</v>
      </c>
      <c r="G67" s="48">
        <v>4.9690899131387429E-3</v>
      </c>
    </row>
    <row r="68" spans="1:7" x14ac:dyDescent="0.25">
      <c r="A68" s="48" t="s">
        <v>3260</v>
      </c>
      <c r="B68" s="48">
        <v>2012</v>
      </c>
      <c r="C68" s="48">
        <v>25558</v>
      </c>
      <c r="D68" s="48">
        <v>51</v>
      </c>
      <c r="E68" s="48">
        <v>2169</v>
      </c>
      <c r="F68" s="48">
        <v>8.4865795445653022E-2</v>
      </c>
      <c r="G68" s="48">
        <v>1.9954613037013852E-3</v>
      </c>
    </row>
    <row r="69" spans="1:7" x14ac:dyDescent="0.25">
      <c r="A69" s="48" t="s">
        <v>3460</v>
      </c>
      <c r="B69" s="48">
        <v>2012</v>
      </c>
      <c r="C69" s="48">
        <v>25558</v>
      </c>
      <c r="D69" s="48">
        <v>184</v>
      </c>
      <c r="E69" s="48">
        <v>15221</v>
      </c>
      <c r="F69" s="48">
        <v>0.59554738242428984</v>
      </c>
      <c r="G69" s="48">
        <v>7.1993113702167617E-3</v>
      </c>
    </row>
    <row r="70" spans="1:7" x14ac:dyDescent="0.25">
      <c r="A70" s="48" t="s">
        <v>3413</v>
      </c>
      <c r="B70" s="48">
        <v>2012</v>
      </c>
      <c r="C70" s="48">
        <v>25558</v>
      </c>
      <c r="D70" s="48">
        <v>104</v>
      </c>
      <c r="E70" s="48">
        <v>9256</v>
      </c>
      <c r="F70" s="48">
        <v>0.36215666327568669</v>
      </c>
      <c r="G70" s="48">
        <v>4.0691759918616479E-3</v>
      </c>
    </row>
    <row r="71" spans="1:7" x14ac:dyDescent="0.25">
      <c r="A71" s="48" t="s">
        <v>3389</v>
      </c>
      <c r="B71" s="48">
        <v>2012</v>
      </c>
      <c r="C71" s="48">
        <v>25558</v>
      </c>
      <c r="D71" s="48">
        <v>392</v>
      </c>
      <c r="E71" s="48">
        <v>75941</v>
      </c>
      <c r="F71" s="48">
        <v>2.9713201345958211</v>
      </c>
      <c r="G71" s="48">
        <v>1.5337663353940057E-2</v>
      </c>
    </row>
    <row r="72" spans="1:7" x14ac:dyDescent="0.25">
      <c r="A72" s="48" t="s">
        <v>3345</v>
      </c>
      <c r="B72" s="48">
        <v>2012</v>
      </c>
      <c r="C72" s="48">
        <v>25558</v>
      </c>
      <c r="D72" s="48">
        <v>1384</v>
      </c>
      <c r="E72" s="48">
        <v>73747</v>
      </c>
      <c r="F72" s="48">
        <v>2.8854761718444322</v>
      </c>
      <c r="G72" s="48">
        <v>5.415134204554347E-2</v>
      </c>
    </row>
    <row r="73" spans="1:7" x14ac:dyDescent="0.25">
      <c r="A73" s="48" t="s">
        <v>3322</v>
      </c>
      <c r="B73" s="48">
        <v>2012</v>
      </c>
      <c r="C73" s="48">
        <v>25558</v>
      </c>
      <c r="D73" s="48">
        <v>70</v>
      </c>
      <c r="E73" s="48">
        <v>25410</v>
      </c>
      <c r="F73" s="48">
        <v>0.99420924955004308</v>
      </c>
      <c r="G73" s="48">
        <v>2.7388684560607245E-3</v>
      </c>
    </row>
    <row r="74" spans="1:7" x14ac:dyDescent="0.25">
      <c r="A74" s="48" t="s">
        <v>3479</v>
      </c>
      <c r="B74" s="48">
        <v>2012</v>
      </c>
      <c r="C74" s="48">
        <v>25558</v>
      </c>
      <c r="D74" s="48">
        <v>662</v>
      </c>
      <c r="E74" s="48">
        <v>92010</v>
      </c>
      <c r="F74" s="48">
        <v>3.6000469520306755</v>
      </c>
      <c r="G74" s="48">
        <v>2.5901870255888568E-2</v>
      </c>
    </row>
    <row r="75" spans="1:7" x14ac:dyDescent="0.25">
      <c r="A75" s="48" t="s">
        <v>3259</v>
      </c>
      <c r="B75" s="48">
        <v>2012</v>
      </c>
      <c r="C75" s="48">
        <v>25558</v>
      </c>
      <c r="D75" s="48">
        <v>551</v>
      </c>
      <c r="E75" s="48">
        <v>50159</v>
      </c>
      <c r="F75" s="48">
        <v>1.962555755536427</v>
      </c>
      <c r="G75" s="48">
        <v>2.1558807418420846E-2</v>
      </c>
    </row>
    <row r="76" spans="1:7" x14ac:dyDescent="0.25">
      <c r="A76" s="48" t="s">
        <v>3261</v>
      </c>
      <c r="B76" s="48">
        <v>2012</v>
      </c>
      <c r="C76" s="48">
        <v>25558</v>
      </c>
      <c r="D76" s="48">
        <v>734</v>
      </c>
      <c r="E76" s="48">
        <v>49198</v>
      </c>
      <c r="F76" s="48">
        <v>1.9249550043039361</v>
      </c>
      <c r="G76" s="48">
        <v>2.8718992096408168E-2</v>
      </c>
    </row>
    <row r="77" spans="1:7" x14ac:dyDescent="0.25">
      <c r="A77" s="48" t="s">
        <v>3388</v>
      </c>
      <c r="B77" s="48">
        <v>2012</v>
      </c>
      <c r="C77" s="48">
        <v>25558</v>
      </c>
      <c r="D77" s="48">
        <v>170</v>
      </c>
      <c r="E77" s="48">
        <v>57950</v>
      </c>
      <c r="F77" s="48">
        <v>2.2673918146959857</v>
      </c>
      <c r="G77" s="48">
        <v>6.6515376790046172E-3</v>
      </c>
    </row>
    <row r="78" spans="1:7" x14ac:dyDescent="0.25">
      <c r="A78" s="48" t="s">
        <v>3344</v>
      </c>
      <c r="B78" s="48">
        <v>2012</v>
      </c>
      <c r="C78" s="48">
        <v>25558</v>
      </c>
      <c r="D78" s="48">
        <v>58</v>
      </c>
      <c r="E78" s="48">
        <v>4962</v>
      </c>
      <c r="F78" s="48">
        <v>0.19414664684247593</v>
      </c>
      <c r="G78" s="48">
        <v>2.2693481493074575E-3</v>
      </c>
    </row>
    <row r="79" spans="1:7" x14ac:dyDescent="0.25">
      <c r="A79" s="48" t="s">
        <v>3321</v>
      </c>
      <c r="B79" s="48">
        <v>2012</v>
      </c>
      <c r="C79" s="48">
        <v>25558</v>
      </c>
      <c r="D79" s="48">
        <v>202</v>
      </c>
      <c r="E79" s="48">
        <v>12093</v>
      </c>
      <c r="F79" s="48">
        <v>0.47315908913060489</v>
      </c>
      <c r="G79" s="48">
        <v>7.9035918303466627E-3</v>
      </c>
    </row>
    <row r="80" spans="1:7" x14ac:dyDescent="0.25">
      <c r="A80" s="48" t="s">
        <v>3280</v>
      </c>
      <c r="B80" s="48">
        <v>2012</v>
      </c>
      <c r="C80" s="48">
        <v>25558</v>
      </c>
      <c r="D80" s="48">
        <v>173</v>
      </c>
      <c r="E80" s="48">
        <v>15172</v>
      </c>
      <c r="F80" s="48">
        <v>0.59363017450504729</v>
      </c>
      <c r="G80" s="48">
        <v>6.7689177556929337E-3</v>
      </c>
    </row>
    <row r="81" spans="1:7" x14ac:dyDescent="0.25">
      <c r="A81" s="48" t="s">
        <v>3258</v>
      </c>
      <c r="B81" s="48">
        <v>2012</v>
      </c>
      <c r="C81" s="48">
        <v>25558</v>
      </c>
      <c r="D81" s="48">
        <v>150</v>
      </c>
      <c r="E81" s="48">
        <v>11940</v>
      </c>
      <c r="F81" s="48">
        <v>0.46717270521950072</v>
      </c>
      <c r="G81" s="48">
        <v>5.8690038344158387E-3</v>
      </c>
    </row>
    <row r="82" spans="1:7" x14ac:dyDescent="0.25">
      <c r="A82" s="48" t="s">
        <v>3431</v>
      </c>
      <c r="B82" s="48">
        <v>2012</v>
      </c>
      <c r="C82" s="48">
        <v>25558</v>
      </c>
      <c r="D82" s="48">
        <v>62</v>
      </c>
      <c r="E82" s="48">
        <v>4156</v>
      </c>
      <c r="F82" s="48">
        <v>0.16261053290554817</v>
      </c>
      <c r="G82" s="48">
        <v>2.4258549182252132E-3</v>
      </c>
    </row>
    <row r="83" spans="1:7" x14ac:dyDescent="0.25">
      <c r="A83" s="48" t="s">
        <v>3412</v>
      </c>
      <c r="B83" s="48">
        <v>2012</v>
      </c>
      <c r="C83" s="48">
        <v>25558</v>
      </c>
      <c r="D83" s="48">
        <v>116</v>
      </c>
      <c r="E83" s="48">
        <v>18906</v>
      </c>
      <c r="F83" s="48">
        <v>0.7397292432897723</v>
      </c>
      <c r="G83" s="48">
        <v>4.538696298614915E-3</v>
      </c>
    </row>
    <row r="84" spans="1:7" x14ac:dyDescent="0.25">
      <c r="A84" s="48" t="s">
        <v>3366</v>
      </c>
      <c r="B84" s="48">
        <v>2012</v>
      </c>
      <c r="C84" s="48">
        <v>25558</v>
      </c>
      <c r="D84" s="48">
        <v>16</v>
      </c>
      <c r="E84" s="48">
        <v>5024</v>
      </c>
      <c r="F84" s="48">
        <v>0.19657250176070115</v>
      </c>
      <c r="G84" s="48">
        <v>6.2602707567102275E-4</v>
      </c>
    </row>
    <row r="85" spans="1:7" x14ac:dyDescent="0.25">
      <c r="A85" s="48" t="s">
        <v>3343</v>
      </c>
      <c r="B85" s="48">
        <v>2012</v>
      </c>
      <c r="C85" s="48">
        <v>25558</v>
      </c>
      <c r="D85" s="48">
        <v>3</v>
      </c>
      <c r="E85" s="48">
        <v>906</v>
      </c>
      <c r="F85" s="48">
        <v>3.5448783159871662E-2</v>
      </c>
      <c r="G85" s="48">
        <v>1.1738007668831677E-4</v>
      </c>
    </row>
    <row r="86" spans="1:7" x14ac:dyDescent="0.25">
      <c r="A86" s="48" t="s">
        <v>3320</v>
      </c>
      <c r="B86" s="48">
        <v>2012</v>
      </c>
      <c r="C86" s="48">
        <v>25558</v>
      </c>
      <c r="D86" s="48">
        <v>1404</v>
      </c>
      <c r="E86" s="48">
        <v>83302</v>
      </c>
      <c r="F86" s="48">
        <v>3.259331716096721</v>
      </c>
      <c r="G86" s="48">
        <v>5.4933875890132246E-2</v>
      </c>
    </row>
    <row r="87" spans="1:7" x14ac:dyDescent="0.25">
      <c r="A87" s="48" t="s">
        <v>3298</v>
      </c>
      <c r="B87" s="48">
        <v>2012</v>
      </c>
      <c r="C87" s="48">
        <v>25558</v>
      </c>
      <c r="D87" s="48">
        <v>13</v>
      </c>
      <c r="E87" s="48">
        <v>4745</v>
      </c>
      <c r="F87" s="48">
        <v>0.1856561546286877</v>
      </c>
      <c r="G87" s="48">
        <v>5.0864699898270599E-4</v>
      </c>
    </row>
    <row r="88" spans="1:7" x14ac:dyDescent="0.25">
      <c r="A88" s="48" t="s">
        <v>3279</v>
      </c>
      <c r="B88" s="48">
        <v>2012</v>
      </c>
      <c r="C88" s="48">
        <v>25558</v>
      </c>
      <c r="D88" s="48">
        <v>166</v>
      </c>
      <c r="E88" s="48">
        <v>81156</v>
      </c>
      <c r="F88" s="48">
        <v>3.1753658345723452</v>
      </c>
      <c r="G88" s="48">
        <v>6.4950309100868615E-3</v>
      </c>
    </row>
    <row r="89" spans="1:7" x14ac:dyDescent="0.25">
      <c r="A89" s="48" t="s">
        <v>3477</v>
      </c>
      <c r="B89" s="48">
        <v>2012</v>
      </c>
      <c r="C89" s="48">
        <v>25558</v>
      </c>
      <c r="D89" s="48">
        <v>5629</v>
      </c>
      <c r="E89" s="48">
        <v>280300</v>
      </c>
      <c r="F89" s="48">
        <v>10.96721183191173</v>
      </c>
      <c r="G89" s="48">
        <v>0.22024415055951169</v>
      </c>
    </row>
    <row r="90" spans="1:7" x14ac:dyDescent="0.25">
      <c r="A90" s="48" t="s">
        <v>3281</v>
      </c>
      <c r="B90" s="48">
        <v>2012</v>
      </c>
      <c r="C90" s="48">
        <v>25558</v>
      </c>
      <c r="D90" s="48">
        <v>226</v>
      </c>
      <c r="E90" s="48">
        <v>21244</v>
      </c>
      <c r="F90" s="48">
        <v>0.83120744972220051</v>
      </c>
      <c r="G90" s="48">
        <v>8.8426324438531968E-3</v>
      </c>
    </row>
    <row r="91" spans="1:7" x14ac:dyDescent="0.25">
      <c r="A91" s="48" t="s">
        <v>3446</v>
      </c>
      <c r="B91" s="48">
        <v>2012</v>
      </c>
      <c r="C91" s="48">
        <v>25558</v>
      </c>
      <c r="D91" s="48">
        <v>1272</v>
      </c>
      <c r="E91" s="48">
        <v>52564</v>
      </c>
      <c r="F91" s="48">
        <v>2.0566554503482277</v>
      </c>
      <c r="G91" s="48">
        <v>4.9769152515846307E-2</v>
      </c>
    </row>
    <row r="92" spans="1:7" x14ac:dyDescent="0.25">
      <c r="A92" s="48" t="s">
        <v>3468</v>
      </c>
      <c r="B92" s="48">
        <v>2012</v>
      </c>
      <c r="C92" s="48">
        <v>25558</v>
      </c>
      <c r="D92" s="48">
        <v>75</v>
      </c>
      <c r="E92" s="48">
        <v>1725</v>
      </c>
      <c r="F92" s="48">
        <v>6.7493544095782149E-2</v>
      </c>
      <c r="G92" s="48">
        <v>2.9345019172079194E-3</v>
      </c>
    </row>
    <row r="93" spans="1:7" x14ac:dyDescent="0.25">
      <c r="A93" s="48" t="s">
        <v>3370</v>
      </c>
      <c r="B93" s="48">
        <v>2012</v>
      </c>
      <c r="C93" s="48">
        <v>25558</v>
      </c>
      <c r="D93" s="48">
        <v>253</v>
      </c>
      <c r="E93" s="48">
        <v>90874</v>
      </c>
      <c r="F93" s="48">
        <v>3.5555990296580329</v>
      </c>
      <c r="G93" s="48">
        <v>9.8990531340480484E-3</v>
      </c>
    </row>
    <row r="94" spans="1:7" x14ac:dyDescent="0.25">
      <c r="A94" s="48" t="s">
        <v>3349</v>
      </c>
      <c r="B94" s="48">
        <v>2012</v>
      </c>
      <c r="C94" s="48">
        <v>25558</v>
      </c>
      <c r="D94" s="48">
        <v>282</v>
      </c>
      <c r="E94" s="48">
        <v>29484</v>
      </c>
      <c r="F94" s="48">
        <v>1.1536113936927772</v>
      </c>
      <c r="G94" s="48">
        <v>1.1033727208701776E-2</v>
      </c>
    </row>
    <row r="95" spans="1:7" x14ac:dyDescent="0.25">
      <c r="A95" s="48" t="s">
        <v>3302</v>
      </c>
      <c r="B95" s="48">
        <v>2012</v>
      </c>
      <c r="C95" s="48">
        <v>25558</v>
      </c>
      <c r="D95" s="48">
        <v>94</v>
      </c>
      <c r="E95" s="48">
        <v>10704</v>
      </c>
      <c r="F95" s="48">
        <v>0.41881211362391424</v>
      </c>
      <c r="G95" s="48">
        <v>3.6779090695672587E-3</v>
      </c>
    </row>
    <row r="96" spans="1:7" x14ac:dyDescent="0.25">
      <c r="A96" s="48" t="s">
        <v>3283</v>
      </c>
      <c r="B96" s="48">
        <v>2012</v>
      </c>
      <c r="C96" s="48">
        <v>25558</v>
      </c>
      <c r="D96" s="48">
        <v>126</v>
      </c>
      <c r="E96" s="48">
        <v>16028</v>
      </c>
      <c r="F96" s="48">
        <v>0.62712262305344701</v>
      </c>
      <c r="G96" s="48">
        <v>4.9299632209093046E-3</v>
      </c>
    </row>
    <row r="97" spans="1:7" x14ac:dyDescent="0.25">
      <c r="A97" s="48" t="s">
        <v>3263</v>
      </c>
      <c r="B97" s="48">
        <v>2012</v>
      </c>
      <c r="C97" s="48">
        <v>25558</v>
      </c>
      <c r="D97" s="48">
        <v>1945</v>
      </c>
      <c r="E97" s="48">
        <v>31216</v>
      </c>
      <c r="F97" s="48">
        <v>1.2213788246341655</v>
      </c>
      <c r="G97" s="48">
        <v>7.6101416386258711E-2</v>
      </c>
    </row>
    <row r="98" spans="1:7" x14ac:dyDescent="0.25">
      <c r="A98" s="48" t="s">
        <v>3481</v>
      </c>
      <c r="B98" s="48">
        <v>2012</v>
      </c>
      <c r="C98" s="48">
        <v>25558</v>
      </c>
      <c r="D98" s="48">
        <v>5</v>
      </c>
      <c r="E98" s="48">
        <v>1590</v>
      </c>
      <c r="F98" s="48">
        <v>6.2211440644807887E-2</v>
      </c>
      <c r="G98" s="48">
        <v>1.9563346114719461E-4</v>
      </c>
    </row>
    <row r="99" spans="1:7" x14ac:dyDescent="0.25">
      <c r="A99" s="48" t="s">
        <v>3435</v>
      </c>
      <c r="B99" s="48">
        <v>2012</v>
      </c>
      <c r="C99" s="48">
        <v>25558</v>
      </c>
      <c r="D99" s="48">
        <v>1625</v>
      </c>
      <c r="E99" s="48">
        <v>117974</v>
      </c>
      <c r="F99" s="48">
        <v>4.6159323890758275</v>
      </c>
      <c r="G99" s="48">
        <v>6.3580874872838256E-2</v>
      </c>
    </row>
    <row r="100" spans="1:7" x14ac:dyDescent="0.25">
      <c r="A100" s="48" t="s">
        <v>3393</v>
      </c>
      <c r="B100" s="48">
        <v>2012</v>
      </c>
      <c r="C100" s="48">
        <v>25558</v>
      </c>
      <c r="D100" s="48">
        <v>43</v>
      </c>
      <c r="E100" s="48">
        <v>10879</v>
      </c>
      <c r="F100" s="48">
        <v>0.42565928476406606</v>
      </c>
      <c r="G100" s="48">
        <v>1.6824477658658737E-3</v>
      </c>
    </row>
    <row r="101" spans="1:7" x14ac:dyDescent="0.25">
      <c r="A101" s="48" t="s">
        <v>3369</v>
      </c>
      <c r="B101" s="48">
        <v>2012</v>
      </c>
      <c r="C101" s="48">
        <v>25558</v>
      </c>
      <c r="D101" s="48">
        <v>3561</v>
      </c>
      <c r="E101" s="48">
        <v>149117</v>
      </c>
      <c r="F101" s="48">
        <v>5.8344549651772439</v>
      </c>
      <c r="G101" s="48">
        <v>0.13933015102903201</v>
      </c>
    </row>
    <row r="102" spans="1:7" x14ac:dyDescent="0.25">
      <c r="A102" s="48" t="s">
        <v>3348</v>
      </c>
      <c r="B102" s="48">
        <v>2012</v>
      </c>
      <c r="C102" s="48">
        <v>25558</v>
      </c>
      <c r="D102" s="48">
        <v>67</v>
      </c>
      <c r="E102" s="48">
        <v>3795</v>
      </c>
      <c r="F102" s="48">
        <v>0.1484857970107207</v>
      </c>
      <c r="G102" s="48">
        <v>2.621488379372408E-3</v>
      </c>
    </row>
    <row r="103" spans="1:7" x14ac:dyDescent="0.25">
      <c r="A103" s="48" t="s">
        <v>3301</v>
      </c>
      <c r="B103" s="48">
        <v>2012</v>
      </c>
      <c r="C103" s="48">
        <v>25558</v>
      </c>
      <c r="D103" s="48">
        <v>93</v>
      </c>
      <c r="E103" s="48">
        <v>21390</v>
      </c>
      <c r="F103" s="48">
        <v>0.83691994678769854</v>
      </c>
      <c r="G103" s="48">
        <v>3.63878237733782E-3</v>
      </c>
    </row>
    <row r="104" spans="1:7" x14ac:dyDescent="0.25">
      <c r="A104" s="48" t="s">
        <v>3461</v>
      </c>
      <c r="B104" s="48">
        <v>2012</v>
      </c>
      <c r="C104" s="48">
        <v>25558</v>
      </c>
      <c r="D104" s="48">
        <v>49</v>
      </c>
      <c r="E104" s="48">
        <v>10290</v>
      </c>
      <c r="F104" s="48">
        <v>0.40261366304092649</v>
      </c>
      <c r="G104" s="48">
        <v>1.9172079192425072E-3</v>
      </c>
    </row>
    <row r="105" spans="1:7" x14ac:dyDescent="0.25">
      <c r="A105" s="48" t="s">
        <v>3462</v>
      </c>
      <c r="B105" s="48">
        <v>2012</v>
      </c>
      <c r="C105" s="48">
        <v>25558</v>
      </c>
      <c r="D105" s="48">
        <v>13</v>
      </c>
      <c r="E105" s="48">
        <v>4290</v>
      </c>
      <c r="F105" s="48">
        <v>0.16785350966429299</v>
      </c>
      <c r="G105" s="48">
        <v>5.0864699898270599E-4</v>
      </c>
    </row>
    <row r="106" spans="1:7" x14ac:dyDescent="0.25">
      <c r="A106" s="48" t="s">
        <v>3415</v>
      </c>
      <c r="B106" s="48">
        <v>2012</v>
      </c>
      <c r="C106" s="48">
        <v>25558</v>
      </c>
      <c r="D106" s="48">
        <v>96</v>
      </c>
      <c r="E106" s="48">
        <v>15924</v>
      </c>
      <c r="F106" s="48">
        <v>0.62305344706158539</v>
      </c>
      <c r="G106" s="48">
        <v>3.7561624540261365E-3</v>
      </c>
    </row>
    <row r="107" spans="1:7" x14ac:dyDescent="0.25">
      <c r="A107" s="48" t="s">
        <v>3434</v>
      </c>
      <c r="B107" s="48">
        <v>2012</v>
      </c>
      <c r="C107" s="48">
        <v>25558</v>
      </c>
      <c r="D107" s="48">
        <v>400</v>
      </c>
      <c r="E107" s="48">
        <v>52034</v>
      </c>
      <c r="F107" s="48">
        <v>2.0359183034666248</v>
      </c>
      <c r="G107" s="48">
        <v>1.5650676891775569E-2</v>
      </c>
    </row>
    <row r="108" spans="1:7" x14ac:dyDescent="0.25">
      <c r="A108" s="48" t="s">
        <v>3414</v>
      </c>
      <c r="B108" s="48">
        <v>2012</v>
      </c>
      <c r="C108" s="48">
        <v>25558</v>
      </c>
      <c r="D108" s="48">
        <v>126</v>
      </c>
      <c r="E108" s="48">
        <v>51156</v>
      </c>
      <c r="F108" s="48">
        <v>2.0015650676891776</v>
      </c>
      <c r="G108" s="48">
        <v>4.9299632209093046E-3</v>
      </c>
    </row>
    <row r="109" spans="1:7" x14ac:dyDescent="0.25">
      <c r="A109" s="48" t="s">
        <v>3392</v>
      </c>
      <c r="B109" s="48">
        <v>2012</v>
      </c>
      <c r="C109" s="48">
        <v>25558</v>
      </c>
      <c r="D109" s="48">
        <v>338</v>
      </c>
      <c r="E109" s="48">
        <v>10456</v>
      </c>
      <c r="F109" s="48">
        <v>0.4091086939510134</v>
      </c>
      <c r="G109" s="48">
        <v>1.3224821973550356E-2</v>
      </c>
    </row>
    <row r="110" spans="1:7" x14ac:dyDescent="0.25">
      <c r="A110" s="48" t="s">
        <v>3368</v>
      </c>
      <c r="B110" s="48">
        <v>2012</v>
      </c>
      <c r="C110" s="48">
        <v>25558</v>
      </c>
      <c r="D110" s="48">
        <v>73</v>
      </c>
      <c r="E110" s="48">
        <v>27183</v>
      </c>
      <c r="F110" s="48">
        <v>1.0635808748728381</v>
      </c>
      <c r="G110" s="48">
        <v>2.8562485327490415E-3</v>
      </c>
    </row>
    <row r="111" spans="1:7" x14ac:dyDescent="0.25">
      <c r="A111" s="48" t="s">
        <v>3347</v>
      </c>
      <c r="B111" s="48">
        <v>2012</v>
      </c>
      <c r="C111" s="48">
        <v>25558</v>
      </c>
      <c r="D111" s="48">
        <v>8069</v>
      </c>
      <c r="E111" s="48">
        <v>168935</v>
      </c>
      <c r="F111" s="48">
        <v>6.6098677517802642</v>
      </c>
      <c r="G111" s="48">
        <v>0.31571327959934264</v>
      </c>
    </row>
    <row r="112" spans="1:7" x14ac:dyDescent="0.25">
      <c r="A112" s="48" t="s">
        <v>3325</v>
      </c>
      <c r="B112" s="48">
        <v>2012</v>
      </c>
      <c r="C112" s="48">
        <v>25558</v>
      </c>
      <c r="D112" s="48">
        <v>189</v>
      </c>
      <c r="E112" s="48">
        <v>32078</v>
      </c>
      <c r="F112" s="48">
        <v>1.2551060333359418</v>
      </c>
      <c r="G112" s="48">
        <v>7.3949448313639565E-3</v>
      </c>
    </row>
    <row r="113" spans="1:7" x14ac:dyDescent="0.25">
      <c r="A113" s="48" t="s">
        <v>3300</v>
      </c>
      <c r="B113" s="48">
        <v>2012</v>
      </c>
      <c r="C113" s="48">
        <v>25558</v>
      </c>
      <c r="D113" s="48">
        <v>123</v>
      </c>
      <c r="E113" s="48">
        <v>18441</v>
      </c>
      <c r="F113" s="48">
        <v>0.72153533140308324</v>
      </c>
      <c r="G113" s="48">
        <v>4.8125831442209872E-3</v>
      </c>
    </row>
    <row r="114" spans="1:7" x14ac:dyDescent="0.25">
      <c r="A114" s="48" t="s">
        <v>3262</v>
      </c>
      <c r="B114" s="48">
        <v>2012</v>
      </c>
      <c r="C114" s="48">
        <v>25558</v>
      </c>
      <c r="D114" s="48">
        <v>69</v>
      </c>
      <c r="E114" s="48">
        <v>23253</v>
      </c>
      <c r="F114" s="48">
        <v>0.90981297441114328</v>
      </c>
      <c r="G114" s="48">
        <v>2.6997417638312858E-3</v>
      </c>
    </row>
    <row r="115" spans="1:7" x14ac:dyDescent="0.25">
      <c r="A115" s="48" t="s">
        <v>3480</v>
      </c>
      <c r="B115" s="48">
        <v>2012</v>
      </c>
      <c r="C115" s="48">
        <v>25558</v>
      </c>
      <c r="D115" s="48">
        <v>784</v>
      </c>
      <c r="E115" s="48">
        <v>95753</v>
      </c>
      <c r="F115" s="48">
        <v>3.7464981610454653</v>
      </c>
      <c r="G115" s="48">
        <v>3.0675326707880115E-2</v>
      </c>
    </row>
    <row r="116" spans="1:7" x14ac:dyDescent="0.25">
      <c r="A116" s="48" t="s">
        <v>3433</v>
      </c>
      <c r="B116" s="48">
        <v>2012</v>
      </c>
      <c r="C116" s="48">
        <v>25558</v>
      </c>
      <c r="D116" s="48">
        <v>13</v>
      </c>
      <c r="E116" s="48">
        <v>4611</v>
      </c>
      <c r="F116" s="48">
        <v>0.18041317786994288</v>
      </c>
      <c r="G116" s="48">
        <v>5.0864699898270599E-4</v>
      </c>
    </row>
    <row r="117" spans="1:7" x14ac:dyDescent="0.25">
      <c r="A117" s="48" t="s">
        <v>3391</v>
      </c>
      <c r="B117" s="48">
        <v>2012</v>
      </c>
      <c r="C117" s="48">
        <v>25558</v>
      </c>
      <c r="D117" s="48">
        <v>449</v>
      </c>
      <c r="E117" s="48">
        <v>20293</v>
      </c>
      <c r="F117" s="48">
        <v>0.79399796541200407</v>
      </c>
      <c r="G117" s="48">
        <v>1.7567884811018078E-2</v>
      </c>
    </row>
    <row r="118" spans="1:7" x14ac:dyDescent="0.25">
      <c r="A118" s="48" t="s">
        <v>3324</v>
      </c>
      <c r="B118" s="48">
        <v>2012</v>
      </c>
      <c r="C118" s="48">
        <v>25558</v>
      </c>
      <c r="D118" s="48">
        <v>219</v>
      </c>
      <c r="E118" s="48">
        <v>27339</v>
      </c>
      <c r="F118" s="48">
        <v>1.0696846388606307</v>
      </c>
      <c r="G118" s="48">
        <v>8.5687455982471246E-3</v>
      </c>
    </row>
    <row r="119" spans="1:7" x14ac:dyDescent="0.25">
      <c r="A119" s="48" t="s">
        <v>3299</v>
      </c>
      <c r="B119" s="48">
        <v>2012</v>
      </c>
      <c r="C119" s="48">
        <v>25558</v>
      </c>
      <c r="D119" s="48">
        <v>42</v>
      </c>
      <c r="E119" s="48">
        <v>21865</v>
      </c>
      <c r="F119" s="48">
        <v>0.85550512559668201</v>
      </c>
      <c r="G119" s="48">
        <v>1.6433210736364347E-3</v>
      </c>
    </row>
    <row r="120" spans="1:7" x14ac:dyDescent="0.25">
      <c r="A120" s="48" t="s">
        <v>3282</v>
      </c>
      <c r="B120" s="48">
        <v>2012</v>
      </c>
      <c r="C120" s="48">
        <v>25558</v>
      </c>
      <c r="D120" s="48">
        <v>283</v>
      </c>
      <c r="E120" s="48">
        <v>16463</v>
      </c>
      <c r="F120" s="48">
        <v>0.64414273417325296</v>
      </c>
      <c r="G120" s="48">
        <v>1.1072853900931216E-2</v>
      </c>
    </row>
    <row r="121" spans="1:7" x14ac:dyDescent="0.25">
      <c r="A121" s="48" t="s">
        <v>3293</v>
      </c>
      <c r="B121" s="48">
        <v>2012</v>
      </c>
      <c r="C121" s="48">
        <v>25558</v>
      </c>
      <c r="D121" s="48">
        <v>6</v>
      </c>
      <c r="E121" s="48">
        <v>2160</v>
      </c>
      <c r="F121" s="48">
        <v>8.4513655215588068E-2</v>
      </c>
      <c r="G121" s="48">
        <v>2.3476015337663353E-4</v>
      </c>
    </row>
    <row r="122" spans="1:7" x14ac:dyDescent="0.25">
      <c r="A122" s="48" t="s">
        <v>3475</v>
      </c>
      <c r="B122" s="48">
        <v>2012</v>
      </c>
      <c r="C122" s="48">
        <v>25558</v>
      </c>
      <c r="D122" s="48">
        <v>41</v>
      </c>
      <c r="E122" s="48">
        <v>15580</v>
      </c>
      <c r="F122" s="48">
        <v>0.60959386493465839</v>
      </c>
      <c r="G122" s="48">
        <v>1.6041943814069958E-3</v>
      </c>
    </row>
    <row r="123" spans="1:7" x14ac:dyDescent="0.25">
      <c r="A123" s="48" t="s">
        <v>3426</v>
      </c>
      <c r="B123" s="48">
        <v>2012</v>
      </c>
      <c r="C123" s="48">
        <v>25558</v>
      </c>
      <c r="D123" s="48">
        <v>65</v>
      </c>
      <c r="E123" s="48">
        <v>13295</v>
      </c>
      <c r="F123" s="48">
        <v>0.52018937319039049</v>
      </c>
      <c r="G123" s="48">
        <v>2.5432349949135302E-3</v>
      </c>
    </row>
    <row r="124" spans="1:7" x14ac:dyDescent="0.25">
      <c r="A124" s="48" t="s">
        <v>3409</v>
      </c>
      <c r="B124" s="48">
        <v>2012</v>
      </c>
      <c r="C124" s="48">
        <v>25558</v>
      </c>
      <c r="D124" s="48">
        <v>73</v>
      </c>
      <c r="E124" s="48">
        <v>10001</v>
      </c>
      <c r="F124" s="48">
        <v>0.39130604898661869</v>
      </c>
      <c r="G124" s="48">
        <v>2.8562485327490415E-3</v>
      </c>
    </row>
    <row r="125" spans="1:7" x14ac:dyDescent="0.25">
      <c r="A125" s="48" t="s">
        <v>3384</v>
      </c>
      <c r="B125" s="48">
        <v>2012</v>
      </c>
      <c r="C125" s="48">
        <v>25558</v>
      </c>
      <c r="D125" s="48">
        <v>8</v>
      </c>
      <c r="E125" s="48">
        <v>2528</v>
      </c>
      <c r="F125" s="48">
        <v>9.8912277956021602E-2</v>
      </c>
      <c r="G125" s="48">
        <v>3.1301353783551138E-4</v>
      </c>
    </row>
    <row r="126" spans="1:7" x14ac:dyDescent="0.25">
      <c r="A126" s="48" t="s">
        <v>3338</v>
      </c>
      <c r="B126" s="48">
        <v>2012</v>
      </c>
      <c r="C126" s="48">
        <v>25558</v>
      </c>
      <c r="D126" s="48">
        <v>233</v>
      </c>
      <c r="E126" s="48">
        <v>33545</v>
      </c>
      <c r="F126" s="48">
        <v>1.3125048908365287</v>
      </c>
      <c r="G126" s="48">
        <v>9.1165192894592691E-3</v>
      </c>
    </row>
    <row r="127" spans="1:7" x14ac:dyDescent="0.25">
      <c r="A127" s="48" t="s">
        <v>3315</v>
      </c>
      <c r="B127" s="48">
        <v>2012</v>
      </c>
      <c r="C127" s="48">
        <v>25558</v>
      </c>
      <c r="D127" s="48">
        <v>1700</v>
      </c>
      <c r="E127" s="48">
        <v>53422</v>
      </c>
      <c r="F127" s="48">
        <v>2.0902261522810863</v>
      </c>
      <c r="G127" s="48">
        <v>6.6515376790046168E-2</v>
      </c>
    </row>
    <row r="128" spans="1:7" x14ac:dyDescent="0.25">
      <c r="A128" s="48" t="s">
        <v>3294</v>
      </c>
      <c r="B128" s="48">
        <v>2012</v>
      </c>
      <c r="C128" s="48">
        <v>25558</v>
      </c>
      <c r="D128" s="48">
        <v>17</v>
      </c>
      <c r="E128" s="48">
        <v>1870</v>
      </c>
      <c r="F128" s="48">
        <v>7.3166914469050784E-2</v>
      </c>
      <c r="G128" s="48">
        <v>6.6515376790046168E-4</v>
      </c>
    </row>
    <row r="129" spans="1:9" x14ac:dyDescent="0.25">
      <c r="A129" s="48" t="s">
        <v>3275</v>
      </c>
      <c r="B129" s="48">
        <v>2012</v>
      </c>
      <c r="C129" s="48">
        <v>25558</v>
      </c>
      <c r="D129" s="48">
        <v>294</v>
      </c>
      <c r="E129" s="48">
        <v>33112</v>
      </c>
      <c r="F129" s="48">
        <v>1.2955630331011816</v>
      </c>
      <c r="G129" s="48">
        <v>1.1503247515455043E-2</v>
      </c>
    </row>
    <row r="130" spans="1:9" x14ac:dyDescent="0.25">
      <c r="A130" s="48" t="s">
        <v>3492</v>
      </c>
      <c r="B130" s="48">
        <v>2012</v>
      </c>
      <c r="C130" s="48">
        <v>25558</v>
      </c>
      <c r="D130" s="48">
        <v>236</v>
      </c>
      <c r="E130" s="48">
        <v>39080</v>
      </c>
      <c r="F130" s="48">
        <v>1.5290711323264732</v>
      </c>
      <c r="G130" s="48">
        <v>9.2338993661475865E-3</v>
      </c>
    </row>
    <row r="131" spans="1:9" x14ac:dyDescent="0.25">
      <c r="A131" s="48" t="s">
        <v>3425</v>
      </c>
      <c r="B131" s="48">
        <v>2012</v>
      </c>
      <c r="C131" s="48">
        <v>25558</v>
      </c>
      <c r="D131" s="48">
        <v>279</v>
      </c>
      <c r="E131" s="48">
        <v>55185</v>
      </c>
      <c r="F131" s="48">
        <v>2.159206510681587</v>
      </c>
      <c r="G131" s="48">
        <v>1.0916347132013459E-2</v>
      </c>
    </row>
    <row r="132" spans="1:9" x14ac:dyDescent="0.25">
      <c r="A132" s="48" t="s">
        <v>3408</v>
      </c>
      <c r="B132" s="48">
        <v>2012</v>
      </c>
      <c r="C132" s="48">
        <v>25558</v>
      </c>
      <c r="D132" s="48">
        <v>753</v>
      </c>
      <c r="E132" s="48">
        <v>52429</v>
      </c>
      <c r="F132" s="48">
        <v>2.0513733468972535</v>
      </c>
      <c r="G132" s="48">
        <v>2.946239924876751E-2</v>
      </c>
    </row>
    <row r="133" spans="1:9" x14ac:dyDescent="0.25">
      <c r="A133" s="48" t="s">
        <v>3363</v>
      </c>
      <c r="B133" s="48">
        <v>2012</v>
      </c>
      <c r="C133" s="48">
        <v>25558</v>
      </c>
      <c r="D133" s="48">
        <v>272</v>
      </c>
      <c r="E133" s="48">
        <v>17684</v>
      </c>
      <c r="F133" s="48">
        <v>0.69191642538539788</v>
      </c>
      <c r="G133" s="48">
        <v>1.0642460286407387E-2</v>
      </c>
    </row>
    <row r="134" spans="1:9" x14ac:dyDescent="0.25">
      <c r="A134" s="48" t="s">
        <v>3377</v>
      </c>
      <c r="B134" s="48">
        <v>2012</v>
      </c>
      <c r="C134" s="48">
        <v>25558</v>
      </c>
      <c r="D134" s="48">
        <v>6958</v>
      </c>
      <c r="E134" s="48">
        <v>104370</v>
      </c>
      <c r="F134" s="48">
        <v>4.0836528679865403</v>
      </c>
      <c r="G134" s="48">
        <v>0.27224352453243605</v>
      </c>
    </row>
    <row r="135" spans="1:9" x14ac:dyDescent="0.25">
      <c r="A135" s="48" t="s">
        <v>3314</v>
      </c>
      <c r="B135" s="48">
        <v>2012</v>
      </c>
      <c r="C135" s="48">
        <v>25558</v>
      </c>
      <c r="D135" s="48">
        <v>985</v>
      </c>
      <c r="E135" s="48">
        <v>17968</v>
      </c>
      <c r="F135" s="48">
        <v>0.70302840597855853</v>
      </c>
      <c r="G135" s="48">
        <v>3.8539791845997338E-2</v>
      </c>
    </row>
    <row r="136" spans="1:9" x14ac:dyDescent="0.25">
      <c r="A136" s="48" t="s">
        <v>3316</v>
      </c>
      <c r="B136" s="48">
        <v>2012</v>
      </c>
      <c r="C136" s="48">
        <v>25558</v>
      </c>
      <c r="D136" s="48">
        <v>156</v>
      </c>
      <c r="E136" s="48">
        <v>18722</v>
      </c>
      <c r="F136" s="48">
        <v>0.73252993191955551</v>
      </c>
      <c r="G136" s="48">
        <v>6.1037639877924718E-3</v>
      </c>
    </row>
    <row r="137" spans="1:9" x14ac:dyDescent="0.25">
      <c r="A137" s="48" t="s">
        <v>3491</v>
      </c>
      <c r="B137" s="48">
        <v>2012</v>
      </c>
      <c r="C137" s="48">
        <v>25558</v>
      </c>
      <c r="D137" s="48">
        <v>769</v>
      </c>
      <c r="E137" s="48">
        <v>77182</v>
      </c>
      <c r="F137" s="48">
        <v>3.0198763596525549</v>
      </c>
      <c r="G137" s="48">
        <v>3.0088426324438533E-2</v>
      </c>
    </row>
    <row r="138" spans="1:9" x14ac:dyDescent="0.25">
      <c r="A138" s="48" t="s">
        <v>3474</v>
      </c>
      <c r="B138" s="48">
        <v>2012</v>
      </c>
      <c r="C138" s="48">
        <v>25558</v>
      </c>
      <c r="D138" s="48">
        <v>32</v>
      </c>
      <c r="E138" s="48">
        <v>12576</v>
      </c>
      <c r="F138" s="48">
        <v>0.49205728147742389</v>
      </c>
      <c r="G138" s="48">
        <v>1.2520541513420455E-3</v>
      </c>
    </row>
    <row r="139" spans="1:9" x14ac:dyDescent="0.25">
      <c r="A139" s="48" t="s">
        <v>3457</v>
      </c>
      <c r="B139" s="48">
        <v>2012</v>
      </c>
      <c r="C139" s="48">
        <v>25558</v>
      </c>
      <c r="D139" s="48">
        <v>150</v>
      </c>
      <c r="E139" s="48">
        <v>17748</v>
      </c>
      <c r="F139" s="48">
        <v>0.69442053368808199</v>
      </c>
      <c r="G139" s="48">
        <v>5.8690038344158387E-3</v>
      </c>
    </row>
    <row r="140" spans="1:9" x14ac:dyDescent="0.25">
      <c r="A140" s="48" t="s">
        <v>3424</v>
      </c>
      <c r="B140" s="48">
        <v>2012</v>
      </c>
      <c r="C140" s="48">
        <v>25558</v>
      </c>
      <c r="D140" s="49">
        <v>498</v>
      </c>
      <c r="E140" s="48">
        <v>23904</v>
      </c>
      <c r="F140" s="48">
        <v>0.93528445105250801</v>
      </c>
      <c r="G140" s="49">
        <v>1.9485092730260601E-2</v>
      </c>
      <c r="I140">
        <f>D140/25558</f>
        <v>1.9485092730260584E-2</v>
      </c>
    </row>
    <row r="141" spans="1:9" x14ac:dyDescent="0.25">
      <c r="A141" s="48" t="s">
        <v>3407</v>
      </c>
      <c r="B141" s="48">
        <v>2012</v>
      </c>
      <c r="C141" s="48">
        <v>25558</v>
      </c>
      <c r="D141" s="48">
        <v>255</v>
      </c>
      <c r="E141" s="48">
        <v>23562</v>
      </c>
      <c r="F141" s="48">
        <v>0.9219031223100399</v>
      </c>
      <c r="G141" s="48">
        <v>9.9773065185069249E-3</v>
      </c>
    </row>
    <row r="142" spans="1:9" x14ac:dyDescent="0.25">
      <c r="A142" s="48" t="s">
        <v>3383</v>
      </c>
      <c r="B142" s="48">
        <v>2012</v>
      </c>
      <c r="C142" s="48">
        <v>25558</v>
      </c>
      <c r="D142" s="48">
        <v>73</v>
      </c>
      <c r="E142" s="48">
        <v>26280</v>
      </c>
      <c r="F142" s="48">
        <v>1.0282494717896549</v>
      </c>
      <c r="G142" s="48">
        <v>2.8562485327490415E-3</v>
      </c>
    </row>
    <row r="143" spans="1:9" x14ac:dyDescent="0.25">
      <c r="A143" s="48" t="s">
        <v>3362</v>
      </c>
      <c r="B143" s="48">
        <v>2012</v>
      </c>
      <c r="C143" s="48">
        <v>25558</v>
      </c>
      <c r="D143" s="48">
        <v>21</v>
      </c>
      <c r="E143" s="48">
        <v>35679</v>
      </c>
      <c r="F143" s="48">
        <v>1.3960012520541514</v>
      </c>
      <c r="G143" s="48">
        <v>8.2166053681821736E-4</v>
      </c>
    </row>
    <row r="144" spans="1:9" x14ac:dyDescent="0.25">
      <c r="A144" s="48" t="s">
        <v>3336</v>
      </c>
      <c r="B144" s="48">
        <v>2012</v>
      </c>
      <c r="C144" s="48">
        <v>25558</v>
      </c>
      <c r="D144" s="48">
        <v>204</v>
      </c>
      <c r="E144" s="48">
        <v>8364</v>
      </c>
      <c r="F144" s="48">
        <v>0.32725565380702715</v>
      </c>
      <c r="G144" s="48">
        <v>7.981845214805541E-3</v>
      </c>
    </row>
    <row r="145" spans="1:7" x14ac:dyDescent="0.25">
      <c r="A145" s="48" t="s">
        <v>3313</v>
      </c>
      <c r="B145" s="48">
        <v>2012</v>
      </c>
      <c r="C145" s="48">
        <v>25558</v>
      </c>
      <c r="D145" s="48">
        <v>128</v>
      </c>
      <c r="E145" s="48">
        <v>22018</v>
      </c>
      <c r="F145" s="48">
        <v>0.86149150950778619</v>
      </c>
      <c r="G145" s="48">
        <v>5.008216605368182E-3</v>
      </c>
    </row>
    <row r="146" spans="1:7" x14ac:dyDescent="0.25">
      <c r="A146" s="48" t="s">
        <v>3274</v>
      </c>
      <c r="B146" s="48">
        <v>2012</v>
      </c>
      <c r="C146" s="48">
        <v>25558</v>
      </c>
      <c r="D146" s="48">
        <v>34</v>
      </c>
      <c r="E146" s="48">
        <v>11050</v>
      </c>
      <c r="F146" s="48">
        <v>0.43234994913530012</v>
      </c>
      <c r="G146" s="48">
        <v>1.3303075358009234E-3</v>
      </c>
    </row>
    <row r="147" spans="1:7" x14ac:dyDescent="0.25">
      <c r="A147" s="48" t="s">
        <v>3473</v>
      </c>
      <c r="B147" s="48">
        <v>2012</v>
      </c>
      <c r="C147" s="48">
        <v>25558</v>
      </c>
      <c r="D147" s="48">
        <v>361</v>
      </c>
      <c r="E147" s="48">
        <v>33382</v>
      </c>
      <c r="F147" s="48">
        <v>1.3061272400031301</v>
      </c>
      <c r="G147" s="48">
        <v>1.4124735894827451E-2</v>
      </c>
    </row>
    <row r="148" spans="1:7" x14ac:dyDescent="0.25">
      <c r="A148" s="48" t="s">
        <v>3456</v>
      </c>
      <c r="B148" s="48">
        <v>2012</v>
      </c>
      <c r="C148" s="48">
        <v>25558</v>
      </c>
      <c r="D148" s="48">
        <v>34</v>
      </c>
      <c r="E148" s="48">
        <v>11322</v>
      </c>
      <c r="F148" s="48">
        <v>0.44299240942170748</v>
      </c>
      <c r="G148" s="48">
        <v>1.3303075358009234E-3</v>
      </c>
    </row>
    <row r="149" spans="1:7" x14ac:dyDescent="0.25">
      <c r="A149" s="48" t="s">
        <v>3337</v>
      </c>
      <c r="B149" s="48">
        <v>2012</v>
      </c>
      <c r="C149" s="48">
        <v>25558</v>
      </c>
      <c r="D149" s="48">
        <v>144</v>
      </c>
      <c r="E149" s="48">
        <v>24216</v>
      </c>
      <c r="F149" s="48">
        <v>0.94749197902809301</v>
      </c>
      <c r="G149" s="48">
        <v>5.6342436810392048E-3</v>
      </c>
    </row>
    <row r="150" spans="1:7" x14ac:dyDescent="0.25">
      <c r="A150" s="48" t="s">
        <v>3445</v>
      </c>
      <c r="B150" s="48">
        <v>2012</v>
      </c>
      <c r="C150" s="48">
        <v>25558</v>
      </c>
      <c r="D150" s="48">
        <v>151</v>
      </c>
      <c r="E150" s="48">
        <v>4589</v>
      </c>
      <c r="F150" s="48">
        <v>0.17955239064089523</v>
      </c>
      <c r="G150" s="48">
        <v>5.908130526645277E-3</v>
      </c>
    </row>
    <row r="151" spans="1:7" x14ac:dyDescent="0.25">
      <c r="A151" s="48" t="s">
        <v>3342</v>
      </c>
      <c r="B151" s="48">
        <v>2012</v>
      </c>
      <c r="C151" s="48">
        <v>25558</v>
      </c>
      <c r="D151" s="48">
        <v>1126</v>
      </c>
      <c r="E151" s="48">
        <v>24899</v>
      </c>
      <c r="F151" s="48">
        <v>0.97421550982079974</v>
      </c>
      <c r="G151" s="48">
        <v>4.4056655450348224E-2</v>
      </c>
    </row>
    <row r="152" spans="1:7" x14ac:dyDescent="0.25">
      <c r="A152" s="48" t="s">
        <v>3458</v>
      </c>
      <c r="B152" s="48">
        <v>2012</v>
      </c>
      <c r="C152" s="48">
        <v>25558</v>
      </c>
      <c r="D152" s="48">
        <v>12</v>
      </c>
      <c r="E152" s="48">
        <v>2328</v>
      </c>
      <c r="F152" s="48">
        <v>9.1086939510133816E-2</v>
      </c>
      <c r="G152" s="48">
        <v>4.6952030675326707E-4</v>
      </c>
    </row>
    <row r="153" spans="1:7" x14ac:dyDescent="0.25">
      <c r="A153" s="48" t="s">
        <v>3430</v>
      </c>
      <c r="B153" s="48">
        <v>2012</v>
      </c>
      <c r="C153" s="48">
        <v>25558</v>
      </c>
      <c r="D153" s="48">
        <v>87</v>
      </c>
      <c r="E153" s="48">
        <v>6377</v>
      </c>
      <c r="F153" s="48">
        <v>0.24951091634713202</v>
      </c>
      <c r="G153" s="48">
        <v>3.4040222239611864E-3</v>
      </c>
    </row>
    <row r="154" spans="1:7" x14ac:dyDescent="0.25">
      <c r="A154" s="48" t="s">
        <v>3387</v>
      </c>
      <c r="B154" s="48">
        <v>2012</v>
      </c>
      <c r="C154" s="48">
        <v>25558</v>
      </c>
      <c r="D154" s="48">
        <v>225</v>
      </c>
      <c r="E154" s="48">
        <v>25050</v>
      </c>
      <c r="F154" s="48">
        <v>0.98012364034744504</v>
      </c>
      <c r="G154" s="48">
        <v>8.8035057516237577E-3</v>
      </c>
    </row>
    <row r="155" spans="1:7" x14ac:dyDescent="0.25">
      <c r="A155" s="48" t="s">
        <v>3341</v>
      </c>
      <c r="B155" s="48">
        <v>2012</v>
      </c>
      <c r="C155" s="48">
        <v>25558</v>
      </c>
      <c r="D155" s="48">
        <v>234</v>
      </c>
      <c r="E155" s="48">
        <v>16532</v>
      </c>
      <c r="F155" s="48">
        <v>0.64684247593708433</v>
      </c>
      <c r="G155" s="48">
        <v>9.1556459816887082E-3</v>
      </c>
    </row>
    <row r="156" spans="1:7" x14ac:dyDescent="0.25">
      <c r="A156" s="48" t="s">
        <v>3319</v>
      </c>
      <c r="B156" s="48">
        <v>2012</v>
      </c>
      <c r="C156" s="48">
        <v>25558</v>
      </c>
      <c r="D156" s="48">
        <v>81</v>
      </c>
      <c r="E156" s="48">
        <v>17471</v>
      </c>
      <c r="F156" s="48">
        <v>0.68358243994052748</v>
      </c>
      <c r="G156" s="48">
        <v>3.1692620705845529E-3</v>
      </c>
    </row>
    <row r="157" spans="1:7" x14ac:dyDescent="0.25">
      <c r="A157" s="48" t="s">
        <v>3297</v>
      </c>
      <c r="B157" s="48">
        <v>2012</v>
      </c>
      <c r="C157" s="48">
        <v>25558</v>
      </c>
      <c r="D157" s="48">
        <v>246</v>
      </c>
      <c r="E157" s="48">
        <v>36218</v>
      </c>
      <c r="F157" s="48">
        <v>1.4170905391658188</v>
      </c>
      <c r="G157" s="48">
        <v>9.6251662884419744E-3</v>
      </c>
    </row>
    <row r="158" spans="1:7" x14ac:dyDescent="0.25">
      <c r="A158" s="48" t="s">
        <v>3278</v>
      </c>
      <c r="B158" s="48">
        <v>2012</v>
      </c>
      <c r="C158" s="48">
        <v>25558</v>
      </c>
      <c r="D158" s="48">
        <v>198</v>
      </c>
      <c r="E158" s="48">
        <v>16229</v>
      </c>
      <c r="F158" s="48">
        <v>0.63498708819156424</v>
      </c>
      <c r="G158" s="48">
        <v>7.747085061428907E-3</v>
      </c>
    </row>
    <row r="159" spans="1:7" x14ac:dyDescent="0.25">
      <c r="A159" s="48" t="s">
        <v>3495</v>
      </c>
      <c r="B159" s="48">
        <v>2012</v>
      </c>
      <c r="C159" s="48">
        <v>25558</v>
      </c>
      <c r="D159" s="48">
        <v>82</v>
      </c>
      <c r="E159" s="48">
        <v>4348</v>
      </c>
      <c r="F159" s="48">
        <v>0.17012285781360043</v>
      </c>
      <c r="G159" s="48">
        <v>3.2083887628139916E-3</v>
      </c>
    </row>
    <row r="160" spans="1:7" x14ac:dyDescent="0.25">
      <c r="A160" s="48" t="s">
        <v>3429</v>
      </c>
      <c r="B160" s="48">
        <v>2012</v>
      </c>
      <c r="C160" s="48">
        <v>25558</v>
      </c>
      <c r="D160" s="48">
        <v>49</v>
      </c>
      <c r="E160" s="48">
        <v>13965</v>
      </c>
      <c r="F160" s="48">
        <v>0.54640425698411454</v>
      </c>
      <c r="G160" s="48">
        <v>1.9172079192425072E-3</v>
      </c>
    </row>
    <row r="161" spans="1:7" x14ac:dyDescent="0.25">
      <c r="A161" s="48" t="s">
        <v>3365</v>
      </c>
      <c r="B161" s="48">
        <v>2012</v>
      </c>
      <c r="C161" s="48">
        <v>25558</v>
      </c>
      <c r="D161" s="48">
        <v>18</v>
      </c>
      <c r="E161" s="48">
        <v>1836</v>
      </c>
      <c r="F161" s="48">
        <v>7.1836606933249864E-2</v>
      </c>
      <c r="G161" s="48">
        <v>7.042804601299006E-4</v>
      </c>
    </row>
    <row r="162" spans="1:7" x14ac:dyDescent="0.25">
      <c r="A162" s="48" t="s">
        <v>3340</v>
      </c>
      <c r="B162" s="48">
        <v>2012</v>
      </c>
      <c r="C162" s="48">
        <v>25558</v>
      </c>
      <c r="D162" s="48">
        <v>170</v>
      </c>
      <c r="E162" s="48">
        <v>7874</v>
      </c>
      <c r="F162" s="48">
        <v>0.30808357461460206</v>
      </c>
      <c r="G162" s="48">
        <v>6.6515376790046172E-3</v>
      </c>
    </row>
    <row r="163" spans="1:7" x14ac:dyDescent="0.25">
      <c r="A163" s="48" t="s">
        <v>3493</v>
      </c>
      <c r="B163" s="48">
        <v>2012</v>
      </c>
      <c r="C163" s="48">
        <v>25558</v>
      </c>
      <c r="D163" s="48">
        <v>28</v>
      </c>
      <c r="E163" s="48">
        <v>9922</v>
      </c>
      <c r="F163" s="48">
        <v>0.38821504030049298</v>
      </c>
      <c r="G163" s="48">
        <v>1.0955473824242898E-3</v>
      </c>
    </row>
    <row r="164" spans="1:7" x14ac:dyDescent="0.25">
      <c r="A164" s="48" t="s">
        <v>3296</v>
      </c>
      <c r="B164" s="48">
        <v>2012</v>
      </c>
      <c r="C164" s="48">
        <v>25558</v>
      </c>
      <c r="D164" s="48">
        <v>25</v>
      </c>
      <c r="E164" s="48">
        <v>7825</v>
      </c>
      <c r="F164" s="48">
        <v>0.30616636669535957</v>
      </c>
      <c r="G164" s="48">
        <v>9.7816730573597305E-4</v>
      </c>
    </row>
    <row r="165" spans="1:7" x14ac:dyDescent="0.25">
      <c r="A165" s="48" t="s">
        <v>3276</v>
      </c>
      <c r="B165" s="48">
        <v>2012</v>
      </c>
      <c r="C165" s="48">
        <v>25558</v>
      </c>
      <c r="D165" s="48">
        <v>15</v>
      </c>
      <c r="E165" s="48">
        <v>1455</v>
      </c>
      <c r="F165" s="48">
        <v>5.6929337193833633E-2</v>
      </c>
      <c r="G165" s="48">
        <v>5.8690038344158383E-4</v>
      </c>
    </row>
    <row r="166" spans="1:7" x14ac:dyDescent="0.25">
      <c r="A166" s="48" t="s">
        <v>3428</v>
      </c>
      <c r="B166" s="48">
        <v>2012</v>
      </c>
      <c r="C166" s="48">
        <v>25558</v>
      </c>
      <c r="D166" s="48">
        <v>170</v>
      </c>
      <c r="E166" s="48">
        <v>8636</v>
      </c>
      <c r="F166" s="48">
        <v>0.33789811409343457</v>
      </c>
      <c r="G166" s="48">
        <v>6.6515376790046172E-3</v>
      </c>
    </row>
    <row r="167" spans="1:7" x14ac:dyDescent="0.25">
      <c r="A167" s="48" t="s">
        <v>3410</v>
      </c>
      <c r="B167" s="48">
        <v>2012</v>
      </c>
      <c r="C167" s="48">
        <v>25558</v>
      </c>
      <c r="D167" s="48">
        <v>28</v>
      </c>
      <c r="E167" s="48">
        <v>11704</v>
      </c>
      <c r="F167" s="48">
        <v>0.45793880585335317</v>
      </c>
      <c r="G167" s="48">
        <v>1.0955473824242898E-3</v>
      </c>
    </row>
    <row r="168" spans="1:7" x14ac:dyDescent="0.25">
      <c r="A168" s="48" t="s">
        <v>3386</v>
      </c>
      <c r="B168" s="48">
        <v>2012</v>
      </c>
      <c r="C168" s="48">
        <v>25558</v>
      </c>
      <c r="D168" s="48">
        <v>5328</v>
      </c>
      <c r="E168" s="48">
        <v>129040</v>
      </c>
      <c r="F168" s="48">
        <v>5.048908365286799</v>
      </c>
      <c r="G168" s="48">
        <v>0.20846701619845059</v>
      </c>
    </row>
    <row r="169" spans="1:7" x14ac:dyDescent="0.25">
      <c r="A169" s="48" t="s">
        <v>3364</v>
      </c>
      <c r="B169" s="48">
        <v>2012</v>
      </c>
      <c r="C169" s="48">
        <v>25558</v>
      </c>
      <c r="D169" s="48">
        <v>10</v>
      </c>
      <c r="E169" s="48">
        <v>3080</v>
      </c>
      <c r="F169" s="48">
        <v>0.12051021206667188</v>
      </c>
      <c r="G169" s="48">
        <v>3.9126692229438922E-4</v>
      </c>
    </row>
    <row r="170" spans="1:7" x14ac:dyDescent="0.25">
      <c r="A170" s="48" t="s">
        <v>3317</v>
      </c>
      <c r="B170" s="48">
        <v>2012</v>
      </c>
      <c r="C170" s="48">
        <v>25558</v>
      </c>
      <c r="D170" s="48">
        <v>479</v>
      </c>
      <c r="E170" s="48">
        <v>54824</v>
      </c>
      <c r="F170" s="48">
        <v>2.1450817747867594</v>
      </c>
      <c r="G170" s="48">
        <v>1.8741685577901245E-2</v>
      </c>
    </row>
    <row r="171" spans="1:7" x14ac:dyDescent="0.25">
      <c r="A171" s="48" t="s">
        <v>3295</v>
      </c>
      <c r="B171" s="48">
        <v>2012</v>
      </c>
      <c r="C171" s="48">
        <v>25558</v>
      </c>
      <c r="D171" s="48">
        <v>13</v>
      </c>
      <c r="E171" s="48">
        <v>5109</v>
      </c>
      <c r="F171" s="48">
        <v>0.19989827060020346</v>
      </c>
      <c r="G171" s="48">
        <v>5.0864699898270599E-4</v>
      </c>
    </row>
    <row r="172" spans="1:7" x14ac:dyDescent="0.25">
      <c r="A172" s="48" t="s">
        <v>3277</v>
      </c>
      <c r="B172" s="48">
        <v>2012</v>
      </c>
      <c r="C172" s="48">
        <v>25558</v>
      </c>
      <c r="D172" s="48">
        <v>51</v>
      </c>
      <c r="E172" s="48">
        <v>32202</v>
      </c>
      <c r="F172" s="48">
        <v>1.2599577431723923</v>
      </c>
      <c r="G172" s="48">
        <v>1.9954613037013852E-3</v>
      </c>
    </row>
    <row r="173" spans="1:7" x14ac:dyDescent="0.25">
      <c r="A173" s="48" t="s">
        <v>3494</v>
      </c>
      <c r="B173" s="48">
        <v>2012</v>
      </c>
      <c r="C173" s="48">
        <v>25558</v>
      </c>
      <c r="D173" s="48">
        <v>32</v>
      </c>
      <c r="E173" s="48">
        <v>3099</v>
      </c>
      <c r="F173" s="48">
        <v>0.12125361921903122</v>
      </c>
      <c r="G173" s="48">
        <v>1.2520541513420455E-3</v>
      </c>
    </row>
    <row r="174" spans="1:7" x14ac:dyDescent="0.25">
      <c r="A174" s="48" t="s">
        <v>3476</v>
      </c>
      <c r="B174" s="48">
        <v>2012</v>
      </c>
      <c r="C174" s="48">
        <v>25558</v>
      </c>
      <c r="D174" s="48">
        <v>11</v>
      </c>
      <c r="E174" s="48">
        <v>5280</v>
      </c>
      <c r="F174" s="48">
        <v>0.20658893497143752</v>
      </c>
      <c r="G174" s="48">
        <v>4.3039361452382814E-4</v>
      </c>
    </row>
    <row r="175" spans="1:7" x14ac:dyDescent="0.25">
      <c r="A175" s="48" t="s">
        <v>3427</v>
      </c>
      <c r="B175" s="48">
        <v>2012</v>
      </c>
      <c r="C175" s="48">
        <v>25558</v>
      </c>
      <c r="D175" s="48">
        <v>226</v>
      </c>
      <c r="E175" s="48">
        <v>45786</v>
      </c>
      <c r="F175" s="48">
        <v>1.7914547304170905</v>
      </c>
      <c r="G175" s="48">
        <v>8.8426324438531968E-3</v>
      </c>
    </row>
    <row r="176" spans="1:7" x14ac:dyDescent="0.25">
      <c r="A176" s="48" t="s">
        <v>3385</v>
      </c>
      <c r="B176" s="48">
        <v>2012</v>
      </c>
      <c r="C176" s="48">
        <v>25558</v>
      </c>
      <c r="D176" s="48">
        <v>9</v>
      </c>
      <c r="E176" s="48">
        <v>2925</v>
      </c>
      <c r="F176" s="48">
        <v>0.11444557477110885</v>
      </c>
      <c r="G176" s="48">
        <v>3.521402300649503E-4</v>
      </c>
    </row>
    <row r="177" spans="1:7" x14ac:dyDescent="0.25">
      <c r="A177" s="48" t="s">
        <v>3339</v>
      </c>
      <c r="B177" s="48">
        <v>2012</v>
      </c>
      <c r="C177" s="48">
        <v>25558</v>
      </c>
      <c r="D177" s="48">
        <v>559</v>
      </c>
      <c r="E177" s="48">
        <v>131934</v>
      </c>
      <c r="F177" s="48">
        <v>5.162141012598795</v>
      </c>
      <c r="G177" s="48">
        <v>2.1871820956256359E-2</v>
      </c>
    </row>
    <row r="178" spans="1:7" x14ac:dyDescent="0.25">
      <c r="A178" s="48" t="s">
        <v>3406</v>
      </c>
      <c r="B178" s="48">
        <v>2012</v>
      </c>
      <c r="C178" s="48">
        <v>25558</v>
      </c>
      <c r="D178" s="48">
        <v>551</v>
      </c>
      <c r="E178" s="48">
        <v>71694</v>
      </c>
      <c r="F178" s="48">
        <v>2.805149072697394</v>
      </c>
      <c r="G178" s="48">
        <v>2.1558807418420846E-2</v>
      </c>
    </row>
    <row r="179" spans="1:7" x14ac:dyDescent="0.25">
      <c r="A179" s="48" t="s">
        <v>3318</v>
      </c>
      <c r="B179" s="48">
        <v>2012</v>
      </c>
      <c r="C179" s="48">
        <v>25558</v>
      </c>
      <c r="D179" s="48">
        <v>39</v>
      </c>
      <c r="E179" s="48">
        <v>7352.64</v>
      </c>
      <c r="F179" s="48">
        <v>0.28768448235386179</v>
      </c>
      <c r="G179" s="48">
        <v>1.525940996948118E-3</v>
      </c>
    </row>
    <row r="180" spans="1:7" x14ac:dyDescent="0.25">
      <c r="A180" s="48" t="s">
        <v>3441</v>
      </c>
      <c r="B180" s="48">
        <v>2012</v>
      </c>
      <c r="C180" s="48">
        <v>25558</v>
      </c>
      <c r="D180" s="48">
        <v>49</v>
      </c>
      <c r="E180" s="48">
        <v>15190</v>
      </c>
      <c r="F180" s="48">
        <v>0.59433445496517723</v>
      </c>
      <c r="G180" s="48">
        <v>1.9172079192425072E-3</v>
      </c>
    </row>
    <row r="181" spans="1:7" x14ac:dyDescent="0.25">
      <c r="A181" s="48" t="s">
        <v>3444</v>
      </c>
      <c r="B181" s="48">
        <v>2012</v>
      </c>
      <c r="C181" s="48">
        <v>25558</v>
      </c>
      <c r="D181" s="48">
        <v>421</v>
      </c>
      <c r="E181" s="48">
        <v>50953</v>
      </c>
      <c r="F181" s="48">
        <v>1.9936223491666014</v>
      </c>
      <c r="G181" s="48">
        <v>1.6472337428593786E-2</v>
      </c>
    </row>
    <row r="182" spans="1:7" x14ac:dyDescent="0.25">
      <c r="A182" s="48" t="s">
        <v>3357</v>
      </c>
      <c r="B182" s="48">
        <v>2012</v>
      </c>
      <c r="C182" s="48">
        <v>25558</v>
      </c>
      <c r="D182" s="48">
        <v>32</v>
      </c>
      <c r="E182" s="48">
        <v>8672</v>
      </c>
      <c r="F182" s="48">
        <v>0.33930667501369433</v>
      </c>
      <c r="G182" s="48">
        <v>1.2520541513420455E-3</v>
      </c>
    </row>
    <row r="183" spans="1:7" x14ac:dyDescent="0.25">
      <c r="A183" s="48" t="s">
        <v>3308</v>
      </c>
      <c r="B183" s="48">
        <v>2012</v>
      </c>
      <c r="C183" s="48">
        <v>25558</v>
      </c>
      <c r="D183" s="48">
        <v>938</v>
      </c>
      <c r="E183" s="48">
        <v>26402</v>
      </c>
      <c r="F183" s="48">
        <v>1.0330229282416465</v>
      </c>
      <c r="G183" s="48">
        <v>3.6700837311213708E-2</v>
      </c>
    </row>
    <row r="184" spans="1:7" x14ac:dyDescent="0.25">
      <c r="A184" s="48" t="s">
        <v>3271</v>
      </c>
      <c r="B184" s="48">
        <v>2012</v>
      </c>
      <c r="C184" s="48">
        <v>25558</v>
      </c>
      <c r="D184" s="48">
        <v>46</v>
      </c>
      <c r="E184" s="48">
        <v>17750</v>
      </c>
      <c r="F184" s="48">
        <v>0.69449878707254087</v>
      </c>
      <c r="G184" s="48">
        <v>1.7998278425541904E-3</v>
      </c>
    </row>
    <row r="185" spans="1:7" x14ac:dyDescent="0.25">
      <c r="A185" s="48" t="s">
        <v>3487</v>
      </c>
      <c r="B185" s="48">
        <v>2012</v>
      </c>
      <c r="C185" s="48">
        <v>25558</v>
      </c>
      <c r="D185" s="48">
        <v>51</v>
      </c>
      <c r="E185" s="48">
        <v>14608</v>
      </c>
      <c r="F185" s="48">
        <v>0.57156272008764375</v>
      </c>
      <c r="G185" s="48">
        <v>1.9954613037013852E-3</v>
      </c>
    </row>
    <row r="186" spans="1:7" x14ac:dyDescent="0.25">
      <c r="A186" s="48" t="s">
        <v>3454</v>
      </c>
      <c r="B186" s="48">
        <v>2012</v>
      </c>
      <c r="C186" s="48">
        <v>25558</v>
      </c>
      <c r="D186" s="48">
        <v>945</v>
      </c>
      <c r="E186" s="48">
        <v>4792</v>
      </c>
      <c r="F186" s="48">
        <v>0.18749510916347131</v>
      </c>
      <c r="G186" s="48">
        <v>3.697472415681978E-2</v>
      </c>
    </row>
    <row r="187" spans="1:7" x14ac:dyDescent="0.25">
      <c r="A187" s="48" t="s">
        <v>3442</v>
      </c>
      <c r="B187" s="48">
        <v>2012</v>
      </c>
      <c r="C187" s="48">
        <v>25558</v>
      </c>
      <c r="D187" s="48">
        <v>9</v>
      </c>
      <c r="E187" s="48">
        <v>2610</v>
      </c>
      <c r="F187" s="48">
        <v>0.10212066671883559</v>
      </c>
      <c r="G187" s="48">
        <v>3.521402300649503E-4</v>
      </c>
    </row>
    <row r="188" spans="1:7" x14ac:dyDescent="0.25">
      <c r="A188" s="48" t="s">
        <v>3419</v>
      </c>
      <c r="B188" s="48">
        <v>2012</v>
      </c>
      <c r="C188" s="48">
        <v>25558</v>
      </c>
      <c r="D188" s="48">
        <v>184</v>
      </c>
      <c r="E188" s="48">
        <v>21479</v>
      </c>
      <c r="F188" s="48">
        <v>0.84040222239611861</v>
      </c>
      <c r="G188" s="48">
        <v>7.1993113702167617E-3</v>
      </c>
    </row>
    <row r="189" spans="1:7" x14ac:dyDescent="0.25">
      <c r="A189" s="48" t="s">
        <v>3404</v>
      </c>
      <c r="B189" s="48">
        <v>2012</v>
      </c>
      <c r="C189" s="48">
        <v>25558</v>
      </c>
      <c r="D189" s="48">
        <v>91</v>
      </c>
      <c r="E189" s="48">
        <v>4316</v>
      </c>
      <c r="F189" s="48">
        <v>0.1688708036622584</v>
      </c>
      <c r="G189" s="48">
        <v>3.5605289928789421E-3</v>
      </c>
    </row>
    <row r="190" spans="1:7" x14ac:dyDescent="0.25">
      <c r="A190" s="48" t="s">
        <v>3380</v>
      </c>
      <c r="B190" s="48">
        <v>2012</v>
      </c>
      <c r="C190" s="48">
        <v>25558</v>
      </c>
      <c r="D190" s="48">
        <v>31</v>
      </c>
      <c r="E190" s="48">
        <v>6406</v>
      </c>
      <c r="F190" s="48">
        <v>0.25064559042178575</v>
      </c>
      <c r="G190" s="48">
        <v>1.2129274591126066E-3</v>
      </c>
    </row>
    <row r="191" spans="1:7" x14ac:dyDescent="0.25">
      <c r="A191" s="48" t="s">
        <v>3307</v>
      </c>
      <c r="B191" s="48">
        <v>2012</v>
      </c>
      <c r="C191" s="48">
        <v>25558</v>
      </c>
      <c r="D191" s="48">
        <v>3429</v>
      </c>
      <c r="E191" s="48">
        <v>11884</v>
      </c>
      <c r="F191" s="48">
        <v>0.46498161045465214</v>
      </c>
      <c r="G191" s="48">
        <v>0.13416542765474607</v>
      </c>
    </row>
    <row r="192" spans="1:7" x14ac:dyDescent="0.25">
      <c r="A192" s="48" t="s">
        <v>3289</v>
      </c>
      <c r="B192" s="48">
        <v>2012</v>
      </c>
      <c r="C192" s="48">
        <v>25558</v>
      </c>
      <c r="D192" s="48">
        <v>26</v>
      </c>
      <c r="E192" s="48">
        <v>8580</v>
      </c>
      <c r="F192" s="48">
        <v>0.33570701932858599</v>
      </c>
      <c r="G192" s="48">
        <v>1.017293997965412E-3</v>
      </c>
    </row>
    <row r="193" spans="1:7" x14ac:dyDescent="0.25">
      <c r="A193" s="48" t="s">
        <v>3469</v>
      </c>
      <c r="B193" s="48">
        <v>2012</v>
      </c>
      <c r="C193" s="48">
        <v>25558</v>
      </c>
      <c r="D193" s="48">
        <v>114</v>
      </c>
      <c r="E193" s="48">
        <v>8080</v>
      </c>
      <c r="F193" s="48">
        <v>0.31614367321386649</v>
      </c>
      <c r="G193" s="48">
        <v>4.4604429141560376E-3</v>
      </c>
    </row>
    <row r="194" spans="1:7" x14ac:dyDescent="0.25">
      <c r="A194" s="48" t="s">
        <v>3453</v>
      </c>
      <c r="B194" s="48">
        <v>2012</v>
      </c>
      <c r="C194" s="48">
        <v>25558</v>
      </c>
      <c r="D194" s="48">
        <v>2802</v>
      </c>
      <c r="E194" s="48">
        <v>77592</v>
      </c>
      <c r="F194" s="48">
        <v>3.0359183034666248</v>
      </c>
      <c r="G194" s="48">
        <v>0.10963299162688786</v>
      </c>
    </row>
    <row r="195" spans="1:7" x14ac:dyDescent="0.25">
      <c r="A195" s="48" t="s">
        <v>3488</v>
      </c>
      <c r="B195" s="48">
        <v>2012</v>
      </c>
      <c r="C195" s="48">
        <v>25558</v>
      </c>
      <c r="D195" s="48">
        <v>7219</v>
      </c>
      <c r="E195" s="48">
        <v>191001</v>
      </c>
      <c r="F195" s="48">
        <v>7.4732373425150636</v>
      </c>
      <c r="G195" s="48">
        <v>0.28245559120431957</v>
      </c>
    </row>
    <row r="196" spans="1:7" x14ac:dyDescent="0.25">
      <c r="A196" s="48" t="s">
        <v>3403</v>
      </c>
      <c r="B196" s="48">
        <v>2012</v>
      </c>
      <c r="C196" s="48">
        <v>25558</v>
      </c>
      <c r="D196" s="48">
        <v>26</v>
      </c>
      <c r="E196" s="48">
        <v>3458</v>
      </c>
      <c r="F196" s="48">
        <v>0.1353001017293998</v>
      </c>
      <c r="G196" s="48">
        <v>1.017293997965412E-3</v>
      </c>
    </row>
    <row r="197" spans="1:7" x14ac:dyDescent="0.25">
      <c r="A197" s="48" t="s">
        <v>3379</v>
      </c>
      <c r="B197" s="48">
        <v>2012</v>
      </c>
      <c r="C197" s="48">
        <v>25558</v>
      </c>
      <c r="D197" s="48">
        <v>385</v>
      </c>
      <c r="E197" s="48">
        <v>22189</v>
      </c>
      <c r="F197" s="48">
        <v>0.8681821738790203</v>
      </c>
      <c r="G197" s="48">
        <v>1.5063776508333985E-2</v>
      </c>
    </row>
    <row r="198" spans="1:7" x14ac:dyDescent="0.25">
      <c r="A198" s="48" t="s">
        <v>3333</v>
      </c>
      <c r="B198" s="48">
        <v>2012</v>
      </c>
      <c r="C198" s="48">
        <v>25558</v>
      </c>
      <c r="D198" s="48">
        <v>115</v>
      </c>
      <c r="E198" s="48">
        <v>18768</v>
      </c>
      <c r="F198" s="48">
        <v>0.73432975976210968</v>
      </c>
      <c r="G198" s="48">
        <v>4.4995696063854758E-3</v>
      </c>
    </row>
    <row r="199" spans="1:7" x14ac:dyDescent="0.25">
      <c r="A199" s="48" t="s">
        <v>3288</v>
      </c>
      <c r="B199" s="48">
        <v>2012</v>
      </c>
      <c r="C199" s="48">
        <v>25558</v>
      </c>
      <c r="D199" s="48">
        <v>70</v>
      </c>
      <c r="E199" s="48">
        <v>980</v>
      </c>
      <c r="F199" s="48">
        <v>3.8344158384850148E-2</v>
      </c>
      <c r="G199" s="48">
        <v>2.7388684560607245E-3</v>
      </c>
    </row>
    <row r="200" spans="1:7" x14ac:dyDescent="0.25">
      <c r="A200" s="48" t="s">
        <v>3269</v>
      </c>
      <c r="B200" s="48">
        <v>2012</v>
      </c>
      <c r="C200" s="48">
        <v>25558</v>
      </c>
      <c r="D200" s="48">
        <v>292</v>
      </c>
      <c r="E200" s="48">
        <v>39634</v>
      </c>
      <c r="F200" s="48">
        <v>1.5507473198215822</v>
      </c>
      <c r="G200" s="48">
        <v>1.1424994130996166E-2</v>
      </c>
    </row>
    <row r="201" spans="1:7" x14ac:dyDescent="0.25">
      <c r="A201" s="48" t="s">
        <v>3486</v>
      </c>
      <c r="B201" s="48">
        <v>2012</v>
      </c>
      <c r="C201" s="48">
        <v>25558</v>
      </c>
      <c r="D201" s="48">
        <v>868</v>
      </c>
      <c r="E201" s="48">
        <v>75396</v>
      </c>
      <c r="F201" s="48">
        <v>2.9499960873307769</v>
      </c>
      <c r="G201" s="48">
        <v>3.3961968855152985E-2</v>
      </c>
    </row>
    <row r="202" spans="1:7" x14ac:dyDescent="0.25">
      <c r="A202" s="48" t="s">
        <v>3452</v>
      </c>
      <c r="B202" s="48">
        <v>2012</v>
      </c>
      <c r="C202" s="48">
        <v>25558</v>
      </c>
      <c r="D202" s="48">
        <v>41</v>
      </c>
      <c r="E202" s="48">
        <v>11890</v>
      </c>
      <c r="F202" s="48">
        <v>0.46521637060802878</v>
      </c>
      <c r="G202" s="48">
        <v>1.6041943814069958E-3</v>
      </c>
    </row>
    <row r="203" spans="1:7" x14ac:dyDescent="0.25">
      <c r="A203" s="48" t="s">
        <v>3402</v>
      </c>
      <c r="B203" s="48">
        <v>2012</v>
      </c>
      <c r="C203" s="48">
        <v>25558</v>
      </c>
      <c r="D203" s="48">
        <v>12</v>
      </c>
      <c r="E203" s="48">
        <v>4908</v>
      </c>
      <c r="F203" s="48">
        <v>0.19203380546208623</v>
      </c>
      <c r="G203" s="48">
        <v>4.6952030675326707E-4</v>
      </c>
    </row>
    <row r="204" spans="1:7" x14ac:dyDescent="0.25">
      <c r="A204" s="48" t="s">
        <v>3378</v>
      </c>
      <c r="B204" s="48">
        <v>2012</v>
      </c>
      <c r="C204" s="48">
        <v>25558</v>
      </c>
      <c r="D204" s="48">
        <v>151</v>
      </c>
      <c r="E204" s="48">
        <v>9064</v>
      </c>
      <c r="F204" s="48">
        <v>0.35464433836763443</v>
      </c>
      <c r="G204" s="48">
        <v>5.908130526645277E-3</v>
      </c>
    </row>
    <row r="205" spans="1:7" x14ac:dyDescent="0.25">
      <c r="A205" s="48" t="s">
        <v>3356</v>
      </c>
      <c r="B205" s="48">
        <v>2012</v>
      </c>
      <c r="C205" s="48">
        <v>25558</v>
      </c>
      <c r="D205" s="48">
        <v>22</v>
      </c>
      <c r="E205" s="48">
        <v>5641</v>
      </c>
      <c r="F205" s="48">
        <v>0.22071367086626498</v>
      </c>
      <c r="G205" s="48">
        <v>8.6078722904765629E-4</v>
      </c>
    </row>
    <row r="206" spans="1:7" x14ac:dyDescent="0.25">
      <c r="A206" s="48" t="s">
        <v>3332</v>
      </c>
      <c r="B206" s="48">
        <v>2012</v>
      </c>
      <c r="C206" s="48">
        <v>25558</v>
      </c>
      <c r="D206" s="48">
        <v>510</v>
      </c>
      <c r="E206" s="48">
        <v>88284</v>
      </c>
      <c r="F206" s="48">
        <v>3.454260896783786</v>
      </c>
      <c r="G206" s="48">
        <v>1.995461303701385E-2</v>
      </c>
    </row>
    <row r="207" spans="1:7" x14ac:dyDescent="0.25">
      <c r="A207" s="48" t="s">
        <v>3287</v>
      </c>
      <c r="B207" s="48">
        <v>2012</v>
      </c>
      <c r="C207" s="48">
        <v>25558</v>
      </c>
      <c r="D207" s="48">
        <v>38</v>
      </c>
      <c r="E207" s="48">
        <v>9184</v>
      </c>
      <c r="F207" s="48">
        <v>0.35933954143516705</v>
      </c>
      <c r="G207" s="48">
        <v>1.486814304718679E-3</v>
      </c>
    </row>
    <row r="208" spans="1:7" x14ac:dyDescent="0.25">
      <c r="A208" s="48" t="s">
        <v>3268</v>
      </c>
      <c r="B208" s="48">
        <v>2012</v>
      </c>
      <c r="C208" s="48">
        <v>25558</v>
      </c>
      <c r="D208" s="48">
        <v>230</v>
      </c>
      <c r="E208" s="48">
        <v>19222</v>
      </c>
      <c r="F208" s="48">
        <v>0.75209327803427495</v>
      </c>
      <c r="G208" s="48">
        <v>8.9991392127709516E-3</v>
      </c>
    </row>
    <row r="209" spans="1:7" x14ac:dyDescent="0.25">
      <c r="A209" s="48" t="s">
        <v>3270</v>
      </c>
      <c r="B209" s="48">
        <v>2012</v>
      </c>
      <c r="C209" s="48">
        <v>25558</v>
      </c>
      <c r="D209" s="48">
        <v>37</v>
      </c>
      <c r="E209" s="48">
        <v>10508</v>
      </c>
      <c r="F209" s="48">
        <v>0.41114328194694422</v>
      </c>
      <c r="G209" s="48">
        <v>1.4476876124892401E-3</v>
      </c>
    </row>
    <row r="210" spans="1:7" x14ac:dyDescent="0.25">
      <c r="A210" s="48" t="s">
        <v>3455</v>
      </c>
      <c r="B210" s="48">
        <v>2012</v>
      </c>
      <c r="C210" s="48">
        <v>25558</v>
      </c>
      <c r="D210" s="48">
        <v>101</v>
      </c>
      <c r="E210" s="48">
        <v>112956</v>
      </c>
      <c r="F210" s="48">
        <v>4.4195946474685028</v>
      </c>
      <c r="G210" s="48">
        <v>3.9517959151733313E-3</v>
      </c>
    </row>
    <row r="211" spans="1:7" x14ac:dyDescent="0.25">
      <c r="A211" s="48" t="s">
        <v>3411</v>
      </c>
      <c r="B211" s="48">
        <v>2012</v>
      </c>
      <c r="C211" s="48">
        <v>25558</v>
      </c>
      <c r="D211" s="48">
        <v>73</v>
      </c>
      <c r="E211" s="48">
        <v>21400</v>
      </c>
      <c r="F211" s="48">
        <v>0.83731121370999295</v>
      </c>
      <c r="G211" s="48">
        <v>2.8562485327490415E-3</v>
      </c>
    </row>
    <row r="212" spans="1:7" x14ac:dyDescent="0.25">
      <c r="A212" s="48" t="s">
        <v>3361</v>
      </c>
      <c r="B212" s="48">
        <v>2012</v>
      </c>
      <c r="C212" s="48">
        <v>25558</v>
      </c>
      <c r="D212" s="48">
        <v>13</v>
      </c>
      <c r="E212" s="48">
        <v>3991</v>
      </c>
      <c r="F212" s="48">
        <v>0.15615462868769076</v>
      </c>
      <c r="G212" s="48">
        <v>5.0864699898270599E-4</v>
      </c>
    </row>
    <row r="213" spans="1:7" x14ac:dyDescent="0.25">
      <c r="A213" s="48" t="s">
        <v>3312</v>
      </c>
      <c r="B213" s="48">
        <v>2012</v>
      </c>
      <c r="C213" s="48">
        <v>25558</v>
      </c>
      <c r="D213" s="48">
        <v>1184</v>
      </c>
      <c r="E213" s="48">
        <v>205377</v>
      </c>
      <c r="F213" s="48">
        <v>8.0357226700054785</v>
      </c>
      <c r="G213" s="48">
        <v>4.6326003599655684E-2</v>
      </c>
    </row>
    <row r="214" spans="1:7" x14ac:dyDescent="0.25">
      <c r="A214" s="48" t="s">
        <v>3292</v>
      </c>
      <c r="B214" s="48">
        <v>2012</v>
      </c>
      <c r="C214" s="48">
        <v>25558</v>
      </c>
      <c r="D214" s="48">
        <v>13</v>
      </c>
      <c r="E214" s="48">
        <v>4914</v>
      </c>
      <c r="F214" s="48">
        <v>0.19226856561546288</v>
      </c>
      <c r="G214" s="48">
        <v>5.0864699898270599E-4</v>
      </c>
    </row>
    <row r="215" spans="1:7" x14ac:dyDescent="0.25">
      <c r="A215" s="48" t="s">
        <v>3273</v>
      </c>
      <c r="B215" s="48">
        <v>2012</v>
      </c>
      <c r="C215" s="48">
        <v>25558</v>
      </c>
      <c r="D215" s="48">
        <v>101</v>
      </c>
      <c r="E215" s="48">
        <v>4956</v>
      </c>
      <c r="F215" s="48">
        <v>0.19391188668909931</v>
      </c>
      <c r="G215" s="48">
        <v>3.9517959151733313E-3</v>
      </c>
    </row>
    <row r="216" spans="1:7" x14ac:dyDescent="0.25">
      <c r="A216" s="48" t="s">
        <v>3472</v>
      </c>
      <c r="B216" s="48">
        <v>2012</v>
      </c>
      <c r="C216" s="48">
        <v>25558</v>
      </c>
      <c r="D216" s="48">
        <v>226</v>
      </c>
      <c r="E216" s="48">
        <v>14035</v>
      </c>
      <c r="F216" s="48">
        <v>0.54914312544017529</v>
      </c>
      <c r="G216" s="48">
        <v>8.8426324438531968E-3</v>
      </c>
    </row>
    <row r="217" spans="1:7" x14ac:dyDescent="0.25">
      <c r="A217" s="48" t="s">
        <v>3422</v>
      </c>
      <c r="B217" s="48">
        <v>2012</v>
      </c>
      <c r="C217" s="48">
        <v>25558</v>
      </c>
      <c r="D217" s="48">
        <v>96</v>
      </c>
      <c r="E217" s="48">
        <v>33504</v>
      </c>
      <c r="F217" s="48">
        <v>1.3109006964551218</v>
      </c>
      <c r="G217" s="48">
        <v>3.7561624540261365E-3</v>
      </c>
    </row>
    <row r="218" spans="1:7" x14ac:dyDescent="0.25">
      <c r="A218" s="48" t="s">
        <v>3405</v>
      </c>
      <c r="B218" s="48">
        <v>2012</v>
      </c>
      <c r="C218" s="48">
        <v>25558</v>
      </c>
      <c r="D218" s="48">
        <v>76</v>
      </c>
      <c r="E218" s="48">
        <v>31712</v>
      </c>
      <c r="F218" s="48">
        <v>1.240785663979967</v>
      </c>
      <c r="G218" s="48">
        <v>2.9736286094373581E-3</v>
      </c>
    </row>
    <row r="219" spans="1:7" x14ac:dyDescent="0.25">
      <c r="A219" s="48" t="s">
        <v>3360</v>
      </c>
      <c r="B219" s="48">
        <v>2012</v>
      </c>
      <c r="C219" s="48">
        <v>25558</v>
      </c>
      <c r="D219" s="48">
        <v>117</v>
      </c>
      <c r="E219" s="48">
        <v>26124</v>
      </c>
      <c r="F219" s="48">
        <v>1.0221457078018625</v>
      </c>
      <c r="G219" s="48">
        <v>4.5778229908443541E-3</v>
      </c>
    </row>
    <row r="220" spans="1:7" x14ac:dyDescent="0.25">
      <c r="A220" s="48" t="s">
        <v>3335</v>
      </c>
      <c r="B220" s="48">
        <v>2012</v>
      </c>
      <c r="C220" s="48">
        <v>25558</v>
      </c>
      <c r="D220" s="48">
        <v>43</v>
      </c>
      <c r="E220" s="48">
        <v>15965</v>
      </c>
      <c r="F220" s="48">
        <v>0.62465764144299241</v>
      </c>
      <c r="G220" s="48">
        <v>1.6824477658658737E-3</v>
      </c>
    </row>
    <row r="221" spans="1:7" x14ac:dyDescent="0.25">
      <c r="A221" s="48" t="s">
        <v>3311</v>
      </c>
      <c r="B221" s="48">
        <v>2012</v>
      </c>
      <c r="C221" s="48">
        <v>25558</v>
      </c>
      <c r="D221" s="48">
        <v>128</v>
      </c>
      <c r="E221" s="48">
        <v>9298</v>
      </c>
      <c r="F221" s="48">
        <v>0.36379998434932309</v>
      </c>
      <c r="G221" s="48">
        <v>5.008216605368182E-3</v>
      </c>
    </row>
    <row r="222" spans="1:7" x14ac:dyDescent="0.25">
      <c r="A222" s="48" t="s">
        <v>3291</v>
      </c>
      <c r="B222" s="48">
        <v>2012</v>
      </c>
      <c r="C222" s="48">
        <v>25558</v>
      </c>
      <c r="D222" s="48">
        <v>100</v>
      </c>
      <c r="E222" s="48">
        <v>15464</v>
      </c>
      <c r="F222" s="48">
        <v>0.60505516863604347</v>
      </c>
      <c r="G222" s="48">
        <v>3.9126692229438922E-3</v>
      </c>
    </row>
    <row r="223" spans="1:7" x14ac:dyDescent="0.25">
      <c r="A223" s="48" t="s">
        <v>3381</v>
      </c>
      <c r="B223" s="48">
        <v>2012</v>
      </c>
      <c r="C223" s="48">
        <v>25558</v>
      </c>
      <c r="D223" s="48">
        <v>8</v>
      </c>
      <c r="E223" s="48">
        <v>2880</v>
      </c>
      <c r="F223" s="48">
        <v>0.1126848736207841</v>
      </c>
      <c r="G223" s="48">
        <v>3.1301353783551138E-4</v>
      </c>
    </row>
    <row r="224" spans="1:7" x14ac:dyDescent="0.25">
      <c r="A224" s="48" t="s">
        <v>3471</v>
      </c>
      <c r="B224" s="48">
        <v>2012</v>
      </c>
      <c r="C224" s="48">
        <v>25558</v>
      </c>
      <c r="D224" s="48">
        <v>498</v>
      </c>
      <c r="E224" s="48">
        <v>9462</v>
      </c>
      <c r="F224" s="48">
        <v>0.37021676187495112</v>
      </c>
      <c r="G224" s="48">
        <v>1.9485092730260584E-2</v>
      </c>
    </row>
    <row r="225" spans="1:7" x14ac:dyDescent="0.25">
      <c r="A225" s="48" t="s">
        <v>3423</v>
      </c>
      <c r="B225" s="48">
        <v>2012</v>
      </c>
      <c r="C225" s="48">
        <v>25558</v>
      </c>
      <c r="D225" s="48">
        <v>912</v>
      </c>
      <c r="E225" s="48">
        <v>52242</v>
      </c>
      <c r="F225" s="48">
        <v>2.0440566554503481</v>
      </c>
      <c r="G225" s="48">
        <v>3.56835433132483E-2</v>
      </c>
    </row>
    <row r="226" spans="1:7" x14ac:dyDescent="0.25">
      <c r="A226" s="48" t="s">
        <v>3421</v>
      </c>
      <c r="B226" s="48">
        <v>2012</v>
      </c>
      <c r="C226" s="48">
        <v>25558</v>
      </c>
      <c r="D226" s="48">
        <v>138</v>
      </c>
      <c r="E226" s="48">
        <v>17350</v>
      </c>
      <c r="F226" s="48">
        <v>0.6788481101807653</v>
      </c>
      <c r="G226" s="48">
        <v>5.3994835276625717E-3</v>
      </c>
    </row>
    <row r="227" spans="1:7" x14ac:dyDescent="0.25">
      <c r="A227" s="48" t="s">
        <v>3359</v>
      </c>
      <c r="B227" s="48">
        <v>2012</v>
      </c>
      <c r="C227" s="48">
        <v>25558</v>
      </c>
      <c r="D227" s="48">
        <v>12</v>
      </c>
      <c r="E227" s="48">
        <v>3680</v>
      </c>
      <c r="F227" s="48">
        <v>0.14398622740433523</v>
      </c>
      <c r="G227" s="48">
        <v>4.6952030675326707E-4</v>
      </c>
    </row>
    <row r="228" spans="1:7" x14ac:dyDescent="0.25">
      <c r="A228" s="48" t="s">
        <v>3310</v>
      </c>
      <c r="B228" s="48">
        <v>2012</v>
      </c>
      <c r="C228" s="48">
        <v>25558</v>
      </c>
      <c r="D228" s="48">
        <v>170</v>
      </c>
      <c r="E228" s="48">
        <v>34296</v>
      </c>
      <c r="F228" s="48">
        <v>1.3418890367008374</v>
      </c>
      <c r="G228" s="48">
        <v>6.6515376790046172E-3</v>
      </c>
    </row>
    <row r="229" spans="1:7" x14ac:dyDescent="0.25">
      <c r="A229" s="48" t="s">
        <v>3290</v>
      </c>
      <c r="B229" s="48">
        <v>2012</v>
      </c>
      <c r="C229" s="48">
        <v>25558</v>
      </c>
      <c r="D229" s="48">
        <v>21</v>
      </c>
      <c r="E229" s="48">
        <v>2940</v>
      </c>
      <c r="F229" s="48">
        <v>0.11503247515455044</v>
      </c>
      <c r="G229" s="48">
        <v>8.2166053681821736E-4</v>
      </c>
    </row>
    <row r="230" spans="1:7" x14ac:dyDescent="0.25">
      <c r="A230" s="48" t="s">
        <v>3489</v>
      </c>
      <c r="B230" s="48">
        <v>2012</v>
      </c>
      <c r="C230" s="48">
        <v>25558</v>
      </c>
      <c r="D230" s="48">
        <v>1364</v>
      </c>
      <c r="E230" s="48">
        <v>68516</v>
      </c>
      <c r="F230" s="48">
        <v>2.6808044447922375</v>
      </c>
      <c r="G230" s="48">
        <v>5.3368808200954694E-2</v>
      </c>
    </row>
    <row r="231" spans="1:7" x14ac:dyDescent="0.25">
      <c r="A231" s="48" t="s">
        <v>3470</v>
      </c>
      <c r="B231" s="48">
        <v>2012</v>
      </c>
      <c r="C231" s="48">
        <v>25558</v>
      </c>
      <c r="D231" s="48">
        <v>189</v>
      </c>
      <c r="E231" s="48">
        <v>29272</v>
      </c>
      <c r="F231" s="48">
        <v>1.1453165349401362</v>
      </c>
      <c r="G231" s="48">
        <v>7.3949448313639565E-3</v>
      </c>
    </row>
    <row r="232" spans="1:7" x14ac:dyDescent="0.25">
      <c r="A232" s="48" t="s">
        <v>3443</v>
      </c>
      <c r="B232" s="48">
        <v>2012</v>
      </c>
      <c r="C232" s="48">
        <v>25558</v>
      </c>
      <c r="D232" s="48">
        <v>9</v>
      </c>
      <c r="E232" s="48">
        <v>3042</v>
      </c>
      <c r="F232" s="48">
        <v>0.1190233977619532</v>
      </c>
      <c r="G232" s="48">
        <v>3.521402300649503E-4</v>
      </c>
    </row>
    <row r="233" spans="1:7" x14ac:dyDescent="0.25">
      <c r="A233" s="48" t="s">
        <v>3420</v>
      </c>
      <c r="B233" s="48">
        <v>2012</v>
      </c>
      <c r="C233" s="48">
        <v>25558</v>
      </c>
      <c r="D233" s="48">
        <v>148</v>
      </c>
      <c r="E233" s="48">
        <v>16727</v>
      </c>
      <c r="F233" s="48">
        <v>0.65447218092182491</v>
      </c>
      <c r="G233" s="48">
        <v>5.7907504499569605E-3</v>
      </c>
    </row>
    <row r="234" spans="1:7" x14ac:dyDescent="0.25">
      <c r="A234" s="48" t="s">
        <v>3382</v>
      </c>
      <c r="B234" s="48">
        <v>2012</v>
      </c>
      <c r="C234" s="48">
        <v>25558</v>
      </c>
      <c r="D234" s="48">
        <v>84</v>
      </c>
      <c r="E234" s="48">
        <v>20152</v>
      </c>
      <c r="F234" s="48">
        <v>0.78848110180765318</v>
      </c>
      <c r="G234" s="48">
        <v>3.2866421472728695E-3</v>
      </c>
    </row>
    <row r="235" spans="1:7" x14ac:dyDescent="0.25">
      <c r="A235" s="48" t="s">
        <v>3358</v>
      </c>
      <c r="B235" s="48">
        <v>2012</v>
      </c>
      <c r="C235" s="48">
        <v>25558</v>
      </c>
      <c r="D235" s="48">
        <v>10</v>
      </c>
      <c r="E235" s="48">
        <v>600</v>
      </c>
      <c r="F235" s="48">
        <v>2.3476015337663355E-2</v>
      </c>
      <c r="G235" s="48">
        <v>3.9126692229438922E-4</v>
      </c>
    </row>
    <row r="236" spans="1:7" x14ac:dyDescent="0.25">
      <c r="A236" s="48" t="s">
        <v>3334</v>
      </c>
      <c r="B236" s="48">
        <v>2012</v>
      </c>
      <c r="C236" s="48">
        <v>25558</v>
      </c>
      <c r="D236" s="48">
        <v>14</v>
      </c>
      <c r="E236" s="48">
        <v>4074</v>
      </c>
      <c r="F236" s="48">
        <v>0.15940214414273418</v>
      </c>
      <c r="G236" s="48">
        <v>5.4777369121214491E-4</v>
      </c>
    </row>
    <row r="237" spans="1:7" x14ac:dyDescent="0.25">
      <c r="A237" s="48" t="s">
        <v>3309</v>
      </c>
      <c r="B237" s="48">
        <v>2012</v>
      </c>
      <c r="C237" s="48">
        <v>25558</v>
      </c>
      <c r="D237" s="48">
        <v>9</v>
      </c>
      <c r="E237" s="48">
        <v>2997</v>
      </c>
      <c r="F237" s="48">
        <v>0.11726269661162846</v>
      </c>
      <c r="G237" s="48">
        <v>3.521402300649503E-4</v>
      </c>
    </row>
    <row r="238" spans="1:7" x14ac:dyDescent="0.25">
      <c r="A238" s="48" t="s">
        <v>3272</v>
      </c>
      <c r="B238" s="48">
        <v>2012</v>
      </c>
      <c r="C238" s="48">
        <v>25558</v>
      </c>
      <c r="D238" s="48">
        <v>340</v>
      </c>
      <c r="E238" s="48">
        <v>32360</v>
      </c>
      <c r="F238" s="48">
        <v>1.2661397605446436</v>
      </c>
      <c r="G238" s="48">
        <v>1.3303075358009234E-2</v>
      </c>
    </row>
    <row r="239" spans="1:7" x14ac:dyDescent="0.25">
      <c r="A239" s="48" t="s">
        <v>3490</v>
      </c>
      <c r="B239" s="48">
        <v>2012</v>
      </c>
      <c r="C239" s="48">
        <v>25558</v>
      </c>
      <c r="D239" s="48">
        <v>139</v>
      </c>
      <c r="E239" s="48">
        <v>36094</v>
      </c>
      <c r="F239" s="48">
        <v>1.4122388293293684</v>
      </c>
      <c r="G239" s="48">
        <v>5.43861021989201E-3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9"/>
  <sheetViews>
    <sheetView workbookViewId="0">
      <pane ySplit="1" topLeftCell="A206" activePane="bottomLeft" state="frozen"/>
      <selection pane="bottomLeft" activeCell="E2" sqref="E2:E239"/>
    </sheetView>
  </sheetViews>
  <sheetFormatPr defaultRowHeight="15" x14ac:dyDescent="0.25"/>
  <cols>
    <col min="1" max="1" width="21.42578125" customWidth="1"/>
    <col min="2" max="2" width="10.85546875" customWidth="1"/>
    <col min="3" max="3" width="11" customWidth="1"/>
    <col min="4" max="4" width="11.85546875" customWidth="1"/>
    <col min="5" max="5" width="12" customWidth="1"/>
  </cols>
  <sheetData>
    <row r="1" spans="1:5" x14ac:dyDescent="0.25">
      <c r="A1" s="110" t="s">
        <v>0</v>
      </c>
      <c r="B1" s="110" t="s">
        <v>5</v>
      </c>
      <c r="C1" s="110" t="s">
        <v>6</v>
      </c>
      <c r="D1" s="110" t="s">
        <v>995</v>
      </c>
      <c r="E1" s="110" t="s">
        <v>996</v>
      </c>
    </row>
    <row r="2" spans="1:5" x14ac:dyDescent="0.25">
      <c r="A2" s="111" t="s">
        <v>3372</v>
      </c>
      <c r="B2" s="111">
        <v>1.2199702637139056</v>
      </c>
      <c r="C2" s="111">
        <v>3.2827294780499255E-2</v>
      </c>
      <c r="D2" s="111">
        <v>1.2199702637139056</v>
      </c>
      <c r="E2" s="111">
        <v>3.2827294780499255E-2</v>
      </c>
    </row>
    <row r="3" spans="1:5" x14ac:dyDescent="0.25">
      <c r="A3" s="111" t="s">
        <v>3303</v>
      </c>
      <c r="B3" s="111">
        <v>0.63803897018546052</v>
      </c>
      <c r="C3" s="111">
        <v>1.0172939979654121E-2</v>
      </c>
      <c r="D3" s="111">
        <v>0.63803897018546052</v>
      </c>
      <c r="E3" s="111">
        <v>1.0172939979654121E-2</v>
      </c>
    </row>
    <row r="4" spans="1:5" x14ac:dyDescent="0.25">
      <c r="A4" s="111" t="s">
        <v>3266</v>
      </c>
      <c r="B4" s="111">
        <v>3.5214023006495031E-2</v>
      </c>
      <c r="C4" s="111">
        <v>3.9126692229438922E-4</v>
      </c>
      <c r="D4" s="111">
        <v>3.5214023006495031E-2</v>
      </c>
      <c r="E4" s="111">
        <v>3.9126692229438922E-4</v>
      </c>
    </row>
    <row r="5" spans="1:5" x14ac:dyDescent="0.25">
      <c r="A5" s="111" t="s">
        <v>3484</v>
      </c>
      <c r="B5" s="111">
        <v>0.33617653963533922</v>
      </c>
      <c r="C5" s="111">
        <v>9.3904061350653413E-4</v>
      </c>
      <c r="D5" s="111">
        <v>0.33617653963533922</v>
      </c>
      <c r="E5" s="111">
        <v>9.3904061350653413E-4</v>
      </c>
    </row>
    <row r="6" spans="1:5" x14ac:dyDescent="0.25">
      <c r="A6" s="111" t="s">
        <v>3464</v>
      </c>
      <c r="B6" s="111">
        <v>1.2874246811174583</v>
      </c>
      <c r="C6" s="111">
        <v>2.3476015337663353E-3</v>
      </c>
      <c r="D6" s="111">
        <v>1.2874246811174583</v>
      </c>
      <c r="E6" s="111">
        <v>2.3476015337663353E-3</v>
      </c>
    </row>
    <row r="7" spans="1:5" x14ac:dyDescent="0.25">
      <c r="A7" s="111" t="s">
        <v>3438</v>
      </c>
      <c r="B7" s="111">
        <v>0.222943892323343</v>
      </c>
      <c r="C7" s="111">
        <v>2.7779951482901637E-3</v>
      </c>
      <c r="D7" s="111">
        <v>0.222943892323343</v>
      </c>
      <c r="E7" s="111">
        <v>2.7779951482901637E-3</v>
      </c>
    </row>
    <row r="8" spans="1:5" x14ac:dyDescent="0.25">
      <c r="A8" s="111" t="s">
        <v>3397</v>
      </c>
      <c r="B8" s="111">
        <v>0.7036153063620002</v>
      </c>
      <c r="C8" s="111">
        <v>1.9172079192425072E-3</v>
      </c>
      <c r="D8" s="111">
        <v>0.7036153063620002</v>
      </c>
      <c r="E8" s="111">
        <v>1.9172079192425072E-3</v>
      </c>
    </row>
    <row r="9" spans="1:5" x14ac:dyDescent="0.25">
      <c r="A9" s="111" t="s">
        <v>3373</v>
      </c>
      <c r="B9" s="111">
        <v>1.3425933171609672</v>
      </c>
      <c r="C9" s="111">
        <v>6.2211440644807884E-3</v>
      </c>
      <c r="D9" s="111">
        <v>1.3425933171609672</v>
      </c>
      <c r="E9" s="111">
        <v>6.2211440644807884E-3</v>
      </c>
    </row>
    <row r="10" spans="1:5" x14ac:dyDescent="0.25">
      <c r="A10" s="111" t="s">
        <v>3328</v>
      </c>
      <c r="B10" s="111">
        <v>0.22223961186321309</v>
      </c>
      <c r="C10" s="111">
        <v>7.8253384458877844E-4</v>
      </c>
      <c r="D10" s="111">
        <v>0.22223961186321309</v>
      </c>
      <c r="E10" s="111">
        <v>7.8253384458877844E-4</v>
      </c>
    </row>
    <row r="11" spans="1:5" x14ac:dyDescent="0.25">
      <c r="A11" s="111" t="s">
        <v>3285</v>
      </c>
      <c r="B11" s="111">
        <v>1.455512950935128E-2</v>
      </c>
      <c r="C11" s="111">
        <v>3.63878237733782E-3</v>
      </c>
      <c r="D11" s="111">
        <v>1.455512950935128E-2</v>
      </c>
      <c r="E11" s="111">
        <v>3.63878237733782E-3</v>
      </c>
    </row>
    <row r="12" spans="1:5" x14ac:dyDescent="0.25">
      <c r="A12" s="111" t="s">
        <v>3483</v>
      </c>
      <c r="B12" s="111">
        <v>0.24857187573362549</v>
      </c>
      <c r="C12" s="111">
        <v>8.4513655215588072E-3</v>
      </c>
      <c r="D12" s="111">
        <v>0.24857187573362549</v>
      </c>
      <c r="E12" s="111">
        <v>8.4513655215588072E-3</v>
      </c>
    </row>
    <row r="13" spans="1:5" x14ac:dyDescent="0.25">
      <c r="A13" s="111" t="s">
        <v>3463</v>
      </c>
      <c r="B13" s="111">
        <v>2.7871507942718523</v>
      </c>
      <c r="C13" s="111">
        <v>7.9427185225761018E-3</v>
      </c>
      <c r="D13" s="111">
        <v>2.7871507942718523</v>
      </c>
      <c r="E13" s="111">
        <v>7.9427185225761018E-3</v>
      </c>
    </row>
    <row r="14" spans="1:5" x14ac:dyDescent="0.25">
      <c r="A14" s="111" t="s">
        <v>3448</v>
      </c>
      <c r="B14" s="111">
        <v>9.0852179356757184E-2</v>
      </c>
      <c r="C14" s="111">
        <v>3.521402300649503E-4</v>
      </c>
      <c r="D14" s="111">
        <v>9.0852179356757184E-2</v>
      </c>
      <c r="E14" s="111">
        <v>3.521402300649503E-4</v>
      </c>
    </row>
    <row r="15" spans="1:5" x14ac:dyDescent="0.25">
      <c r="A15" s="111" t="s">
        <v>3401</v>
      </c>
      <c r="B15" s="111">
        <v>4.5016433210736366</v>
      </c>
      <c r="C15" s="111">
        <v>4.7499804366538854E-2</v>
      </c>
      <c r="D15" s="111">
        <v>4.5016433210736366</v>
      </c>
      <c r="E15" s="111">
        <v>4.7499804366538854E-2</v>
      </c>
    </row>
    <row r="16" spans="1:5" x14ac:dyDescent="0.25">
      <c r="A16" s="111" t="s">
        <v>3396</v>
      </c>
      <c r="B16" s="111">
        <v>1.5618984271069725</v>
      </c>
      <c r="C16" s="111">
        <v>8.7252523671648794E-3</v>
      </c>
      <c r="D16" s="111">
        <v>1.5618984271069725</v>
      </c>
      <c r="E16" s="111">
        <v>8.7252523671648794E-3</v>
      </c>
    </row>
    <row r="17" spans="1:5" x14ac:dyDescent="0.25">
      <c r="A17" s="111" t="s">
        <v>3374</v>
      </c>
      <c r="B17" s="111">
        <v>0.21457078018624307</v>
      </c>
      <c r="C17" s="111">
        <v>2.8562485327490415E-3</v>
      </c>
      <c r="D17" s="111">
        <v>0.21457078018624307</v>
      </c>
      <c r="E17" s="111">
        <v>2.8562485327490415E-3</v>
      </c>
    </row>
    <row r="18" spans="1:5" x14ac:dyDescent="0.25">
      <c r="A18" s="111" t="s">
        <v>3351</v>
      </c>
      <c r="B18" s="111">
        <v>0.20103294467485719</v>
      </c>
      <c r="C18" s="111">
        <v>2.0345879959308239E-3</v>
      </c>
      <c r="D18" s="111">
        <v>0.20103294467485719</v>
      </c>
      <c r="E18" s="111">
        <v>2.0345879959308239E-3</v>
      </c>
    </row>
    <row r="19" spans="1:5" x14ac:dyDescent="0.25">
      <c r="A19" s="111" t="s">
        <v>3327</v>
      </c>
      <c r="B19" s="111">
        <v>0.39455356444166212</v>
      </c>
      <c r="C19" s="111">
        <v>6.2211440644807884E-3</v>
      </c>
      <c r="D19" s="111">
        <v>0.39455356444166212</v>
      </c>
      <c r="E19" s="111">
        <v>6.2211440644807884E-3</v>
      </c>
    </row>
    <row r="20" spans="1:5" x14ac:dyDescent="0.25">
      <c r="A20" s="111" t="s">
        <v>3265</v>
      </c>
      <c r="B20" s="111">
        <v>0.16448861413256124</v>
      </c>
      <c r="C20" s="111">
        <v>4.6952030675326707E-4</v>
      </c>
      <c r="D20" s="111">
        <v>0.16448861413256124</v>
      </c>
      <c r="E20" s="111">
        <v>4.6952030675326707E-4</v>
      </c>
    </row>
    <row r="21" spans="1:5" x14ac:dyDescent="0.25">
      <c r="A21" s="111" t="s">
        <v>3482</v>
      </c>
      <c r="B21" s="111">
        <v>0.37303388371547069</v>
      </c>
      <c r="C21" s="111">
        <v>3.1692620705845529E-3</v>
      </c>
      <c r="D21" s="111">
        <v>0.37303388371547069</v>
      </c>
      <c r="E21" s="111">
        <v>3.1692620705845529E-3</v>
      </c>
    </row>
    <row r="22" spans="1:5" x14ac:dyDescent="0.25">
      <c r="A22" s="111" t="s">
        <v>3447</v>
      </c>
      <c r="B22" s="111">
        <v>2.6500508646998981</v>
      </c>
      <c r="C22" s="111">
        <v>3.1105720322403944E-2</v>
      </c>
      <c r="D22" s="111">
        <v>2.6500508646998981</v>
      </c>
      <c r="E22" s="111">
        <v>3.1105720322403944E-2</v>
      </c>
    </row>
    <row r="23" spans="1:5" x14ac:dyDescent="0.25">
      <c r="A23" s="111" t="s">
        <v>3437</v>
      </c>
      <c r="B23" s="111">
        <v>0.49240942170748886</v>
      </c>
      <c r="C23" s="111">
        <v>3.7170357617966978E-3</v>
      </c>
      <c r="D23" s="111">
        <v>0.49240942170748886</v>
      </c>
      <c r="E23" s="111">
        <v>3.7170357617966978E-3</v>
      </c>
    </row>
    <row r="24" spans="1:5" x14ac:dyDescent="0.25">
      <c r="A24" s="111" t="s">
        <v>3395</v>
      </c>
      <c r="B24" s="111">
        <v>0.48830111902339779</v>
      </c>
      <c r="C24" s="111">
        <v>5.3212301432036934E-3</v>
      </c>
      <c r="D24" s="111">
        <v>0.48830111902339779</v>
      </c>
      <c r="E24" s="111">
        <v>5.3212301432036934E-3</v>
      </c>
    </row>
    <row r="25" spans="1:5" x14ac:dyDescent="0.25">
      <c r="A25" s="111" t="s">
        <v>3371</v>
      </c>
      <c r="B25" s="111">
        <v>1.8393066750136944</v>
      </c>
      <c r="C25" s="111">
        <v>1.1346740746537287E-3</v>
      </c>
      <c r="D25" s="111">
        <v>1.8393066750136944</v>
      </c>
      <c r="E25" s="111">
        <v>1.1346740746537287E-3</v>
      </c>
    </row>
    <row r="26" spans="1:5" x14ac:dyDescent="0.25">
      <c r="A26" s="111" t="s">
        <v>3350</v>
      </c>
      <c r="B26" s="111">
        <v>0.34091086939510135</v>
      </c>
      <c r="C26" s="111">
        <v>3.2866421472728695E-3</v>
      </c>
      <c r="D26" s="111">
        <v>0.34091086939510135</v>
      </c>
      <c r="E26" s="111">
        <v>3.2866421472728695E-3</v>
      </c>
    </row>
    <row r="27" spans="1:5" x14ac:dyDescent="0.25">
      <c r="A27" s="111" t="s">
        <v>3326</v>
      </c>
      <c r="B27" s="111">
        <v>0.19109476484857971</v>
      </c>
      <c r="C27" s="111">
        <v>1.7215744580953126E-3</v>
      </c>
      <c r="D27" s="111">
        <v>0.19109476484857971</v>
      </c>
      <c r="E27" s="111">
        <v>1.7215744580953126E-3</v>
      </c>
    </row>
    <row r="28" spans="1:5" x14ac:dyDescent="0.25">
      <c r="A28" s="111" t="s">
        <v>3284</v>
      </c>
      <c r="B28" s="111">
        <v>0.86462164488614135</v>
      </c>
      <c r="C28" s="111">
        <v>3.9126692229438922E-3</v>
      </c>
      <c r="D28" s="111">
        <v>0.86462164488614135</v>
      </c>
      <c r="E28" s="111">
        <v>3.9126692229438922E-3</v>
      </c>
    </row>
    <row r="29" spans="1:5" x14ac:dyDescent="0.25">
      <c r="A29" s="111" t="s">
        <v>3264</v>
      </c>
      <c r="B29" s="111">
        <v>7.5318882541669921E-2</v>
      </c>
      <c r="C29" s="111">
        <v>3.0127553016667972E-3</v>
      </c>
      <c r="D29" s="111">
        <v>7.5318882541669921E-2</v>
      </c>
      <c r="E29" s="111">
        <v>3.0127553016667972E-3</v>
      </c>
    </row>
    <row r="30" spans="1:5" x14ac:dyDescent="0.25">
      <c r="A30" s="111" t="s">
        <v>3416</v>
      </c>
      <c r="B30" s="111">
        <v>0.4949526567024024</v>
      </c>
      <c r="C30" s="111">
        <v>9.8990531340480484E-3</v>
      </c>
      <c r="D30" s="111">
        <v>0.4949526567024024</v>
      </c>
      <c r="E30" s="111">
        <v>9.8990531340480484E-3</v>
      </c>
    </row>
    <row r="31" spans="1:5" x14ac:dyDescent="0.25">
      <c r="A31" s="111" t="s">
        <v>3466</v>
      </c>
      <c r="B31" s="111">
        <v>0.34388449800453869</v>
      </c>
      <c r="C31" s="111">
        <v>2.7388684560607245E-3</v>
      </c>
      <c r="D31" s="111">
        <v>0.34388449800453869</v>
      </c>
      <c r="E31" s="111">
        <v>2.7388684560607245E-3</v>
      </c>
    </row>
    <row r="32" spans="1:5" x14ac:dyDescent="0.25">
      <c r="A32" s="111" t="s">
        <v>3459</v>
      </c>
      <c r="B32" s="111">
        <v>0.64034744502699736</v>
      </c>
      <c r="C32" s="111">
        <v>1.9172079192425072E-3</v>
      </c>
      <c r="D32" s="111">
        <v>0.64034744502699736</v>
      </c>
      <c r="E32" s="111">
        <v>1.9172079192425072E-3</v>
      </c>
    </row>
    <row r="33" spans="1:5" x14ac:dyDescent="0.25">
      <c r="A33" s="111" t="s">
        <v>3355</v>
      </c>
      <c r="B33" s="111">
        <v>0.81536113936927768</v>
      </c>
      <c r="C33" s="111">
        <v>1.1894514437749432E-2</v>
      </c>
      <c r="D33" s="111">
        <v>0.81536113936927768</v>
      </c>
      <c r="E33" s="111">
        <v>1.1894514437749432E-2</v>
      </c>
    </row>
    <row r="34" spans="1:5" x14ac:dyDescent="0.25">
      <c r="A34" s="111" t="s">
        <v>3331</v>
      </c>
      <c r="B34" s="111">
        <v>0.24418968620392831</v>
      </c>
      <c r="C34" s="111">
        <v>7.6688316769700287E-3</v>
      </c>
      <c r="D34" s="111">
        <v>0.24418968620392831</v>
      </c>
      <c r="E34" s="111">
        <v>7.6688316769700287E-3</v>
      </c>
    </row>
    <row r="35" spans="1:5" x14ac:dyDescent="0.25">
      <c r="A35" s="111" t="s">
        <v>3306</v>
      </c>
      <c r="B35" s="111">
        <v>1.7455591204319587</v>
      </c>
      <c r="C35" s="111">
        <v>8.1383519837232958E-3</v>
      </c>
      <c r="D35" s="111">
        <v>1.7455591204319587</v>
      </c>
      <c r="E35" s="111">
        <v>8.1383519837232958E-3</v>
      </c>
    </row>
    <row r="36" spans="1:5" x14ac:dyDescent="0.25">
      <c r="A36" s="111" t="s">
        <v>3286</v>
      </c>
      <c r="B36" s="111">
        <v>0.38273730338837153</v>
      </c>
      <c r="C36" s="111">
        <v>2.5432349949135302E-3</v>
      </c>
      <c r="D36" s="111">
        <v>0.38273730338837153</v>
      </c>
      <c r="E36" s="111">
        <v>2.5432349949135302E-3</v>
      </c>
    </row>
    <row r="37" spans="1:5" x14ac:dyDescent="0.25">
      <c r="A37" s="111" t="s">
        <v>3467</v>
      </c>
      <c r="B37" s="111">
        <v>0.94201424211597151</v>
      </c>
      <c r="C37" s="111">
        <v>2.0345879959308239E-3</v>
      </c>
      <c r="D37" s="111">
        <v>0.94201424211597151</v>
      </c>
      <c r="E37" s="111">
        <v>2.0345879959308239E-3</v>
      </c>
    </row>
    <row r="38" spans="1:5" x14ac:dyDescent="0.25">
      <c r="A38" s="111" t="s">
        <v>3451</v>
      </c>
      <c r="B38" s="111">
        <v>0.20158071836606933</v>
      </c>
      <c r="C38" s="111">
        <v>6.2993974489396667E-3</v>
      </c>
      <c r="D38" s="111">
        <v>0.20158071836606933</v>
      </c>
      <c r="E38" s="111">
        <v>6.2993974489396667E-3</v>
      </c>
    </row>
    <row r="39" spans="1:5" x14ac:dyDescent="0.25">
      <c r="A39" s="111" t="s">
        <v>3440</v>
      </c>
      <c r="B39" s="111">
        <v>0.95813443931450037</v>
      </c>
      <c r="C39" s="111">
        <v>4.5778229908443541E-3</v>
      </c>
      <c r="D39" s="111">
        <v>0.95813443931450037</v>
      </c>
      <c r="E39" s="111">
        <v>4.5778229908443541E-3</v>
      </c>
    </row>
    <row r="40" spans="1:5" x14ac:dyDescent="0.25">
      <c r="A40" s="111" t="s">
        <v>3418</v>
      </c>
      <c r="B40" s="111">
        <v>0.24677204789107129</v>
      </c>
      <c r="C40" s="111">
        <v>2.8562485327490415E-3</v>
      </c>
      <c r="D40" s="111">
        <v>0.24677204789107129</v>
      </c>
      <c r="E40" s="111">
        <v>2.8562485327490415E-3</v>
      </c>
    </row>
    <row r="41" spans="1:5" x14ac:dyDescent="0.25">
      <c r="A41" s="111" t="s">
        <v>3400</v>
      </c>
      <c r="B41" s="111">
        <v>9.4550434306283755</v>
      </c>
      <c r="C41" s="111">
        <v>1.7685264887706394E-2</v>
      </c>
      <c r="D41" s="111">
        <v>9.4550434306283755</v>
      </c>
      <c r="E41" s="111">
        <v>1.7685264887706394E-2</v>
      </c>
    </row>
    <row r="42" spans="1:5" x14ac:dyDescent="0.25">
      <c r="A42" s="111" t="s">
        <v>3376</v>
      </c>
      <c r="B42" s="111">
        <v>0.50708193129352841</v>
      </c>
      <c r="C42" s="111">
        <v>4.3821895296971593E-3</v>
      </c>
      <c r="D42" s="111">
        <v>0.50708193129352841</v>
      </c>
      <c r="E42" s="111">
        <v>4.3821895296971593E-3</v>
      </c>
    </row>
    <row r="43" spans="1:5" x14ac:dyDescent="0.25">
      <c r="A43" s="111" t="s">
        <v>3354</v>
      </c>
      <c r="B43" s="111">
        <v>1.083261601064246</v>
      </c>
      <c r="C43" s="111">
        <v>8.412238829329368E-3</v>
      </c>
      <c r="D43" s="111">
        <v>1.083261601064246</v>
      </c>
      <c r="E43" s="111">
        <v>8.412238829329368E-3</v>
      </c>
    </row>
    <row r="44" spans="1:5" x14ac:dyDescent="0.25">
      <c r="A44" s="111" t="s">
        <v>3329</v>
      </c>
      <c r="B44" s="111">
        <v>0.69618123483840677</v>
      </c>
      <c r="C44" s="111">
        <v>4.4995696063854758E-3</v>
      </c>
      <c r="D44" s="111">
        <v>0.69618123483840677</v>
      </c>
      <c r="E44" s="111">
        <v>4.4995696063854758E-3</v>
      </c>
    </row>
    <row r="45" spans="1:5" x14ac:dyDescent="0.25">
      <c r="A45" s="111" t="s">
        <v>3485</v>
      </c>
      <c r="B45" s="111">
        <v>0.55469911573675557</v>
      </c>
      <c r="C45" s="111">
        <v>2.504108302684091E-3</v>
      </c>
      <c r="D45" s="111">
        <v>0.55469911573675557</v>
      </c>
      <c r="E45" s="111">
        <v>2.504108302684091E-3</v>
      </c>
    </row>
    <row r="46" spans="1:5" x14ac:dyDescent="0.25">
      <c r="A46" s="111" t="s">
        <v>3352</v>
      </c>
      <c r="B46" s="111">
        <v>0.39169731590891305</v>
      </c>
      <c r="C46" s="111">
        <v>4.7343297597621098E-3</v>
      </c>
      <c r="D46" s="111">
        <v>0.39169731590891305</v>
      </c>
      <c r="E46" s="111">
        <v>4.7343297597621098E-3</v>
      </c>
    </row>
    <row r="47" spans="1:5" x14ac:dyDescent="0.25">
      <c r="A47" s="111" t="s">
        <v>3450</v>
      </c>
      <c r="B47" s="111">
        <v>0.20424133343767117</v>
      </c>
      <c r="C47" s="111">
        <v>7.042804601299006E-4</v>
      </c>
      <c r="D47" s="111">
        <v>0.20424133343767117</v>
      </c>
      <c r="E47" s="111">
        <v>7.042804601299006E-4</v>
      </c>
    </row>
    <row r="48" spans="1:5" x14ac:dyDescent="0.25">
      <c r="A48" s="111" t="s">
        <v>3439</v>
      </c>
      <c r="B48" s="111">
        <v>1.4013616088895844</v>
      </c>
      <c r="C48" s="111">
        <v>2.8953752249784802E-3</v>
      </c>
      <c r="D48" s="111">
        <v>1.4013616088895844</v>
      </c>
      <c r="E48" s="111">
        <v>2.8953752249784802E-3</v>
      </c>
    </row>
    <row r="49" spans="1:5" x14ac:dyDescent="0.25">
      <c r="A49" s="111" t="s">
        <v>3417</v>
      </c>
      <c r="B49" s="111">
        <v>0.75076297049847407</v>
      </c>
      <c r="C49" s="111">
        <v>3.0518819938962359E-3</v>
      </c>
      <c r="D49" s="111">
        <v>0.75076297049847407</v>
      </c>
      <c r="E49" s="111">
        <v>3.0518819938962359E-3</v>
      </c>
    </row>
    <row r="50" spans="1:5" x14ac:dyDescent="0.25">
      <c r="A50" s="111" t="s">
        <v>3399</v>
      </c>
      <c r="B50" s="111">
        <v>17.794154472180921</v>
      </c>
      <c r="C50" s="111">
        <v>7.2736520854526962E-2</v>
      </c>
      <c r="D50" s="111">
        <v>17.794154472180921</v>
      </c>
      <c r="E50" s="111">
        <v>7.2736520854526962E-2</v>
      </c>
    </row>
    <row r="51" spans="1:5" x14ac:dyDescent="0.25">
      <c r="A51" s="111" t="s">
        <v>3375</v>
      </c>
      <c r="B51" s="111">
        <v>3.3296815087252525E-2</v>
      </c>
      <c r="C51" s="111">
        <v>8.9991392127709521E-4</v>
      </c>
      <c r="D51" s="111">
        <v>3.3296815087252525E-2</v>
      </c>
      <c r="E51" s="111">
        <v>8.9991392127709521E-4</v>
      </c>
    </row>
    <row r="52" spans="1:5" x14ac:dyDescent="0.25">
      <c r="A52" s="111" t="s">
        <v>3353</v>
      </c>
      <c r="B52" s="111">
        <v>9.292589404491744E-2</v>
      </c>
      <c r="C52" s="111">
        <v>7.4340715235933952E-4</v>
      </c>
      <c r="D52" s="111">
        <v>9.292589404491744E-2</v>
      </c>
      <c r="E52" s="111">
        <v>7.4340715235933952E-4</v>
      </c>
    </row>
    <row r="53" spans="1:5" x14ac:dyDescent="0.25">
      <c r="A53" s="111" t="s">
        <v>3330</v>
      </c>
      <c r="B53" s="111">
        <v>3.204476093591048E-2</v>
      </c>
      <c r="C53" s="111">
        <v>5.0864699898270599E-4</v>
      </c>
      <c r="D53" s="111">
        <v>3.204476093591048E-2</v>
      </c>
      <c r="E53" s="111">
        <v>5.0864699898270599E-4</v>
      </c>
    </row>
    <row r="54" spans="1:5" x14ac:dyDescent="0.25">
      <c r="A54" s="111" t="s">
        <v>3304</v>
      </c>
      <c r="B54" s="111">
        <v>0.60959386493465839</v>
      </c>
      <c r="C54" s="111">
        <v>1.6824477658658737E-3</v>
      </c>
      <c r="D54" s="111">
        <v>0.60959386493465839</v>
      </c>
      <c r="E54" s="111">
        <v>1.6824477658658737E-3</v>
      </c>
    </row>
    <row r="55" spans="1:5" x14ac:dyDescent="0.25">
      <c r="A55" s="111" t="s">
        <v>3267</v>
      </c>
      <c r="B55" s="111">
        <v>0.70639330151029034</v>
      </c>
      <c r="C55" s="111">
        <v>1.9954613037013852E-3</v>
      </c>
      <c r="D55" s="111">
        <v>0.70639330151029034</v>
      </c>
      <c r="E55" s="111">
        <v>1.9954613037013852E-3</v>
      </c>
    </row>
    <row r="56" spans="1:5" x14ac:dyDescent="0.25">
      <c r="A56" s="111" t="s">
        <v>3465</v>
      </c>
      <c r="B56" s="111">
        <v>0.75905782925111509</v>
      </c>
      <c r="C56" s="111">
        <v>1.0642460286407387E-2</v>
      </c>
      <c r="D56" s="111">
        <v>0.75905782925111509</v>
      </c>
      <c r="E56" s="111">
        <v>1.0642460286407387E-2</v>
      </c>
    </row>
    <row r="57" spans="1:5" x14ac:dyDescent="0.25">
      <c r="A57" s="111" t="s">
        <v>3449</v>
      </c>
      <c r="B57" s="111">
        <v>1.6712966585804836</v>
      </c>
      <c r="C57" s="111">
        <v>4.3000234760153376E-2</v>
      </c>
      <c r="D57" s="111">
        <v>1.6712966585804836</v>
      </c>
      <c r="E57" s="111">
        <v>4.3000234760153376E-2</v>
      </c>
    </row>
    <row r="58" spans="1:5" x14ac:dyDescent="0.25">
      <c r="A58" s="111" t="s">
        <v>3398</v>
      </c>
      <c r="B58" s="111">
        <v>0.15353314030831833</v>
      </c>
      <c r="C58" s="111">
        <v>7.042804601299006E-4</v>
      </c>
      <c r="D58" s="111">
        <v>0.15353314030831833</v>
      </c>
      <c r="E58" s="111">
        <v>7.042804601299006E-4</v>
      </c>
    </row>
    <row r="59" spans="1:5" x14ac:dyDescent="0.25">
      <c r="A59" s="111" t="s">
        <v>3394</v>
      </c>
      <c r="B59" s="111">
        <v>7.0416308005321229</v>
      </c>
      <c r="C59" s="111">
        <v>2.6410517254871275E-2</v>
      </c>
      <c r="D59" s="111">
        <v>7.0416308005321229</v>
      </c>
      <c r="E59" s="111">
        <v>2.6410517254871275E-2</v>
      </c>
    </row>
    <row r="60" spans="1:5" x14ac:dyDescent="0.25">
      <c r="A60" s="111" t="s">
        <v>3305</v>
      </c>
      <c r="B60" s="111">
        <v>0.31203537052977542</v>
      </c>
      <c r="C60" s="111">
        <v>9.7816730573597305E-4</v>
      </c>
      <c r="D60" s="111">
        <v>0.31203537052977542</v>
      </c>
      <c r="E60" s="111">
        <v>9.7816730573597305E-4</v>
      </c>
    </row>
    <row r="61" spans="1:5" x14ac:dyDescent="0.25">
      <c r="A61" s="111" t="s">
        <v>3478</v>
      </c>
      <c r="B61" s="111">
        <v>0.24904139604037875</v>
      </c>
      <c r="C61" s="111">
        <v>3.7170357617966978E-3</v>
      </c>
      <c r="D61" s="111">
        <v>0.24904139604037875</v>
      </c>
      <c r="E61" s="111">
        <v>3.7170357617966978E-3</v>
      </c>
    </row>
    <row r="62" spans="1:5" x14ac:dyDescent="0.25">
      <c r="A62" s="111" t="s">
        <v>3436</v>
      </c>
      <c r="B62" s="111">
        <v>0.24775021519680726</v>
      </c>
      <c r="C62" s="111">
        <v>2.8953752249784802E-3</v>
      </c>
      <c r="D62" s="111">
        <v>0.24775021519680726</v>
      </c>
      <c r="E62" s="111">
        <v>2.8953752249784802E-3</v>
      </c>
    </row>
    <row r="63" spans="1:5" x14ac:dyDescent="0.25">
      <c r="A63" s="111" t="s">
        <v>3432</v>
      </c>
      <c r="B63" s="111">
        <v>1.7159402144142735</v>
      </c>
      <c r="C63" s="111">
        <v>2.977541278660302E-2</v>
      </c>
      <c r="D63" s="111">
        <v>1.7159402144142735</v>
      </c>
      <c r="E63" s="111">
        <v>2.977541278660302E-2</v>
      </c>
    </row>
    <row r="64" spans="1:5" x14ac:dyDescent="0.25">
      <c r="A64" s="111" t="s">
        <v>3390</v>
      </c>
      <c r="B64" s="111">
        <v>0.11585413569136865</v>
      </c>
      <c r="C64" s="111">
        <v>3.521402300649503E-4</v>
      </c>
      <c r="D64" s="111">
        <v>0.11585413569136865</v>
      </c>
      <c r="E64" s="111">
        <v>3.521402300649503E-4</v>
      </c>
    </row>
    <row r="65" spans="1:5" x14ac:dyDescent="0.25">
      <c r="A65" s="111" t="s">
        <v>3367</v>
      </c>
      <c r="B65" s="111">
        <v>2.9487049064872055</v>
      </c>
      <c r="C65" s="111">
        <v>3.5918303466624932E-2</v>
      </c>
      <c r="D65" s="111">
        <v>2.9487049064872055</v>
      </c>
      <c r="E65" s="111">
        <v>3.5918303466624932E-2</v>
      </c>
    </row>
    <row r="66" spans="1:5" x14ac:dyDescent="0.25">
      <c r="A66" s="111" t="s">
        <v>3346</v>
      </c>
      <c r="B66" s="111">
        <v>0.68287815948039754</v>
      </c>
      <c r="C66" s="111">
        <v>4.2256827607794036E-3</v>
      </c>
      <c r="D66" s="111">
        <v>0.68287815948039754</v>
      </c>
      <c r="E66" s="111">
        <v>4.2256827607794036E-3</v>
      </c>
    </row>
    <row r="67" spans="1:5" x14ac:dyDescent="0.25">
      <c r="A67" s="111" t="s">
        <v>3323</v>
      </c>
      <c r="B67" s="111">
        <v>0.39197120275451913</v>
      </c>
      <c r="C67" s="111">
        <v>4.9690899131387429E-3</v>
      </c>
      <c r="D67" s="111">
        <v>0.39197120275451913</v>
      </c>
      <c r="E67" s="111">
        <v>4.9690899131387429E-3</v>
      </c>
    </row>
    <row r="68" spans="1:5" x14ac:dyDescent="0.25">
      <c r="A68" s="111" t="s">
        <v>3260</v>
      </c>
      <c r="B68" s="111">
        <v>8.4865795445653022E-2</v>
      </c>
      <c r="C68" s="111">
        <v>1.9954613037013852E-3</v>
      </c>
      <c r="D68" s="111">
        <v>8.4865795445653022E-2</v>
      </c>
      <c r="E68" s="111">
        <v>1.9954613037013852E-3</v>
      </c>
    </row>
    <row r="69" spans="1:5" x14ac:dyDescent="0.25">
      <c r="A69" s="111" t="s">
        <v>3460</v>
      </c>
      <c r="B69" s="111">
        <v>0.59554738242428984</v>
      </c>
      <c r="C69" s="111">
        <v>7.1993113702167617E-3</v>
      </c>
      <c r="D69" s="111">
        <v>0.59554738242428984</v>
      </c>
      <c r="E69" s="111">
        <v>7.1993113702167617E-3</v>
      </c>
    </row>
    <row r="70" spans="1:5" x14ac:dyDescent="0.25">
      <c r="A70" s="111" t="s">
        <v>3413</v>
      </c>
      <c r="B70" s="111">
        <v>0.36215666327568669</v>
      </c>
      <c r="C70" s="111">
        <v>4.0691759918616479E-3</v>
      </c>
      <c r="D70" s="111">
        <v>0.36215666327568669</v>
      </c>
      <c r="E70" s="111">
        <v>4.0691759918616479E-3</v>
      </c>
    </row>
    <row r="71" spans="1:5" x14ac:dyDescent="0.25">
      <c r="A71" s="111" t="s">
        <v>3389</v>
      </c>
      <c r="B71" s="111">
        <v>2.9713201345958211</v>
      </c>
      <c r="C71" s="111">
        <v>1.5337663353940057E-2</v>
      </c>
      <c r="D71" s="111">
        <v>2.9713201345958211</v>
      </c>
      <c r="E71" s="111">
        <v>1.5337663353940057E-2</v>
      </c>
    </row>
    <row r="72" spans="1:5" x14ac:dyDescent="0.25">
      <c r="A72" s="111" t="s">
        <v>3345</v>
      </c>
      <c r="B72" s="111">
        <v>2.8854761718444322</v>
      </c>
      <c r="C72" s="111">
        <v>5.415134204554347E-2</v>
      </c>
      <c r="D72" s="111">
        <v>2.8854761718444322</v>
      </c>
      <c r="E72" s="111">
        <v>5.415134204554347E-2</v>
      </c>
    </row>
    <row r="73" spans="1:5" x14ac:dyDescent="0.25">
      <c r="A73" s="111" t="s">
        <v>3322</v>
      </c>
      <c r="B73" s="111">
        <v>0.99420924955004308</v>
      </c>
      <c r="C73" s="111">
        <v>2.7388684560607245E-3</v>
      </c>
      <c r="D73" s="111">
        <v>0.99420924955004308</v>
      </c>
      <c r="E73" s="111">
        <v>2.7388684560607245E-3</v>
      </c>
    </row>
    <row r="74" spans="1:5" x14ac:dyDescent="0.25">
      <c r="A74" s="111" t="s">
        <v>3479</v>
      </c>
      <c r="B74" s="111">
        <v>3.6000469520306755</v>
      </c>
      <c r="C74" s="111">
        <v>2.5901870255888568E-2</v>
      </c>
      <c r="D74" s="111">
        <v>3.6000469520306755</v>
      </c>
      <c r="E74" s="111">
        <v>2.5901870255888568E-2</v>
      </c>
    </row>
    <row r="75" spans="1:5" x14ac:dyDescent="0.25">
      <c r="A75" s="111" t="s">
        <v>3259</v>
      </c>
      <c r="B75" s="111">
        <v>1.962555755536427</v>
      </c>
      <c r="C75" s="111">
        <v>2.1558807418420846E-2</v>
      </c>
      <c r="D75" s="111">
        <v>1.962555755536427</v>
      </c>
      <c r="E75" s="111">
        <v>2.1558807418420846E-2</v>
      </c>
    </row>
    <row r="76" spans="1:5" x14ac:dyDescent="0.25">
      <c r="A76" s="111" t="s">
        <v>3261</v>
      </c>
      <c r="B76" s="111">
        <v>1.9249550043039361</v>
      </c>
      <c r="C76" s="111">
        <v>2.8718992096408168E-2</v>
      </c>
      <c r="D76" s="111">
        <v>1.9249550043039361</v>
      </c>
      <c r="E76" s="111">
        <v>2.8718992096408168E-2</v>
      </c>
    </row>
    <row r="77" spans="1:5" x14ac:dyDescent="0.25">
      <c r="A77" s="111" t="s">
        <v>3388</v>
      </c>
      <c r="B77" s="111">
        <v>2.2673918146959857</v>
      </c>
      <c r="C77" s="111">
        <v>6.6515376790046172E-3</v>
      </c>
      <c r="D77" s="111">
        <v>2.2673918146959857</v>
      </c>
      <c r="E77" s="111">
        <v>6.6515376790046172E-3</v>
      </c>
    </row>
    <row r="78" spans="1:5" x14ac:dyDescent="0.25">
      <c r="A78" s="111" t="s">
        <v>3344</v>
      </c>
      <c r="B78" s="111">
        <v>0.19414664684247593</v>
      </c>
      <c r="C78" s="111">
        <v>2.2693481493074575E-3</v>
      </c>
      <c r="D78" s="111">
        <v>0.19414664684247593</v>
      </c>
      <c r="E78" s="111">
        <v>2.2693481493074575E-3</v>
      </c>
    </row>
    <row r="79" spans="1:5" x14ac:dyDescent="0.25">
      <c r="A79" s="111" t="s">
        <v>3321</v>
      </c>
      <c r="B79" s="111">
        <v>0.47315908913060489</v>
      </c>
      <c r="C79" s="111">
        <v>7.9035918303466627E-3</v>
      </c>
      <c r="D79" s="111">
        <v>0.47315908913060489</v>
      </c>
      <c r="E79" s="111">
        <v>7.9035918303466627E-3</v>
      </c>
    </row>
    <row r="80" spans="1:5" x14ac:dyDescent="0.25">
      <c r="A80" s="111" t="s">
        <v>3280</v>
      </c>
      <c r="B80" s="111">
        <v>0.59363017450504729</v>
      </c>
      <c r="C80" s="111">
        <v>6.7689177556929337E-3</v>
      </c>
      <c r="D80" s="111">
        <v>0.59363017450504729</v>
      </c>
      <c r="E80" s="111">
        <v>6.7689177556929337E-3</v>
      </c>
    </row>
    <row r="81" spans="1:5" x14ac:dyDescent="0.25">
      <c r="A81" s="111" t="s">
        <v>3258</v>
      </c>
      <c r="B81" s="111">
        <v>0.46717270521950072</v>
      </c>
      <c r="C81" s="111">
        <v>5.8690038344158387E-3</v>
      </c>
      <c r="D81" s="111">
        <v>0.46717270521950072</v>
      </c>
      <c r="E81" s="111">
        <v>5.8690038344158387E-3</v>
      </c>
    </row>
    <row r="82" spans="1:5" x14ac:dyDescent="0.25">
      <c r="A82" s="111" t="s">
        <v>3431</v>
      </c>
      <c r="B82" s="111">
        <v>0.16261053290554817</v>
      </c>
      <c r="C82" s="111">
        <v>2.4258549182252132E-3</v>
      </c>
      <c r="D82" s="111">
        <v>0.16261053290554817</v>
      </c>
      <c r="E82" s="111">
        <v>2.4258549182252132E-3</v>
      </c>
    </row>
    <row r="83" spans="1:5" x14ac:dyDescent="0.25">
      <c r="A83" s="111" t="s">
        <v>3412</v>
      </c>
      <c r="B83" s="111">
        <v>0.7397292432897723</v>
      </c>
      <c r="C83" s="111">
        <v>4.538696298614915E-3</v>
      </c>
      <c r="D83" s="111">
        <v>0.7397292432897723</v>
      </c>
      <c r="E83" s="111">
        <v>4.538696298614915E-3</v>
      </c>
    </row>
    <row r="84" spans="1:5" x14ac:dyDescent="0.25">
      <c r="A84" s="111" t="s">
        <v>3366</v>
      </c>
      <c r="B84" s="111">
        <v>0.19657250176070115</v>
      </c>
      <c r="C84" s="111">
        <v>6.2602707567102275E-4</v>
      </c>
      <c r="D84" s="111">
        <v>0.19657250176070115</v>
      </c>
      <c r="E84" s="111">
        <v>6.2602707567102275E-4</v>
      </c>
    </row>
    <row r="85" spans="1:5" x14ac:dyDescent="0.25">
      <c r="A85" s="111" t="s">
        <v>3343</v>
      </c>
      <c r="B85" s="111">
        <v>3.5448783159871662E-2</v>
      </c>
      <c r="C85" s="111">
        <v>1.1738007668831677E-4</v>
      </c>
      <c r="D85" s="111">
        <v>3.5448783159871662E-2</v>
      </c>
      <c r="E85" s="111">
        <v>1.1738007668831677E-4</v>
      </c>
    </row>
    <row r="86" spans="1:5" x14ac:dyDescent="0.25">
      <c r="A86" s="111" t="s">
        <v>3320</v>
      </c>
      <c r="B86" s="111">
        <v>3.259331716096721</v>
      </c>
      <c r="C86" s="111">
        <v>5.4933875890132246E-2</v>
      </c>
      <c r="D86" s="111">
        <v>3.259331716096721</v>
      </c>
      <c r="E86" s="111">
        <v>5.4933875890132246E-2</v>
      </c>
    </row>
    <row r="87" spans="1:5" x14ac:dyDescent="0.25">
      <c r="A87" s="111" t="s">
        <v>3298</v>
      </c>
      <c r="B87" s="111">
        <v>0.1856561546286877</v>
      </c>
      <c r="C87" s="111">
        <v>5.0864699898270599E-4</v>
      </c>
      <c r="D87" s="111">
        <v>0.1856561546286877</v>
      </c>
      <c r="E87" s="111">
        <v>5.0864699898270599E-4</v>
      </c>
    </row>
    <row r="88" spans="1:5" x14ac:dyDescent="0.25">
      <c r="A88" s="111" t="s">
        <v>3279</v>
      </c>
      <c r="B88" s="111">
        <v>3.1753658345723452</v>
      </c>
      <c r="C88" s="111">
        <v>6.4950309100868615E-3</v>
      </c>
      <c r="D88" s="111">
        <v>3.1753658345723452</v>
      </c>
      <c r="E88" s="111">
        <v>6.4950309100868615E-3</v>
      </c>
    </row>
    <row r="89" spans="1:5" x14ac:dyDescent="0.25">
      <c r="A89" s="111" t="s">
        <v>3477</v>
      </c>
      <c r="B89" s="111">
        <v>10.96721183191173</v>
      </c>
      <c r="C89" s="111">
        <v>0.22024415055951169</v>
      </c>
      <c r="D89" s="111">
        <v>10.96721183191173</v>
      </c>
      <c r="E89" s="111">
        <v>0.22024415055951169</v>
      </c>
    </row>
    <row r="90" spans="1:5" x14ac:dyDescent="0.25">
      <c r="A90" s="111" t="s">
        <v>3281</v>
      </c>
      <c r="B90" s="111">
        <v>0.83120744972220051</v>
      </c>
      <c r="C90" s="111">
        <v>8.8426324438531968E-3</v>
      </c>
      <c r="D90" s="111">
        <v>0.83120744972220051</v>
      </c>
      <c r="E90" s="111">
        <v>8.8426324438531968E-3</v>
      </c>
    </row>
    <row r="91" spans="1:5" x14ac:dyDescent="0.25">
      <c r="A91" s="111" t="s">
        <v>3446</v>
      </c>
      <c r="B91" s="111">
        <v>2.0566554503482277</v>
      </c>
      <c r="C91" s="111">
        <v>4.9769152515846307E-2</v>
      </c>
      <c r="D91" s="111">
        <v>2.0566554503482277</v>
      </c>
      <c r="E91" s="111">
        <v>4.9769152515846307E-2</v>
      </c>
    </row>
    <row r="92" spans="1:5" x14ac:dyDescent="0.25">
      <c r="A92" s="111" t="s">
        <v>3468</v>
      </c>
      <c r="B92" s="111">
        <v>6.7493544095782149E-2</v>
      </c>
      <c r="C92" s="111">
        <v>2.9345019172079194E-3</v>
      </c>
      <c r="D92" s="111">
        <v>6.7493544095782149E-2</v>
      </c>
      <c r="E92" s="111">
        <v>2.9345019172079194E-3</v>
      </c>
    </row>
    <row r="93" spans="1:5" x14ac:dyDescent="0.25">
      <c r="A93" s="111" t="s">
        <v>3370</v>
      </c>
      <c r="B93" s="111">
        <v>3.5555990296580329</v>
      </c>
      <c r="C93" s="111">
        <v>9.8990531340480484E-3</v>
      </c>
      <c r="D93" s="111">
        <v>3.5555990296580329</v>
      </c>
      <c r="E93" s="111">
        <v>9.8990531340480484E-3</v>
      </c>
    </row>
    <row r="94" spans="1:5" x14ac:dyDescent="0.25">
      <c r="A94" s="111" t="s">
        <v>3349</v>
      </c>
      <c r="B94" s="111">
        <v>1.1536113936927772</v>
      </c>
      <c r="C94" s="111">
        <v>1.1033727208701776E-2</v>
      </c>
      <c r="D94" s="111">
        <v>1.1536113936927772</v>
      </c>
      <c r="E94" s="111">
        <v>1.1033727208701776E-2</v>
      </c>
    </row>
    <row r="95" spans="1:5" x14ac:dyDescent="0.25">
      <c r="A95" s="111" t="s">
        <v>3302</v>
      </c>
      <c r="B95" s="111">
        <v>0.41881211362391424</v>
      </c>
      <c r="C95" s="111">
        <v>3.6779090695672587E-3</v>
      </c>
      <c r="D95" s="111">
        <v>0.41881211362391424</v>
      </c>
      <c r="E95" s="111">
        <v>3.6779090695672587E-3</v>
      </c>
    </row>
    <row r="96" spans="1:5" x14ac:dyDescent="0.25">
      <c r="A96" s="111" t="s">
        <v>3283</v>
      </c>
      <c r="B96" s="111">
        <v>0.62712262305344701</v>
      </c>
      <c r="C96" s="111">
        <v>4.9299632209093046E-3</v>
      </c>
      <c r="D96" s="111">
        <v>0.62712262305344701</v>
      </c>
      <c r="E96" s="111">
        <v>4.9299632209093046E-3</v>
      </c>
    </row>
    <row r="97" spans="1:5" x14ac:dyDescent="0.25">
      <c r="A97" s="111" t="s">
        <v>3263</v>
      </c>
      <c r="B97" s="111">
        <v>1.2213788246341655</v>
      </c>
      <c r="C97" s="111">
        <v>7.6101416386258711E-2</v>
      </c>
      <c r="D97" s="111">
        <v>1.2213788246341655</v>
      </c>
      <c r="E97" s="111">
        <v>7.6101416386258711E-2</v>
      </c>
    </row>
    <row r="98" spans="1:5" x14ac:dyDescent="0.25">
      <c r="A98" s="111" t="s">
        <v>3481</v>
      </c>
      <c r="B98" s="111">
        <v>6.2211440644807887E-2</v>
      </c>
      <c r="C98" s="111">
        <v>1.9563346114719461E-4</v>
      </c>
      <c r="D98" s="111">
        <v>6.2211440644807887E-2</v>
      </c>
      <c r="E98" s="111">
        <v>1.9563346114719461E-4</v>
      </c>
    </row>
    <row r="99" spans="1:5" x14ac:dyDescent="0.25">
      <c r="A99" s="111" t="s">
        <v>3435</v>
      </c>
      <c r="B99" s="111">
        <v>4.6159323890758275</v>
      </c>
      <c r="C99" s="111">
        <v>6.3580874872838256E-2</v>
      </c>
      <c r="D99" s="111">
        <v>4.6159323890758275</v>
      </c>
      <c r="E99" s="111">
        <v>6.3580874872838256E-2</v>
      </c>
    </row>
    <row r="100" spans="1:5" x14ac:dyDescent="0.25">
      <c r="A100" s="111" t="s">
        <v>3393</v>
      </c>
      <c r="B100" s="111">
        <v>0.42565928476406606</v>
      </c>
      <c r="C100" s="111">
        <v>1.6824477658658737E-3</v>
      </c>
      <c r="D100" s="111">
        <v>0.42565928476406606</v>
      </c>
      <c r="E100" s="111">
        <v>1.6824477658658737E-3</v>
      </c>
    </row>
    <row r="101" spans="1:5" x14ac:dyDescent="0.25">
      <c r="A101" s="111" t="s">
        <v>3369</v>
      </c>
      <c r="B101" s="111">
        <v>5.8344549651772439</v>
      </c>
      <c r="C101" s="111">
        <v>0.13933015102903201</v>
      </c>
      <c r="D101" s="111">
        <v>5.8344549651772439</v>
      </c>
      <c r="E101" s="111">
        <v>0.13933015102903201</v>
      </c>
    </row>
    <row r="102" spans="1:5" x14ac:dyDescent="0.25">
      <c r="A102" s="111" t="s">
        <v>3348</v>
      </c>
      <c r="B102" s="111">
        <v>0.1484857970107207</v>
      </c>
      <c r="C102" s="111">
        <v>2.621488379372408E-3</v>
      </c>
      <c r="D102" s="111">
        <v>0.1484857970107207</v>
      </c>
      <c r="E102" s="111">
        <v>2.621488379372408E-3</v>
      </c>
    </row>
    <row r="103" spans="1:5" x14ac:dyDescent="0.25">
      <c r="A103" s="111" t="s">
        <v>3301</v>
      </c>
      <c r="B103" s="111">
        <v>0.83691994678769854</v>
      </c>
      <c r="C103" s="111">
        <v>3.63878237733782E-3</v>
      </c>
      <c r="D103" s="111">
        <v>0.83691994678769854</v>
      </c>
      <c r="E103" s="111">
        <v>3.63878237733782E-3</v>
      </c>
    </row>
    <row r="104" spans="1:5" x14ac:dyDescent="0.25">
      <c r="A104" s="111" t="s">
        <v>3461</v>
      </c>
      <c r="B104" s="111">
        <v>0.40261366304092649</v>
      </c>
      <c r="C104" s="111">
        <v>1.9172079192425072E-3</v>
      </c>
      <c r="D104" s="111">
        <v>0.40261366304092649</v>
      </c>
      <c r="E104" s="111">
        <v>1.9172079192425072E-3</v>
      </c>
    </row>
    <row r="105" spans="1:5" x14ac:dyDescent="0.25">
      <c r="A105" s="111" t="s">
        <v>3462</v>
      </c>
      <c r="B105" s="111">
        <v>0.16785350966429299</v>
      </c>
      <c r="C105" s="111">
        <v>5.0864699898270599E-4</v>
      </c>
      <c r="D105" s="111">
        <v>0.16785350966429299</v>
      </c>
      <c r="E105" s="111">
        <v>5.0864699898270599E-4</v>
      </c>
    </row>
    <row r="106" spans="1:5" x14ac:dyDescent="0.25">
      <c r="A106" s="111" t="s">
        <v>3415</v>
      </c>
      <c r="B106" s="111">
        <v>0.62305344706158539</v>
      </c>
      <c r="C106" s="111">
        <v>3.7561624540261365E-3</v>
      </c>
      <c r="D106" s="111">
        <v>0.62305344706158539</v>
      </c>
      <c r="E106" s="111">
        <v>3.7561624540261365E-3</v>
      </c>
    </row>
    <row r="107" spans="1:5" x14ac:dyDescent="0.25">
      <c r="A107" s="111" t="s">
        <v>3434</v>
      </c>
      <c r="B107" s="111">
        <v>2.0359183034666248</v>
      </c>
      <c r="C107" s="111">
        <v>1.5650676891775569E-2</v>
      </c>
      <c r="D107" s="111">
        <v>2.0359183034666248</v>
      </c>
      <c r="E107" s="111">
        <v>1.5650676891775569E-2</v>
      </c>
    </row>
    <row r="108" spans="1:5" x14ac:dyDescent="0.25">
      <c r="A108" s="111" t="s">
        <v>3414</v>
      </c>
      <c r="B108" s="111">
        <v>2.0015650676891776</v>
      </c>
      <c r="C108" s="111">
        <v>4.9299632209093046E-3</v>
      </c>
      <c r="D108" s="111">
        <v>2.0015650676891776</v>
      </c>
      <c r="E108" s="111">
        <v>4.9299632209093046E-3</v>
      </c>
    </row>
    <row r="109" spans="1:5" x14ac:dyDescent="0.25">
      <c r="A109" s="111" t="s">
        <v>3392</v>
      </c>
      <c r="B109" s="111">
        <v>0.4091086939510134</v>
      </c>
      <c r="C109" s="111">
        <v>1.3224821973550356E-2</v>
      </c>
      <c r="D109" s="111">
        <v>0.4091086939510134</v>
      </c>
      <c r="E109" s="111">
        <v>1.3224821973550356E-2</v>
      </c>
    </row>
    <row r="110" spans="1:5" x14ac:dyDescent="0.25">
      <c r="A110" s="111" t="s">
        <v>3368</v>
      </c>
      <c r="B110" s="111">
        <v>1.0635808748728381</v>
      </c>
      <c r="C110" s="111">
        <v>2.8562485327490415E-3</v>
      </c>
      <c r="D110" s="111">
        <v>1.0635808748728381</v>
      </c>
      <c r="E110" s="111">
        <v>2.8562485327490415E-3</v>
      </c>
    </row>
    <row r="111" spans="1:5" x14ac:dyDescent="0.25">
      <c r="A111" s="111" t="s">
        <v>3347</v>
      </c>
      <c r="B111" s="111">
        <v>6.6098677517802642</v>
      </c>
      <c r="C111" s="111">
        <v>0.31571327959934264</v>
      </c>
      <c r="D111" s="111">
        <v>6.6098677517802642</v>
      </c>
      <c r="E111" s="111">
        <v>0.31571327959934264</v>
      </c>
    </row>
    <row r="112" spans="1:5" x14ac:dyDescent="0.25">
      <c r="A112" s="111" t="s">
        <v>3325</v>
      </c>
      <c r="B112" s="111">
        <v>1.2551060333359418</v>
      </c>
      <c r="C112" s="111">
        <v>7.3949448313639565E-3</v>
      </c>
      <c r="D112" s="111">
        <v>1.2551060333359418</v>
      </c>
      <c r="E112" s="111">
        <v>7.3949448313639565E-3</v>
      </c>
    </row>
    <row r="113" spans="1:5" x14ac:dyDescent="0.25">
      <c r="A113" s="111" t="s">
        <v>3300</v>
      </c>
      <c r="B113" s="111">
        <v>0.72153533140308324</v>
      </c>
      <c r="C113" s="111">
        <v>4.8125831442209872E-3</v>
      </c>
      <c r="D113" s="111">
        <v>0.72153533140308324</v>
      </c>
      <c r="E113" s="111">
        <v>4.8125831442209872E-3</v>
      </c>
    </row>
    <row r="114" spans="1:5" x14ac:dyDescent="0.25">
      <c r="A114" s="111" t="s">
        <v>3262</v>
      </c>
      <c r="B114" s="111">
        <v>0.90981297441114328</v>
      </c>
      <c r="C114" s="111">
        <v>2.6997417638312858E-3</v>
      </c>
      <c r="D114" s="111">
        <v>0.90981297441114328</v>
      </c>
      <c r="E114" s="111">
        <v>2.6997417638312858E-3</v>
      </c>
    </row>
    <row r="115" spans="1:5" x14ac:dyDescent="0.25">
      <c r="A115" s="111" t="s">
        <v>3480</v>
      </c>
      <c r="B115" s="111">
        <v>3.7464981610454653</v>
      </c>
      <c r="C115" s="111">
        <v>3.0675326707880115E-2</v>
      </c>
      <c r="D115" s="111">
        <v>3.7464981610454653</v>
      </c>
      <c r="E115" s="111">
        <v>3.0675326707880115E-2</v>
      </c>
    </row>
    <row r="116" spans="1:5" x14ac:dyDescent="0.25">
      <c r="A116" s="111" t="s">
        <v>3433</v>
      </c>
      <c r="B116" s="111">
        <v>0.18041317786994288</v>
      </c>
      <c r="C116" s="111">
        <v>5.0864699898270599E-4</v>
      </c>
      <c r="D116" s="111">
        <v>0.18041317786994288</v>
      </c>
      <c r="E116" s="111">
        <v>5.0864699898270599E-4</v>
      </c>
    </row>
    <row r="117" spans="1:5" x14ac:dyDescent="0.25">
      <c r="A117" s="111" t="s">
        <v>3391</v>
      </c>
      <c r="B117" s="111">
        <v>0.79399796541200407</v>
      </c>
      <c r="C117" s="111">
        <v>1.7567884811018078E-2</v>
      </c>
      <c r="D117" s="111">
        <v>0.79399796541200407</v>
      </c>
      <c r="E117" s="111">
        <v>1.7567884811018078E-2</v>
      </c>
    </row>
    <row r="118" spans="1:5" x14ac:dyDescent="0.25">
      <c r="A118" s="111" t="s">
        <v>3324</v>
      </c>
      <c r="B118" s="111">
        <v>1.0696846388606307</v>
      </c>
      <c r="C118" s="111">
        <v>8.5687455982471246E-3</v>
      </c>
      <c r="D118" s="111">
        <v>1.0696846388606307</v>
      </c>
      <c r="E118" s="111">
        <v>8.5687455982471246E-3</v>
      </c>
    </row>
    <row r="119" spans="1:5" x14ac:dyDescent="0.25">
      <c r="A119" s="111" t="s">
        <v>3299</v>
      </c>
      <c r="B119" s="111">
        <v>0.85550512559668201</v>
      </c>
      <c r="C119" s="111">
        <v>1.6433210736364347E-3</v>
      </c>
      <c r="D119" s="111">
        <v>0.85550512559668201</v>
      </c>
      <c r="E119" s="111">
        <v>1.6433210736364347E-3</v>
      </c>
    </row>
    <row r="120" spans="1:5" x14ac:dyDescent="0.25">
      <c r="A120" s="111" t="s">
        <v>3282</v>
      </c>
      <c r="B120" s="111">
        <v>0.64414273417325296</v>
      </c>
      <c r="C120" s="111">
        <v>1.1072853900931216E-2</v>
      </c>
      <c r="D120" s="111">
        <v>0.64414273417325296</v>
      </c>
      <c r="E120" s="111">
        <v>1.1072853900931216E-2</v>
      </c>
    </row>
    <row r="121" spans="1:5" x14ac:dyDescent="0.25">
      <c r="A121" s="111" t="s">
        <v>3293</v>
      </c>
      <c r="B121" s="111">
        <v>8.4513655215588068E-2</v>
      </c>
      <c r="C121" s="111">
        <v>2.3476015337663353E-4</v>
      </c>
      <c r="D121" s="111">
        <v>8.4513655215588068E-2</v>
      </c>
      <c r="E121" s="111">
        <v>2.3476015337663353E-4</v>
      </c>
    </row>
    <row r="122" spans="1:5" x14ac:dyDescent="0.25">
      <c r="A122" s="111" t="s">
        <v>3475</v>
      </c>
      <c r="B122" s="111">
        <v>0.60959386493465839</v>
      </c>
      <c r="C122" s="111">
        <v>1.6041943814069958E-3</v>
      </c>
      <c r="D122" s="111">
        <v>0.60959386493465839</v>
      </c>
      <c r="E122" s="111">
        <v>1.6041943814069958E-3</v>
      </c>
    </row>
    <row r="123" spans="1:5" x14ac:dyDescent="0.25">
      <c r="A123" s="111" t="s">
        <v>3426</v>
      </c>
      <c r="B123" s="111">
        <v>0.52018937319039049</v>
      </c>
      <c r="C123" s="111">
        <v>2.5432349949135302E-3</v>
      </c>
      <c r="D123" s="111">
        <v>0.52018937319039049</v>
      </c>
      <c r="E123" s="111">
        <v>2.5432349949135302E-3</v>
      </c>
    </row>
    <row r="124" spans="1:5" x14ac:dyDescent="0.25">
      <c r="A124" s="111" t="s">
        <v>3409</v>
      </c>
      <c r="B124" s="111">
        <v>0.39130604898661869</v>
      </c>
      <c r="C124" s="111">
        <v>2.8562485327490415E-3</v>
      </c>
      <c r="D124" s="111">
        <v>0.39130604898661869</v>
      </c>
      <c r="E124" s="111">
        <v>2.8562485327490415E-3</v>
      </c>
    </row>
    <row r="125" spans="1:5" x14ac:dyDescent="0.25">
      <c r="A125" s="111" t="s">
        <v>3384</v>
      </c>
      <c r="B125" s="111">
        <v>9.8912277956021602E-2</v>
      </c>
      <c r="C125" s="111">
        <v>3.1301353783551138E-4</v>
      </c>
      <c r="D125" s="111">
        <v>9.8912277956021602E-2</v>
      </c>
      <c r="E125" s="111">
        <v>3.1301353783551138E-4</v>
      </c>
    </row>
    <row r="126" spans="1:5" x14ac:dyDescent="0.25">
      <c r="A126" s="111" t="s">
        <v>3338</v>
      </c>
      <c r="B126" s="111">
        <v>1.3125048908365287</v>
      </c>
      <c r="C126" s="111">
        <v>9.1165192894592691E-3</v>
      </c>
      <c r="D126" s="111">
        <v>1.3125048908365287</v>
      </c>
      <c r="E126" s="111">
        <v>9.1165192894592691E-3</v>
      </c>
    </row>
    <row r="127" spans="1:5" x14ac:dyDescent="0.25">
      <c r="A127" s="111" t="s">
        <v>3315</v>
      </c>
      <c r="B127" s="111">
        <v>2.0902261522810863</v>
      </c>
      <c r="C127" s="111">
        <v>6.6515376790046168E-2</v>
      </c>
      <c r="D127" s="111">
        <v>2.0902261522810863</v>
      </c>
      <c r="E127" s="111">
        <v>6.6515376790046168E-2</v>
      </c>
    </row>
    <row r="128" spans="1:5" x14ac:dyDescent="0.25">
      <c r="A128" s="111" t="s">
        <v>3294</v>
      </c>
      <c r="B128" s="111">
        <v>7.3166914469050784E-2</v>
      </c>
      <c r="C128" s="111">
        <v>6.6515376790046168E-4</v>
      </c>
      <c r="D128" s="111">
        <v>7.3166914469050784E-2</v>
      </c>
      <c r="E128" s="111">
        <v>6.6515376790046168E-4</v>
      </c>
    </row>
    <row r="129" spans="1:5" x14ac:dyDescent="0.25">
      <c r="A129" s="111" t="s">
        <v>3275</v>
      </c>
      <c r="B129" s="111">
        <v>1.2955630331011816</v>
      </c>
      <c r="C129" s="111">
        <v>1.1503247515455043E-2</v>
      </c>
      <c r="D129" s="111">
        <v>1.2955630331011816</v>
      </c>
      <c r="E129" s="111">
        <v>1.1503247515455043E-2</v>
      </c>
    </row>
    <row r="130" spans="1:5" x14ac:dyDescent="0.25">
      <c r="A130" s="111" t="s">
        <v>3492</v>
      </c>
      <c r="B130" s="111">
        <v>1.5290711323264732</v>
      </c>
      <c r="C130" s="111">
        <v>9.2338993661475865E-3</v>
      </c>
      <c r="D130" s="111">
        <v>1.5290711323264732</v>
      </c>
      <c r="E130" s="111">
        <v>9.2338993661475865E-3</v>
      </c>
    </row>
    <row r="131" spans="1:5" x14ac:dyDescent="0.25">
      <c r="A131" s="111" t="s">
        <v>3425</v>
      </c>
      <c r="B131" s="111">
        <v>2.159206510681587</v>
      </c>
      <c r="C131" s="111">
        <v>1.0916347132013459E-2</v>
      </c>
      <c r="D131" s="111">
        <v>2.159206510681587</v>
      </c>
      <c r="E131" s="111">
        <v>1.0916347132013459E-2</v>
      </c>
    </row>
    <row r="132" spans="1:5" x14ac:dyDescent="0.25">
      <c r="A132" s="111" t="s">
        <v>3408</v>
      </c>
      <c r="B132" s="111">
        <v>2.0513733468972535</v>
      </c>
      <c r="C132" s="111">
        <v>2.946239924876751E-2</v>
      </c>
      <c r="D132" s="111">
        <v>2.0513733468972535</v>
      </c>
      <c r="E132" s="111">
        <v>2.946239924876751E-2</v>
      </c>
    </row>
    <row r="133" spans="1:5" x14ac:dyDescent="0.25">
      <c r="A133" s="111" t="s">
        <v>3363</v>
      </c>
      <c r="B133" s="111">
        <v>0.69191642538539788</v>
      </c>
      <c r="C133" s="111">
        <v>1.0642460286407387E-2</v>
      </c>
      <c r="D133" s="111">
        <v>0.69191642538539788</v>
      </c>
      <c r="E133" s="111">
        <v>1.0642460286407387E-2</v>
      </c>
    </row>
    <row r="134" spans="1:5" x14ac:dyDescent="0.25">
      <c r="A134" s="111" t="s">
        <v>3377</v>
      </c>
      <c r="B134" s="111">
        <v>4.0836528679865403</v>
      </c>
      <c r="C134" s="111">
        <v>0.27224352453243605</v>
      </c>
      <c r="D134" s="111">
        <v>4.0836528679865403</v>
      </c>
      <c r="E134" s="111">
        <v>0.27224352453243605</v>
      </c>
    </row>
    <row r="135" spans="1:5" x14ac:dyDescent="0.25">
      <c r="A135" s="111" t="s">
        <v>3314</v>
      </c>
      <c r="B135" s="111">
        <v>0.70302840597855853</v>
      </c>
      <c r="C135" s="111">
        <v>3.8539791845997338E-2</v>
      </c>
      <c r="D135" s="111">
        <v>0.70302840597855853</v>
      </c>
      <c r="E135" s="111">
        <v>3.8539791845997338E-2</v>
      </c>
    </row>
    <row r="136" spans="1:5" x14ac:dyDescent="0.25">
      <c r="A136" s="111" t="s">
        <v>3316</v>
      </c>
      <c r="B136" s="111">
        <v>0.73252993191955551</v>
      </c>
      <c r="C136" s="111">
        <v>6.1037639877924718E-3</v>
      </c>
      <c r="D136" s="111">
        <v>0.73252993191955551</v>
      </c>
      <c r="E136" s="111">
        <v>6.1037639877924718E-3</v>
      </c>
    </row>
    <row r="137" spans="1:5" x14ac:dyDescent="0.25">
      <c r="A137" s="111" t="s">
        <v>3491</v>
      </c>
      <c r="B137" s="111">
        <v>3.0198763596525549</v>
      </c>
      <c r="C137" s="111">
        <v>3.0088426324438533E-2</v>
      </c>
      <c r="D137" s="111">
        <v>3.0198763596525549</v>
      </c>
      <c r="E137" s="111">
        <v>3.0088426324438533E-2</v>
      </c>
    </row>
    <row r="138" spans="1:5" x14ac:dyDescent="0.25">
      <c r="A138" s="111" t="s">
        <v>3474</v>
      </c>
      <c r="B138" s="111">
        <v>0.49205728147742389</v>
      </c>
      <c r="C138" s="111">
        <v>1.2520541513420455E-3</v>
      </c>
      <c r="D138" s="111">
        <v>0.49205728147742389</v>
      </c>
      <c r="E138" s="111">
        <v>1.2520541513420455E-3</v>
      </c>
    </row>
    <row r="139" spans="1:5" x14ac:dyDescent="0.25">
      <c r="A139" s="111" t="s">
        <v>3457</v>
      </c>
      <c r="B139" s="111">
        <v>0.69442053368808199</v>
      </c>
      <c r="C139" s="111">
        <v>5.8690038344158387E-3</v>
      </c>
      <c r="D139" s="111">
        <v>0.69442053368808199</v>
      </c>
      <c r="E139" s="111">
        <v>5.8690038344158387E-3</v>
      </c>
    </row>
    <row r="140" spans="1:5" x14ac:dyDescent="0.25">
      <c r="A140" s="111" t="s">
        <v>3424</v>
      </c>
      <c r="B140" s="111">
        <v>0.93528445105250801</v>
      </c>
      <c r="C140" s="112">
        <v>1.9485092730260601E-2</v>
      </c>
      <c r="D140" s="111">
        <v>0.93528445105250801</v>
      </c>
      <c r="E140" s="140">
        <v>1.9485092730260601E-2</v>
      </c>
    </row>
    <row r="141" spans="1:5" x14ac:dyDescent="0.25">
      <c r="A141" s="111" t="s">
        <v>3407</v>
      </c>
      <c r="B141" s="111">
        <v>0.9219031223100399</v>
      </c>
      <c r="C141" s="111">
        <v>9.9773065185069249E-3</v>
      </c>
      <c r="D141" s="111">
        <v>0.9219031223100399</v>
      </c>
      <c r="E141" s="111">
        <v>9.9773065185069249E-3</v>
      </c>
    </row>
    <row r="142" spans="1:5" x14ac:dyDescent="0.25">
      <c r="A142" s="111" t="s">
        <v>3383</v>
      </c>
      <c r="B142" s="111">
        <v>1.0282494717896549</v>
      </c>
      <c r="C142" s="111">
        <v>2.8562485327490415E-3</v>
      </c>
      <c r="D142" s="111">
        <v>1.0282494717896549</v>
      </c>
      <c r="E142" s="111">
        <v>2.8562485327490415E-3</v>
      </c>
    </row>
    <row r="143" spans="1:5" x14ac:dyDescent="0.25">
      <c r="A143" s="111" t="s">
        <v>3362</v>
      </c>
      <c r="B143" s="111">
        <v>1.3960012520541514</v>
      </c>
      <c r="C143" s="111">
        <v>8.2166053681821736E-4</v>
      </c>
      <c r="D143" s="111">
        <v>1.3960012520541514</v>
      </c>
      <c r="E143" s="111">
        <v>8.2166053681821736E-4</v>
      </c>
    </row>
    <row r="144" spans="1:5" x14ac:dyDescent="0.25">
      <c r="A144" s="111" t="s">
        <v>3336</v>
      </c>
      <c r="B144" s="111">
        <v>0.32725565380702715</v>
      </c>
      <c r="C144" s="111">
        <v>7.981845214805541E-3</v>
      </c>
      <c r="D144" s="111">
        <v>0.32725565380702715</v>
      </c>
      <c r="E144" s="111">
        <v>7.981845214805541E-3</v>
      </c>
    </row>
    <row r="145" spans="1:5" x14ac:dyDescent="0.25">
      <c r="A145" s="111" t="s">
        <v>3313</v>
      </c>
      <c r="B145" s="111">
        <v>0.86149150950778619</v>
      </c>
      <c r="C145" s="111">
        <v>5.008216605368182E-3</v>
      </c>
      <c r="D145" s="111">
        <v>0.86149150950778619</v>
      </c>
      <c r="E145" s="111">
        <v>5.008216605368182E-3</v>
      </c>
    </row>
    <row r="146" spans="1:5" x14ac:dyDescent="0.25">
      <c r="A146" s="111" t="s">
        <v>3274</v>
      </c>
      <c r="B146" s="111">
        <v>0.43234994913530012</v>
      </c>
      <c r="C146" s="111">
        <v>1.3303075358009234E-3</v>
      </c>
      <c r="D146" s="111">
        <v>0.43234994913530012</v>
      </c>
      <c r="E146" s="111">
        <v>1.3303075358009234E-3</v>
      </c>
    </row>
    <row r="147" spans="1:5" x14ac:dyDescent="0.25">
      <c r="A147" s="111" t="s">
        <v>3473</v>
      </c>
      <c r="B147" s="111">
        <v>1.3061272400031301</v>
      </c>
      <c r="C147" s="111">
        <v>1.4124735894827451E-2</v>
      </c>
      <c r="D147" s="111">
        <v>1.3061272400031301</v>
      </c>
      <c r="E147" s="111">
        <v>1.4124735894827451E-2</v>
      </c>
    </row>
    <row r="148" spans="1:5" x14ac:dyDescent="0.25">
      <c r="A148" s="111" t="s">
        <v>3456</v>
      </c>
      <c r="B148" s="111">
        <v>0.44299240942170748</v>
      </c>
      <c r="C148" s="111">
        <v>1.3303075358009234E-3</v>
      </c>
      <c r="D148" s="111">
        <v>0.44299240942170748</v>
      </c>
      <c r="E148" s="111">
        <v>1.3303075358009234E-3</v>
      </c>
    </row>
    <row r="149" spans="1:5" x14ac:dyDescent="0.25">
      <c r="A149" s="111" t="s">
        <v>3337</v>
      </c>
      <c r="B149" s="111">
        <v>0.94749197902809301</v>
      </c>
      <c r="C149" s="111">
        <v>5.6342436810392048E-3</v>
      </c>
      <c r="D149" s="111">
        <v>0.94749197902809301</v>
      </c>
      <c r="E149" s="111">
        <v>5.6342436810392048E-3</v>
      </c>
    </row>
    <row r="150" spans="1:5" x14ac:dyDescent="0.25">
      <c r="A150" s="111" t="s">
        <v>3445</v>
      </c>
      <c r="B150" s="111">
        <v>0.17955239064089523</v>
      </c>
      <c r="C150" s="111">
        <v>5.908130526645277E-3</v>
      </c>
      <c r="D150" s="111">
        <v>0.17955239064089523</v>
      </c>
      <c r="E150" s="111">
        <v>5.908130526645277E-3</v>
      </c>
    </row>
    <row r="151" spans="1:5" x14ac:dyDescent="0.25">
      <c r="A151" s="111" t="s">
        <v>3342</v>
      </c>
      <c r="B151" s="111">
        <v>0.97421550982079974</v>
      </c>
      <c r="C151" s="111">
        <v>4.4056655450348224E-2</v>
      </c>
      <c r="D151" s="111">
        <v>0.97421550982079974</v>
      </c>
      <c r="E151" s="111">
        <v>4.4056655450348224E-2</v>
      </c>
    </row>
    <row r="152" spans="1:5" x14ac:dyDescent="0.25">
      <c r="A152" s="111" t="s">
        <v>3458</v>
      </c>
      <c r="B152" s="111">
        <v>9.1086939510133816E-2</v>
      </c>
      <c r="C152" s="111">
        <v>4.6952030675326707E-4</v>
      </c>
      <c r="D152" s="111">
        <v>9.1086939510133816E-2</v>
      </c>
      <c r="E152" s="111">
        <v>4.6952030675326707E-4</v>
      </c>
    </row>
    <row r="153" spans="1:5" x14ac:dyDescent="0.25">
      <c r="A153" s="111" t="s">
        <v>3430</v>
      </c>
      <c r="B153" s="111">
        <v>0.24951091634713202</v>
      </c>
      <c r="C153" s="111">
        <v>3.4040222239611864E-3</v>
      </c>
      <c r="D153" s="111">
        <v>0.24951091634713202</v>
      </c>
      <c r="E153" s="111">
        <v>3.4040222239611864E-3</v>
      </c>
    </row>
    <row r="154" spans="1:5" x14ac:dyDescent="0.25">
      <c r="A154" s="111" t="s">
        <v>3387</v>
      </c>
      <c r="B154" s="111">
        <v>0.98012364034744504</v>
      </c>
      <c r="C154" s="111">
        <v>8.8035057516237577E-3</v>
      </c>
      <c r="D154" s="111">
        <v>0.98012364034744504</v>
      </c>
      <c r="E154" s="111">
        <v>8.8035057516237577E-3</v>
      </c>
    </row>
    <row r="155" spans="1:5" x14ac:dyDescent="0.25">
      <c r="A155" s="111" t="s">
        <v>3341</v>
      </c>
      <c r="B155" s="111">
        <v>0.64684247593708433</v>
      </c>
      <c r="C155" s="111">
        <v>9.1556459816887082E-3</v>
      </c>
      <c r="D155" s="111">
        <v>0.64684247593708433</v>
      </c>
      <c r="E155" s="111">
        <v>9.1556459816887082E-3</v>
      </c>
    </row>
    <row r="156" spans="1:5" x14ac:dyDescent="0.25">
      <c r="A156" s="111" t="s">
        <v>3319</v>
      </c>
      <c r="B156" s="111">
        <v>0.68358243994052748</v>
      </c>
      <c r="C156" s="111">
        <v>3.1692620705845529E-3</v>
      </c>
      <c r="D156" s="111">
        <v>0.68358243994052748</v>
      </c>
      <c r="E156" s="111">
        <v>3.1692620705845529E-3</v>
      </c>
    </row>
    <row r="157" spans="1:5" x14ac:dyDescent="0.25">
      <c r="A157" s="111" t="s">
        <v>3297</v>
      </c>
      <c r="B157" s="111">
        <v>1.4170905391658188</v>
      </c>
      <c r="C157" s="111">
        <v>9.6251662884419744E-3</v>
      </c>
      <c r="D157" s="111">
        <v>1.4170905391658188</v>
      </c>
      <c r="E157" s="111">
        <v>9.6251662884419744E-3</v>
      </c>
    </row>
    <row r="158" spans="1:5" x14ac:dyDescent="0.25">
      <c r="A158" s="111" t="s">
        <v>3278</v>
      </c>
      <c r="B158" s="111">
        <v>0.63498708819156424</v>
      </c>
      <c r="C158" s="111">
        <v>7.747085061428907E-3</v>
      </c>
      <c r="D158" s="111">
        <v>0.63498708819156424</v>
      </c>
      <c r="E158" s="111">
        <v>7.747085061428907E-3</v>
      </c>
    </row>
    <row r="159" spans="1:5" x14ac:dyDescent="0.25">
      <c r="A159" s="111" t="s">
        <v>3495</v>
      </c>
      <c r="B159" s="111">
        <v>0.17012285781360043</v>
      </c>
      <c r="C159" s="111">
        <v>3.2083887628139916E-3</v>
      </c>
      <c r="D159" s="111">
        <v>0.17012285781360043</v>
      </c>
      <c r="E159" s="111">
        <v>3.2083887628139916E-3</v>
      </c>
    </row>
    <row r="160" spans="1:5" x14ac:dyDescent="0.25">
      <c r="A160" s="111" t="s">
        <v>3429</v>
      </c>
      <c r="B160" s="111">
        <v>0.54640425698411454</v>
      </c>
      <c r="C160" s="111">
        <v>1.9172079192425072E-3</v>
      </c>
      <c r="D160" s="111">
        <v>0.54640425698411454</v>
      </c>
      <c r="E160" s="111">
        <v>1.9172079192425072E-3</v>
      </c>
    </row>
    <row r="161" spans="1:5" x14ac:dyDescent="0.25">
      <c r="A161" s="111" t="s">
        <v>3365</v>
      </c>
      <c r="B161" s="111">
        <v>7.1836606933249864E-2</v>
      </c>
      <c r="C161" s="111">
        <v>7.042804601299006E-4</v>
      </c>
      <c r="D161" s="111">
        <v>7.1836606933249864E-2</v>
      </c>
      <c r="E161" s="111">
        <v>7.042804601299006E-4</v>
      </c>
    </row>
    <row r="162" spans="1:5" x14ac:dyDescent="0.25">
      <c r="A162" s="111" t="s">
        <v>3340</v>
      </c>
      <c r="B162" s="111">
        <v>0.30808357461460206</v>
      </c>
      <c r="C162" s="111">
        <v>6.6515376790046172E-3</v>
      </c>
      <c r="D162" s="111">
        <v>0.30808357461460206</v>
      </c>
      <c r="E162" s="111">
        <v>6.6515376790046172E-3</v>
      </c>
    </row>
    <row r="163" spans="1:5" x14ac:dyDescent="0.25">
      <c r="A163" s="111" t="s">
        <v>3493</v>
      </c>
      <c r="B163" s="111">
        <v>0.38821504030049298</v>
      </c>
      <c r="C163" s="111">
        <v>1.0955473824242898E-3</v>
      </c>
      <c r="D163" s="111">
        <v>0.38821504030049298</v>
      </c>
      <c r="E163" s="111">
        <v>1.0955473824242898E-3</v>
      </c>
    </row>
    <row r="164" spans="1:5" x14ac:dyDescent="0.25">
      <c r="A164" s="111" t="s">
        <v>3296</v>
      </c>
      <c r="B164" s="111">
        <v>0.30616636669535957</v>
      </c>
      <c r="C164" s="111">
        <v>9.7816730573597305E-4</v>
      </c>
      <c r="D164" s="111">
        <v>0.30616636669535957</v>
      </c>
      <c r="E164" s="111">
        <v>9.7816730573597305E-4</v>
      </c>
    </row>
    <row r="165" spans="1:5" x14ac:dyDescent="0.25">
      <c r="A165" s="111" t="s">
        <v>3276</v>
      </c>
      <c r="B165" s="111">
        <v>5.6929337193833633E-2</v>
      </c>
      <c r="C165" s="111">
        <v>5.8690038344158383E-4</v>
      </c>
      <c r="D165" s="111">
        <v>5.6929337193833633E-2</v>
      </c>
      <c r="E165" s="111">
        <v>5.8690038344158383E-4</v>
      </c>
    </row>
    <row r="166" spans="1:5" x14ac:dyDescent="0.25">
      <c r="A166" s="111" t="s">
        <v>3428</v>
      </c>
      <c r="B166" s="111">
        <v>0.33789811409343457</v>
      </c>
      <c r="C166" s="111">
        <v>6.6515376790046172E-3</v>
      </c>
      <c r="D166" s="111">
        <v>0.33789811409343457</v>
      </c>
      <c r="E166" s="111">
        <v>6.6515376790046172E-3</v>
      </c>
    </row>
    <row r="167" spans="1:5" x14ac:dyDescent="0.25">
      <c r="A167" s="111" t="s">
        <v>3410</v>
      </c>
      <c r="B167" s="111">
        <v>0.45793880585335317</v>
      </c>
      <c r="C167" s="111">
        <v>1.0955473824242898E-3</v>
      </c>
      <c r="D167" s="111">
        <v>0.45793880585335317</v>
      </c>
      <c r="E167" s="111">
        <v>1.0955473824242898E-3</v>
      </c>
    </row>
    <row r="168" spans="1:5" x14ac:dyDescent="0.25">
      <c r="A168" s="111" t="s">
        <v>3386</v>
      </c>
      <c r="B168" s="111">
        <v>5.048908365286799</v>
      </c>
      <c r="C168" s="111">
        <v>0.20846701619845059</v>
      </c>
      <c r="D168" s="111">
        <v>5.048908365286799</v>
      </c>
      <c r="E168" s="111">
        <v>0.20846701619845059</v>
      </c>
    </row>
    <row r="169" spans="1:5" x14ac:dyDescent="0.25">
      <c r="A169" s="111" t="s">
        <v>3364</v>
      </c>
      <c r="B169" s="111">
        <v>0.12051021206667188</v>
      </c>
      <c r="C169" s="111">
        <v>3.9126692229438922E-4</v>
      </c>
      <c r="D169" s="111">
        <v>0.12051021206667188</v>
      </c>
      <c r="E169" s="111">
        <v>3.9126692229438922E-4</v>
      </c>
    </row>
    <row r="170" spans="1:5" x14ac:dyDescent="0.25">
      <c r="A170" s="111" t="s">
        <v>3317</v>
      </c>
      <c r="B170" s="111">
        <v>2.1450817747867594</v>
      </c>
      <c r="C170" s="111">
        <v>1.8741685577901245E-2</v>
      </c>
      <c r="D170" s="111">
        <v>2.1450817747867594</v>
      </c>
      <c r="E170" s="111">
        <v>1.8741685577901245E-2</v>
      </c>
    </row>
    <row r="171" spans="1:5" x14ac:dyDescent="0.25">
      <c r="A171" s="111" t="s">
        <v>3295</v>
      </c>
      <c r="B171" s="111">
        <v>0.19989827060020346</v>
      </c>
      <c r="C171" s="111">
        <v>5.0864699898270599E-4</v>
      </c>
      <c r="D171" s="111">
        <v>0.19989827060020346</v>
      </c>
      <c r="E171" s="111">
        <v>5.0864699898270599E-4</v>
      </c>
    </row>
    <row r="172" spans="1:5" x14ac:dyDescent="0.25">
      <c r="A172" s="111" t="s">
        <v>3277</v>
      </c>
      <c r="B172" s="111">
        <v>1.2599577431723923</v>
      </c>
      <c r="C172" s="111">
        <v>1.9954613037013852E-3</v>
      </c>
      <c r="D172" s="111">
        <v>1.2599577431723923</v>
      </c>
      <c r="E172" s="111">
        <v>1.9954613037013852E-3</v>
      </c>
    </row>
    <row r="173" spans="1:5" x14ac:dyDescent="0.25">
      <c r="A173" s="111" t="s">
        <v>3494</v>
      </c>
      <c r="B173" s="111">
        <v>0.12125361921903122</v>
      </c>
      <c r="C173" s="111">
        <v>1.2520541513420455E-3</v>
      </c>
      <c r="D173" s="111">
        <v>0.12125361921903122</v>
      </c>
      <c r="E173" s="111">
        <v>1.2520541513420455E-3</v>
      </c>
    </row>
    <row r="174" spans="1:5" x14ac:dyDescent="0.25">
      <c r="A174" s="111" t="s">
        <v>3476</v>
      </c>
      <c r="B174" s="111">
        <v>0.20658893497143752</v>
      </c>
      <c r="C174" s="111">
        <v>4.3039361452382814E-4</v>
      </c>
      <c r="D174" s="111">
        <v>0.20658893497143752</v>
      </c>
      <c r="E174" s="111">
        <v>4.3039361452382814E-4</v>
      </c>
    </row>
    <row r="175" spans="1:5" x14ac:dyDescent="0.25">
      <c r="A175" s="111" t="s">
        <v>3427</v>
      </c>
      <c r="B175" s="111">
        <v>1.7914547304170905</v>
      </c>
      <c r="C175" s="111">
        <v>8.8426324438531968E-3</v>
      </c>
      <c r="D175" s="111">
        <v>1.7914547304170905</v>
      </c>
      <c r="E175" s="111">
        <v>8.8426324438531968E-3</v>
      </c>
    </row>
    <row r="176" spans="1:5" x14ac:dyDescent="0.25">
      <c r="A176" s="111" t="s">
        <v>3385</v>
      </c>
      <c r="B176" s="111">
        <v>0.11444557477110885</v>
      </c>
      <c r="C176" s="111">
        <v>3.521402300649503E-4</v>
      </c>
      <c r="D176" s="111">
        <v>0.11444557477110885</v>
      </c>
      <c r="E176" s="111">
        <v>3.521402300649503E-4</v>
      </c>
    </row>
    <row r="177" spans="1:5" x14ac:dyDescent="0.25">
      <c r="A177" s="111" t="s">
        <v>3339</v>
      </c>
      <c r="B177" s="111">
        <v>5.162141012598795</v>
      </c>
      <c r="C177" s="111">
        <v>2.1871820956256359E-2</v>
      </c>
      <c r="D177" s="111">
        <v>5.162141012598795</v>
      </c>
      <c r="E177" s="111">
        <v>2.1871820956256359E-2</v>
      </c>
    </row>
    <row r="178" spans="1:5" x14ac:dyDescent="0.25">
      <c r="A178" s="111" t="s">
        <v>3406</v>
      </c>
      <c r="B178" s="111">
        <v>2.805149072697394</v>
      </c>
      <c r="C178" s="111">
        <v>2.1558807418420846E-2</v>
      </c>
      <c r="D178" s="111">
        <v>2.805149072697394</v>
      </c>
      <c r="E178" s="111">
        <v>2.1558807418420846E-2</v>
      </c>
    </row>
    <row r="179" spans="1:5" x14ac:dyDescent="0.25">
      <c r="A179" s="111" t="s">
        <v>3318</v>
      </c>
      <c r="B179" s="111">
        <v>0.28768448235386179</v>
      </c>
      <c r="C179" s="111">
        <v>1.525940996948118E-3</v>
      </c>
      <c r="D179" s="111">
        <v>0.28768448235386179</v>
      </c>
      <c r="E179" s="111">
        <v>1.525940996948118E-3</v>
      </c>
    </row>
    <row r="180" spans="1:5" x14ac:dyDescent="0.25">
      <c r="A180" s="111" t="s">
        <v>3441</v>
      </c>
      <c r="B180" s="111">
        <v>0.59433445496517723</v>
      </c>
      <c r="C180" s="111">
        <v>1.9172079192425072E-3</v>
      </c>
      <c r="D180" s="111">
        <v>0.59433445496517723</v>
      </c>
      <c r="E180" s="111">
        <v>1.9172079192425072E-3</v>
      </c>
    </row>
    <row r="181" spans="1:5" x14ac:dyDescent="0.25">
      <c r="A181" s="111" t="s">
        <v>3444</v>
      </c>
      <c r="B181" s="111">
        <v>1.9936223491666014</v>
      </c>
      <c r="C181" s="111">
        <v>1.6472337428593786E-2</v>
      </c>
      <c r="D181" s="111">
        <v>1.9936223491666014</v>
      </c>
      <c r="E181" s="111">
        <v>1.6472337428593786E-2</v>
      </c>
    </row>
    <row r="182" spans="1:5" x14ac:dyDescent="0.25">
      <c r="A182" s="111" t="s">
        <v>3357</v>
      </c>
      <c r="B182" s="111">
        <v>0.33930667501369433</v>
      </c>
      <c r="C182" s="111">
        <v>1.2520541513420455E-3</v>
      </c>
      <c r="D182" s="111">
        <v>0.33930667501369433</v>
      </c>
      <c r="E182" s="111">
        <v>1.2520541513420455E-3</v>
      </c>
    </row>
    <row r="183" spans="1:5" x14ac:dyDescent="0.25">
      <c r="A183" s="111" t="s">
        <v>3308</v>
      </c>
      <c r="B183" s="111">
        <v>1.0330229282416465</v>
      </c>
      <c r="C183" s="111">
        <v>3.6700837311213708E-2</v>
      </c>
      <c r="D183" s="111">
        <v>1.0330229282416465</v>
      </c>
      <c r="E183" s="111">
        <v>3.6700837311213708E-2</v>
      </c>
    </row>
    <row r="184" spans="1:5" x14ac:dyDescent="0.25">
      <c r="A184" s="111" t="s">
        <v>3271</v>
      </c>
      <c r="B184" s="111">
        <v>0.69449878707254087</v>
      </c>
      <c r="C184" s="111">
        <v>1.7998278425541904E-3</v>
      </c>
      <c r="D184" s="111">
        <v>0.69449878707254087</v>
      </c>
      <c r="E184" s="111">
        <v>1.7998278425541904E-3</v>
      </c>
    </row>
    <row r="185" spans="1:5" x14ac:dyDescent="0.25">
      <c r="A185" s="111" t="s">
        <v>3487</v>
      </c>
      <c r="B185" s="111">
        <v>0.57156272008764375</v>
      </c>
      <c r="C185" s="111">
        <v>1.9954613037013852E-3</v>
      </c>
      <c r="D185" s="111">
        <v>0.57156272008764375</v>
      </c>
      <c r="E185" s="111">
        <v>1.9954613037013852E-3</v>
      </c>
    </row>
    <row r="186" spans="1:5" x14ac:dyDescent="0.25">
      <c r="A186" s="111" t="s">
        <v>3454</v>
      </c>
      <c r="B186" s="111">
        <v>0.18749510916347131</v>
      </c>
      <c r="C186" s="111">
        <v>3.697472415681978E-2</v>
      </c>
      <c r="D186" s="111">
        <v>0.18749510916347131</v>
      </c>
      <c r="E186" s="111">
        <v>3.697472415681978E-2</v>
      </c>
    </row>
    <row r="187" spans="1:5" x14ac:dyDescent="0.25">
      <c r="A187" s="111" t="s">
        <v>3442</v>
      </c>
      <c r="B187" s="111">
        <v>0.10212066671883559</v>
      </c>
      <c r="C187" s="111">
        <v>3.521402300649503E-4</v>
      </c>
      <c r="D187" s="111">
        <v>0.10212066671883559</v>
      </c>
      <c r="E187" s="111">
        <v>3.521402300649503E-4</v>
      </c>
    </row>
    <row r="188" spans="1:5" x14ac:dyDescent="0.25">
      <c r="A188" s="111" t="s">
        <v>3419</v>
      </c>
      <c r="B188" s="111">
        <v>0.84040222239611861</v>
      </c>
      <c r="C188" s="111">
        <v>7.1993113702167617E-3</v>
      </c>
      <c r="D188" s="111">
        <v>0.84040222239611861</v>
      </c>
      <c r="E188" s="111">
        <v>7.1993113702167617E-3</v>
      </c>
    </row>
    <row r="189" spans="1:5" x14ac:dyDescent="0.25">
      <c r="A189" s="111" t="s">
        <v>3404</v>
      </c>
      <c r="B189" s="111">
        <v>0.1688708036622584</v>
      </c>
      <c r="C189" s="111">
        <v>3.5605289928789421E-3</v>
      </c>
      <c r="D189" s="111">
        <v>0.1688708036622584</v>
      </c>
      <c r="E189" s="111">
        <v>3.5605289928789421E-3</v>
      </c>
    </row>
    <row r="190" spans="1:5" x14ac:dyDescent="0.25">
      <c r="A190" s="111" t="s">
        <v>3380</v>
      </c>
      <c r="B190" s="111">
        <v>0.25064559042178575</v>
      </c>
      <c r="C190" s="111">
        <v>1.2129274591126066E-3</v>
      </c>
      <c r="D190" s="111">
        <v>0.25064559042178575</v>
      </c>
      <c r="E190" s="111">
        <v>1.2129274591126066E-3</v>
      </c>
    </row>
    <row r="191" spans="1:5" x14ac:dyDescent="0.25">
      <c r="A191" s="111" t="s">
        <v>3307</v>
      </c>
      <c r="B191" s="111">
        <v>0.46498161045465214</v>
      </c>
      <c r="C191" s="111">
        <v>0.13416542765474607</v>
      </c>
      <c r="D191" s="111">
        <v>0.46498161045465214</v>
      </c>
      <c r="E191" s="111">
        <v>0.13416542765474607</v>
      </c>
    </row>
    <row r="192" spans="1:5" x14ac:dyDescent="0.25">
      <c r="A192" s="111" t="s">
        <v>3289</v>
      </c>
      <c r="B192" s="111">
        <v>0.33570701932858599</v>
      </c>
      <c r="C192" s="111">
        <v>1.017293997965412E-3</v>
      </c>
      <c r="D192" s="111">
        <v>0.33570701932858599</v>
      </c>
      <c r="E192" s="111">
        <v>1.017293997965412E-3</v>
      </c>
    </row>
    <row r="193" spans="1:5" x14ac:dyDescent="0.25">
      <c r="A193" s="111" t="s">
        <v>3469</v>
      </c>
      <c r="B193" s="111">
        <v>0.31614367321386649</v>
      </c>
      <c r="C193" s="111">
        <v>4.4604429141560376E-3</v>
      </c>
      <c r="D193" s="111">
        <v>0.31614367321386649</v>
      </c>
      <c r="E193" s="111">
        <v>4.4604429141560376E-3</v>
      </c>
    </row>
    <row r="194" spans="1:5" x14ac:dyDescent="0.25">
      <c r="A194" s="111" t="s">
        <v>3453</v>
      </c>
      <c r="B194" s="111">
        <v>3.0359183034666248</v>
      </c>
      <c r="C194" s="111">
        <v>0.10963299162688786</v>
      </c>
      <c r="D194" s="111">
        <v>3.0359183034666248</v>
      </c>
      <c r="E194" s="111">
        <v>0.10963299162688786</v>
      </c>
    </row>
    <row r="195" spans="1:5" x14ac:dyDescent="0.25">
      <c r="A195" s="111" t="s">
        <v>3488</v>
      </c>
      <c r="B195" s="111">
        <v>7.4732373425150636</v>
      </c>
      <c r="C195" s="111">
        <v>0.28245559120431957</v>
      </c>
      <c r="D195" s="111">
        <v>7.4732373425150636</v>
      </c>
      <c r="E195" s="111">
        <v>0.28245559120431957</v>
      </c>
    </row>
    <row r="196" spans="1:5" x14ac:dyDescent="0.25">
      <c r="A196" s="111" t="s">
        <v>3403</v>
      </c>
      <c r="B196" s="111">
        <v>0.1353001017293998</v>
      </c>
      <c r="C196" s="111">
        <v>1.017293997965412E-3</v>
      </c>
      <c r="D196" s="111">
        <v>0.1353001017293998</v>
      </c>
      <c r="E196" s="111">
        <v>1.017293997965412E-3</v>
      </c>
    </row>
    <row r="197" spans="1:5" x14ac:dyDescent="0.25">
      <c r="A197" s="111" t="s">
        <v>3379</v>
      </c>
      <c r="B197" s="111">
        <v>0.8681821738790203</v>
      </c>
      <c r="C197" s="111">
        <v>1.5063776508333985E-2</v>
      </c>
      <c r="D197" s="111">
        <v>0.8681821738790203</v>
      </c>
      <c r="E197" s="111">
        <v>1.5063776508333985E-2</v>
      </c>
    </row>
    <row r="198" spans="1:5" x14ac:dyDescent="0.25">
      <c r="A198" s="111" t="s">
        <v>3333</v>
      </c>
      <c r="B198" s="111">
        <v>0.73432975976210968</v>
      </c>
      <c r="C198" s="111">
        <v>4.4995696063854758E-3</v>
      </c>
      <c r="D198" s="111">
        <v>0.73432975976210968</v>
      </c>
      <c r="E198" s="111">
        <v>4.4995696063854758E-3</v>
      </c>
    </row>
    <row r="199" spans="1:5" x14ac:dyDescent="0.25">
      <c r="A199" s="111" t="s">
        <v>3288</v>
      </c>
      <c r="B199" s="111">
        <v>3.8344158384850148E-2</v>
      </c>
      <c r="C199" s="111">
        <v>2.7388684560607245E-3</v>
      </c>
      <c r="D199" s="111">
        <v>3.8344158384850148E-2</v>
      </c>
      <c r="E199" s="111">
        <v>2.7388684560607245E-3</v>
      </c>
    </row>
    <row r="200" spans="1:5" x14ac:dyDescent="0.25">
      <c r="A200" s="111" t="s">
        <v>3269</v>
      </c>
      <c r="B200" s="111">
        <v>1.5507473198215822</v>
      </c>
      <c r="C200" s="111">
        <v>1.1424994130996166E-2</v>
      </c>
      <c r="D200" s="111">
        <v>1.5507473198215822</v>
      </c>
      <c r="E200" s="111">
        <v>1.1424994130996166E-2</v>
      </c>
    </row>
    <row r="201" spans="1:5" x14ac:dyDescent="0.25">
      <c r="A201" s="111" t="s">
        <v>3486</v>
      </c>
      <c r="B201" s="111">
        <v>2.9499960873307769</v>
      </c>
      <c r="C201" s="111">
        <v>3.3961968855152985E-2</v>
      </c>
      <c r="D201" s="111">
        <v>2.9499960873307769</v>
      </c>
      <c r="E201" s="111">
        <v>3.3961968855152985E-2</v>
      </c>
    </row>
    <row r="202" spans="1:5" x14ac:dyDescent="0.25">
      <c r="A202" s="111" t="s">
        <v>3452</v>
      </c>
      <c r="B202" s="111">
        <v>0.46521637060802878</v>
      </c>
      <c r="C202" s="111">
        <v>1.6041943814069958E-3</v>
      </c>
      <c r="D202" s="111">
        <v>0.46521637060802878</v>
      </c>
      <c r="E202" s="111">
        <v>1.6041943814069958E-3</v>
      </c>
    </row>
    <row r="203" spans="1:5" x14ac:dyDescent="0.25">
      <c r="A203" s="111" t="s">
        <v>3402</v>
      </c>
      <c r="B203" s="111">
        <v>0.19203380546208623</v>
      </c>
      <c r="C203" s="111">
        <v>4.6952030675326707E-4</v>
      </c>
      <c r="D203" s="111">
        <v>0.19203380546208623</v>
      </c>
      <c r="E203" s="111">
        <v>4.6952030675326707E-4</v>
      </c>
    </row>
    <row r="204" spans="1:5" x14ac:dyDescent="0.25">
      <c r="A204" s="111" t="s">
        <v>3378</v>
      </c>
      <c r="B204" s="111">
        <v>0.35464433836763443</v>
      </c>
      <c r="C204" s="111">
        <v>5.908130526645277E-3</v>
      </c>
      <c r="D204" s="111">
        <v>0.35464433836763443</v>
      </c>
      <c r="E204" s="111">
        <v>5.908130526645277E-3</v>
      </c>
    </row>
    <row r="205" spans="1:5" x14ac:dyDescent="0.25">
      <c r="A205" s="111" t="s">
        <v>3356</v>
      </c>
      <c r="B205" s="111">
        <v>0.22071367086626498</v>
      </c>
      <c r="C205" s="111">
        <v>8.6078722904765629E-4</v>
      </c>
      <c r="D205" s="111">
        <v>0.22071367086626498</v>
      </c>
      <c r="E205" s="111">
        <v>8.6078722904765629E-4</v>
      </c>
    </row>
    <row r="206" spans="1:5" x14ac:dyDescent="0.25">
      <c r="A206" s="111" t="s">
        <v>3332</v>
      </c>
      <c r="B206" s="111">
        <v>3.454260896783786</v>
      </c>
      <c r="C206" s="111">
        <v>1.995461303701385E-2</v>
      </c>
      <c r="D206" s="111">
        <v>3.454260896783786</v>
      </c>
      <c r="E206" s="111">
        <v>1.995461303701385E-2</v>
      </c>
    </row>
    <row r="207" spans="1:5" x14ac:dyDescent="0.25">
      <c r="A207" s="111" t="s">
        <v>3287</v>
      </c>
      <c r="B207" s="111">
        <v>0.35933954143516705</v>
      </c>
      <c r="C207" s="111">
        <v>1.486814304718679E-3</v>
      </c>
      <c r="D207" s="111">
        <v>0.35933954143516705</v>
      </c>
      <c r="E207" s="111">
        <v>1.486814304718679E-3</v>
      </c>
    </row>
    <row r="208" spans="1:5" x14ac:dyDescent="0.25">
      <c r="A208" s="111" t="s">
        <v>3268</v>
      </c>
      <c r="B208" s="111">
        <v>0.75209327803427495</v>
      </c>
      <c r="C208" s="111">
        <v>8.9991392127709516E-3</v>
      </c>
      <c r="D208" s="111">
        <v>0.75209327803427495</v>
      </c>
      <c r="E208" s="111">
        <v>8.9991392127709516E-3</v>
      </c>
    </row>
    <row r="209" spans="1:5" x14ac:dyDescent="0.25">
      <c r="A209" s="111" t="s">
        <v>3270</v>
      </c>
      <c r="B209" s="111">
        <v>0.41114328194694422</v>
      </c>
      <c r="C209" s="111">
        <v>1.4476876124892401E-3</v>
      </c>
      <c r="D209" s="111">
        <v>0.41114328194694422</v>
      </c>
      <c r="E209" s="111">
        <v>1.4476876124892401E-3</v>
      </c>
    </row>
    <row r="210" spans="1:5" x14ac:dyDescent="0.25">
      <c r="A210" s="111" t="s">
        <v>3455</v>
      </c>
      <c r="B210" s="111">
        <v>4.4195946474685028</v>
      </c>
      <c r="C210" s="111">
        <v>3.9517959151733313E-3</v>
      </c>
      <c r="D210" s="111">
        <v>4.4195946474685028</v>
      </c>
      <c r="E210" s="111">
        <v>3.9517959151733313E-3</v>
      </c>
    </row>
    <row r="211" spans="1:5" x14ac:dyDescent="0.25">
      <c r="A211" s="111" t="s">
        <v>3411</v>
      </c>
      <c r="B211" s="111">
        <v>0.83731121370999295</v>
      </c>
      <c r="C211" s="111">
        <v>2.8562485327490415E-3</v>
      </c>
      <c r="D211" s="111">
        <v>0.83731121370999295</v>
      </c>
      <c r="E211" s="111">
        <v>2.8562485327490415E-3</v>
      </c>
    </row>
    <row r="212" spans="1:5" x14ac:dyDescent="0.25">
      <c r="A212" s="111" t="s">
        <v>3361</v>
      </c>
      <c r="B212" s="111">
        <v>0.15615462868769076</v>
      </c>
      <c r="C212" s="111">
        <v>5.0864699898270599E-4</v>
      </c>
      <c r="D212" s="111">
        <v>0.15615462868769076</v>
      </c>
      <c r="E212" s="111">
        <v>5.0864699898270599E-4</v>
      </c>
    </row>
    <row r="213" spans="1:5" x14ac:dyDescent="0.25">
      <c r="A213" s="111" t="s">
        <v>3312</v>
      </c>
      <c r="B213" s="111">
        <v>8.0357226700054785</v>
      </c>
      <c r="C213" s="111">
        <v>4.6326003599655684E-2</v>
      </c>
      <c r="D213" s="111">
        <v>8.0357226700054785</v>
      </c>
      <c r="E213" s="111">
        <v>4.6326003599655684E-2</v>
      </c>
    </row>
    <row r="214" spans="1:5" x14ac:dyDescent="0.25">
      <c r="A214" s="111" t="s">
        <v>3292</v>
      </c>
      <c r="B214" s="111">
        <v>0.19226856561546288</v>
      </c>
      <c r="C214" s="111">
        <v>5.0864699898270599E-4</v>
      </c>
      <c r="D214" s="111">
        <v>0.19226856561546288</v>
      </c>
      <c r="E214" s="111">
        <v>5.0864699898270599E-4</v>
      </c>
    </row>
    <row r="215" spans="1:5" x14ac:dyDescent="0.25">
      <c r="A215" s="111" t="s">
        <v>3273</v>
      </c>
      <c r="B215" s="111">
        <v>0.19391188668909931</v>
      </c>
      <c r="C215" s="111">
        <v>3.9517959151733313E-3</v>
      </c>
      <c r="D215" s="111">
        <v>0.19391188668909931</v>
      </c>
      <c r="E215" s="111">
        <v>3.9517959151733313E-3</v>
      </c>
    </row>
    <row r="216" spans="1:5" x14ac:dyDescent="0.25">
      <c r="A216" s="111" t="s">
        <v>3472</v>
      </c>
      <c r="B216" s="111">
        <v>0.54914312544017529</v>
      </c>
      <c r="C216" s="111">
        <v>8.8426324438531968E-3</v>
      </c>
      <c r="D216" s="111">
        <v>0.54914312544017529</v>
      </c>
      <c r="E216" s="111">
        <v>8.8426324438531968E-3</v>
      </c>
    </row>
    <row r="217" spans="1:5" x14ac:dyDescent="0.25">
      <c r="A217" s="111" t="s">
        <v>3422</v>
      </c>
      <c r="B217" s="111">
        <v>1.3109006964551218</v>
      </c>
      <c r="C217" s="111">
        <v>3.7561624540261365E-3</v>
      </c>
      <c r="D217" s="111">
        <v>1.3109006964551218</v>
      </c>
      <c r="E217" s="111">
        <v>3.7561624540261365E-3</v>
      </c>
    </row>
    <row r="218" spans="1:5" x14ac:dyDescent="0.25">
      <c r="A218" s="111" t="s">
        <v>3405</v>
      </c>
      <c r="B218" s="111">
        <v>1.240785663979967</v>
      </c>
      <c r="C218" s="111">
        <v>2.9736286094373581E-3</v>
      </c>
      <c r="D218" s="111">
        <v>1.240785663979967</v>
      </c>
      <c r="E218" s="111">
        <v>2.9736286094373581E-3</v>
      </c>
    </row>
    <row r="219" spans="1:5" x14ac:dyDescent="0.25">
      <c r="A219" s="111" t="s">
        <v>3360</v>
      </c>
      <c r="B219" s="111">
        <v>1.0221457078018625</v>
      </c>
      <c r="C219" s="111">
        <v>4.5778229908443541E-3</v>
      </c>
      <c r="D219" s="111">
        <v>1.0221457078018625</v>
      </c>
      <c r="E219" s="111">
        <v>4.5778229908443541E-3</v>
      </c>
    </row>
    <row r="220" spans="1:5" x14ac:dyDescent="0.25">
      <c r="A220" s="111" t="s">
        <v>3335</v>
      </c>
      <c r="B220" s="111">
        <v>0.62465764144299241</v>
      </c>
      <c r="C220" s="111">
        <v>1.6824477658658737E-3</v>
      </c>
      <c r="D220" s="111">
        <v>0.62465764144299241</v>
      </c>
      <c r="E220" s="111">
        <v>1.6824477658658737E-3</v>
      </c>
    </row>
    <row r="221" spans="1:5" x14ac:dyDescent="0.25">
      <c r="A221" s="111" t="s">
        <v>3311</v>
      </c>
      <c r="B221" s="111">
        <v>0.36379998434932309</v>
      </c>
      <c r="C221" s="111">
        <v>5.008216605368182E-3</v>
      </c>
      <c r="D221" s="111">
        <v>0.36379998434932309</v>
      </c>
      <c r="E221" s="111">
        <v>5.008216605368182E-3</v>
      </c>
    </row>
    <row r="222" spans="1:5" x14ac:dyDescent="0.25">
      <c r="A222" s="111" t="s">
        <v>3291</v>
      </c>
      <c r="B222" s="111">
        <v>0.60505516863604347</v>
      </c>
      <c r="C222" s="111">
        <v>3.9126692229438922E-3</v>
      </c>
      <c r="D222" s="111">
        <v>0.60505516863604347</v>
      </c>
      <c r="E222" s="111">
        <v>3.9126692229438922E-3</v>
      </c>
    </row>
    <row r="223" spans="1:5" x14ac:dyDescent="0.25">
      <c r="A223" s="111" t="s">
        <v>3381</v>
      </c>
      <c r="B223" s="111">
        <v>0.1126848736207841</v>
      </c>
      <c r="C223" s="111">
        <v>3.1301353783551138E-4</v>
      </c>
      <c r="D223" s="111">
        <v>0.1126848736207841</v>
      </c>
      <c r="E223" s="111">
        <v>3.1301353783551138E-4</v>
      </c>
    </row>
    <row r="224" spans="1:5" x14ac:dyDescent="0.25">
      <c r="A224" s="111" t="s">
        <v>3471</v>
      </c>
      <c r="B224" s="111">
        <v>0.37021676187495112</v>
      </c>
      <c r="C224" s="111">
        <v>1.9485092730260584E-2</v>
      </c>
      <c r="D224" s="111">
        <v>0.37021676187495112</v>
      </c>
      <c r="E224" s="111">
        <v>1.9485092730260584E-2</v>
      </c>
    </row>
    <row r="225" spans="1:5" x14ac:dyDescent="0.25">
      <c r="A225" s="111" t="s">
        <v>3423</v>
      </c>
      <c r="B225" s="111">
        <v>2.0440566554503481</v>
      </c>
      <c r="C225" s="111">
        <v>3.56835433132483E-2</v>
      </c>
      <c r="D225" s="111">
        <v>2.0440566554503481</v>
      </c>
      <c r="E225" s="111">
        <v>3.56835433132483E-2</v>
      </c>
    </row>
    <row r="226" spans="1:5" x14ac:dyDescent="0.25">
      <c r="A226" s="111" t="s">
        <v>3421</v>
      </c>
      <c r="B226" s="111">
        <v>0.6788481101807653</v>
      </c>
      <c r="C226" s="111">
        <v>5.3994835276625717E-3</v>
      </c>
      <c r="D226" s="111">
        <v>0.6788481101807653</v>
      </c>
      <c r="E226" s="111">
        <v>5.3994835276625717E-3</v>
      </c>
    </row>
    <row r="227" spans="1:5" x14ac:dyDescent="0.25">
      <c r="A227" s="111" t="s">
        <v>3359</v>
      </c>
      <c r="B227" s="111">
        <v>0.14398622740433523</v>
      </c>
      <c r="C227" s="111">
        <v>4.6952030675326707E-4</v>
      </c>
      <c r="D227" s="111">
        <v>0.14398622740433523</v>
      </c>
      <c r="E227" s="111">
        <v>4.6952030675326707E-4</v>
      </c>
    </row>
    <row r="228" spans="1:5" x14ac:dyDescent="0.25">
      <c r="A228" s="111" t="s">
        <v>3310</v>
      </c>
      <c r="B228" s="111">
        <v>1.3418890367008374</v>
      </c>
      <c r="C228" s="111">
        <v>6.6515376790046172E-3</v>
      </c>
      <c r="D228" s="111">
        <v>1.3418890367008374</v>
      </c>
      <c r="E228" s="111">
        <v>6.6515376790046172E-3</v>
      </c>
    </row>
    <row r="229" spans="1:5" x14ac:dyDescent="0.25">
      <c r="A229" s="111" t="s">
        <v>3290</v>
      </c>
      <c r="B229" s="111">
        <v>0.11503247515455044</v>
      </c>
      <c r="C229" s="111">
        <v>8.2166053681821736E-4</v>
      </c>
      <c r="D229" s="111">
        <v>0.11503247515455044</v>
      </c>
      <c r="E229" s="111">
        <v>8.2166053681821736E-4</v>
      </c>
    </row>
    <row r="230" spans="1:5" x14ac:dyDescent="0.25">
      <c r="A230" s="111" t="s">
        <v>3489</v>
      </c>
      <c r="B230" s="111">
        <v>2.6808044447922375</v>
      </c>
      <c r="C230" s="111">
        <v>5.3368808200954694E-2</v>
      </c>
      <c r="D230" s="111">
        <v>2.6808044447922375</v>
      </c>
      <c r="E230" s="111">
        <v>5.3368808200954694E-2</v>
      </c>
    </row>
    <row r="231" spans="1:5" x14ac:dyDescent="0.25">
      <c r="A231" s="111" t="s">
        <v>3470</v>
      </c>
      <c r="B231" s="111">
        <v>1.1453165349401362</v>
      </c>
      <c r="C231" s="111">
        <v>7.3949448313639565E-3</v>
      </c>
      <c r="D231" s="111">
        <v>1.1453165349401362</v>
      </c>
      <c r="E231" s="111">
        <v>7.3949448313639565E-3</v>
      </c>
    </row>
    <row r="232" spans="1:5" x14ac:dyDescent="0.25">
      <c r="A232" s="111" t="s">
        <v>3443</v>
      </c>
      <c r="B232" s="111">
        <v>0.1190233977619532</v>
      </c>
      <c r="C232" s="111">
        <v>3.521402300649503E-4</v>
      </c>
      <c r="D232" s="111">
        <v>0.1190233977619532</v>
      </c>
      <c r="E232" s="111">
        <v>3.521402300649503E-4</v>
      </c>
    </row>
    <row r="233" spans="1:5" x14ac:dyDescent="0.25">
      <c r="A233" s="111" t="s">
        <v>3420</v>
      </c>
      <c r="B233" s="111">
        <v>0.65447218092182491</v>
      </c>
      <c r="C233" s="111">
        <v>5.7907504499569605E-3</v>
      </c>
      <c r="D233" s="111">
        <v>0.65447218092182491</v>
      </c>
      <c r="E233" s="111">
        <v>5.7907504499569605E-3</v>
      </c>
    </row>
    <row r="234" spans="1:5" x14ac:dyDescent="0.25">
      <c r="A234" s="111" t="s">
        <v>3382</v>
      </c>
      <c r="B234" s="111">
        <v>0.78848110180765318</v>
      </c>
      <c r="C234" s="111">
        <v>3.2866421472728695E-3</v>
      </c>
      <c r="D234" s="111">
        <v>0.78848110180765318</v>
      </c>
      <c r="E234" s="111">
        <v>3.2866421472728695E-3</v>
      </c>
    </row>
    <row r="235" spans="1:5" x14ac:dyDescent="0.25">
      <c r="A235" s="111" t="s">
        <v>3358</v>
      </c>
      <c r="B235" s="111">
        <v>2.3476015337663355E-2</v>
      </c>
      <c r="C235" s="111">
        <v>3.9126692229438922E-4</v>
      </c>
      <c r="D235" s="111">
        <v>2.3476015337663355E-2</v>
      </c>
      <c r="E235" s="111">
        <v>3.9126692229438922E-4</v>
      </c>
    </row>
    <row r="236" spans="1:5" x14ac:dyDescent="0.25">
      <c r="A236" s="111" t="s">
        <v>3334</v>
      </c>
      <c r="B236" s="111">
        <v>0.15940214414273418</v>
      </c>
      <c r="C236" s="111">
        <v>5.4777369121214491E-4</v>
      </c>
      <c r="D236" s="111">
        <v>0.15940214414273418</v>
      </c>
      <c r="E236" s="111">
        <v>5.4777369121214491E-4</v>
      </c>
    </row>
    <row r="237" spans="1:5" x14ac:dyDescent="0.25">
      <c r="A237" s="111" t="s">
        <v>3309</v>
      </c>
      <c r="B237" s="111">
        <v>0.11726269661162846</v>
      </c>
      <c r="C237" s="111">
        <v>3.521402300649503E-4</v>
      </c>
      <c r="D237" s="111">
        <v>0.11726269661162846</v>
      </c>
      <c r="E237" s="111">
        <v>3.521402300649503E-4</v>
      </c>
    </row>
    <row r="238" spans="1:5" x14ac:dyDescent="0.25">
      <c r="A238" s="111" t="s">
        <v>3272</v>
      </c>
      <c r="B238" s="111">
        <v>1.2661397605446436</v>
      </c>
      <c r="C238" s="111">
        <v>1.3303075358009234E-2</v>
      </c>
      <c r="D238" s="111">
        <v>1.2661397605446436</v>
      </c>
      <c r="E238" s="111">
        <v>1.3303075358009234E-2</v>
      </c>
    </row>
    <row r="239" spans="1:5" x14ac:dyDescent="0.25">
      <c r="A239" s="111" t="s">
        <v>3490</v>
      </c>
      <c r="B239" s="111">
        <v>1.4122388293293684</v>
      </c>
      <c r="C239" s="111">
        <v>5.43861021989201E-3</v>
      </c>
      <c r="D239" s="111">
        <v>1.4122388293293684</v>
      </c>
      <c r="E239" s="111">
        <v>5.43861021989201E-3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0"/>
  <sheetViews>
    <sheetView workbookViewId="0">
      <selection activeCell="C33" sqref="C33"/>
    </sheetView>
  </sheetViews>
  <sheetFormatPr defaultRowHeight="15" x14ac:dyDescent="0.25"/>
  <cols>
    <col min="1" max="1" width="11.28515625" bestFit="1" customWidth="1"/>
    <col min="2" max="3" width="12" bestFit="1" customWidth="1"/>
    <col min="4" max="4" width="16.85546875" bestFit="1" customWidth="1"/>
    <col min="5" max="5" width="16.42578125" bestFit="1" customWidth="1"/>
  </cols>
  <sheetData>
    <row r="4" spans="1:5" x14ac:dyDescent="0.25">
      <c r="A4" s="154" t="s">
        <v>1</v>
      </c>
      <c r="B4" t="s">
        <v>5606</v>
      </c>
      <c r="C4" t="s">
        <v>5607</v>
      </c>
      <c r="D4" t="s">
        <v>5608</v>
      </c>
      <c r="E4" t="s">
        <v>5609</v>
      </c>
    </row>
    <row r="5" spans="1:5" x14ac:dyDescent="0.25">
      <c r="A5" t="s">
        <v>5587</v>
      </c>
      <c r="B5" s="155">
        <v>275.22419828592132</v>
      </c>
      <c r="C5" s="155">
        <v>3.1158813825292726</v>
      </c>
      <c r="D5" s="155">
        <v>255.91190411991661</v>
      </c>
      <c r="E5" s="155">
        <v>2.9587784634494247</v>
      </c>
    </row>
    <row r="6" spans="1:5" x14ac:dyDescent="0.25">
      <c r="A6" t="s">
        <v>5588</v>
      </c>
      <c r="B6" s="155">
        <v>342.04150746088561</v>
      </c>
      <c r="C6" s="155">
        <v>3.9902666613039468</v>
      </c>
      <c r="D6" s="155">
        <v>292.16174923908784</v>
      </c>
      <c r="E6" s="155">
        <v>3.7444268010900279</v>
      </c>
    </row>
    <row r="7" spans="1:5" x14ac:dyDescent="0.25">
      <c r="A7" t="s">
        <v>5589</v>
      </c>
      <c r="B7" s="155">
        <v>255.8551939975124</v>
      </c>
      <c r="C7" s="155">
        <v>3.9198732094852158</v>
      </c>
      <c r="D7" s="155">
        <v>245.99832847155241</v>
      </c>
      <c r="E7" s="155">
        <v>3.9173855474862589</v>
      </c>
    </row>
    <row r="8" spans="1:5" x14ac:dyDescent="0.25">
      <c r="A8" t="s">
        <v>5590</v>
      </c>
      <c r="B8" s="155">
        <v>244.95989795104848</v>
      </c>
      <c r="C8" s="155">
        <v>3.9152116718488403</v>
      </c>
      <c r="D8" s="155">
        <v>214.30352402516107</v>
      </c>
      <c r="E8" s="155">
        <v>3.4605837977820548</v>
      </c>
    </row>
    <row r="9" spans="1:5" x14ac:dyDescent="0.25">
      <c r="A9" t="s">
        <v>5591</v>
      </c>
      <c r="B9" s="155">
        <v>243.09030418250961</v>
      </c>
      <c r="C9" s="155">
        <v>3.3916349809885946</v>
      </c>
      <c r="D9" s="155">
        <v>243.09030418250961</v>
      </c>
      <c r="E9" s="155">
        <v>3.3916349809885946</v>
      </c>
    </row>
    <row r="10" spans="1:5" x14ac:dyDescent="0.25">
      <c r="A10" t="s">
        <v>5604</v>
      </c>
      <c r="B10" s="155">
        <v>1361.1711018778774</v>
      </c>
      <c r="C10" s="155">
        <v>18.332867906155883</v>
      </c>
      <c r="D10" s="155">
        <v>1251.4658100382264</v>
      </c>
      <c r="E10" s="155">
        <v>17.47280959079637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F28" sqref="F28"/>
    </sheetView>
  </sheetViews>
  <sheetFormatPr defaultRowHeight="15" x14ac:dyDescent="0.25"/>
  <cols>
    <col min="1" max="1" width="14.7109375" customWidth="1"/>
    <col min="2" max="2" width="14" customWidth="1"/>
    <col min="3" max="3" width="14.7109375" customWidth="1"/>
    <col min="4" max="4" width="14.85546875" customWidth="1"/>
  </cols>
  <sheetData>
    <row r="1" spans="1:4" x14ac:dyDescent="0.25">
      <c r="A1" s="50" t="s">
        <v>1242</v>
      </c>
      <c r="B1" s="50" t="s">
        <v>1243</v>
      </c>
      <c r="C1" s="50" t="s">
        <v>999</v>
      </c>
      <c r="D1" s="50" t="s">
        <v>1000</v>
      </c>
    </row>
    <row r="2" spans="1:4" x14ac:dyDescent="0.25">
      <c r="A2" s="51">
        <v>287.17382580796624</v>
      </c>
      <c r="B2" s="51">
        <v>3.835237499021833</v>
      </c>
      <c r="C2" s="51">
        <v>287.17382580796624</v>
      </c>
      <c r="D2" s="51">
        <v>3.835237499021833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5"/>
  <sheetViews>
    <sheetView workbookViewId="0">
      <selection activeCell="I1" sqref="I1"/>
    </sheetView>
  </sheetViews>
  <sheetFormatPr defaultRowHeight="15" x14ac:dyDescent="0.25"/>
  <cols>
    <col min="2" max="2" width="11.28515625" bestFit="1" customWidth="1"/>
    <col min="3" max="3" width="5.28515625" bestFit="1" customWidth="1"/>
    <col min="4" max="4" width="14.7109375" bestFit="1" customWidth="1"/>
    <col min="5" max="5" width="16.7109375" bestFit="1" customWidth="1"/>
    <col min="6" max="6" width="18" bestFit="1" customWidth="1"/>
    <col min="7" max="7" width="24.7109375" bestFit="1" customWidth="1"/>
    <col min="8" max="8" width="9.28515625" bestFit="1" customWidth="1"/>
    <col min="9" max="9" width="22" bestFit="1" customWidth="1"/>
    <col min="10" max="10" width="66.28515625" bestFit="1" customWidth="1"/>
  </cols>
  <sheetData>
    <row r="1" spans="1:10" x14ac:dyDescent="0.25">
      <c r="A1" s="54" t="s">
        <v>1255</v>
      </c>
      <c r="B1" s="54" t="s">
        <v>0</v>
      </c>
      <c r="C1" s="54" t="s">
        <v>1256</v>
      </c>
      <c r="D1" s="54" t="s">
        <v>1266</v>
      </c>
      <c r="E1" s="54" t="s">
        <v>1257</v>
      </c>
      <c r="F1" s="54" t="s">
        <v>3</v>
      </c>
      <c r="G1" s="54" t="s">
        <v>4</v>
      </c>
      <c r="H1" s="54" t="s">
        <v>3009</v>
      </c>
      <c r="I1" s="25" t="s">
        <v>1267</v>
      </c>
      <c r="J1" s="54" t="s">
        <v>1267</v>
      </c>
    </row>
    <row r="2" spans="1:10" x14ac:dyDescent="0.25">
      <c r="A2" s="55">
        <v>13815</v>
      </c>
      <c r="B2" s="55" t="s">
        <v>3017</v>
      </c>
      <c r="C2" s="55">
        <v>2011</v>
      </c>
      <c r="D2" s="56">
        <v>40635</v>
      </c>
      <c r="E2" s="55">
        <v>88</v>
      </c>
      <c r="F2" s="55">
        <v>737</v>
      </c>
      <c r="G2" s="55">
        <v>32994</v>
      </c>
      <c r="H2" s="57" t="s">
        <v>3010</v>
      </c>
      <c r="I2" s="57" t="s">
        <v>1274</v>
      </c>
      <c r="J2" s="57" t="s">
        <v>3889</v>
      </c>
    </row>
    <row r="3" spans="1:10" x14ac:dyDescent="0.25">
      <c r="A3" s="55">
        <v>13842</v>
      </c>
      <c r="B3" s="55" t="s">
        <v>3018</v>
      </c>
      <c r="C3" s="55">
        <v>2011</v>
      </c>
      <c r="D3" s="56">
        <v>40636</v>
      </c>
      <c r="E3" s="55">
        <v>117</v>
      </c>
      <c r="F3" s="55">
        <v>30</v>
      </c>
      <c r="G3" s="55">
        <v>3510</v>
      </c>
      <c r="H3" s="57" t="s">
        <v>3011</v>
      </c>
      <c r="I3" s="57" t="s">
        <v>1272</v>
      </c>
      <c r="J3" s="57" t="s">
        <v>3890</v>
      </c>
    </row>
    <row r="4" spans="1:10" x14ac:dyDescent="0.25">
      <c r="A4" s="55">
        <v>13816</v>
      </c>
      <c r="B4" s="55" t="s">
        <v>3019</v>
      </c>
      <c r="C4" s="55">
        <v>2011</v>
      </c>
      <c r="D4" s="56">
        <v>40637</v>
      </c>
      <c r="E4" s="55">
        <v>60</v>
      </c>
      <c r="F4" s="55">
        <v>58</v>
      </c>
      <c r="G4" s="55">
        <v>3480</v>
      </c>
      <c r="H4" s="57" t="s">
        <v>3010</v>
      </c>
      <c r="I4" s="57" t="s">
        <v>1274</v>
      </c>
      <c r="J4" s="57" t="s">
        <v>3891</v>
      </c>
    </row>
    <row r="5" spans="1:10" x14ac:dyDescent="0.25">
      <c r="A5" s="55">
        <v>13841</v>
      </c>
      <c r="B5" s="55" t="s">
        <v>3020</v>
      </c>
      <c r="C5" s="55">
        <v>2011</v>
      </c>
      <c r="D5" s="56">
        <v>40638</v>
      </c>
      <c r="E5" s="55">
        <v>405</v>
      </c>
      <c r="F5" s="55">
        <v>30</v>
      </c>
      <c r="G5" s="55">
        <v>12150</v>
      </c>
      <c r="H5" s="57" t="s">
        <v>3011</v>
      </c>
      <c r="I5" s="57" t="s">
        <v>1272</v>
      </c>
      <c r="J5" s="57" t="s">
        <v>3892</v>
      </c>
    </row>
    <row r="6" spans="1:10" x14ac:dyDescent="0.25">
      <c r="A6" s="55">
        <v>13847</v>
      </c>
      <c r="B6" s="55" t="s">
        <v>3021</v>
      </c>
      <c r="C6" s="55">
        <v>2011</v>
      </c>
      <c r="D6" s="56">
        <v>40639</v>
      </c>
      <c r="E6" s="55">
        <v>226</v>
      </c>
      <c r="F6" s="55">
        <v>17</v>
      </c>
      <c r="G6" s="55">
        <v>3842</v>
      </c>
      <c r="H6" s="57" t="s">
        <v>3011</v>
      </c>
      <c r="I6" s="57" t="s">
        <v>1272</v>
      </c>
      <c r="J6" s="57" t="s">
        <v>3893</v>
      </c>
    </row>
    <row r="7" spans="1:10" x14ac:dyDescent="0.25">
      <c r="A7" s="55">
        <v>13817</v>
      </c>
      <c r="B7" s="55" t="s">
        <v>3022</v>
      </c>
      <c r="C7" s="55">
        <v>2011</v>
      </c>
      <c r="D7" s="56">
        <v>40640</v>
      </c>
      <c r="E7" s="55">
        <v>173</v>
      </c>
      <c r="F7" s="55">
        <v>275</v>
      </c>
      <c r="G7" s="55">
        <v>19599</v>
      </c>
      <c r="H7" s="57" t="s">
        <v>3010</v>
      </c>
      <c r="I7" s="57" t="s">
        <v>1274</v>
      </c>
      <c r="J7" s="57" t="s">
        <v>3894</v>
      </c>
    </row>
    <row r="8" spans="1:10" x14ac:dyDescent="0.25">
      <c r="A8" s="55">
        <v>13818</v>
      </c>
      <c r="B8" s="55" t="s">
        <v>3022</v>
      </c>
      <c r="C8" s="55">
        <v>2011</v>
      </c>
      <c r="D8" s="56">
        <v>40640</v>
      </c>
      <c r="E8" s="55">
        <v>98</v>
      </c>
      <c r="F8" s="55">
        <v>2552</v>
      </c>
      <c r="G8" s="55">
        <v>89015</v>
      </c>
      <c r="H8" s="57" t="s">
        <v>3010</v>
      </c>
      <c r="I8" s="57" t="s">
        <v>1270</v>
      </c>
      <c r="J8" s="57" t="s">
        <v>3895</v>
      </c>
    </row>
    <row r="9" spans="1:10" x14ac:dyDescent="0.25">
      <c r="A9" s="55">
        <v>13843</v>
      </c>
      <c r="B9" s="55" t="s">
        <v>3022</v>
      </c>
      <c r="C9" s="55">
        <v>2011</v>
      </c>
      <c r="D9" s="56">
        <v>40640</v>
      </c>
      <c r="E9" s="55">
        <v>365</v>
      </c>
      <c r="F9" s="55">
        <v>38</v>
      </c>
      <c r="G9" s="55">
        <v>13870</v>
      </c>
      <c r="H9" s="57" t="s">
        <v>3011</v>
      </c>
      <c r="I9" s="57" t="s">
        <v>1272</v>
      </c>
      <c r="J9" s="57" t="s">
        <v>3896</v>
      </c>
    </row>
    <row r="10" spans="1:10" x14ac:dyDescent="0.25">
      <c r="A10" s="55">
        <v>13819</v>
      </c>
      <c r="B10" s="55" t="s">
        <v>3023</v>
      </c>
      <c r="C10" s="55">
        <v>2011</v>
      </c>
      <c r="D10" s="56">
        <v>40641</v>
      </c>
      <c r="E10" s="55">
        <v>83</v>
      </c>
      <c r="F10" s="55">
        <v>17</v>
      </c>
      <c r="G10" s="55">
        <v>1411</v>
      </c>
      <c r="H10" s="57" t="s">
        <v>3010</v>
      </c>
      <c r="I10" s="57" t="s">
        <v>1322</v>
      </c>
      <c r="J10" s="57" t="s">
        <v>3897</v>
      </c>
    </row>
    <row r="11" spans="1:10" x14ac:dyDescent="0.25">
      <c r="A11" s="55">
        <v>13838</v>
      </c>
      <c r="B11" s="55" t="s">
        <v>3023</v>
      </c>
      <c r="C11" s="55">
        <v>2011</v>
      </c>
      <c r="D11" s="56">
        <v>40641</v>
      </c>
      <c r="E11" s="55">
        <v>337</v>
      </c>
      <c r="F11" s="55">
        <v>70</v>
      </c>
      <c r="G11" s="55">
        <v>24489</v>
      </c>
      <c r="H11" s="57" t="s">
        <v>3011</v>
      </c>
      <c r="I11" s="57" t="s">
        <v>1272</v>
      </c>
      <c r="J11" s="57" t="s">
        <v>3898</v>
      </c>
    </row>
    <row r="12" spans="1:10" x14ac:dyDescent="0.25">
      <c r="A12" s="55">
        <v>13820</v>
      </c>
      <c r="B12" s="55" t="s">
        <v>3024</v>
      </c>
      <c r="C12" s="55">
        <v>2011</v>
      </c>
      <c r="D12" s="56">
        <v>40644</v>
      </c>
      <c r="E12" s="55">
        <v>7</v>
      </c>
      <c r="F12" s="55">
        <v>944</v>
      </c>
      <c r="G12" s="55">
        <v>6608</v>
      </c>
      <c r="H12" s="57" t="s">
        <v>3010</v>
      </c>
      <c r="I12" s="57" t="s">
        <v>1270</v>
      </c>
      <c r="J12" s="57" t="s">
        <v>3899</v>
      </c>
    </row>
    <row r="13" spans="1:10" x14ac:dyDescent="0.25">
      <c r="A13" s="55">
        <v>13846</v>
      </c>
      <c r="B13" s="55" t="s">
        <v>3025</v>
      </c>
      <c r="C13" s="55">
        <v>2011</v>
      </c>
      <c r="D13" s="56">
        <v>40645</v>
      </c>
      <c r="E13" s="55">
        <v>410</v>
      </c>
      <c r="F13" s="55">
        <v>38</v>
      </c>
      <c r="G13" s="55">
        <v>20491</v>
      </c>
      <c r="H13" s="57" t="s">
        <v>3011</v>
      </c>
      <c r="I13" s="57" t="s">
        <v>1272</v>
      </c>
      <c r="J13" s="57" t="s">
        <v>3900</v>
      </c>
    </row>
    <row r="14" spans="1:10" x14ac:dyDescent="0.25">
      <c r="A14" s="55">
        <v>13845</v>
      </c>
      <c r="B14" s="55" t="s">
        <v>3026</v>
      </c>
      <c r="C14" s="55">
        <v>2011</v>
      </c>
      <c r="D14" s="56">
        <v>40646</v>
      </c>
      <c r="E14" s="55">
        <v>408</v>
      </c>
      <c r="F14" s="55">
        <v>14</v>
      </c>
      <c r="G14" s="55">
        <v>5712</v>
      </c>
      <c r="H14" s="57" t="s">
        <v>3011</v>
      </c>
      <c r="I14" s="57" t="s">
        <v>1272</v>
      </c>
      <c r="J14" s="57" t="s">
        <v>3901</v>
      </c>
    </row>
    <row r="15" spans="1:10" x14ac:dyDescent="0.25">
      <c r="A15" s="55">
        <v>13821</v>
      </c>
      <c r="B15" s="55" t="s">
        <v>3027</v>
      </c>
      <c r="C15" s="55">
        <v>2011</v>
      </c>
      <c r="D15" s="56">
        <v>40647</v>
      </c>
      <c r="E15" s="55">
        <v>126</v>
      </c>
      <c r="F15" s="55">
        <v>750</v>
      </c>
      <c r="G15" s="55">
        <v>22636</v>
      </c>
      <c r="H15" s="57" t="s">
        <v>3010</v>
      </c>
      <c r="I15" s="57" t="s">
        <v>1274</v>
      </c>
      <c r="J15" s="57" t="s">
        <v>3902</v>
      </c>
    </row>
    <row r="16" spans="1:10" x14ac:dyDescent="0.25">
      <c r="A16" s="55">
        <v>13822</v>
      </c>
      <c r="B16" s="55" t="s">
        <v>3028</v>
      </c>
      <c r="C16" s="55">
        <v>2011</v>
      </c>
      <c r="D16" s="56">
        <v>40651</v>
      </c>
      <c r="E16" s="55">
        <v>22</v>
      </c>
      <c r="F16" s="55">
        <v>48</v>
      </c>
      <c r="G16" s="55">
        <v>1056</v>
      </c>
      <c r="H16" s="57" t="s">
        <v>3010</v>
      </c>
      <c r="I16" s="57" t="s">
        <v>1322</v>
      </c>
      <c r="J16" s="57" t="s">
        <v>3903</v>
      </c>
    </row>
    <row r="17" spans="1:10" x14ac:dyDescent="0.25">
      <c r="A17" s="55">
        <v>13840</v>
      </c>
      <c r="B17" s="55" t="s">
        <v>3029</v>
      </c>
      <c r="C17" s="55">
        <v>2011</v>
      </c>
      <c r="D17" s="56">
        <v>40652</v>
      </c>
      <c r="E17" s="55">
        <v>240</v>
      </c>
      <c r="F17" s="55">
        <v>43</v>
      </c>
      <c r="G17" s="55">
        <v>10320</v>
      </c>
      <c r="H17" s="57" t="s">
        <v>3011</v>
      </c>
      <c r="I17" s="57" t="s">
        <v>1272</v>
      </c>
      <c r="J17" s="57" t="s">
        <v>3904</v>
      </c>
    </row>
    <row r="18" spans="1:10" x14ac:dyDescent="0.25">
      <c r="A18" s="55">
        <v>13844</v>
      </c>
      <c r="B18" s="55" t="s">
        <v>3029</v>
      </c>
      <c r="C18" s="55">
        <v>2011</v>
      </c>
      <c r="D18" s="56">
        <v>40652</v>
      </c>
      <c r="E18" s="55">
        <v>454</v>
      </c>
      <c r="F18" s="55">
        <v>9</v>
      </c>
      <c r="G18" s="55">
        <v>11614</v>
      </c>
      <c r="H18" s="57" t="s">
        <v>3011</v>
      </c>
      <c r="I18" s="57" t="s">
        <v>1272</v>
      </c>
      <c r="J18" s="57" t="s">
        <v>3905</v>
      </c>
    </row>
    <row r="19" spans="1:10" x14ac:dyDescent="0.25">
      <c r="A19" s="55">
        <v>13848</v>
      </c>
      <c r="B19" s="55" t="s">
        <v>3029</v>
      </c>
      <c r="C19" s="55">
        <v>2011</v>
      </c>
      <c r="D19" s="56">
        <v>40652</v>
      </c>
      <c r="E19" s="55">
        <v>463</v>
      </c>
      <c r="F19" s="55">
        <v>45</v>
      </c>
      <c r="G19" s="55">
        <v>21105</v>
      </c>
      <c r="H19" s="57" t="s">
        <v>3011</v>
      </c>
      <c r="I19" s="57" t="s">
        <v>1272</v>
      </c>
      <c r="J19" s="57" t="s">
        <v>3906</v>
      </c>
    </row>
    <row r="20" spans="1:10" x14ac:dyDescent="0.25">
      <c r="A20" s="55">
        <v>13849</v>
      </c>
      <c r="B20" s="55" t="s">
        <v>3030</v>
      </c>
      <c r="C20" s="55">
        <v>2011</v>
      </c>
      <c r="D20" s="56">
        <v>40653</v>
      </c>
      <c r="E20" s="55">
        <v>405</v>
      </c>
      <c r="F20" s="55">
        <v>30</v>
      </c>
      <c r="G20" s="55">
        <v>12150</v>
      </c>
      <c r="H20" s="57" t="s">
        <v>3011</v>
      </c>
      <c r="I20" s="57" t="s">
        <v>1272</v>
      </c>
      <c r="J20" s="57" t="s">
        <v>3907</v>
      </c>
    </row>
    <row r="21" spans="1:10" x14ac:dyDescent="0.25">
      <c r="A21" s="55">
        <v>13823</v>
      </c>
      <c r="B21" s="55" t="s">
        <v>3031</v>
      </c>
      <c r="C21" s="55">
        <v>2011</v>
      </c>
      <c r="D21" s="56">
        <v>40659</v>
      </c>
      <c r="E21" s="55">
        <v>24</v>
      </c>
      <c r="F21" s="55">
        <v>63</v>
      </c>
      <c r="G21" s="55">
        <v>1512</v>
      </c>
      <c r="H21" s="57" t="s">
        <v>3010</v>
      </c>
      <c r="I21" s="57" t="s">
        <v>1274</v>
      </c>
      <c r="J21" s="57" t="s">
        <v>3908</v>
      </c>
    </row>
    <row r="22" spans="1:10" x14ac:dyDescent="0.25">
      <c r="A22" s="55">
        <v>13824</v>
      </c>
      <c r="B22" s="55" t="s">
        <v>3031</v>
      </c>
      <c r="C22" s="55">
        <v>2011</v>
      </c>
      <c r="D22" s="56">
        <v>40659</v>
      </c>
      <c r="E22" s="55">
        <v>2904</v>
      </c>
      <c r="F22" s="55">
        <v>395</v>
      </c>
      <c r="G22" s="55">
        <v>568963</v>
      </c>
      <c r="H22" s="57" t="s">
        <v>3010</v>
      </c>
      <c r="I22" s="57" t="s">
        <v>1322</v>
      </c>
      <c r="J22" s="57" t="s">
        <v>3909</v>
      </c>
    </row>
    <row r="23" spans="1:10" x14ac:dyDescent="0.25">
      <c r="A23" s="55">
        <v>13826</v>
      </c>
      <c r="B23" s="55" t="s">
        <v>3031</v>
      </c>
      <c r="C23" s="55">
        <v>2011</v>
      </c>
      <c r="D23" s="56">
        <v>40659</v>
      </c>
      <c r="E23" s="55">
        <v>260</v>
      </c>
      <c r="F23" s="55">
        <v>857</v>
      </c>
      <c r="G23" s="55">
        <v>89090</v>
      </c>
      <c r="H23" s="57" t="s">
        <v>3010</v>
      </c>
      <c r="I23" s="57" t="s">
        <v>1274</v>
      </c>
      <c r="J23" s="57" t="s">
        <v>3910</v>
      </c>
    </row>
    <row r="24" spans="1:10" x14ac:dyDescent="0.25">
      <c r="A24" s="55">
        <v>13827</v>
      </c>
      <c r="B24" s="55" t="s">
        <v>3031</v>
      </c>
      <c r="C24" s="55">
        <v>2011</v>
      </c>
      <c r="D24" s="56">
        <v>40659</v>
      </c>
      <c r="E24" s="55">
        <v>19</v>
      </c>
      <c r="F24" s="55">
        <v>242</v>
      </c>
      <c r="G24" s="55">
        <v>4598</v>
      </c>
      <c r="H24" s="57" t="s">
        <v>3010</v>
      </c>
      <c r="I24" s="57" t="s">
        <v>1274</v>
      </c>
      <c r="J24" s="57" t="s">
        <v>3911</v>
      </c>
    </row>
    <row r="25" spans="1:10" x14ac:dyDescent="0.25">
      <c r="A25" s="55">
        <v>13825</v>
      </c>
      <c r="B25" s="55" t="s">
        <v>3032</v>
      </c>
      <c r="C25" s="55">
        <v>2011</v>
      </c>
      <c r="D25" s="56">
        <v>40660</v>
      </c>
      <c r="E25" s="55">
        <v>1550</v>
      </c>
      <c r="F25" s="55">
        <v>264</v>
      </c>
      <c r="G25" s="55">
        <v>56623</v>
      </c>
      <c r="H25" s="57" t="s">
        <v>3010</v>
      </c>
      <c r="I25" s="57" t="s">
        <v>1299</v>
      </c>
      <c r="J25" s="57" t="s">
        <v>3912</v>
      </c>
    </row>
    <row r="26" spans="1:10" x14ac:dyDescent="0.25">
      <c r="A26" s="55">
        <v>13828</v>
      </c>
      <c r="B26" s="55" t="s">
        <v>3032</v>
      </c>
      <c r="C26" s="55">
        <v>2011</v>
      </c>
      <c r="D26" s="56">
        <v>40660</v>
      </c>
      <c r="E26" s="55">
        <v>971</v>
      </c>
      <c r="F26" s="55">
        <v>352</v>
      </c>
      <c r="G26" s="55">
        <v>77773</v>
      </c>
      <c r="H26" s="57" t="s">
        <v>3010</v>
      </c>
      <c r="I26" s="57" t="s">
        <v>1274</v>
      </c>
      <c r="J26" s="57" t="s">
        <v>3913</v>
      </c>
    </row>
    <row r="27" spans="1:10" x14ac:dyDescent="0.25">
      <c r="A27" s="55">
        <v>13829</v>
      </c>
      <c r="B27" s="55" t="s">
        <v>3032</v>
      </c>
      <c r="C27" s="55">
        <v>2011</v>
      </c>
      <c r="D27" s="56">
        <v>40660</v>
      </c>
      <c r="E27" s="55">
        <v>196</v>
      </c>
      <c r="F27" s="55">
        <v>187</v>
      </c>
      <c r="G27" s="55">
        <v>21307</v>
      </c>
      <c r="H27" s="57" t="s">
        <v>3010</v>
      </c>
      <c r="I27" s="57" t="s">
        <v>1322</v>
      </c>
      <c r="J27" s="57" t="s">
        <v>3914</v>
      </c>
    </row>
    <row r="28" spans="1:10" x14ac:dyDescent="0.25">
      <c r="A28" s="55">
        <v>13830</v>
      </c>
      <c r="B28" s="55" t="s">
        <v>3032</v>
      </c>
      <c r="C28" s="55">
        <v>2011</v>
      </c>
      <c r="D28" s="56">
        <v>40660</v>
      </c>
      <c r="E28" s="55">
        <v>47</v>
      </c>
      <c r="F28" s="55">
        <v>101</v>
      </c>
      <c r="G28" s="55">
        <v>4747</v>
      </c>
      <c r="H28" s="57" t="s">
        <v>3010</v>
      </c>
      <c r="I28" s="57" t="s">
        <v>1274</v>
      </c>
      <c r="J28" s="57" t="s">
        <v>3915</v>
      </c>
    </row>
    <row r="29" spans="1:10" x14ac:dyDescent="0.25">
      <c r="A29" s="55">
        <v>13831</v>
      </c>
      <c r="B29" s="55" t="s">
        <v>3033</v>
      </c>
      <c r="C29" s="55">
        <v>2011</v>
      </c>
      <c r="D29" s="56">
        <v>40661</v>
      </c>
      <c r="E29" s="55">
        <v>79</v>
      </c>
      <c r="F29" s="55">
        <v>14</v>
      </c>
      <c r="G29" s="55">
        <v>1106</v>
      </c>
      <c r="H29" s="57" t="s">
        <v>3010</v>
      </c>
      <c r="I29" s="57" t="s">
        <v>1322</v>
      </c>
      <c r="J29" s="57" t="s">
        <v>3916</v>
      </c>
    </row>
    <row r="30" spans="1:10" x14ac:dyDescent="0.25">
      <c r="A30" s="55">
        <v>13832</v>
      </c>
      <c r="B30" s="55" t="s">
        <v>3033</v>
      </c>
      <c r="C30" s="55">
        <v>2011</v>
      </c>
      <c r="D30" s="56">
        <v>40661</v>
      </c>
      <c r="E30" s="55">
        <v>151</v>
      </c>
      <c r="F30" s="55">
        <v>66</v>
      </c>
      <c r="G30" s="55">
        <v>9966</v>
      </c>
      <c r="H30" s="57" t="s">
        <v>3010</v>
      </c>
      <c r="I30" s="57" t="s">
        <v>1274</v>
      </c>
      <c r="J30" s="57" t="s">
        <v>3917</v>
      </c>
    </row>
    <row r="31" spans="1:10" x14ac:dyDescent="0.25">
      <c r="A31" s="55">
        <v>13833</v>
      </c>
      <c r="B31" s="55" t="s">
        <v>3033</v>
      </c>
      <c r="C31" s="55">
        <v>2011</v>
      </c>
      <c r="D31" s="56">
        <v>40661</v>
      </c>
      <c r="E31" s="55">
        <v>1275</v>
      </c>
      <c r="F31" s="55">
        <v>12</v>
      </c>
      <c r="G31" s="55">
        <v>15300</v>
      </c>
      <c r="H31" s="57" t="s">
        <v>3010</v>
      </c>
      <c r="I31" s="57" t="s">
        <v>1299</v>
      </c>
      <c r="J31" s="57" t="s">
        <v>3918</v>
      </c>
    </row>
    <row r="32" spans="1:10" x14ac:dyDescent="0.25">
      <c r="A32" s="55">
        <v>13834</v>
      </c>
      <c r="B32" s="55" t="s">
        <v>3033</v>
      </c>
      <c r="C32" s="55">
        <v>2011</v>
      </c>
      <c r="D32" s="56">
        <v>40661</v>
      </c>
      <c r="E32" s="55">
        <v>150</v>
      </c>
      <c r="F32" s="55">
        <v>93</v>
      </c>
      <c r="G32" s="55">
        <v>7330</v>
      </c>
      <c r="H32" s="57" t="s">
        <v>3010</v>
      </c>
      <c r="I32" s="57" t="s">
        <v>1322</v>
      </c>
      <c r="J32" s="57" t="s">
        <v>3919</v>
      </c>
    </row>
    <row r="33" spans="1:10" x14ac:dyDescent="0.25">
      <c r="A33" s="55">
        <v>13835</v>
      </c>
      <c r="B33" s="55" t="s">
        <v>3033</v>
      </c>
      <c r="C33" s="55">
        <v>2011</v>
      </c>
      <c r="D33" s="56">
        <v>40661</v>
      </c>
      <c r="E33" s="55">
        <v>213</v>
      </c>
      <c r="F33" s="55">
        <v>14</v>
      </c>
      <c r="G33" s="55">
        <v>2982</v>
      </c>
      <c r="H33" s="57" t="s">
        <v>3010</v>
      </c>
      <c r="I33" s="57" t="s">
        <v>1274</v>
      </c>
      <c r="J33" s="57" t="s">
        <v>3920</v>
      </c>
    </row>
    <row r="34" spans="1:10" x14ac:dyDescent="0.25">
      <c r="A34" s="55">
        <v>13836</v>
      </c>
      <c r="B34" s="55" t="s">
        <v>3033</v>
      </c>
      <c r="C34" s="55">
        <v>2011</v>
      </c>
      <c r="D34" s="56">
        <v>40661</v>
      </c>
      <c r="E34" s="55">
        <v>148</v>
      </c>
      <c r="F34" s="55">
        <v>363</v>
      </c>
      <c r="G34" s="55">
        <v>40646</v>
      </c>
      <c r="H34" s="57" t="s">
        <v>3010</v>
      </c>
      <c r="I34" s="57" t="s">
        <v>1270</v>
      </c>
      <c r="J34" s="57" t="s">
        <v>3921</v>
      </c>
    </row>
    <row r="35" spans="1:10" x14ac:dyDescent="0.25">
      <c r="A35" s="55">
        <v>13839</v>
      </c>
      <c r="B35" s="55" t="s">
        <v>3034</v>
      </c>
      <c r="C35" s="55">
        <v>2011</v>
      </c>
      <c r="D35" s="56">
        <v>40662</v>
      </c>
      <c r="E35" s="55">
        <v>451</v>
      </c>
      <c r="F35" s="55">
        <v>229</v>
      </c>
      <c r="G35" s="55">
        <v>20746</v>
      </c>
      <c r="H35" s="57" t="s">
        <v>3011</v>
      </c>
      <c r="I35" s="57" t="s">
        <v>1272</v>
      </c>
      <c r="J35" s="57" t="s">
        <v>3922</v>
      </c>
    </row>
    <row r="36" spans="1:10" x14ac:dyDescent="0.25">
      <c r="A36" s="55">
        <v>13837</v>
      </c>
      <c r="B36" s="55" t="s">
        <v>3035</v>
      </c>
      <c r="C36" s="55">
        <v>2011</v>
      </c>
      <c r="D36" s="56">
        <v>40663</v>
      </c>
      <c r="E36" s="55">
        <v>44</v>
      </c>
      <c r="F36" s="55">
        <v>26</v>
      </c>
      <c r="G36" s="55">
        <v>1144</v>
      </c>
      <c r="H36" s="57" t="s">
        <v>3010</v>
      </c>
      <c r="I36" s="57" t="s">
        <v>1274</v>
      </c>
      <c r="J36" s="57" t="s">
        <v>3923</v>
      </c>
    </row>
    <row r="37" spans="1:10" x14ac:dyDescent="0.25">
      <c r="A37" s="55">
        <v>13850</v>
      </c>
      <c r="B37" s="55" t="s">
        <v>3036</v>
      </c>
      <c r="C37" s="55">
        <v>2011</v>
      </c>
      <c r="D37" s="56">
        <v>40664</v>
      </c>
      <c r="E37" s="55">
        <v>147</v>
      </c>
      <c r="F37" s="55">
        <v>799</v>
      </c>
      <c r="G37" s="55">
        <v>35270</v>
      </c>
      <c r="H37" s="57" t="s">
        <v>3010</v>
      </c>
      <c r="I37" s="57" t="s">
        <v>1274</v>
      </c>
      <c r="J37" s="57" t="s">
        <v>3924</v>
      </c>
    </row>
    <row r="38" spans="1:10" x14ac:dyDescent="0.25">
      <c r="A38" s="55">
        <v>13851</v>
      </c>
      <c r="B38" s="55" t="s">
        <v>3036</v>
      </c>
      <c r="C38" s="55">
        <v>2011</v>
      </c>
      <c r="D38" s="56">
        <v>40664</v>
      </c>
      <c r="E38" s="55">
        <v>88</v>
      </c>
      <c r="F38" s="55">
        <v>584</v>
      </c>
      <c r="G38" s="55">
        <v>17370</v>
      </c>
      <c r="H38" s="57" t="s">
        <v>3010</v>
      </c>
      <c r="I38" s="57" t="s">
        <v>1270</v>
      </c>
      <c r="J38" s="57" t="s">
        <v>3925</v>
      </c>
    </row>
    <row r="39" spans="1:10" x14ac:dyDescent="0.25">
      <c r="A39" s="55">
        <v>13852</v>
      </c>
      <c r="B39" s="55" t="s">
        <v>3037</v>
      </c>
      <c r="C39" s="55">
        <v>2011</v>
      </c>
      <c r="D39" s="56">
        <v>40665</v>
      </c>
      <c r="E39" s="55">
        <v>28</v>
      </c>
      <c r="F39" s="55">
        <v>173</v>
      </c>
      <c r="G39" s="55">
        <v>4844</v>
      </c>
      <c r="H39" s="57" t="s">
        <v>3010</v>
      </c>
      <c r="I39" s="57" t="s">
        <v>1322</v>
      </c>
      <c r="J39" s="57" t="s">
        <v>3926</v>
      </c>
    </row>
    <row r="40" spans="1:10" x14ac:dyDescent="0.25">
      <c r="A40" s="55">
        <v>13853</v>
      </c>
      <c r="B40" s="55" t="s">
        <v>3037</v>
      </c>
      <c r="C40" s="55">
        <v>2011</v>
      </c>
      <c r="D40" s="56">
        <v>40665</v>
      </c>
      <c r="E40" s="55">
        <v>133</v>
      </c>
      <c r="F40" s="55">
        <v>432</v>
      </c>
      <c r="G40" s="55">
        <v>55917</v>
      </c>
      <c r="H40" s="57" t="s">
        <v>3010</v>
      </c>
      <c r="I40" s="57" t="s">
        <v>1322</v>
      </c>
      <c r="J40" s="57" t="s">
        <v>3927</v>
      </c>
    </row>
    <row r="41" spans="1:10" x14ac:dyDescent="0.25">
      <c r="A41" s="55">
        <v>13855</v>
      </c>
      <c r="B41" s="55" t="s">
        <v>3038</v>
      </c>
      <c r="C41" s="55">
        <v>2011</v>
      </c>
      <c r="D41" s="56">
        <v>40666</v>
      </c>
      <c r="E41" s="55">
        <v>91</v>
      </c>
      <c r="F41" s="55">
        <v>8</v>
      </c>
      <c r="G41" s="55">
        <v>728</v>
      </c>
      <c r="H41" s="57" t="s">
        <v>3010</v>
      </c>
      <c r="I41" s="57" t="s">
        <v>1274</v>
      </c>
      <c r="J41" s="57" t="s">
        <v>3928</v>
      </c>
    </row>
    <row r="42" spans="1:10" x14ac:dyDescent="0.25">
      <c r="A42" s="55">
        <v>13856</v>
      </c>
      <c r="B42" s="55" t="s">
        <v>3038</v>
      </c>
      <c r="C42" s="55">
        <v>2011</v>
      </c>
      <c r="D42" s="56">
        <v>40666</v>
      </c>
      <c r="E42" s="55">
        <v>357</v>
      </c>
      <c r="F42" s="55">
        <v>273</v>
      </c>
      <c r="G42" s="55">
        <v>31457</v>
      </c>
      <c r="H42" s="57" t="s">
        <v>3010</v>
      </c>
      <c r="I42" s="57" t="s">
        <v>1274</v>
      </c>
      <c r="J42" s="57" t="s">
        <v>3929</v>
      </c>
    </row>
    <row r="43" spans="1:10" x14ac:dyDescent="0.25">
      <c r="A43" s="55">
        <v>13877</v>
      </c>
      <c r="B43" s="55" t="s">
        <v>3039</v>
      </c>
      <c r="C43" s="55">
        <v>2011</v>
      </c>
      <c r="D43" s="56">
        <v>40667</v>
      </c>
      <c r="E43" s="55">
        <v>426</v>
      </c>
      <c r="F43" s="55">
        <v>14</v>
      </c>
      <c r="G43" s="55">
        <v>22274</v>
      </c>
      <c r="H43" s="57" t="s">
        <v>3011</v>
      </c>
      <c r="I43" s="57" t="s">
        <v>1272</v>
      </c>
      <c r="J43" s="57" t="s">
        <v>3930</v>
      </c>
    </row>
    <row r="44" spans="1:10" x14ac:dyDescent="0.25">
      <c r="A44" s="55">
        <v>13879</v>
      </c>
      <c r="B44" s="55" t="s">
        <v>3039</v>
      </c>
      <c r="C44" s="55">
        <v>2011</v>
      </c>
      <c r="D44" s="56">
        <v>40667</v>
      </c>
      <c r="E44" s="55">
        <v>419</v>
      </c>
      <c r="F44" s="55">
        <v>47</v>
      </c>
      <c r="G44" s="55">
        <v>15325</v>
      </c>
      <c r="H44" s="57" t="s">
        <v>3011</v>
      </c>
      <c r="I44" s="57" t="s">
        <v>1272</v>
      </c>
      <c r="J44" s="57" t="s">
        <v>3931</v>
      </c>
    </row>
    <row r="45" spans="1:10" x14ac:dyDescent="0.25">
      <c r="A45" s="55">
        <v>13883</v>
      </c>
      <c r="B45" s="55" t="s">
        <v>3039</v>
      </c>
      <c r="C45" s="55">
        <v>2011</v>
      </c>
      <c r="D45" s="56">
        <v>40667</v>
      </c>
      <c r="E45" s="55">
        <v>316</v>
      </c>
      <c r="F45" s="55">
        <v>14</v>
      </c>
      <c r="G45" s="55">
        <v>4424</v>
      </c>
      <c r="H45" s="57" t="s">
        <v>3011</v>
      </c>
      <c r="I45" s="57" t="s">
        <v>1272</v>
      </c>
      <c r="J45" s="57" t="s">
        <v>3932</v>
      </c>
    </row>
    <row r="46" spans="1:10" x14ac:dyDescent="0.25">
      <c r="A46" s="55">
        <v>13857</v>
      </c>
      <c r="B46" s="55" t="s">
        <v>3040</v>
      </c>
      <c r="C46" s="55">
        <v>2011</v>
      </c>
      <c r="D46" s="56">
        <v>40668</v>
      </c>
      <c r="E46" s="55">
        <v>123</v>
      </c>
      <c r="F46" s="55">
        <v>217</v>
      </c>
      <c r="G46" s="55">
        <v>3079</v>
      </c>
      <c r="H46" s="57" t="s">
        <v>3010</v>
      </c>
      <c r="I46" s="57" t="s">
        <v>1274</v>
      </c>
      <c r="J46" s="57" t="s">
        <v>3933</v>
      </c>
    </row>
    <row r="47" spans="1:10" x14ac:dyDescent="0.25">
      <c r="A47" s="55">
        <v>13878</v>
      </c>
      <c r="B47" s="55" t="s">
        <v>3040</v>
      </c>
      <c r="C47" s="55">
        <v>2011</v>
      </c>
      <c r="D47" s="56">
        <v>40668</v>
      </c>
      <c r="E47" s="55">
        <v>232</v>
      </c>
      <c r="F47" s="55">
        <v>16</v>
      </c>
      <c r="G47" s="55">
        <v>3712</v>
      </c>
      <c r="H47" s="57" t="s">
        <v>3011</v>
      </c>
      <c r="I47" s="57" t="s">
        <v>1272</v>
      </c>
      <c r="J47" s="57" t="s">
        <v>3934</v>
      </c>
    </row>
    <row r="48" spans="1:10" x14ac:dyDescent="0.25">
      <c r="A48" s="55">
        <v>13882</v>
      </c>
      <c r="B48" s="55" t="s">
        <v>3040</v>
      </c>
      <c r="C48" s="55">
        <v>2011</v>
      </c>
      <c r="D48" s="56">
        <v>40668</v>
      </c>
      <c r="E48" s="55">
        <v>351</v>
      </c>
      <c r="F48" s="55">
        <v>20</v>
      </c>
      <c r="G48" s="55">
        <v>13580</v>
      </c>
      <c r="H48" s="57" t="s">
        <v>3011</v>
      </c>
      <c r="I48" s="57" t="s">
        <v>1272</v>
      </c>
      <c r="J48" s="57" t="s">
        <v>3935</v>
      </c>
    </row>
    <row r="49" spans="1:10" x14ac:dyDescent="0.25">
      <c r="A49" s="55">
        <v>13858</v>
      </c>
      <c r="B49" s="55" t="s">
        <v>3041</v>
      </c>
      <c r="C49" s="55">
        <v>2011</v>
      </c>
      <c r="D49" s="56">
        <v>40672</v>
      </c>
      <c r="E49" s="55">
        <v>199</v>
      </c>
      <c r="F49" s="55">
        <v>171</v>
      </c>
      <c r="G49" s="55">
        <v>10109</v>
      </c>
      <c r="H49" s="57" t="s">
        <v>3010</v>
      </c>
      <c r="I49" s="57" t="s">
        <v>1322</v>
      </c>
      <c r="J49" s="57" t="s">
        <v>3936</v>
      </c>
    </row>
    <row r="50" spans="1:10" x14ac:dyDescent="0.25">
      <c r="A50" s="55">
        <v>13880</v>
      </c>
      <c r="B50" s="55" t="s">
        <v>3041</v>
      </c>
      <c r="C50" s="55">
        <v>2011</v>
      </c>
      <c r="D50" s="56">
        <v>40672</v>
      </c>
      <c r="E50" s="55">
        <v>218</v>
      </c>
      <c r="F50" s="55">
        <v>58</v>
      </c>
      <c r="G50" s="55">
        <v>12644</v>
      </c>
      <c r="H50" s="57" t="s">
        <v>3011</v>
      </c>
      <c r="I50" s="57" t="s">
        <v>1272</v>
      </c>
      <c r="J50" s="57" t="s">
        <v>3937</v>
      </c>
    </row>
    <row r="51" spans="1:10" x14ac:dyDescent="0.25">
      <c r="A51" s="55">
        <v>13884</v>
      </c>
      <c r="B51" s="55" t="s">
        <v>3042</v>
      </c>
      <c r="C51" s="55">
        <v>2011</v>
      </c>
      <c r="D51" s="56">
        <v>40673</v>
      </c>
      <c r="E51" s="55">
        <v>390</v>
      </c>
      <c r="F51" s="55">
        <v>9</v>
      </c>
      <c r="G51" s="55">
        <v>3519</v>
      </c>
      <c r="H51" s="57" t="s">
        <v>3011</v>
      </c>
      <c r="I51" s="57" t="s">
        <v>1272</v>
      </c>
      <c r="J51" s="57" t="s">
        <v>3938</v>
      </c>
    </row>
    <row r="52" spans="1:10" x14ac:dyDescent="0.25">
      <c r="A52" s="55">
        <v>13859</v>
      </c>
      <c r="B52" s="55" t="s">
        <v>3043</v>
      </c>
      <c r="C52" s="55">
        <v>2011</v>
      </c>
      <c r="D52" s="56">
        <v>40674</v>
      </c>
      <c r="E52" s="55">
        <v>41</v>
      </c>
      <c r="F52" s="55">
        <v>12</v>
      </c>
      <c r="G52" s="55">
        <v>684</v>
      </c>
      <c r="H52" s="57" t="s">
        <v>3010</v>
      </c>
      <c r="I52" s="57" t="s">
        <v>1274</v>
      </c>
      <c r="J52" s="57" t="s">
        <v>3939</v>
      </c>
    </row>
    <row r="53" spans="1:10" x14ac:dyDescent="0.25">
      <c r="A53" s="55">
        <v>13860</v>
      </c>
      <c r="B53" s="55" t="s">
        <v>3044</v>
      </c>
      <c r="C53" s="55">
        <v>2011</v>
      </c>
      <c r="D53" s="56">
        <v>40675</v>
      </c>
      <c r="E53" s="55">
        <v>256</v>
      </c>
      <c r="F53" s="55">
        <v>153</v>
      </c>
      <c r="G53" s="55">
        <v>24588</v>
      </c>
      <c r="H53" s="57" t="s">
        <v>3010</v>
      </c>
      <c r="I53" s="57" t="s">
        <v>1322</v>
      </c>
      <c r="J53" s="57" t="s">
        <v>3940</v>
      </c>
    </row>
    <row r="54" spans="1:10" x14ac:dyDescent="0.25">
      <c r="A54" s="55">
        <v>13885</v>
      </c>
      <c r="B54" s="55" t="s">
        <v>3045</v>
      </c>
      <c r="C54" s="55">
        <v>2011</v>
      </c>
      <c r="D54" s="56">
        <v>40676</v>
      </c>
      <c r="E54" s="55">
        <v>405</v>
      </c>
      <c r="F54" s="55">
        <v>22</v>
      </c>
      <c r="G54" s="55">
        <v>8910</v>
      </c>
      <c r="H54" s="57" t="s">
        <v>3011</v>
      </c>
      <c r="I54" s="57" t="s">
        <v>1272</v>
      </c>
      <c r="J54" s="57" t="s">
        <v>3941</v>
      </c>
    </row>
    <row r="55" spans="1:10" x14ac:dyDescent="0.25">
      <c r="A55" s="55">
        <v>13861</v>
      </c>
      <c r="B55" s="55" t="s">
        <v>3046</v>
      </c>
      <c r="C55" s="55">
        <v>2011</v>
      </c>
      <c r="D55" s="56">
        <v>40677</v>
      </c>
      <c r="E55" s="55">
        <v>125</v>
      </c>
      <c r="F55" s="55">
        <v>19</v>
      </c>
      <c r="G55" s="55">
        <v>2375</v>
      </c>
      <c r="H55" s="57" t="s">
        <v>3010</v>
      </c>
      <c r="I55" s="57" t="s">
        <v>1274</v>
      </c>
      <c r="J55" s="57" t="s">
        <v>3942</v>
      </c>
    </row>
    <row r="56" spans="1:10" x14ac:dyDescent="0.25">
      <c r="A56" s="55">
        <v>13862</v>
      </c>
      <c r="B56" s="55" t="s">
        <v>3047</v>
      </c>
      <c r="C56" s="55">
        <v>2011</v>
      </c>
      <c r="D56" s="56">
        <v>40679</v>
      </c>
      <c r="E56" s="55">
        <v>152</v>
      </c>
      <c r="F56" s="55">
        <v>117</v>
      </c>
      <c r="G56" s="55">
        <v>9062</v>
      </c>
      <c r="H56" s="57" t="s">
        <v>3010</v>
      </c>
      <c r="I56" s="57" t="s">
        <v>1274</v>
      </c>
      <c r="J56" s="57" t="s">
        <v>3943</v>
      </c>
    </row>
    <row r="57" spans="1:10" x14ac:dyDescent="0.25">
      <c r="A57" s="55">
        <v>13863</v>
      </c>
      <c r="B57" s="55" t="s">
        <v>3047</v>
      </c>
      <c r="C57" s="55">
        <v>2011</v>
      </c>
      <c r="D57" s="56">
        <v>40679</v>
      </c>
      <c r="E57" s="55">
        <v>115</v>
      </c>
      <c r="F57" s="55">
        <v>60</v>
      </c>
      <c r="G57" s="55">
        <v>6900</v>
      </c>
      <c r="H57" s="57" t="s">
        <v>3010</v>
      </c>
      <c r="I57" s="57" t="s">
        <v>1322</v>
      </c>
      <c r="J57" s="57" t="s">
        <v>3944</v>
      </c>
    </row>
    <row r="58" spans="1:10" x14ac:dyDescent="0.25">
      <c r="A58" s="55">
        <v>13864</v>
      </c>
      <c r="B58" s="55" t="s">
        <v>3047</v>
      </c>
      <c r="C58" s="55">
        <v>2011</v>
      </c>
      <c r="D58" s="56">
        <v>40679</v>
      </c>
      <c r="E58" s="55">
        <v>45</v>
      </c>
      <c r="F58" s="55">
        <v>153</v>
      </c>
      <c r="G58" s="55">
        <v>6360</v>
      </c>
      <c r="H58" s="57" t="s">
        <v>3010</v>
      </c>
      <c r="I58" s="57" t="s">
        <v>1270</v>
      </c>
      <c r="J58" s="57" t="s">
        <v>3945</v>
      </c>
    </row>
    <row r="59" spans="1:10" x14ac:dyDescent="0.25">
      <c r="A59" s="55">
        <v>13865</v>
      </c>
      <c r="B59" s="55" t="s">
        <v>3047</v>
      </c>
      <c r="C59" s="55">
        <v>2011</v>
      </c>
      <c r="D59" s="56">
        <v>40679</v>
      </c>
      <c r="E59" s="55">
        <v>198</v>
      </c>
      <c r="F59" s="55">
        <v>776</v>
      </c>
      <c r="G59" s="55">
        <v>42354</v>
      </c>
      <c r="H59" s="57" t="s">
        <v>3010</v>
      </c>
      <c r="I59" s="57" t="s">
        <v>1274</v>
      </c>
      <c r="J59" s="57" t="s">
        <v>3946</v>
      </c>
    </row>
    <row r="60" spans="1:10" x14ac:dyDescent="0.25">
      <c r="A60" s="55">
        <v>13866</v>
      </c>
      <c r="B60" s="55" t="s">
        <v>3047</v>
      </c>
      <c r="C60" s="55">
        <v>2011</v>
      </c>
      <c r="D60" s="56">
        <v>40679</v>
      </c>
      <c r="E60" s="55">
        <v>372</v>
      </c>
      <c r="F60" s="55">
        <v>91</v>
      </c>
      <c r="G60" s="55">
        <v>15054</v>
      </c>
      <c r="H60" s="57" t="s">
        <v>3010</v>
      </c>
      <c r="I60" s="57" t="s">
        <v>1274</v>
      </c>
      <c r="J60" s="57" t="s">
        <v>3947</v>
      </c>
    </row>
    <row r="61" spans="1:10" x14ac:dyDescent="0.25">
      <c r="A61" s="55">
        <v>13867</v>
      </c>
      <c r="B61" s="55" t="s">
        <v>3048</v>
      </c>
      <c r="C61" s="55">
        <v>2011</v>
      </c>
      <c r="D61" s="56">
        <v>40680</v>
      </c>
      <c r="E61" s="55">
        <v>329</v>
      </c>
      <c r="F61" s="55">
        <v>13</v>
      </c>
      <c r="G61" s="55">
        <v>4277</v>
      </c>
      <c r="H61" s="57" t="s">
        <v>3010</v>
      </c>
      <c r="I61" s="57" t="s">
        <v>1322</v>
      </c>
      <c r="J61" s="57" t="s">
        <v>3948</v>
      </c>
    </row>
    <row r="62" spans="1:10" x14ac:dyDescent="0.25">
      <c r="A62" s="55">
        <v>13868</v>
      </c>
      <c r="B62" s="55" t="s">
        <v>3048</v>
      </c>
      <c r="C62" s="55">
        <v>2011</v>
      </c>
      <c r="D62" s="56">
        <v>40680</v>
      </c>
      <c r="E62" s="55">
        <v>1732</v>
      </c>
      <c r="F62" s="55">
        <v>92</v>
      </c>
      <c r="G62" s="55">
        <v>41444</v>
      </c>
      <c r="H62" s="57" t="s">
        <v>3010</v>
      </c>
      <c r="I62" s="57" t="s">
        <v>1274</v>
      </c>
      <c r="J62" s="57" t="s">
        <v>3949</v>
      </c>
    </row>
    <row r="63" spans="1:10" x14ac:dyDescent="0.25">
      <c r="A63" s="55">
        <v>13869</v>
      </c>
      <c r="B63" s="55" t="s">
        <v>3048</v>
      </c>
      <c r="C63" s="55">
        <v>2011</v>
      </c>
      <c r="D63" s="56">
        <v>40680</v>
      </c>
      <c r="E63" s="55">
        <v>134</v>
      </c>
      <c r="F63" s="55">
        <v>246</v>
      </c>
      <c r="G63" s="55">
        <v>22916</v>
      </c>
      <c r="H63" s="57" t="s">
        <v>3010</v>
      </c>
      <c r="I63" s="57" t="s">
        <v>1274</v>
      </c>
      <c r="J63" s="57" t="s">
        <v>3950</v>
      </c>
    </row>
    <row r="64" spans="1:10" x14ac:dyDescent="0.25">
      <c r="A64" s="55">
        <v>13887</v>
      </c>
      <c r="B64" s="55" t="s">
        <v>3048</v>
      </c>
      <c r="C64" s="55">
        <v>2011</v>
      </c>
      <c r="D64" s="56">
        <v>40680</v>
      </c>
      <c r="E64" s="55">
        <v>399</v>
      </c>
      <c r="F64" s="55">
        <v>317</v>
      </c>
      <c r="G64" s="55">
        <v>35515</v>
      </c>
      <c r="H64" s="57" t="s">
        <v>3011</v>
      </c>
      <c r="I64" s="57" t="s">
        <v>1272</v>
      </c>
      <c r="J64" s="57" t="s">
        <v>3951</v>
      </c>
    </row>
    <row r="65" spans="1:10" x14ac:dyDescent="0.25">
      <c r="A65" s="55">
        <v>13871</v>
      </c>
      <c r="B65" s="55" t="s">
        <v>3049</v>
      </c>
      <c r="C65" s="55">
        <v>2011</v>
      </c>
      <c r="D65" s="56">
        <v>40682</v>
      </c>
      <c r="E65" s="55">
        <v>387</v>
      </c>
      <c r="F65" s="55">
        <v>27</v>
      </c>
      <c r="G65" s="55">
        <v>10449</v>
      </c>
      <c r="H65" s="57" t="s">
        <v>3010</v>
      </c>
      <c r="I65" s="57" t="s">
        <v>1530</v>
      </c>
      <c r="J65" s="57" t="s">
        <v>3952</v>
      </c>
    </row>
    <row r="66" spans="1:10" x14ac:dyDescent="0.25">
      <c r="A66" s="55">
        <v>13888</v>
      </c>
      <c r="B66" s="55" t="s">
        <v>3049</v>
      </c>
      <c r="C66" s="55">
        <v>2011</v>
      </c>
      <c r="D66" s="56">
        <v>40682</v>
      </c>
      <c r="E66" s="55">
        <v>397</v>
      </c>
      <c r="F66" s="55">
        <v>175</v>
      </c>
      <c r="G66" s="55">
        <v>40396</v>
      </c>
      <c r="H66" s="57" t="s">
        <v>3011</v>
      </c>
      <c r="I66" s="57" t="s">
        <v>1272</v>
      </c>
      <c r="J66" s="57" t="s">
        <v>3953</v>
      </c>
    </row>
    <row r="67" spans="1:10" x14ac:dyDescent="0.25">
      <c r="A67" s="55">
        <v>13894</v>
      </c>
      <c r="B67" s="55" t="s">
        <v>3050</v>
      </c>
      <c r="C67" s="55">
        <v>2011</v>
      </c>
      <c r="D67" s="56">
        <v>40683</v>
      </c>
      <c r="E67" s="55">
        <v>320</v>
      </c>
      <c r="F67" s="55">
        <v>75</v>
      </c>
      <c r="G67" s="55">
        <v>24000</v>
      </c>
      <c r="H67" s="57" t="s">
        <v>3011</v>
      </c>
      <c r="I67" s="57" t="s">
        <v>1272</v>
      </c>
      <c r="J67" s="57" t="s">
        <v>3954</v>
      </c>
    </row>
    <row r="68" spans="1:10" x14ac:dyDescent="0.25">
      <c r="A68" s="55">
        <v>13886</v>
      </c>
      <c r="B68" s="55" t="s">
        <v>3051</v>
      </c>
      <c r="C68" s="55">
        <v>2011</v>
      </c>
      <c r="D68" s="56">
        <v>40685</v>
      </c>
      <c r="E68" s="55">
        <v>10</v>
      </c>
      <c r="F68" s="55">
        <v>3</v>
      </c>
      <c r="G68" s="55">
        <v>120</v>
      </c>
      <c r="H68" s="57" t="s">
        <v>3011</v>
      </c>
      <c r="I68" s="57" t="s">
        <v>1272</v>
      </c>
      <c r="J68" s="57" t="s">
        <v>3955</v>
      </c>
    </row>
    <row r="69" spans="1:10" x14ac:dyDescent="0.25">
      <c r="A69" s="55">
        <v>13889</v>
      </c>
      <c r="B69" s="55" t="s">
        <v>3052</v>
      </c>
      <c r="C69" s="55">
        <v>2011</v>
      </c>
      <c r="D69" s="56">
        <v>40686</v>
      </c>
      <c r="E69" s="55">
        <v>287</v>
      </c>
      <c r="F69" s="55">
        <v>50</v>
      </c>
      <c r="G69" s="55">
        <v>14350</v>
      </c>
      <c r="H69" s="57" t="s">
        <v>3011</v>
      </c>
      <c r="I69" s="57" t="s">
        <v>1272</v>
      </c>
      <c r="J69" s="57" t="s">
        <v>3956</v>
      </c>
    </row>
    <row r="70" spans="1:10" x14ac:dyDescent="0.25">
      <c r="A70" s="55">
        <v>13895</v>
      </c>
      <c r="B70" s="55" t="s">
        <v>3052</v>
      </c>
      <c r="C70" s="55">
        <v>2011</v>
      </c>
      <c r="D70" s="56">
        <v>40686</v>
      </c>
      <c r="E70" s="55">
        <v>95</v>
      </c>
      <c r="F70" s="55">
        <v>17</v>
      </c>
      <c r="G70" s="55">
        <v>1615</v>
      </c>
      <c r="H70" s="57" t="s">
        <v>3011</v>
      </c>
      <c r="I70" s="57" t="s">
        <v>1272</v>
      </c>
      <c r="J70" s="57" t="s">
        <v>3957</v>
      </c>
    </row>
    <row r="71" spans="1:10" x14ac:dyDescent="0.25">
      <c r="A71" s="55">
        <v>13890</v>
      </c>
      <c r="B71" s="55" t="s">
        <v>3053</v>
      </c>
      <c r="C71" s="55">
        <v>2011</v>
      </c>
      <c r="D71" s="56">
        <v>40687</v>
      </c>
      <c r="E71" s="55">
        <v>27</v>
      </c>
      <c r="F71" s="55">
        <v>151</v>
      </c>
      <c r="G71" s="55">
        <v>4077</v>
      </c>
      <c r="H71" s="57" t="s">
        <v>3011</v>
      </c>
      <c r="I71" s="57" t="s">
        <v>1272</v>
      </c>
      <c r="J71" s="57" t="s">
        <v>3958</v>
      </c>
    </row>
    <row r="72" spans="1:10" x14ac:dyDescent="0.25">
      <c r="A72" s="55">
        <v>13896</v>
      </c>
      <c r="B72" s="55" t="s">
        <v>3053</v>
      </c>
      <c r="C72" s="55">
        <v>2011</v>
      </c>
      <c r="D72" s="56">
        <v>40687</v>
      </c>
      <c r="E72" s="55">
        <v>373</v>
      </c>
      <c r="F72" s="55">
        <v>4</v>
      </c>
      <c r="G72" s="55">
        <v>1492</v>
      </c>
      <c r="H72" s="57" t="s">
        <v>3011</v>
      </c>
      <c r="I72" s="57" t="s">
        <v>1272</v>
      </c>
      <c r="J72" s="57" t="s">
        <v>3959</v>
      </c>
    </row>
    <row r="73" spans="1:10" x14ac:dyDescent="0.25">
      <c r="A73" s="55">
        <v>13891</v>
      </c>
      <c r="B73" s="55" t="s">
        <v>3054</v>
      </c>
      <c r="C73" s="55">
        <v>2011</v>
      </c>
      <c r="D73" s="56">
        <v>40688</v>
      </c>
      <c r="E73" s="55">
        <v>40</v>
      </c>
      <c r="F73" s="55">
        <v>156</v>
      </c>
      <c r="G73" s="55">
        <v>6820</v>
      </c>
      <c r="H73" s="57" t="s">
        <v>3011</v>
      </c>
      <c r="I73" s="57" t="s">
        <v>1272</v>
      </c>
      <c r="J73" s="57" t="s">
        <v>3960</v>
      </c>
    </row>
    <row r="74" spans="1:10" x14ac:dyDescent="0.25">
      <c r="A74" s="55">
        <v>13872</v>
      </c>
      <c r="B74" s="55" t="s">
        <v>3055</v>
      </c>
      <c r="C74" s="55">
        <v>2011</v>
      </c>
      <c r="D74" s="56">
        <v>40689</v>
      </c>
      <c r="E74" s="55">
        <v>265</v>
      </c>
      <c r="F74" s="55">
        <v>1130</v>
      </c>
      <c r="G74" s="55">
        <v>263760</v>
      </c>
      <c r="H74" s="57" t="s">
        <v>3010</v>
      </c>
      <c r="I74" s="57" t="s">
        <v>1322</v>
      </c>
      <c r="J74" s="57" t="s">
        <v>3961</v>
      </c>
    </row>
    <row r="75" spans="1:10" x14ac:dyDescent="0.25">
      <c r="A75" s="55">
        <v>13873</v>
      </c>
      <c r="B75" s="55" t="s">
        <v>3055</v>
      </c>
      <c r="C75" s="55">
        <v>2011</v>
      </c>
      <c r="D75" s="56">
        <v>40689</v>
      </c>
      <c r="E75" s="55">
        <v>841</v>
      </c>
      <c r="F75" s="55">
        <v>122</v>
      </c>
      <c r="G75" s="55">
        <v>33418</v>
      </c>
      <c r="H75" s="57" t="s">
        <v>3010</v>
      </c>
      <c r="I75" s="57" t="s">
        <v>1274</v>
      </c>
      <c r="J75" s="57" t="s">
        <v>3962</v>
      </c>
    </row>
    <row r="76" spans="1:10" x14ac:dyDescent="0.25">
      <c r="A76" s="55">
        <v>13874</v>
      </c>
      <c r="B76" s="55" t="s">
        <v>3055</v>
      </c>
      <c r="C76" s="55">
        <v>2011</v>
      </c>
      <c r="D76" s="56">
        <v>40689</v>
      </c>
      <c r="E76" s="55">
        <v>689</v>
      </c>
      <c r="F76" s="55">
        <v>36</v>
      </c>
      <c r="G76" s="55">
        <v>12492</v>
      </c>
      <c r="H76" s="57" t="s">
        <v>3010</v>
      </c>
      <c r="I76" s="57" t="s">
        <v>1322</v>
      </c>
      <c r="J76" s="57" t="s">
        <v>3963</v>
      </c>
    </row>
    <row r="77" spans="1:10" x14ac:dyDescent="0.25">
      <c r="A77" s="55">
        <v>13875</v>
      </c>
      <c r="B77" s="55" t="s">
        <v>3056</v>
      </c>
      <c r="C77" s="55">
        <v>2011</v>
      </c>
      <c r="D77" s="56">
        <v>40690</v>
      </c>
      <c r="E77" s="55">
        <v>88</v>
      </c>
      <c r="F77" s="55">
        <v>122</v>
      </c>
      <c r="G77" s="55">
        <v>10376</v>
      </c>
      <c r="H77" s="57" t="s">
        <v>3010</v>
      </c>
      <c r="I77" s="57" t="s">
        <v>1274</v>
      </c>
      <c r="J77" s="57" t="s">
        <v>3964</v>
      </c>
    </row>
    <row r="78" spans="1:10" x14ac:dyDescent="0.25">
      <c r="A78" s="55">
        <v>13876</v>
      </c>
      <c r="B78" s="55" t="s">
        <v>3056</v>
      </c>
      <c r="C78" s="55">
        <v>2011</v>
      </c>
      <c r="D78" s="56">
        <v>40690</v>
      </c>
      <c r="E78" s="55">
        <v>92</v>
      </c>
      <c r="F78" s="55">
        <v>27</v>
      </c>
      <c r="G78" s="55">
        <v>3591</v>
      </c>
      <c r="H78" s="57" t="s">
        <v>3010</v>
      </c>
      <c r="I78" s="57" t="s">
        <v>1274</v>
      </c>
      <c r="J78" s="57" t="s">
        <v>3965</v>
      </c>
    </row>
    <row r="79" spans="1:10" x14ac:dyDescent="0.25">
      <c r="A79" s="55">
        <v>13881</v>
      </c>
      <c r="B79" s="55" t="s">
        <v>3056</v>
      </c>
      <c r="C79" s="55">
        <v>2011</v>
      </c>
      <c r="D79" s="56">
        <v>40690</v>
      </c>
      <c r="E79" s="55">
        <v>59</v>
      </c>
      <c r="F79" s="55">
        <v>50</v>
      </c>
      <c r="G79" s="55">
        <v>2950</v>
      </c>
      <c r="H79" s="57" t="s">
        <v>3011</v>
      </c>
      <c r="I79" s="57" t="s">
        <v>1272</v>
      </c>
      <c r="J79" s="57" t="s">
        <v>3966</v>
      </c>
    </row>
    <row r="80" spans="1:10" x14ac:dyDescent="0.25">
      <c r="A80" s="55">
        <v>13892</v>
      </c>
      <c r="B80" s="55" t="s">
        <v>3057</v>
      </c>
      <c r="C80" s="55">
        <v>2011</v>
      </c>
      <c r="D80" s="56">
        <v>40694</v>
      </c>
      <c r="E80" s="55">
        <v>254</v>
      </c>
      <c r="F80" s="55">
        <v>9</v>
      </c>
      <c r="G80" s="55">
        <v>2286</v>
      </c>
      <c r="H80" s="57" t="s">
        <v>3011</v>
      </c>
      <c r="I80" s="57" t="s">
        <v>1272</v>
      </c>
      <c r="J80" s="57" t="s">
        <v>3967</v>
      </c>
    </row>
    <row r="81" spans="1:10" x14ac:dyDescent="0.25">
      <c r="A81" s="55">
        <v>13893</v>
      </c>
      <c r="B81" s="55" t="s">
        <v>3057</v>
      </c>
      <c r="C81" s="55">
        <v>2011</v>
      </c>
      <c r="D81" s="56">
        <v>40694</v>
      </c>
      <c r="E81" s="55">
        <v>385</v>
      </c>
      <c r="F81" s="55">
        <v>242</v>
      </c>
      <c r="G81" s="55">
        <v>19466</v>
      </c>
      <c r="H81" s="57" t="s">
        <v>3011</v>
      </c>
      <c r="I81" s="57" t="s">
        <v>1272</v>
      </c>
      <c r="J81" s="57" t="s">
        <v>3968</v>
      </c>
    </row>
    <row r="82" spans="1:10" x14ac:dyDescent="0.25">
      <c r="A82" s="55">
        <v>13911</v>
      </c>
      <c r="B82" s="55" t="s">
        <v>3058</v>
      </c>
      <c r="C82" s="55">
        <v>2011</v>
      </c>
      <c r="D82" s="56">
        <v>40695</v>
      </c>
      <c r="E82" s="55">
        <v>306</v>
      </c>
      <c r="F82" s="55">
        <v>36</v>
      </c>
      <c r="G82" s="55">
        <v>11016</v>
      </c>
      <c r="H82" s="57" t="s">
        <v>3011</v>
      </c>
      <c r="I82" s="57" t="s">
        <v>1272</v>
      </c>
      <c r="J82" s="57" t="s">
        <v>3969</v>
      </c>
    </row>
    <row r="83" spans="1:10" x14ac:dyDescent="0.25">
      <c r="A83" s="55">
        <v>13897</v>
      </c>
      <c r="B83" s="55" t="s">
        <v>3059</v>
      </c>
      <c r="C83" s="55">
        <v>2011</v>
      </c>
      <c r="D83" s="56">
        <v>40696</v>
      </c>
      <c r="E83" s="55">
        <v>165</v>
      </c>
      <c r="F83" s="55">
        <v>217</v>
      </c>
      <c r="G83" s="55">
        <v>8104</v>
      </c>
      <c r="H83" s="57" t="s">
        <v>3010</v>
      </c>
      <c r="I83" s="57" t="s">
        <v>1274</v>
      </c>
      <c r="J83" s="57" t="s">
        <v>3970</v>
      </c>
    </row>
    <row r="84" spans="1:10" x14ac:dyDescent="0.25">
      <c r="A84" s="55">
        <v>13898</v>
      </c>
      <c r="B84" s="55" t="s">
        <v>3059</v>
      </c>
      <c r="C84" s="55">
        <v>2011</v>
      </c>
      <c r="D84" s="56">
        <v>40696</v>
      </c>
      <c r="E84" s="55">
        <v>916</v>
      </c>
      <c r="F84" s="55">
        <v>151</v>
      </c>
      <c r="G84" s="55">
        <v>32176</v>
      </c>
      <c r="H84" s="57" t="s">
        <v>3010</v>
      </c>
      <c r="I84" s="57" t="s">
        <v>1274</v>
      </c>
      <c r="J84" s="57" t="s">
        <v>3971</v>
      </c>
    </row>
    <row r="85" spans="1:10" x14ac:dyDescent="0.25">
      <c r="A85" s="55">
        <v>13913</v>
      </c>
      <c r="B85" s="55" t="s">
        <v>3059</v>
      </c>
      <c r="C85" s="55">
        <v>2011</v>
      </c>
      <c r="D85" s="56">
        <v>40696</v>
      </c>
      <c r="E85" s="55">
        <v>0</v>
      </c>
      <c r="F85" s="55">
        <v>305</v>
      </c>
      <c r="G85" s="55">
        <v>49745</v>
      </c>
      <c r="H85" s="57" t="s">
        <v>3011</v>
      </c>
      <c r="I85" s="57" t="s">
        <v>1272</v>
      </c>
      <c r="J85" s="57" t="s">
        <v>3972</v>
      </c>
    </row>
    <row r="86" spans="1:10" x14ac:dyDescent="0.25">
      <c r="A86" s="55">
        <v>13899</v>
      </c>
      <c r="B86" s="55" t="s">
        <v>3060</v>
      </c>
      <c r="C86" s="55">
        <v>2011</v>
      </c>
      <c r="D86" s="56">
        <v>40699</v>
      </c>
      <c r="E86" s="55">
        <v>59</v>
      </c>
      <c r="F86" s="55">
        <v>1283</v>
      </c>
      <c r="G86" s="55">
        <v>76744</v>
      </c>
      <c r="H86" s="57" t="s">
        <v>3010</v>
      </c>
      <c r="I86" s="57" t="s">
        <v>1322</v>
      </c>
      <c r="J86" s="57" t="s">
        <v>3973</v>
      </c>
    </row>
    <row r="87" spans="1:10" x14ac:dyDescent="0.25">
      <c r="A87" s="55">
        <v>13900</v>
      </c>
      <c r="B87" s="55" t="s">
        <v>3061</v>
      </c>
      <c r="C87" s="55">
        <v>2011</v>
      </c>
      <c r="D87" s="56">
        <v>40700</v>
      </c>
      <c r="E87" s="55">
        <v>45</v>
      </c>
      <c r="F87" s="55">
        <v>23</v>
      </c>
      <c r="G87" s="55">
        <v>1035</v>
      </c>
      <c r="H87" s="57" t="s">
        <v>3010</v>
      </c>
      <c r="I87" s="57" t="s">
        <v>1274</v>
      </c>
      <c r="J87" s="57" t="s">
        <v>3974</v>
      </c>
    </row>
    <row r="88" spans="1:10" x14ac:dyDescent="0.25">
      <c r="A88" s="55">
        <v>13915</v>
      </c>
      <c r="B88" s="55" t="s">
        <v>3062</v>
      </c>
      <c r="C88" s="55">
        <v>2011</v>
      </c>
      <c r="D88" s="56">
        <v>40702</v>
      </c>
      <c r="E88" s="55">
        <v>242</v>
      </c>
      <c r="F88" s="55">
        <v>56</v>
      </c>
      <c r="G88" s="55">
        <v>4052</v>
      </c>
      <c r="H88" s="57" t="s">
        <v>3011</v>
      </c>
      <c r="I88" s="57" t="s">
        <v>1272</v>
      </c>
      <c r="J88" s="57" t="s">
        <v>3975</v>
      </c>
    </row>
    <row r="89" spans="1:10" x14ac:dyDescent="0.25">
      <c r="A89" s="55">
        <v>13901</v>
      </c>
      <c r="B89" s="55" t="s">
        <v>3063</v>
      </c>
      <c r="C89" s="55">
        <v>2011</v>
      </c>
      <c r="D89" s="56">
        <v>40703</v>
      </c>
      <c r="E89" s="55">
        <v>50</v>
      </c>
      <c r="F89" s="55">
        <v>102</v>
      </c>
      <c r="G89" s="55">
        <v>5100</v>
      </c>
      <c r="H89" s="57" t="s">
        <v>3010</v>
      </c>
      <c r="I89" s="57" t="s">
        <v>1274</v>
      </c>
      <c r="J89" s="57" t="s">
        <v>3976</v>
      </c>
    </row>
    <row r="90" spans="1:10" x14ac:dyDescent="0.25">
      <c r="A90" s="55">
        <v>13912</v>
      </c>
      <c r="B90" s="55" t="s">
        <v>3063</v>
      </c>
      <c r="C90" s="55">
        <v>2011</v>
      </c>
      <c r="D90" s="56">
        <v>40703</v>
      </c>
      <c r="E90" s="55">
        <v>123</v>
      </c>
      <c r="F90" s="55">
        <v>15</v>
      </c>
      <c r="G90" s="55">
        <v>1845</v>
      </c>
      <c r="H90" s="57" t="s">
        <v>3011</v>
      </c>
      <c r="I90" s="57" t="s">
        <v>1272</v>
      </c>
      <c r="J90" s="57" t="s">
        <v>3977</v>
      </c>
    </row>
    <row r="91" spans="1:10" x14ac:dyDescent="0.25">
      <c r="A91" s="55">
        <v>13902</v>
      </c>
      <c r="B91" s="55" t="s">
        <v>3064</v>
      </c>
      <c r="C91" s="55">
        <v>2011</v>
      </c>
      <c r="D91" s="56">
        <v>40704</v>
      </c>
      <c r="E91" s="55">
        <v>119</v>
      </c>
      <c r="F91" s="55">
        <v>6</v>
      </c>
      <c r="G91" s="55">
        <v>714</v>
      </c>
      <c r="H91" s="57" t="s">
        <v>3010</v>
      </c>
      <c r="I91" s="57" t="s">
        <v>1274</v>
      </c>
      <c r="J91" s="57" t="s">
        <v>3978</v>
      </c>
    </row>
    <row r="92" spans="1:10" x14ac:dyDescent="0.25">
      <c r="A92" s="55">
        <v>13903</v>
      </c>
      <c r="B92" s="55" t="s">
        <v>3065</v>
      </c>
      <c r="C92" s="55">
        <v>2011</v>
      </c>
      <c r="D92" s="56">
        <v>40705</v>
      </c>
      <c r="E92" s="55">
        <v>391</v>
      </c>
      <c r="F92" s="55">
        <v>12</v>
      </c>
      <c r="G92" s="55">
        <v>2172</v>
      </c>
      <c r="H92" s="57" t="s">
        <v>3010</v>
      </c>
      <c r="I92" s="57" t="s">
        <v>1322</v>
      </c>
      <c r="J92" s="57" t="s">
        <v>3979</v>
      </c>
    </row>
    <row r="93" spans="1:10" x14ac:dyDescent="0.25">
      <c r="A93" s="55">
        <v>13904</v>
      </c>
      <c r="B93" s="55" t="s">
        <v>3066</v>
      </c>
      <c r="C93" s="55">
        <v>2011</v>
      </c>
      <c r="D93" s="56">
        <v>40706</v>
      </c>
      <c r="E93" s="55">
        <v>144</v>
      </c>
      <c r="F93" s="55">
        <v>974</v>
      </c>
      <c r="G93" s="55">
        <v>13536</v>
      </c>
      <c r="H93" s="57" t="s">
        <v>3010</v>
      </c>
      <c r="I93" s="57" t="s">
        <v>1322</v>
      </c>
      <c r="J93" s="57" t="s">
        <v>3980</v>
      </c>
    </row>
    <row r="94" spans="1:10" x14ac:dyDescent="0.25">
      <c r="A94" s="55">
        <v>13914</v>
      </c>
      <c r="B94" s="55" t="s">
        <v>3067</v>
      </c>
      <c r="C94" s="55">
        <v>2011</v>
      </c>
      <c r="D94" s="56">
        <v>40708</v>
      </c>
      <c r="E94" s="55">
        <v>367</v>
      </c>
      <c r="F94" s="55">
        <v>25</v>
      </c>
      <c r="G94" s="55">
        <v>18325</v>
      </c>
      <c r="H94" s="57" t="s">
        <v>3011</v>
      </c>
      <c r="I94" s="57" t="s">
        <v>1272</v>
      </c>
      <c r="J94" s="57" t="s">
        <v>3981</v>
      </c>
    </row>
    <row r="95" spans="1:10" x14ac:dyDescent="0.25">
      <c r="A95" s="55">
        <v>13905</v>
      </c>
      <c r="B95" s="55" t="s">
        <v>3068</v>
      </c>
      <c r="C95" s="55">
        <v>2011</v>
      </c>
      <c r="D95" s="56">
        <v>40711</v>
      </c>
      <c r="E95" s="55">
        <v>139</v>
      </c>
      <c r="F95" s="55">
        <v>17</v>
      </c>
      <c r="G95" s="55">
        <v>2363</v>
      </c>
      <c r="H95" s="57" t="s">
        <v>3010</v>
      </c>
      <c r="I95" s="57" t="s">
        <v>1274</v>
      </c>
      <c r="J95" s="57" t="s">
        <v>3982</v>
      </c>
    </row>
    <row r="96" spans="1:10" x14ac:dyDescent="0.25">
      <c r="A96" s="55">
        <v>13916</v>
      </c>
      <c r="B96" s="55" t="s">
        <v>3069</v>
      </c>
      <c r="C96" s="55">
        <v>2011</v>
      </c>
      <c r="D96" s="56">
        <v>40716</v>
      </c>
      <c r="E96" s="55">
        <v>427</v>
      </c>
      <c r="F96" s="55">
        <v>75</v>
      </c>
      <c r="G96" s="55">
        <v>10372</v>
      </c>
      <c r="H96" s="57" t="s">
        <v>3011</v>
      </c>
      <c r="I96" s="57" t="s">
        <v>1272</v>
      </c>
      <c r="J96" s="57" t="s">
        <v>3983</v>
      </c>
    </row>
    <row r="97" spans="1:10" x14ac:dyDescent="0.25">
      <c r="A97" s="55">
        <v>13917</v>
      </c>
      <c r="B97" s="55" t="s">
        <v>3070</v>
      </c>
      <c r="C97" s="55">
        <v>2011</v>
      </c>
      <c r="D97" s="56">
        <v>40717</v>
      </c>
      <c r="E97" s="55">
        <v>409</v>
      </c>
      <c r="F97" s="55">
        <v>152</v>
      </c>
      <c r="G97" s="55">
        <v>29768</v>
      </c>
      <c r="H97" s="57" t="s">
        <v>3011</v>
      </c>
      <c r="I97" s="57" t="s">
        <v>1272</v>
      </c>
      <c r="J97" s="57" t="s">
        <v>3984</v>
      </c>
    </row>
    <row r="98" spans="1:10" x14ac:dyDescent="0.25">
      <c r="A98" s="55">
        <v>13918</v>
      </c>
      <c r="B98" s="55" t="s">
        <v>3070</v>
      </c>
      <c r="C98" s="55">
        <v>2011</v>
      </c>
      <c r="D98" s="56">
        <v>40717</v>
      </c>
      <c r="E98" s="55">
        <v>29</v>
      </c>
      <c r="F98" s="55">
        <v>18</v>
      </c>
      <c r="G98" s="55">
        <v>738</v>
      </c>
      <c r="H98" s="57" t="s">
        <v>3011</v>
      </c>
      <c r="I98" s="57" t="s">
        <v>1272</v>
      </c>
      <c r="J98" s="57" t="s">
        <v>3985</v>
      </c>
    </row>
    <row r="99" spans="1:10" x14ac:dyDescent="0.25">
      <c r="A99" s="55">
        <v>13919</v>
      </c>
      <c r="B99" s="55" t="s">
        <v>3071</v>
      </c>
      <c r="C99" s="55">
        <v>2011</v>
      </c>
      <c r="D99" s="56">
        <v>40718</v>
      </c>
      <c r="E99" s="55">
        <v>22</v>
      </c>
      <c r="F99" s="55">
        <v>18</v>
      </c>
      <c r="G99" s="55">
        <v>756</v>
      </c>
      <c r="H99" s="57" t="s">
        <v>3011</v>
      </c>
      <c r="I99" s="57" t="s">
        <v>1272</v>
      </c>
      <c r="J99" s="57" t="s">
        <v>3986</v>
      </c>
    </row>
    <row r="100" spans="1:10" x14ac:dyDescent="0.25">
      <c r="A100" s="55">
        <v>13921</v>
      </c>
      <c r="B100" s="55" t="s">
        <v>3071</v>
      </c>
      <c r="C100" s="55">
        <v>2011</v>
      </c>
      <c r="D100" s="56">
        <v>40718</v>
      </c>
      <c r="E100" s="55">
        <v>418</v>
      </c>
      <c r="F100" s="55">
        <v>187</v>
      </c>
      <c r="G100" s="55">
        <v>35695</v>
      </c>
      <c r="H100" s="57" t="s">
        <v>3011</v>
      </c>
      <c r="I100" s="57" t="s">
        <v>1272</v>
      </c>
      <c r="J100" s="57" t="s">
        <v>3987</v>
      </c>
    </row>
    <row r="101" spans="1:10" x14ac:dyDescent="0.25">
      <c r="A101" s="55">
        <v>13907</v>
      </c>
      <c r="B101" s="55" t="s">
        <v>3072</v>
      </c>
      <c r="C101" s="55">
        <v>2011</v>
      </c>
      <c r="D101" s="56">
        <v>40720</v>
      </c>
      <c r="E101" s="55">
        <v>208</v>
      </c>
      <c r="F101" s="55">
        <v>235</v>
      </c>
      <c r="G101" s="55">
        <v>22658</v>
      </c>
      <c r="H101" s="57" t="s">
        <v>3010</v>
      </c>
      <c r="I101" s="57" t="s">
        <v>1283</v>
      </c>
      <c r="J101" s="57" t="s">
        <v>3988</v>
      </c>
    </row>
    <row r="102" spans="1:10" x14ac:dyDescent="0.25">
      <c r="A102" s="55">
        <v>13908</v>
      </c>
      <c r="B102" s="55" t="s">
        <v>3072</v>
      </c>
      <c r="C102" s="55">
        <v>2011</v>
      </c>
      <c r="D102" s="56">
        <v>40720</v>
      </c>
      <c r="E102" s="55">
        <v>51</v>
      </c>
      <c r="F102" s="55">
        <v>36</v>
      </c>
      <c r="G102" s="55">
        <v>1836</v>
      </c>
      <c r="H102" s="57" t="s">
        <v>3010</v>
      </c>
      <c r="I102" s="57" t="s">
        <v>1283</v>
      </c>
      <c r="J102" s="57" t="s">
        <v>3989</v>
      </c>
    </row>
    <row r="103" spans="1:10" x14ac:dyDescent="0.25">
      <c r="A103" s="55">
        <v>13909</v>
      </c>
      <c r="B103" s="55" t="s">
        <v>3072</v>
      </c>
      <c r="C103" s="55">
        <v>2011</v>
      </c>
      <c r="D103" s="56">
        <v>40720</v>
      </c>
      <c r="E103" s="55">
        <v>500</v>
      </c>
      <c r="F103" s="55">
        <v>272</v>
      </c>
      <c r="G103" s="55">
        <v>54907</v>
      </c>
      <c r="H103" s="57" t="s">
        <v>3010</v>
      </c>
      <c r="I103" s="57" t="s">
        <v>1283</v>
      </c>
      <c r="J103" s="57" t="s">
        <v>3990</v>
      </c>
    </row>
    <row r="104" spans="1:10" x14ac:dyDescent="0.25">
      <c r="A104" s="55">
        <v>13920</v>
      </c>
      <c r="B104" s="55" t="s">
        <v>3073</v>
      </c>
      <c r="C104" s="55">
        <v>2011</v>
      </c>
      <c r="D104" s="56">
        <v>40721</v>
      </c>
      <c r="E104" s="55">
        <v>310</v>
      </c>
      <c r="F104" s="55">
        <v>18</v>
      </c>
      <c r="G104" s="55">
        <v>3546</v>
      </c>
      <c r="H104" s="57" t="s">
        <v>3011</v>
      </c>
      <c r="I104" s="57" t="s">
        <v>1272</v>
      </c>
      <c r="J104" s="57" t="s">
        <v>3991</v>
      </c>
    </row>
    <row r="105" spans="1:10" x14ac:dyDescent="0.25">
      <c r="A105" s="55">
        <v>13910</v>
      </c>
      <c r="B105" s="55" t="s">
        <v>3074</v>
      </c>
      <c r="C105" s="55">
        <v>2011</v>
      </c>
      <c r="D105" s="56">
        <v>40723</v>
      </c>
      <c r="E105" s="55">
        <v>338</v>
      </c>
      <c r="F105" s="55">
        <v>266</v>
      </c>
      <c r="G105" s="55">
        <v>12782</v>
      </c>
      <c r="H105" s="57" t="s">
        <v>3010</v>
      </c>
      <c r="I105" s="57" t="s">
        <v>1322</v>
      </c>
      <c r="J105" s="57" t="s">
        <v>3992</v>
      </c>
    </row>
    <row r="106" spans="1:10" x14ac:dyDescent="0.25">
      <c r="A106" s="55">
        <v>13922</v>
      </c>
      <c r="B106" s="55" t="s">
        <v>3074</v>
      </c>
      <c r="C106" s="55">
        <v>2011</v>
      </c>
      <c r="D106" s="56">
        <v>40723</v>
      </c>
      <c r="E106" s="55">
        <v>65</v>
      </c>
      <c r="F106" s="55">
        <v>14</v>
      </c>
      <c r="G106" s="55">
        <v>910</v>
      </c>
      <c r="H106" s="57" t="s">
        <v>3011</v>
      </c>
      <c r="I106" s="57" t="s">
        <v>1272</v>
      </c>
      <c r="J106" s="57" t="s">
        <v>3993</v>
      </c>
    </row>
    <row r="107" spans="1:10" x14ac:dyDescent="0.25">
      <c r="A107" s="55">
        <v>13923</v>
      </c>
      <c r="B107" s="55" t="s">
        <v>3075</v>
      </c>
      <c r="C107" s="55">
        <v>2011</v>
      </c>
      <c r="D107" s="56">
        <v>40724</v>
      </c>
      <c r="E107" s="55">
        <v>96</v>
      </c>
      <c r="F107" s="55">
        <v>29</v>
      </c>
      <c r="G107" s="55">
        <v>2784</v>
      </c>
      <c r="H107" s="57" t="s">
        <v>3011</v>
      </c>
      <c r="I107" s="57" t="s">
        <v>1272</v>
      </c>
      <c r="J107" s="57" t="s">
        <v>3994</v>
      </c>
    </row>
    <row r="108" spans="1:10" x14ac:dyDescent="0.25">
      <c r="A108" s="55">
        <v>13924</v>
      </c>
      <c r="B108" s="55" t="s">
        <v>3075</v>
      </c>
      <c r="C108" s="55">
        <v>2011</v>
      </c>
      <c r="D108" s="56">
        <v>40724</v>
      </c>
      <c r="E108" s="55">
        <v>384</v>
      </c>
      <c r="F108" s="55">
        <v>242</v>
      </c>
      <c r="G108" s="55">
        <v>28787</v>
      </c>
      <c r="H108" s="57" t="s">
        <v>3011</v>
      </c>
      <c r="I108" s="57" t="s">
        <v>1272</v>
      </c>
      <c r="J108" s="57" t="s">
        <v>3995</v>
      </c>
    </row>
    <row r="109" spans="1:10" x14ac:dyDescent="0.25">
      <c r="A109" s="55">
        <v>13970</v>
      </c>
      <c r="B109" s="55" t="s">
        <v>3076</v>
      </c>
      <c r="C109" s="55">
        <v>2011</v>
      </c>
      <c r="D109" s="56">
        <v>40725</v>
      </c>
      <c r="E109" s="55">
        <v>308</v>
      </c>
      <c r="F109" s="55">
        <v>155</v>
      </c>
      <c r="G109" s="55">
        <v>20440</v>
      </c>
      <c r="H109" s="57" t="s">
        <v>3011</v>
      </c>
      <c r="I109" s="57" t="s">
        <v>1272</v>
      </c>
      <c r="J109" s="57" t="s">
        <v>3996</v>
      </c>
    </row>
    <row r="110" spans="1:10" x14ac:dyDescent="0.25">
      <c r="A110" s="55">
        <v>13974</v>
      </c>
      <c r="B110" s="55" t="s">
        <v>3077</v>
      </c>
      <c r="C110" s="55">
        <v>2011</v>
      </c>
      <c r="D110" s="56">
        <v>40728</v>
      </c>
      <c r="E110" s="55">
        <v>92</v>
      </c>
      <c r="F110" s="55">
        <v>20</v>
      </c>
      <c r="G110" s="55">
        <v>1840</v>
      </c>
      <c r="H110" s="57" t="s">
        <v>3011</v>
      </c>
      <c r="I110" s="57" t="s">
        <v>1272</v>
      </c>
      <c r="J110" s="57" t="s">
        <v>3997</v>
      </c>
    </row>
    <row r="111" spans="1:10" x14ac:dyDescent="0.25">
      <c r="A111" s="55">
        <v>13925</v>
      </c>
      <c r="B111" s="55" t="s">
        <v>3078</v>
      </c>
      <c r="C111" s="55">
        <v>2011</v>
      </c>
      <c r="D111" s="56">
        <v>40729</v>
      </c>
      <c r="E111" s="55">
        <v>59</v>
      </c>
      <c r="F111" s="55">
        <v>28</v>
      </c>
      <c r="G111" s="55">
        <v>1652</v>
      </c>
      <c r="H111" s="57" t="s">
        <v>3010</v>
      </c>
      <c r="I111" s="57" t="s">
        <v>1274</v>
      </c>
      <c r="J111" s="57" t="s">
        <v>3998</v>
      </c>
    </row>
    <row r="112" spans="1:10" x14ac:dyDescent="0.25">
      <c r="A112" s="55">
        <v>13926</v>
      </c>
      <c r="B112" s="55" t="s">
        <v>3078</v>
      </c>
      <c r="C112" s="55">
        <v>2011</v>
      </c>
      <c r="D112" s="56">
        <v>40729</v>
      </c>
      <c r="E112" s="55">
        <v>140</v>
      </c>
      <c r="F112" s="55">
        <v>17</v>
      </c>
      <c r="G112" s="55">
        <v>2924</v>
      </c>
      <c r="H112" s="57" t="s">
        <v>3010</v>
      </c>
      <c r="I112" s="57" t="s">
        <v>1274</v>
      </c>
      <c r="J112" s="57" t="s">
        <v>3999</v>
      </c>
    </row>
    <row r="113" spans="1:10" x14ac:dyDescent="0.25">
      <c r="A113" s="55">
        <v>13972</v>
      </c>
      <c r="B113" s="55" t="s">
        <v>3078</v>
      </c>
      <c r="C113" s="55">
        <v>2011</v>
      </c>
      <c r="D113" s="56">
        <v>40729</v>
      </c>
      <c r="E113" s="55">
        <v>225</v>
      </c>
      <c r="F113" s="55">
        <v>47</v>
      </c>
      <c r="G113" s="55">
        <v>5323</v>
      </c>
      <c r="H113" s="57" t="s">
        <v>3011</v>
      </c>
      <c r="I113" s="57" t="s">
        <v>1272</v>
      </c>
      <c r="J113" s="57" t="s">
        <v>4000</v>
      </c>
    </row>
    <row r="114" spans="1:10" x14ac:dyDescent="0.25">
      <c r="A114" s="55">
        <v>13929</v>
      </c>
      <c r="B114" s="55" t="s">
        <v>3079</v>
      </c>
      <c r="C114" s="55">
        <v>2011</v>
      </c>
      <c r="D114" s="56">
        <v>40731</v>
      </c>
      <c r="E114" s="55">
        <v>39</v>
      </c>
      <c r="F114" s="55">
        <v>11</v>
      </c>
      <c r="G114" s="55">
        <v>429</v>
      </c>
      <c r="H114" s="57" t="s">
        <v>3010</v>
      </c>
      <c r="I114" s="57" t="s">
        <v>1322</v>
      </c>
      <c r="J114" s="57" t="s">
        <v>4001</v>
      </c>
    </row>
    <row r="115" spans="1:10" x14ac:dyDescent="0.25">
      <c r="A115" s="55">
        <v>13930</v>
      </c>
      <c r="B115" s="55" t="s">
        <v>3079</v>
      </c>
      <c r="C115" s="55">
        <v>2011</v>
      </c>
      <c r="D115" s="56">
        <v>40731</v>
      </c>
      <c r="E115" s="55">
        <v>203</v>
      </c>
      <c r="F115" s="55">
        <v>149</v>
      </c>
      <c r="G115" s="55">
        <v>20623</v>
      </c>
      <c r="H115" s="57" t="s">
        <v>3010</v>
      </c>
      <c r="I115" s="57" t="s">
        <v>1299</v>
      </c>
      <c r="J115" s="57" t="s">
        <v>4002</v>
      </c>
    </row>
    <row r="116" spans="1:10" x14ac:dyDescent="0.25">
      <c r="A116" s="55">
        <v>13931</v>
      </c>
      <c r="B116" s="55" t="s">
        <v>3079</v>
      </c>
      <c r="C116" s="55">
        <v>2011</v>
      </c>
      <c r="D116" s="56">
        <v>40731</v>
      </c>
      <c r="E116" s="55">
        <v>76</v>
      </c>
      <c r="F116" s="55">
        <v>101</v>
      </c>
      <c r="G116" s="55">
        <v>7676</v>
      </c>
      <c r="H116" s="57" t="s">
        <v>3010</v>
      </c>
      <c r="I116" s="57" t="s">
        <v>1322</v>
      </c>
      <c r="J116" s="57" t="s">
        <v>4003</v>
      </c>
    </row>
    <row r="117" spans="1:10" x14ac:dyDescent="0.25">
      <c r="A117" s="55">
        <v>13928</v>
      </c>
      <c r="B117" s="55" t="s">
        <v>3080</v>
      </c>
      <c r="C117" s="55">
        <v>2011</v>
      </c>
      <c r="D117" s="56">
        <v>40732</v>
      </c>
      <c r="E117" s="55">
        <v>175</v>
      </c>
      <c r="F117" s="55">
        <v>62</v>
      </c>
      <c r="G117" s="55">
        <v>10287</v>
      </c>
      <c r="H117" s="57" t="s">
        <v>3010</v>
      </c>
      <c r="I117" s="57" t="s">
        <v>1299</v>
      </c>
      <c r="J117" s="57" t="s">
        <v>4004</v>
      </c>
    </row>
    <row r="118" spans="1:10" x14ac:dyDescent="0.25">
      <c r="A118" s="55">
        <v>13932</v>
      </c>
      <c r="B118" s="55" t="s">
        <v>3080</v>
      </c>
      <c r="C118" s="55">
        <v>2011</v>
      </c>
      <c r="D118" s="56">
        <v>40732</v>
      </c>
      <c r="E118" s="55">
        <v>74</v>
      </c>
      <c r="F118" s="55">
        <v>264</v>
      </c>
      <c r="G118" s="55">
        <v>2881</v>
      </c>
      <c r="H118" s="57" t="s">
        <v>3010</v>
      </c>
      <c r="I118" s="57" t="s">
        <v>1322</v>
      </c>
      <c r="J118" s="57" t="s">
        <v>4005</v>
      </c>
    </row>
    <row r="119" spans="1:10" x14ac:dyDescent="0.25">
      <c r="A119" s="55">
        <v>13933</v>
      </c>
      <c r="B119" s="55" t="s">
        <v>3081</v>
      </c>
      <c r="C119" s="55">
        <v>2011</v>
      </c>
      <c r="D119" s="56">
        <v>40733</v>
      </c>
      <c r="E119" s="55">
        <v>432</v>
      </c>
      <c r="F119" s="55">
        <v>102</v>
      </c>
      <c r="G119" s="55">
        <v>26109</v>
      </c>
      <c r="H119" s="57" t="s">
        <v>3010</v>
      </c>
      <c r="I119" s="57" t="s">
        <v>1322</v>
      </c>
      <c r="J119" s="57" t="s">
        <v>4006</v>
      </c>
    </row>
    <row r="120" spans="1:10" x14ac:dyDescent="0.25">
      <c r="A120" s="55">
        <v>13934</v>
      </c>
      <c r="B120" s="55" t="s">
        <v>3081</v>
      </c>
      <c r="C120" s="55">
        <v>2011</v>
      </c>
      <c r="D120" s="56">
        <v>40733</v>
      </c>
      <c r="E120" s="55">
        <v>432</v>
      </c>
      <c r="F120" s="55">
        <v>160</v>
      </c>
      <c r="G120" s="55">
        <v>28480</v>
      </c>
      <c r="H120" s="57" t="s">
        <v>3010</v>
      </c>
      <c r="I120" s="57" t="s">
        <v>1322</v>
      </c>
      <c r="J120" s="57" t="s">
        <v>4007</v>
      </c>
    </row>
    <row r="121" spans="1:10" x14ac:dyDescent="0.25">
      <c r="A121" s="55">
        <v>13935</v>
      </c>
      <c r="B121" s="55" t="s">
        <v>3081</v>
      </c>
      <c r="C121" s="55">
        <v>2011</v>
      </c>
      <c r="D121" s="56">
        <v>40733</v>
      </c>
      <c r="E121" s="55">
        <v>346</v>
      </c>
      <c r="F121" s="55">
        <v>75</v>
      </c>
      <c r="G121" s="55">
        <v>9222</v>
      </c>
      <c r="H121" s="57" t="s">
        <v>3010</v>
      </c>
      <c r="I121" s="57" t="s">
        <v>1322</v>
      </c>
      <c r="J121" s="57" t="s">
        <v>4008</v>
      </c>
    </row>
    <row r="122" spans="1:10" x14ac:dyDescent="0.25">
      <c r="A122" s="55">
        <v>13936</v>
      </c>
      <c r="B122" s="55" t="s">
        <v>3081</v>
      </c>
      <c r="C122" s="55">
        <v>2011</v>
      </c>
      <c r="D122" s="56">
        <v>40733</v>
      </c>
      <c r="E122" s="55">
        <v>754</v>
      </c>
      <c r="F122" s="55">
        <v>633</v>
      </c>
      <c r="G122" s="55">
        <v>32449</v>
      </c>
      <c r="H122" s="57" t="s">
        <v>3010</v>
      </c>
      <c r="I122" s="57" t="s">
        <v>1299</v>
      </c>
      <c r="J122" s="57" t="s">
        <v>4009</v>
      </c>
    </row>
    <row r="123" spans="1:10" x14ac:dyDescent="0.25">
      <c r="A123" s="55">
        <v>13937</v>
      </c>
      <c r="B123" s="55" t="s">
        <v>3082</v>
      </c>
      <c r="C123" s="55">
        <v>2011</v>
      </c>
      <c r="D123" s="56">
        <v>40734</v>
      </c>
      <c r="E123" s="55">
        <v>721</v>
      </c>
      <c r="F123" s="55">
        <v>205</v>
      </c>
      <c r="G123" s="55">
        <v>69679</v>
      </c>
      <c r="H123" s="57" t="s">
        <v>3010</v>
      </c>
      <c r="I123" s="57" t="s">
        <v>1274</v>
      </c>
      <c r="J123" s="57" t="s">
        <v>4010</v>
      </c>
    </row>
    <row r="124" spans="1:10" x14ac:dyDescent="0.25">
      <c r="A124" s="55">
        <v>13938</v>
      </c>
      <c r="B124" s="55" t="s">
        <v>3082</v>
      </c>
      <c r="C124" s="55">
        <v>2011</v>
      </c>
      <c r="D124" s="56">
        <v>40734</v>
      </c>
      <c r="E124" s="55">
        <v>17</v>
      </c>
      <c r="F124" s="55">
        <v>149</v>
      </c>
      <c r="G124" s="55">
        <v>2533</v>
      </c>
      <c r="H124" s="57" t="s">
        <v>3010</v>
      </c>
      <c r="I124" s="57" t="s">
        <v>1274</v>
      </c>
      <c r="J124" s="57" t="s">
        <v>4011</v>
      </c>
    </row>
    <row r="125" spans="1:10" x14ac:dyDescent="0.25">
      <c r="A125" s="55">
        <v>13939</v>
      </c>
      <c r="B125" s="55" t="s">
        <v>3082</v>
      </c>
      <c r="C125" s="55">
        <v>2011</v>
      </c>
      <c r="D125" s="56">
        <v>40734</v>
      </c>
      <c r="E125" s="55">
        <v>307</v>
      </c>
      <c r="F125" s="55">
        <v>7</v>
      </c>
      <c r="G125" s="55">
        <v>2149</v>
      </c>
      <c r="H125" s="57" t="s">
        <v>3010</v>
      </c>
      <c r="I125" s="57" t="s">
        <v>1274</v>
      </c>
      <c r="J125" s="57" t="s">
        <v>4012</v>
      </c>
    </row>
    <row r="126" spans="1:10" x14ac:dyDescent="0.25">
      <c r="A126" s="55">
        <v>13940</v>
      </c>
      <c r="B126" s="55" t="s">
        <v>3082</v>
      </c>
      <c r="C126" s="55">
        <v>2011</v>
      </c>
      <c r="D126" s="56">
        <v>40734</v>
      </c>
      <c r="E126" s="55">
        <v>1440</v>
      </c>
      <c r="F126" s="55">
        <v>27</v>
      </c>
      <c r="G126" s="55">
        <v>38880</v>
      </c>
      <c r="H126" s="57" t="s">
        <v>3010</v>
      </c>
      <c r="I126" s="57" t="s">
        <v>1299</v>
      </c>
      <c r="J126" s="57" t="s">
        <v>4013</v>
      </c>
    </row>
    <row r="127" spans="1:10" x14ac:dyDescent="0.25">
      <c r="A127" s="55">
        <v>13941</v>
      </c>
      <c r="B127" s="55" t="s">
        <v>3082</v>
      </c>
      <c r="C127" s="55">
        <v>2011</v>
      </c>
      <c r="D127" s="56">
        <v>40734</v>
      </c>
      <c r="E127" s="55">
        <v>1703</v>
      </c>
      <c r="F127" s="55">
        <v>327</v>
      </c>
      <c r="G127" s="55">
        <v>44634</v>
      </c>
      <c r="H127" s="57" t="s">
        <v>3010</v>
      </c>
      <c r="I127" s="57" t="s">
        <v>1322</v>
      </c>
      <c r="J127" s="57" t="s">
        <v>4014</v>
      </c>
    </row>
    <row r="128" spans="1:10" x14ac:dyDescent="0.25">
      <c r="A128" s="55">
        <v>13942</v>
      </c>
      <c r="B128" s="55" t="s">
        <v>3082</v>
      </c>
      <c r="C128" s="55">
        <v>2011</v>
      </c>
      <c r="D128" s="56">
        <v>40734</v>
      </c>
      <c r="E128" s="55">
        <v>632</v>
      </c>
      <c r="F128" s="55">
        <v>92</v>
      </c>
      <c r="G128" s="55">
        <v>33900</v>
      </c>
      <c r="H128" s="57" t="s">
        <v>3010</v>
      </c>
      <c r="I128" s="57" t="s">
        <v>1322</v>
      </c>
      <c r="J128" s="57" t="s">
        <v>4015</v>
      </c>
    </row>
    <row r="129" spans="1:10" x14ac:dyDescent="0.25">
      <c r="A129" s="55">
        <v>13943</v>
      </c>
      <c r="B129" s="55" t="s">
        <v>3082</v>
      </c>
      <c r="C129" s="55">
        <v>2011</v>
      </c>
      <c r="D129" s="56">
        <v>40734</v>
      </c>
      <c r="E129" s="55">
        <v>59</v>
      </c>
      <c r="F129" s="55">
        <v>86</v>
      </c>
      <c r="G129" s="55">
        <v>5054</v>
      </c>
      <c r="H129" s="57" t="s">
        <v>3010</v>
      </c>
      <c r="I129" s="57" t="s">
        <v>1322</v>
      </c>
      <c r="J129" s="57" t="s">
        <v>4016</v>
      </c>
    </row>
    <row r="130" spans="1:10" x14ac:dyDescent="0.25">
      <c r="A130" s="55">
        <v>13944</v>
      </c>
      <c r="B130" s="55" t="s">
        <v>3082</v>
      </c>
      <c r="C130" s="55">
        <v>2011</v>
      </c>
      <c r="D130" s="56">
        <v>40734</v>
      </c>
      <c r="E130" s="55">
        <v>76</v>
      </c>
      <c r="F130" s="55">
        <v>124</v>
      </c>
      <c r="G130" s="55">
        <v>11133</v>
      </c>
      <c r="H130" s="57" t="s">
        <v>3010</v>
      </c>
      <c r="I130" s="57" t="s">
        <v>1270</v>
      </c>
      <c r="J130" s="57" t="s">
        <v>4017</v>
      </c>
    </row>
    <row r="131" spans="1:10" x14ac:dyDescent="0.25">
      <c r="A131" s="55">
        <v>13945</v>
      </c>
      <c r="B131" s="55" t="s">
        <v>3082</v>
      </c>
      <c r="C131" s="55">
        <v>2011</v>
      </c>
      <c r="D131" s="56">
        <v>40734</v>
      </c>
      <c r="E131" s="55">
        <v>609</v>
      </c>
      <c r="F131" s="55">
        <v>55</v>
      </c>
      <c r="G131" s="55">
        <v>27636</v>
      </c>
      <c r="H131" s="57" t="s">
        <v>3010</v>
      </c>
      <c r="I131" s="57" t="s">
        <v>1322</v>
      </c>
      <c r="J131" s="57" t="s">
        <v>4018</v>
      </c>
    </row>
    <row r="132" spans="1:10" x14ac:dyDescent="0.25">
      <c r="A132" s="55">
        <v>13946</v>
      </c>
      <c r="B132" s="55" t="s">
        <v>3082</v>
      </c>
      <c r="C132" s="55">
        <v>2011</v>
      </c>
      <c r="D132" s="56">
        <v>40734</v>
      </c>
      <c r="E132" s="55">
        <v>923</v>
      </c>
      <c r="F132" s="55">
        <v>150</v>
      </c>
      <c r="G132" s="55">
        <v>78930</v>
      </c>
      <c r="H132" s="57" t="s">
        <v>3010</v>
      </c>
      <c r="I132" s="57" t="s">
        <v>1322</v>
      </c>
      <c r="J132" s="57" t="s">
        <v>1954</v>
      </c>
    </row>
    <row r="133" spans="1:10" x14ac:dyDescent="0.25">
      <c r="A133" s="55">
        <v>13947</v>
      </c>
      <c r="B133" s="55" t="s">
        <v>3082</v>
      </c>
      <c r="C133" s="55">
        <v>2011</v>
      </c>
      <c r="D133" s="56">
        <v>40734</v>
      </c>
      <c r="E133" s="55">
        <v>69</v>
      </c>
      <c r="F133" s="55">
        <v>74</v>
      </c>
      <c r="G133" s="55">
        <v>1313</v>
      </c>
      <c r="H133" s="57" t="s">
        <v>3010</v>
      </c>
      <c r="I133" s="57" t="s">
        <v>1299</v>
      </c>
      <c r="J133" s="57" t="s">
        <v>4019</v>
      </c>
    </row>
    <row r="134" spans="1:10" x14ac:dyDescent="0.25">
      <c r="A134" s="55">
        <v>13948</v>
      </c>
      <c r="B134" s="55" t="s">
        <v>3083</v>
      </c>
      <c r="C134" s="55">
        <v>2011</v>
      </c>
      <c r="D134" s="56">
        <v>40735</v>
      </c>
      <c r="E134" s="55">
        <v>370</v>
      </c>
      <c r="F134" s="55">
        <v>41</v>
      </c>
      <c r="G134" s="55">
        <v>4460</v>
      </c>
      <c r="H134" s="57" t="s">
        <v>3010</v>
      </c>
      <c r="I134" s="57" t="s">
        <v>1274</v>
      </c>
      <c r="J134" s="57" t="s">
        <v>4020</v>
      </c>
    </row>
    <row r="135" spans="1:10" x14ac:dyDescent="0.25">
      <c r="A135" s="55">
        <v>13949</v>
      </c>
      <c r="B135" s="55" t="s">
        <v>3083</v>
      </c>
      <c r="C135" s="55">
        <v>2011</v>
      </c>
      <c r="D135" s="56">
        <v>40735</v>
      </c>
      <c r="E135" s="55">
        <v>63</v>
      </c>
      <c r="F135" s="55">
        <v>65</v>
      </c>
      <c r="G135" s="55">
        <v>16237</v>
      </c>
      <c r="H135" s="57" t="s">
        <v>3010</v>
      </c>
      <c r="I135" s="57" t="s">
        <v>1322</v>
      </c>
      <c r="J135" s="57" t="s">
        <v>4021</v>
      </c>
    </row>
    <row r="136" spans="1:10" x14ac:dyDescent="0.25">
      <c r="A136" s="55">
        <v>13950</v>
      </c>
      <c r="B136" s="55" t="s">
        <v>3083</v>
      </c>
      <c r="C136" s="55">
        <v>2011</v>
      </c>
      <c r="D136" s="56">
        <v>40735</v>
      </c>
      <c r="E136" s="55">
        <v>767</v>
      </c>
      <c r="F136" s="55">
        <v>75</v>
      </c>
      <c r="G136" s="55">
        <v>15085</v>
      </c>
      <c r="H136" s="57" t="s">
        <v>3010</v>
      </c>
      <c r="I136" s="57" t="s">
        <v>1322</v>
      </c>
      <c r="J136" s="57" t="s">
        <v>4022</v>
      </c>
    </row>
    <row r="137" spans="1:10" x14ac:dyDescent="0.25">
      <c r="A137" s="55">
        <v>13951</v>
      </c>
      <c r="B137" s="55" t="s">
        <v>3083</v>
      </c>
      <c r="C137" s="55">
        <v>2011</v>
      </c>
      <c r="D137" s="56">
        <v>40735</v>
      </c>
      <c r="E137" s="55">
        <v>237</v>
      </c>
      <c r="F137" s="55">
        <v>76</v>
      </c>
      <c r="G137" s="55">
        <v>15869</v>
      </c>
      <c r="H137" s="57" t="s">
        <v>3010</v>
      </c>
      <c r="I137" s="57" t="s">
        <v>1299</v>
      </c>
      <c r="J137" s="57" t="s">
        <v>4023</v>
      </c>
    </row>
    <row r="138" spans="1:10" x14ac:dyDescent="0.25">
      <c r="A138" s="55">
        <v>13952</v>
      </c>
      <c r="B138" s="55" t="s">
        <v>3084</v>
      </c>
      <c r="C138" s="55">
        <v>2011</v>
      </c>
      <c r="D138" s="56">
        <v>40736</v>
      </c>
      <c r="E138" s="55">
        <v>17</v>
      </c>
      <c r="F138" s="55">
        <v>27</v>
      </c>
      <c r="G138" s="55">
        <v>459</v>
      </c>
      <c r="H138" s="57" t="s">
        <v>3010</v>
      </c>
      <c r="I138" s="57" t="s">
        <v>1299</v>
      </c>
      <c r="J138" s="57" t="s">
        <v>4024</v>
      </c>
    </row>
    <row r="139" spans="1:10" x14ac:dyDescent="0.25">
      <c r="A139" s="55">
        <v>13953</v>
      </c>
      <c r="B139" s="55" t="s">
        <v>3084</v>
      </c>
      <c r="C139" s="55">
        <v>2011</v>
      </c>
      <c r="D139" s="56">
        <v>40736</v>
      </c>
      <c r="E139" s="55">
        <v>118</v>
      </c>
      <c r="F139" s="55">
        <v>72</v>
      </c>
      <c r="G139" s="55">
        <v>8496</v>
      </c>
      <c r="H139" s="57" t="s">
        <v>3010</v>
      </c>
      <c r="I139" s="57" t="s">
        <v>1274</v>
      </c>
      <c r="J139" s="57" t="s">
        <v>4025</v>
      </c>
    </row>
    <row r="140" spans="1:10" x14ac:dyDescent="0.25">
      <c r="A140" s="55">
        <v>13954</v>
      </c>
      <c r="B140" s="55" t="s">
        <v>3084</v>
      </c>
      <c r="C140" s="55">
        <v>2011</v>
      </c>
      <c r="D140" s="56">
        <v>40736</v>
      </c>
      <c r="E140" s="55">
        <v>47</v>
      </c>
      <c r="F140" s="55">
        <v>16</v>
      </c>
      <c r="G140" s="55">
        <v>752</v>
      </c>
      <c r="H140" s="57" t="s">
        <v>3010</v>
      </c>
      <c r="I140" s="57" t="s">
        <v>1274</v>
      </c>
      <c r="J140" s="57" t="s">
        <v>4026</v>
      </c>
    </row>
    <row r="141" spans="1:10" x14ac:dyDescent="0.25">
      <c r="A141" s="55">
        <v>13955</v>
      </c>
      <c r="B141" s="55" t="s">
        <v>3084</v>
      </c>
      <c r="C141" s="55">
        <v>2011</v>
      </c>
      <c r="D141" s="56">
        <v>40736</v>
      </c>
      <c r="E141" s="55">
        <v>19</v>
      </c>
      <c r="F141" s="55">
        <v>10</v>
      </c>
      <c r="G141" s="55">
        <v>190</v>
      </c>
      <c r="H141" s="57" t="s">
        <v>3010</v>
      </c>
      <c r="I141" s="57" t="s">
        <v>1530</v>
      </c>
      <c r="J141" s="57" t="s">
        <v>4027</v>
      </c>
    </row>
    <row r="142" spans="1:10" x14ac:dyDescent="0.25">
      <c r="A142" s="55">
        <v>13956</v>
      </c>
      <c r="B142" s="55" t="s">
        <v>3085</v>
      </c>
      <c r="C142" s="55">
        <v>2011</v>
      </c>
      <c r="D142" s="56">
        <v>40737</v>
      </c>
      <c r="E142" s="55">
        <v>51</v>
      </c>
      <c r="F142" s="55">
        <v>76</v>
      </c>
      <c r="G142" s="55">
        <v>3876</v>
      </c>
      <c r="H142" s="57" t="s">
        <v>3010</v>
      </c>
      <c r="I142" s="57" t="s">
        <v>1274</v>
      </c>
      <c r="J142" s="57" t="s">
        <v>4028</v>
      </c>
    </row>
    <row r="143" spans="1:10" x14ac:dyDescent="0.25">
      <c r="A143" s="55">
        <v>13957</v>
      </c>
      <c r="B143" s="55" t="s">
        <v>3085</v>
      </c>
      <c r="C143" s="55">
        <v>2011</v>
      </c>
      <c r="D143" s="56">
        <v>40737</v>
      </c>
      <c r="E143" s="55">
        <v>33</v>
      </c>
      <c r="F143" s="55">
        <v>7</v>
      </c>
      <c r="G143" s="55">
        <v>231</v>
      </c>
      <c r="H143" s="57" t="s">
        <v>3010</v>
      </c>
      <c r="I143" s="57" t="s">
        <v>1274</v>
      </c>
      <c r="J143" s="57" t="s">
        <v>4029</v>
      </c>
    </row>
    <row r="144" spans="1:10" x14ac:dyDescent="0.25">
      <c r="A144" s="55">
        <v>13958</v>
      </c>
      <c r="B144" s="55" t="s">
        <v>3085</v>
      </c>
      <c r="C144" s="55">
        <v>2011</v>
      </c>
      <c r="D144" s="56">
        <v>40737</v>
      </c>
      <c r="E144" s="55">
        <v>133</v>
      </c>
      <c r="F144" s="55">
        <v>90</v>
      </c>
      <c r="G144" s="55">
        <v>11970</v>
      </c>
      <c r="H144" s="57" t="s">
        <v>3010</v>
      </c>
      <c r="I144" s="57" t="s">
        <v>1274</v>
      </c>
      <c r="J144" s="57" t="s">
        <v>4030</v>
      </c>
    </row>
    <row r="145" spans="1:10" x14ac:dyDescent="0.25">
      <c r="A145" s="55">
        <v>13959</v>
      </c>
      <c r="B145" s="55" t="s">
        <v>3086</v>
      </c>
      <c r="C145" s="55">
        <v>2011</v>
      </c>
      <c r="D145" s="56">
        <v>40738</v>
      </c>
      <c r="E145" s="55">
        <v>117</v>
      </c>
      <c r="F145" s="55">
        <v>56</v>
      </c>
      <c r="G145" s="55">
        <v>6552</v>
      </c>
      <c r="H145" s="57" t="s">
        <v>3010</v>
      </c>
      <c r="I145" s="57" t="s">
        <v>1274</v>
      </c>
      <c r="J145" s="57" t="s">
        <v>4031</v>
      </c>
    </row>
    <row r="146" spans="1:10" x14ac:dyDescent="0.25">
      <c r="A146" s="55">
        <v>13960</v>
      </c>
      <c r="B146" s="55" t="s">
        <v>3087</v>
      </c>
      <c r="C146" s="55">
        <v>2011</v>
      </c>
      <c r="D146" s="56">
        <v>40739</v>
      </c>
      <c r="E146" s="55">
        <v>42</v>
      </c>
      <c r="F146" s="55">
        <v>41</v>
      </c>
      <c r="G146" s="55">
        <v>1287</v>
      </c>
      <c r="H146" s="57" t="s">
        <v>3010</v>
      </c>
      <c r="I146" s="57" t="s">
        <v>1274</v>
      </c>
      <c r="J146" s="57" t="s">
        <v>4032</v>
      </c>
    </row>
    <row r="147" spans="1:10" x14ac:dyDescent="0.25">
      <c r="A147" s="55">
        <v>13975</v>
      </c>
      <c r="B147" s="55" t="s">
        <v>3087</v>
      </c>
      <c r="C147" s="55">
        <v>2011</v>
      </c>
      <c r="D147" s="56">
        <v>40739</v>
      </c>
      <c r="E147" s="55">
        <v>82</v>
      </c>
      <c r="F147" s="55">
        <v>57</v>
      </c>
      <c r="G147" s="55">
        <v>4674</v>
      </c>
      <c r="H147" s="57" t="s">
        <v>3011</v>
      </c>
      <c r="I147" s="57" t="s">
        <v>1272</v>
      </c>
      <c r="J147" s="57" t="s">
        <v>4033</v>
      </c>
    </row>
    <row r="148" spans="1:10" x14ac:dyDescent="0.25">
      <c r="A148" s="55">
        <v>13962</v>
      </c>
      <c r="B148" s="55" t="s">
        <v>3088</v>
      </c>
      <c r="C148" s="55">
        <v>2011</v>
      </c>
      <c r="D148" s="56">
        <v>40741</v>
      </c>
      <c r="E148" s="55">
        <v>87</v>
      </c>
      <c r="F148" s="55">
        <v>432</v>
      </c>
      <c r="G148" s="55">
        <v>16721</v>
      </c>
      <c r="H148" s="57" t="s">
        <v>3010</v>
      </c>
      <c r="I148" s="57" t="s">
        <v>1274</v>
      </c>
      <c r="J148" s="57" t="s">
        <v>4034</v>
      </c>
    </row>
    <row r="149" spans="1:10" x14ac:dyDescent="0.25">
      <c r="A149" s="55">
        <v>13976</v>
      </c>
      <c r="B149" s="55" t="s">
        <v>3089</v>
      </c>
      <c r="C149" s="55">
        <v>2011</v>
      </c>
      <c r="D149" s="56">
        <v>40742</v>
      </c>
      <c r="E149" s="55">
        <v>351</v>
      </c>
      <c r="F149" s="55">
        <v>60</v>
      </c>
      <c r="G149" s="55">
        <v>18462</v>
      </c>
      <c r="H149" s="57" t="s">
        <v>3011</v>
      </c>
      <c r="I149" s="57" t="s">
        <v>1272</v>
      </c>
      <c r="J149" s="57" t="s">
        <v>4035</v>
      </c>
    </row>
    <row r="150" spans="1:10" x14ac:dyDescent="0.25">
      <c r="A150" s="55">
        <v>13979</v>
      </c>
      <c r="B150" s="55" t="s">
        <v>3089</v>
      </c>
      <c r="C150" s="55">
        <v>2011</v>
      </c>
      <c r="D150" s="56">
        <v>40742</v>
      </c>
      <c r="E150" s="55">
        <v>103</v>
      </c>
      <c r="F150" s="55">
        <v>239</v>
      </c>
      <c r="G150" s="55">
        <v>24617</v>
      </c>
      <c r="H150" s="57" t="s">
        <v>3011</v>
      </c>
      <c r="I150" s="57" t="s">
        <v>1272</v>
      </c>
      <c r="J150" s="57" t="s">
        <v>4036</v>
      </c>
    </row>
    <row r="151" spans="1:10" x14ac:dyDescent="0.25">
      <c r="A151" s="55">
        <v>13963</v>
      </c>
      <c r="B151" s="55" t="s">
        <v>3090</v>
      </c>
      <c r="C151" s="55">
        <v>2011</v>
      </c>
      <c r="D151" s="56">
        <v>40743</v>
      </c>
      <c r="E151" s="55">
        <v>70</v>
      </c>
      <c r="F151" s="55">
        <v>59</v>
      </c>
      <c r="G151" s="55">
        <v>4130</v>
      </c>
      <c r="H151" s="57" t="s">
        <v>3010</v>
      </c>
      <c r="I151" s="57" t="s">
        <v>1274</v>
      </c>
      <c r="J151" s="57" t="s">
        <v>4037</v>
      </c>
    </row>
    <row r="152" spans="1:10" x14ac:dyDescent="0.25">
      <c r="A152" s="55">
        <v>13971</v>
      </c>
      <c r="B152" s="55" t="s">
        <v>3091</v>
      </c>
      <c r="C152" s="55">
        <v>2011</v>
      </c>
      <c r="D152" s="56">
        <v>40745</v>
      </c>
      <c r="E152" s="55">
        <v>224</v>
      </c>
      <c r="F152" s="55">
        <v>5</v>
      </c>
      <c r="G152" s="55">
        <v>1120</v>
      </c>
      <c r="H152" s="57" t="s">
        <v>3011</v>
      </c>
      <c r="I152" s="57" t="s">
        <v>1272</v>
      </c>
      <c r="J152" s="57" t="s">
        <v>4038</v>
      </c>
    </row>
    <row r="153" spans="1:10" x14ac:dyDescent="0.25">
      <c r="A153" s="55">
        <v>13980</v>
      </c>
      <c r="B153" s="55" t="s">
        <v>3091</v>
      </c>
      <c r="C153" s="55">
        <v>2011</v>
      </c>
      <c r="D153" s="56">
        <v>40745</v>
      </c>
      <c r="E153" s="55">
        <v>405</v>
      </c>
      <c r="F153" s="55">
        <v>81</v>
      </c>
      <c r="G153" s="55">
        <v>7992</v>
      </c>
      <c r="H153" s="57" t="s">
        <v>3011</v>
      </c>
      <c r="I153" s="57" t="s">
        <v>1272</v>
      </c>
      <c r="J153" s="57" t="s">
        <v>4039</v>
      </c>
    </row>
    <row r="154" spans="1:10" x14ac:dyDescent="0.25">
      <c r="A154" s="55">
        <v>13984</v>
      </c>
      <c r="B154" s="55" t="s">
        <v>3091</v>
      </c>
      <c r="C154" s="55">
        <v>2011</v>
      </c>
      <c r="D154" s="56">
        <v>40745</v>
      </c>
      <c r="E154" s="55">
        <v>34</v>
      </c>
      <c r="F154" s="55">
        <v>151</v>
      </c>
      <c r="G154" s="55">
        <v>5061</v>
      </c>
      <c r="H154" s="57" t="s">
        <v>3011</v>
      </c>
      <c r="I154" s="57" t="s">
        <v>1272</v>
      </c>
      <c r="J154" s="57" t="s">
        <v>4040</v>
      </c>
    </row>
    <row r="155" spans="1:10" x14ac:dyDescent="0.25">
      <c r="A155" s="55">
        <v>13964</v>
      </c>
      <c r="B155" s="55" t="s">
        <v>3092</v>
      </c>
      <c r="C155" s="55">
        <v>2011</v>
      </c>
      <c r="D155" s="56">
        <v>40746</v>
      </c>
      <c r="E155" s="55">
        <v>31</v>
      </c>
      <c r="F155" s="55">
        <v>5499</v>
      </c>
      <c r="G155" s="55">
        <v>114020</v>
      </c>
      <c r="H155" s="57" t="s">
        <v>3010</v>
      </c>
      <c r="I155" s="57" t="s">
        <v>1322</v>
      </c>
      <c r="J155" s="57" t="s">
        <v>4041</v>
      </c>
    </row>
    <row r="156" spans="1:10" x14ac:dyDescent="0.25">
      <c r="A156" s="55">
        <v>13965</v>
      </c>
      <c r="B156" s="55" t="s">
        <v>3093</v>
      </c>
      <c r="C156" s="55">
        <v>2011</v>
      </c>
      <c r="D156" s="56">
        <v>40747</v>
      </c>
      <c r="E156" s="55">
        <v>846</v>
      </c>
      <c r="F156" s="55">
        <v>95</v>
      </c>
      <c r="G156" s="55">
        <v>15539</v>
      </c>
      <c r="H156" s="57" t="s">
        <v>3010</v>
      </c>
      <c r="I156" s="57" t="s">
        <v>1322</v>
      </c>
      <c r="J156" s="57" t="s">
        <v>4042</v>
      </c>
    </row>
    <row r="157" spans="1:10" x14ac:dyDescent="0.25">
      <c r="A157" s="55">
        <v>13966</v>
      </c>
      <c r="B157" s="55" t="s">
        <v>3094</v>
      </c>
      <c r="C157" s="55">
        <v>2011</v>
      </c>
      <c r="D157" s="56">
        <v>40748</v>
      </c>
      <c r="E157" s="55">
        <v>3304</v>
      </c>
      <c r="F157" s="55">
        <v>48</v>
      </c>
      <c r="G157" s="55">
        <v>51680</v>
      </c>
      <c r="H157" s="57" t="s">
        <v>3010</v>
      </c>
      <c r="I157" s="57" t="s">
        <v>1274</v>
      </c>
      <c r="J157" s="57" t="s">
        <v>4043</v>
      </c>
    </row>
    <row r="158" spans="1:10" x14ac:dyDescent="0.25">
      <c r="A158" s="55">
        <v>13967</v>
      </c>
      <c r="B158" s="55" t="s">
        <v>3095</v>
      </c>
      <c r="C158" s="55">
        <v>2011</v>
      </c>
      <c r="D158" s="56">
        <v>40749</v>
      </c>
      <c r="E158" s="55">
        <v>8</v>
      </c>
      <c r="F158" s="55">
        <v>25</v>
      </c>
      <c r="G158" s="55">
        <v>200</v>
      </c>
      <c r="H158" s="57" t="s">
        <v>3010</v>
      </c>
      <c r="I158" s="57" t="s">
        <v>1274</v>
      </c>
      <c r="J158" s="57" t="s">
        <v>4044</v>
      </c>
    </row>
    <row r="159" spans="1:10" x14ac:dyDescent="0.25">
      <c r="A159" s="55">
        <v>13973</v>
      </c>
      <c r="B159" s="55" t="s">
        <v>3095</v>
      </c>
      <c r="C159" s="55">
        <v>2011</v>
      </c>
      <c r="D159" s="56">
        <v>40749</v>
      </c>
      <c r="E159" s="55">
        <v>105</v>
      </c>
      <c r="F159" s="55">
        <v>73</v>
      </c>
      <c r="G159" s="55">
        <v>7665</v>
      </c>
      <c r="H159" s="57" t="s">
        <v>3011</v>
      </c>
      <c r="I159" s="57" t="s">
        <v>1272</v>
      </c>
      <c r="J159" s="57" t="s">
        <v>4045</v>
      </c>
    </row>
    <row r="160" spans="1:10" x14ac:dyDescent="0.25">
      <c r="A160" s="55">
        <v>13978</v>
      </c>
      <c r="B160" s="55" t="s">
        <v>3095</v>
      </c>
      <c r="C160" s="55">
        <v>2011</v>
      </c>
      <c r="D160" s="56">
        <v>40749</v>
      </c>
      <c r="E160" s="55">
        <v>85</v>
      </c>
      <c r="F160" s="55">
        <v>32</v>
      </c>
      <c r="G160" s="55">
        <v>4576</v>
      </c>
      <c r="H160" s="57" t="s">
        <v>3011</v>
      </c>
      <c r="I160" s="57" t="s">
        <v>1272</v>
      </c>
      <c r="J160" s="57" t="s">
        <v>4046</v>
      </c>
    </row>
    <row r="161" spans="1:10" x14ac:dyDescent="0.25">
      <c r="A161" s="55">
        <v>13981</v>
      </c>
      <c r="B161" s="55" t="s">
        <v>3096</v>
      </c>
      <c r="C161" s="55">
        <v>2011</v>
      </c>
      <c r="D161" s="56">
        <v>40751</v>
      </c>
      <c r="E161" s="55">
        <v>30</v>
      </c>
      <c r="F161" s="55">
        <v>11</v>
      </c>
      <c r="G161" s="55">
        <v>594</v>
      </c>
      <c r="H161" s="57" t="s">
        <v>3011</v>
      </c>
      <c r="I161" s="57" t="s">
        <v>1272</v>
      </c>
      <c r="J161" s="57" t="s">
        <v>4047</v>
      </c>
    </row>
    <row r="162" spans="1:10" x14ac:dyDescent="0.25">
      <c r="A162" s="55">
        <v>13977</v>
      </c>
      <c r="B162" s="55" t="s">
        <v>3097</v>
      </c>
      <c r="C162" s="55">
        <v>2011</v>
      </c>
      <c r="D162" s="56">
        <v>40752</v>
      </c>
      <c r="E162" s="55">
        <v>394</v>
      </c>
      <c r="F162" s="55">
        <v>39</v>
      </c>
      <c r="G162" s="55">
        <v>15366</v>
      </c>
      <c r="H162" s="57" t="s">
        <v>3011</v>
      </c>
      <c r="I162" s="57" t="s">
        <v>1272</v>
      </c>
      <c r="J162" s="57" t="s">
        <v>4048</v>
      </c>
    </row>
    <row r="163" spans="1:10" x14ac:dyDescent="0.25">
      <c r="A163" s="55">
        <v>13982</v>
      </c>
      <c r="B163" s="55" t="s">
        <v>3097</v>
      </c>
      <c r="C163" s="55">
        <v>2011</v>
      </c>
      <c r="D163" s="56">
        <v>40752</v>
      </c>
      <c r="E163" s="55">
        <v>372</v>
      </c>
      <c r="F163" s="55">
        <v>3</v>
      </c>
      <c r="G163" s="55">
        <v>1116</v>
      </c>
      <c r="H163" s="57" t="s">
        <v>3011</v>
      </c>
      <c r="I163" s="57" t="s">
        <v>1272</v>
      </c>
      <c r="J163" s="57" t="s">
        <v>4049</v>
      </c>
    </row>
    <row r="164" spans="1:10" x14ac:dyDescent="0.25">
      <c r="A164" s="55">
        <v>13969</v>
      </c>
      <c r="B164" s="55" t="s">
        <v>3098</v>
      </c>
      <c r="C164" s="55">
        <v>2011</v>
      </c>
      <c r="D164" s="56">
        <v>40753</v>
      </c>
      <c r="E164" s="55">
        <v>359</v>
      </c>
      <c r="F164" s="55">
        <v>79</v>
      </c>
      <c r="G164" s="55">
        <v>22841</v>
      </c>
      <c r="H164" s="57" t="s">
        <v>3011</v>
      </c>
      <c r="I164" s="57" t="s">
        <v>1272</v>
      </c>
      <c r="J164" s="57" t="s">
        <v>4050</v>
      </c>
    </row>
    <row r="165" spans="1:10" x14ac:dyDescent="0.25">
      <c r="A165" s="55">
        <v>13983</v>
      </c>
      <c r="B165" s="55" t="s">
        <v>3098</v>
      </c>
      <c r="C165" s="55">
        <v>2011</v>
      </c>
      <c r="D165" s="56">
        <v>40753</v>
      </c>
      <c r="E165" s="55">
        <v>399</v>
      </c>
      <c r="F165" s="55">
        <v>24</v>
      </c>
      <c r="G165" s="55">
        <v>4675</v>
      </c>
      <c r="H165" s="57" t="s">
        <v>3011</v>
      </c>
      <c r="I165" s="57" t="s">
        <v>1272</v>
      </c>
      <c r="J165" s="57" t="s">
        <v>4051</v>
      </c>
    </row>
    <row r="166" spans="1:10" x14ac:dyDescent="0.25">
      <c r="A166" s="55">
        <v>13968</v>
      </c>
      <c r="B166" s="55" t="s">
        <v>3099</v>
      </c>
      <c r="C166" s="55">
        <v>2011</v>
      </c>
      <c r="D166" s="56">
        <v>40754</v>
      </c>
      <c r="E166" s="55">
        <v>81</v>
      </c>
      <c r="F166" s="55">
        <v>61</v>
      </c>
      <c r="G166" s="55">
        <v>7087</v>
      </c>
      <c r="H166" s="57" t="s">
        <v>3010</v>
      </c>
      <c r="I166" s="57" t="s">
        <v>1274</v>
      </c>
      <c r="J166" s="57" t="s">
        <v>4052</v>
      </c>
    </row>
    <row r="167" spans="1:10" x14ac:dyDescent="0.25">
      <c r="A167" s="55">
        <v>13985</v>
      </c>
      <c r="B167" s="55" t="s">
        <v>3100</v>
      </c>
      <c r="C167" s="55">
        <v>2011</v>
      </c>
      <c r="D167" s="56">
        <v>40756</v>
      </c>
      <c r="E167" s="55">
        <v>172</v>
      </c>
      <c r="F167" s="55">
        <v>1030</v>
      </c>
      <c r="G167" s="55">
        <v>54822</v>
      </c>
      <c r="H167" s="57" t="s">
        <v>3010</v>
      </c>
      <c r="I167" s="57" t="s">
        <v>1274</v>
      </c>
      <c r="J167" s="57" t="s">
        <v>4053</v>
      </c>
    </row>
    <row r="168" spans="1:10" x14ac:dyDescent="0.25">
      <c r="A168" s="55">
        <v>14007</v>
      </c>
      <c r="B168" s="55" t="s">
        <v>3100</v>
      </c>
      <c r="C168" s="55">
        <v>2011</v>
      </c>
      <c r="D168" s="56">
        <v>40756</v>
      </c>
      <c r="E168" s="55">
        <v>300</v>
      </c>
      <c r="F168" s="55">
        <v>11</v>
      </c>
      <c r="G168" s="55">
        <v>3300</v>
      </c>
      <c r="H168" s="57" t="s">
        <v>3011</v>
      </c>
      <c r="I168" s="57" t="s">
        <v>1272</v>
      </c>
      <c r="J168" s="57" t="s">
        <v>4054</v>
      </c>
    </row>
    <row r="169" spans="1:10" x14ac:dyDescent="0.25">
      <c r="A169" s="55">
        <v>13986</v>
      </c>
      <c r="B169" s="55" t="s">
        <v>3101</v>
      </c>
      <c r="C169" s="55">
        <v>2011</v>
      </c>
      <c r="D169" s="56">
        <v>40757</v>
      </c>
      <c r="E169" s="55">
        <v>362</v>
      </c>
      <c r="F169" s="55">
        <v>8</v>
      </c>
      <c r="G169" s="55">
        <v>8312</v>
      </c>
      <c r="H169" s="57" t="s">
        <v>3010</v>
      </c>
      <c r="I169" s="57" t="s">
        <v>1299</v>
      </c>
      <c r="J169" s="57" t="s">
        <v>4055</v>
      </c>
    </row>
    <row r="170" spans="1:10" x14ac:dyDescent="0.25">
      <c r="A170" s="55">
        <v>14006</v>
      </c>
      <c r="B170" s="55" t="s">
        <v>3101</v>
      </c>
      <c r="C170" s="55">
        <v>2011</v>
      </c>
      <c r="D170" s="56">
        <v>40757</v>
      </c>
      <c r="E170" s="55">
        <v>35</v>
      </c>
      <c r="F170" s="55">
        <v>69</v>
      </c>
      <c r="G170" s="55">
        <v>4485</v>
      </c>
      <c r="H170" s="57" t="s">
        <v>3011</v>
      </c>
      <c r="I170" s="57" t="s">
        <v>1272</v>
      </c>
      <c r="J170" s="57" t="s">
        <v>4056</v>
      </c>
    </row>
    <row r="171" spans="1:10" x14ac:dyDescent="0.25">
      <c r="A171" s="55">
        <v>14009</v>
      </c>
      <c r="B171" s="55" t="s">
        <v>3101</v>
      </c>
      <c r="C171" s="55">
        <v>2011</v>
      </c>
      <c r="D171" s="56">
        <v>40757</v>
      </c>
      <c r="E171" s="55">
        <v>366</v>
      </c>
      <c r="F171" s="55">
        <v>60</v>
      </c>
      <c r="G171" s="55">
        <v>21960</v>
      </c>
      <c r="H171" s="57" t="s">
        <v>3011</v>
      </c>
      <c r="I171" s="57" t="s">
        <v>1272</v>
      </c>
      <c r="J171" s="57" t="s">
        <v>4057</v>
      </c>
    </row>
    <row r="172" spans="1:10" x14ac:dyDescent="0.25">
      <c r="A172" s="55">
        <v>14011</v>
      </c>
      <c r="B172" s="55" t="s">
        <v>3101</v>
      </c>
      <c r="C172" s="55">
        <v>2011</v>
      </c>
      <c r="D172" s="56">
        <v>40757</v>
      </c>
      <c r="E172" s="55">
        <v>80</v>
      </c>
      <c r="F172" s="55">
        <v>39</v>
      </c>
      <c r="G172" s="55">
        <v>3120</v>
      </c>
      <c r="H172" s="57" t="s">
        <v>3011</v>
      </c>
      <c r="I172" s="57" t="s">
        <v>1272</v>
      </c>
      <c r="J172" s="57" t="s">
        <v>4058</v>
      </c>
    </row>
    <row r="173" spans="1:10" x14ac:dyDescent="0.25">
      <c r="A173" s="55">
        <v>14010</v>
      </c>
      <c r="B173" s="55" t="s">
        <v>3102</v>
      </c>
      <c r="C173" s="55">
        <v>2011</v>
      </c>
      <c r="D173" s="56">
        <v>40759</v>
      </c>
      <c r="E173" s="55">
        <v>146</v>
      </c>
      <c r="F173" s="55">
        <v>31</v>
      </c>
      <c r="G173" s="55">
        <v>4526</v>
      </c>
      <c r="H173" s="57" t="s">
        <v>3011</v>
      </c>
      <c r="I173" s="57" t="s">
        <v>1272</v>
      </c>
      <c r="J173" s="57" t="s">
        <v>4059</v>
      </c>
    </row>
    <row r="174" spans="1:10" x14ac:dyDescent="0.25">
      <c r="A174" s="55">
        <v>14014</v>
      </c>
      <c r="B174" s="55" t="s">
        <v>3102</v>
      </c>
      <c r="C174" s="55">
        <v>2011</v>
      </c>
      <c r="D174" s="56">
        <v>40759</v>
      </c>
      <c r="E174" s="55">
        <v>510</v>
      </c>
      <c r="F174" s="55">
        <v>6</v>
      </c>
      <c r="G174" s="55">
        <v>3060</v>
      </c>
      <c r="H174" s="57" t="s">
        <v>3011</v>
      </c>
      <c r="I174" s="57" t="s">
        <v>1272</v>
      </c>
      <c r="J174" s="57" t="s">
        <v>4060</v>
      </c>
    </row>
    <row r="175" spans="1:10" x14ac:dyDescent="0.25">
      <c r="A175" s="55">
        <v>14012</v>
      </c>
      <c r="B175" s="55" t="s">
        <v>3103</v>
      </c>
      <c r="C175" s="55">
        <v>2011</v>
      </c>
      <c r="D175" s="56">
        <v>40760</v>
      </c>
      <c r="E175" s="55">
        <v>373</v>
      </c>
      <c r="F175" s="55">
        <v>133</v>
      </c>
      <c r="G175" s="55">
        <v>19019</v>
      </c>
      <c r="H175" s="57" t="s">
        <v>3011</v>
      </c>
      <c r="I175" s="57" t="s">
        <v>1272</v>
      </c>
      <c r="J175" s="57" t="s">
        <v>4061</v>
      </c>
    </row>
    <row r="176" spans="1:10" x14ac:dyDescent="0.25">
      <c r="A176" s="55">
        <v>14004</v>
      </c>
      <c r="B176" s="55" t="s">
        <v>3104</v>
      </c>
      <c r="C176" s="55">
        <v>2011</v>
      </c>
      <c r="D176" s="56">
        <v>40761</v>
      </c>
      <c r="E176" s="55">
        <v>404</v>
      </c>
      <c r="F176" s="55">
        <v>23</v>
      </c>
      <c r="G176" s="55">
        <v>9292</v>
      </c>
      <c r="H176" s="57" t="s">
        <v>3011</v>
      </c>
      <c r="I176" s="57" t="s">
        <v>1272</v>
      </c>
      <c r="J176" s="57" t="s">
        <v>4062</v>
      </c>
    </row>
    <row r="177" spans="1:10" x14ac:dyDescent="0.25">
      <c r="A177" s="55">
        <v>13987</v>
      </c>
      <c r="B177" s="55" t="s">
        <v>3105</v>
      </c>
      <c r="C177" s="55">
        <v>2011</v>
      </c>
      <c r="D177" s="56">
        <v>40762</v>
      </c>
      <c r="E177" s="55">
        <v>20</v>
      </c>
      <c r="F177" s="55">
        <v>170</v>
      </c>
      <c r="G177" s="55">
        <v>3128</v>
      </c>
      <c r="H177" s="57" t="s">
        <v>3010</v>
      </c>
      <c r="I177" s="57" t="s">
        <v>1270</v>
      </c>
      <c r="J177" s="57" t="s">
        <v>4063</v>
      </c>
    </row>
    <row r="178" spans="1:10" x14ac:dyDescent="0.25">
      <c r="A178" s="55">
        <v>13988</v>
      </c>
      <c r="B178" s="55" t="s">
        <v>3105</v>
      </c>
      <c r="C178" s="55">
        <v>2011</v>
      </c>
      <c r="D178" s="56">
        <v>40762</v>
      </c>
      <c r="E178" s="55">
        <v>880</v>
      </c>
      <c r="F178" s="55">
        <v>118</v>
      </c>
      <c r="G178" s="55">
        <v>48472</v>
      </c>
      <c r="H178" s="57" t="s">
        <v>3010</v>
      </c>
      <c r="I178" s="57" t="s">
        <v>1299</v>
      </c>
      <c r="J178" s="57" t="s">
        <v>4064</v>
      </c>
    </row>
    <row r="179" spans="1:10" x14ac:dyDescent="0.25">
      <c r="A179" s="55">
        <v>14005</v>
      </c>
      <c r="B179" s="55" t="s">
        <v>3106</v>
      </c>
      <c r="C179" s="55">
        <v>2011</v>
      </c>
      <c r="D179" s="56">
        <v>40763</v>
      </c>
      <c r="E179" s="55">
        <v>300</v>
      </c>
      <c r="F179" s="55">
        <v>26</v>
      </c>
      <c r="G179" s="55">
        <v>7800</v>
      </c>
      <c r="H179" s="57" t="s">
        <v>3011</v>
      </c>
      <c r="I179" s="57" t="s">
        <v>1272</v>
      </c>
      <c r="J179" s="57" t="s">
        <v>4065</v>
      </c>
    </row>
    <row r="180" spans="1:10" x14ac:dyDescent="0.25">
      <c r="A180" s="55">
        <v>14008</v>
      </c>
      <c r="B180" s="55" t="s">
        <v>3107</v>
      </c>
      <c r="C180" s="55">
        <v>2011</v>
      </c>
      <c r="D180" s="56">
        <v>40765</v>
      </c>
      <c r="E180" s="55">
        <v>418</v>
      </c>
      <c r="F180" s="55">
        <v>24</v>
      </c>
      <c r="G180" s="55">
        <v>58028</v>
      </c>
      <c r="H180" s="57" t="s">
        <v>3011</v>
      </c>
      <c r="I180" s="57" t="s">
        <v>1272</v>
      </c>
      <c r="J180" s="57" t="s">
        <v>4066</v>
      </c>
    </row>
    <row r="181" spans="1:10" x14ac:dyDescent="0.25">
      <c r="A181" s="55">
        <v>14013</v>
      </c>
      <c r="B181" s="55" t="s">
        <v>3108</v>
      </c>
      <c r="C181" s="55">
        <v>2011</v>
      </c>
      <c r="D181" s="56">
        <v>40766</v>
      </c>
      <c r="E181" s="55">
        <v>525</v>
      </c>
      <c r="F181" s="55">
        <v>137</v>
      </c>
      <c r="G181" s="55">
        <v>13615</v>
      </c>
      <c r="H181" s="57" t="s">
        <v>3011</v>
      </c>
      <c r="I181" s="57" t="s">
        <v>1272</v>
      </c>
      <c r="J181" s="57" t="s">
        <v>4067</v>
      </c>
    </row>
    <row r="182" spans="1:10" x14ac:dyDescent="0.25">
      <c r="A182" s="55">
        <v>13989</v>
      </c>
      <c r="B182" s="55" t="s">
        <v>3109</v>
      </c>
      <c r="C182" s="55">
        <v>2011</v>
      </c>
      <c r="D182" s="56">
        <v>40767</v>
      </c>
      <c r="E182" s="55">
        <v>324</v>
      </c>
      <c r="F182" s="55">
        <v>150</v>
      </c>
      <c r="G182" s="55">
        <v>34482</v>
      </c>
      <c r="H182" s="57" t="s">
        <v>3010</v>
      </c>
      <c r="I182" s="57" t="s">
        <v>1322</v>
      </c>
      <c r="J182" s="57" t="s">
        <v>4068</v>
      </c>
    </row>
    <row r="183" spans="1:10" x14ac:dyDescent="0.25">
      <c r="A183" s="55">
        <v>13990</v>
      </c>
      <c r="B183" s="55" t="s">
        <v>3109</v>
      </c>
      <c r="C183" s="55">
        <v>2011</v>
      </c>
      <c r="D183" s="56">
        <v>40767</v>
      </c>
      <c r="E183" s="55">
        <v>370</v>
      </c>
      <c r="F183" s="55">
        <v>36</v>
      </c>
      <c r="G183" s="55">
        <v>7088</v>
      </c>
      <c r="H183" s="57" t="s">
        <v>3010</v>
      </c>
      <c r="I183" s="57" t="s">
        <v>1299</v>
      </c>
      <c r="J183" s="57" t="s">
        <v>4069</v>
      </c>
    </row>
    <row r="184" spans="1:10" x14ac:dyDescent="0.25">
      <c r="A184" s="55">
        <v>13991</v>
      </c>
      <c r="B184" s="55" t="s">
        <v>3109</v>
      </c>
      <c r="C184" s="55">
        <v>2011</v>
      </c>
      <c r="D184" s="56">
        <v>40767</v>
      </c>
      <c r="E184" s="55">
        <v>98</v>
      </c>
      <c r="F184" s="55">
        <v>15</v>
      </c>
      <c r="G184" s="55">
        <v>1470</v>
      </c>
      <c r="H184" s="57" t="s">
        <v>3010</v>
      </c>
      <c r="I184" s="57" t="s">
        <v>1449</v>
      </c>
      <c r="J184" s="57" t="s">
        <v>4070</v>
      </c>
    </row>
    <row r="185" spans="1:10" x14ac:dyDescent="0.25">
      <c r="A185" s="55">
        <v>13993</v>
      </c>
      <c r="B185" s="55" t="s">
        <v>3110</v>
      </c>
      <c r="C185" s="55">
        <v>2011</v>
      </c>
      <c r="D185" s="56">
        <v>40769</v>
      </c>
      <c r="E185" s="55">
        <v>176</v>
      </c>
      <c r="F185" s="55">
        <v>240</v>
      </c>
      <c r="G185" s="55">
        <v>8370</v>
      </c>
      <c r="H185" s="57" t="s">
        <v>3010</v>
      </c>
      <c r="I185" s="57" t="s">
        <v>1299</v>
      </c>
      <c r="J185" s="57" t="s">
        <v>4071</v>
      </c>
    </row>
    <row r="186" spans="1:10" x14ac:dyDescent="0.25">
      <c r="A186" s="55">
        <v>13992</v>
      </c>
      <c r="B186" s="55" t="s">
        <v>3111</v>
      </c>
      <c r="C186" s="55">
        <v>2011</v>
      </c>
      <c r="D186" s="56">
        <v>40770</v>
      </c>
      <c r="E186" s="55">
        <v>648</v>
      </c>
      <c r="F186" s="55">
        <v>131</v>
      </c>
      <c r="G186" s="55">
        <v>5184</v>
      </c>
      <c r="H186" s="57" t="s">
        <v>3010</v>
      </c>
      <c r="I186" s="57" t="s">
        <v>1274</v>
      </c>
      <c r="J186" s="57" t="s">
        <v>4072</v>
      </c>
    </row>
    <row r="187" spans="1:10" x14ac:dyDescent="0.25">
      <c r="A187" s="55">
        <v>13994</v>
      </c>
      <c r="B187" s="55" t="s">
        <v>3112</v>
      </c>
      <c r="C187" s="55">
        <v>2011</v>
      </c>
      <c r="D187" s="56">
        <v>40772</v>
      </c>
      <c r="E187" s="55">
        <v>660</v>
      </c>
      <c r="F187" s="55">
        <v>131</v>
      </c>
      <c r="G187" s="55">
        <v>53560</v>
      </c>
      <c r="H187" s="57" t="s">
        <v>3010</v>
      </c>
      <c r="I187" s="57" t="s">
        <v>1299</v>
      </c>
      <c r="J187" s="57" t="s">
        <v>4073</v>
      </c>
    </row>
    <row r="188" spans="1:10" x14ac:dyDescent="0.25">
      <c r="A188" s="55">
        <v>13995</v>
      </c>
      <c r="B188" s="55" t="s">
        <v>3112</v>
      </c>
      <c r="C188" s="55">
        <v>2011</v>
      </c>
      <c r="D188" s="56">
        <v>40772</v>
      </c>
      <c r="E188" s="55">
        <v>497</v>
      </c>
      <c r="F188" s="55">
        <v>150</v>
      </c>
      <c r="G188" s="55">
        <v>44404</v>
      </c>
      <c r="H188" s="57" t="s">
        <v>3010</v>
      </c>
      <c r="I188" s="57" t="s">
        <v>1299</v>
      </c>
      <c r="J188" s="57" t="s">
        <v>4074</v>
      </c>
    </row>
    <row r="189" spans="1:10" x14ac:dyDescent="0.25">
      <c r="A189" s="55">
        <v>13996</v>
      </c>
      <c r="B189" s="55" t="s">
        <v>3112</v>
      </c>
      <c r="C189" s="55">
        <v>2011</v>
      </c>
      <c r="D189" s="56">
        <v>40772</v>
      </c>
      <c r="E189" s="55">
        <v>190</v>
      </c>
      <c r="F189" s="55">
        <v>151</v>
      </c>
      <c r="G189" s="55">
        <v>5587</v>
      </c>
      <c r="H189" s="57" t="s">
        <v>3010</v>
      </c>
      <c r="I189" s="57" t="s">
        <v>1274</v>
      </c>
      <c r="J189" s="57" t="s">
        <v>4075</v>
      </c>
    </row>
    <row r="190" spans="1:10" x14ac:dyDescent="0.25">
      <c r="A190" s="55">
        <v>13997</v>
      </c>
      <c r="B190" s="55" t="s">
        <v>3112</v>
      </c>
      <c r="C190" s="55">
        <v>2011</v>
      </c>
      <c r="D190" s="56">
        <v>40772</v>
      </c>
      <c r="E190" s="55">
        <v>24</v>
      </c>
      <c r="F190" s="55">
        <v>12</v>
      </c>
      <c r="G190" s="55">
        <v>288</v>
      </c>
      <c r="H190" s="57" t="s">
        <v>3010</v>
      </c>
      <c r="I190" s="57" t="s">
        <v>1274</v>
      </c>
      <c r="J190" s="57" t="s">
        <v>4076</v>
      </c>
    </row>
    <row r="191" spans="1:10" x14ac:dyDescent="0.25">
      <c r="A191" s="55">
        <v>13998</v>
      </c>
      <c r="B191" s="55" t="s">
        <v>3112</v>
      </c>
      <c r="C191" s="55">
        <v>2011</v>
      </c>
      <c r="D191" s="56">
        <v>40772</v>
      </c>
      <c r="E191" s="55">
        <v>1325</v>
      </c>
      <c r="F191" s="55">
        <v>201</v>
      </c>
      <c r="G191" s="55">
        <v>10098</v>
      </c>
      <c r="H191" s="57" t="s">
        <v>3010</v>
      </c>
      <c r="I191" s="57" t="s">
        <v>1322</v>
      </c>
      <c r="J191" s="57" t="s">
        <v>4077</v>
      </c>
    </row>
    <row r="192" spans="1:10" x14ac:dyDescent="0.25">
      <c r="A192" s="55">
        <v>13999</v>
      </c>
      <c r="B192" s="55" t="s">
        <v>3113</v>
      </c>
      <c r="C192" s="55">
        <v>2011</v>
      </c>
      <c r="D192" s="56">
        <v>40773</v>
      </c>
      <c r="E192" s="55">
        <v>897</v>
      </c>
      <c r="F192" s="55">
        <v>92</v>
      </c>
      <c r="G192" s="55">
        <v>32226</v>
      </c>
      <c r="H192" s="57" t="s">
        <v>3010</v>
      </c>
      <c r="I192" s="57" t="s">
        <v>1299</v>
      </c>
      <c r="J192" s="57" t="s">
        <v>4077</v>
      </c>
    </row>
    <row r="193" spans="1:10" x14ac:dyDescent="0.25">
      <c r="A193" s="55">
        <v>14001</v>
      </c>
      <c r="B193" s="55" t="s">
        <v>3114</v>
      </c>
      <c r="C193" s="55">
        <v>2011</v>
      </c>
      <c r="D193" s="56">
        <v>40774</v>
      </c>
      <c r="E193" s="55">
        <v>387</v>
      </c>
      <c r="F193" s="55">
        <v>92</v>
      </c>
      <c r="G193" s="55">
        <v>10108</v>
      </c>
      <c r="H193" s="57" t="s">
        <v>3010</v>
      </c>
      <c r="I193" s="57" t="s">
        <v>1299</v>
      </c>
      <c r="J193" s="57" t="s">
        <v>4078</v>
      </c>
    </row>
    <row r="194" spans="1:10" x14ac:dyDescent="0.25">
      <c r="A194" s="55">
        <v>14015</v>
      </c>
      <c r="B194" s="55" t="s">
        <v>3115</v>
      </c>
      <c r="C194" s="55">
        <v>2011</v>
      </c>
      <c r="D194" s="56">
        <v>40778</v>
      </c>
      <c r="E194" s="55">
        <v>388</v>
      </c>
      <c r="F194" s="55">
        <v>71</v>
      </c>
      <c r="G194" s="55">
        <v>15388</v>
      </c>
      <c r="H194" s="57" t="s">
        <v>3011</v>
      </c>
      <c r="I194" s="57" t="s">
        <v>1272</v>
      </c>
      <c r="J194" s="57" t="s">
        <v>4079</v>
      </c>
    </row>
    <row r="195" spans="1:10" x14ac:dyDescent="0.25">
      <c r="A195" s="55">
        <v>14016</v>
      </c>
      <c r="B195" s="55" t="s">
        <v>3116</v>
      </c>
      <c r="C195" s="55">
        <v>2011</v>
      </c>
      <c r="D195" s="56">
        <v>40779</v>
      </c>
      <c r="E195" s="55">
        <v>392</v>
      </c>
      <c r="F195" s="55">
        <v>58</v>
      </c>
      <c r="G195" s="55">
        <v>22736</v>
      </c>
      <c r="H195" s="57" t="s">
        <v>3011</v>
      </c>
      <c r="I195" s="57" t="s">
        <v>1272</v>
      </c>
      <c r="J195" s="57" t="s">
        <v>4080</v>
      </c>
    </row>
    <row r="196" spans="1:10" x14ac:dyDescent="0.25">
      <c r="A196" s="55">
        <v>14018</v>
      </c>
      <c r="B196" s="55" t="s">
        <v>3116</v>
      </c>
      <c r="C196" s="55">
        <v>2011</v>
      </c>
      <c r="D196" s="56">
        <v>40779</v>
      </c>
      <c r="E196" s="55">
        <v>396</v>
      </c>
      <c r="F196" s="55">
        <v>17</v>
      </c>
      <c r="G196" s="55">
        <v>25007</v>
      </c>
      <c r="H196" s="57" t="s">
        <v>3011</v>
      </c>
      <c r="I196" s="57" t="s">
        <v>1272</v>
      </c>
      <c r="J196" s="57" t="s">
        <v>4081</v>
      </c>
    </row>
    <row r="197" spans="1:10" x14ac:dyDescent="0.25">
      <c r="A197" s="55">
        <v>14017</v>
      </c>
      <c r="B197" s="55" t="s">
        <v>3117</v>
      </c>
      <c r="C197" s="55">
        <v>2011</v>
      </c>
      <c r="D197" s="56">
        <v>40780</v>
      </c>
      <c r="E197" s="55">
        <v>236</v>
      </c>
      <c r="F197" s="55">
        <v>462</v>
      </c>
      <c r="G197" s="55">
        <v>44580</v>
      </c>
      <c r="H197" s="57" t="s">
        <v>3011</v>
      </c>
      <c r="I197" s="57" t="s">
        <v>1272</v>
      </c>
      <c r="J197" s="57" t="s">
        <v>4082</v>
      </c>
    </row>
    <row r="198" spans="1:10" x14ac:dyDescent="0.25">
      <c r="A198" s="55">
        <v>14019</v>
      </c>
      <c r="B198" s="55" t="s">
        <v>3117</v>
      </c>
      <c r="C198" s="55">
        <v>2011</v>
      </c>
      <c r="D198" s="56">
        <v>40780</v>
      </c>
      <c r="E198" s="55">
        <v>335</v>
      </c>
      <c r="F198" s="55">
        <v>11</v>
      </c>
      <c r="G198" s="55">
        <v>4048</v>
      </c>
      <c r="H198" s="57" t="s">
        <v>3011</v>
      </c>
      <c r="I198" s="57" t="s">
        <v>1272</v>
      </c>
      <c r="J198" s="57" t="s">
        <v>4083</v>
      </c>
    </row>
    <row r="199" spans="1:10" x14ac:dyDescent="0.25">
      <c r="A199" s="55">
        <v>14002</v>
      </c>
      <c r="B199" s="55" t="s">
        <v>3118</v>
      </c>
      <c r="C199" s="55">
        <v>2011</v>
      </c>
      <c r="D199" s="56">
        <v>40781</v>
      </c>
      <c r="E199" s="55">
        <v>191</v>
      </c>
      <c r="F199" s="55">
        <v>12</v>
      </c>
      <c r="G199" s="55">
        <v>2292</v>
      </c>
      <c r="H199" s="57" t="s">
        <v>3010</v>
      </c>
      <c r="I199" s="57" t="s">
        <v>1274</v>
      </c>
      <c r="J199" s="57" t="s">
        <v>4084</v>
      </c>
    </row>
    <row r="200" spans="1:10" x14ac:dyDescent="0.25">
      <c r="A200" s="55">
        <v>14003</v>
      </c>
      <c r="B200" s="55" t="s">
        <v>3118</v>
      </c>
      <c r="C200" s="55">
        <v>2011</v>
      </c>
      <c r="D200" s="56">
        <v>40781</v>
      </c>
      <c r="E200" s="55">
        <v>37</v>
      </c>
      <c r="F200" s="55">
        <v>79</v>
      </c>
      <c r="G200" s="55">
        <v>2923</v>
      </c>
      <c r="H200" s="57" t="s">
        <v>3010</v>
      </c>
      <c r="I200" s="57" t="s">
        <v>1274</v>
      </c>
      <c r="J200" s="57" t="s">
        <v>4085</v>
      </c>
    </row>
    <row r="201" spans="1:10" x14ac:dyDescent="0.25">
      <c r="A201" s="55">
        <v>14020</v>
      </c>
      <c r="B201" s="55" t="s">
        <v>3119</v>
      </c>
      <c r="C201" s="55">
        <v>2011</v>
      </c>
      <c r="D201" s="56">
        <v>40786</v>
      </c>
      <c r="E201" s="55">
        <v>380</v>
      </c>
      <c r="F201" s="55">
        <v>125</v>
      </c>
      <c r="G201" s="55">
        <v>29075</v>
      </c>
      <c r="H201" s="57" t="s">
        <v>3011</v>
      </c>
      <c r="I201" s="57" t="s">
        <v>1272</v>
      </c>
      <c r="J201" s="57" t="s">
        <v>4086</v>
      </c>
    </row>
    <row r="202" spans="1:10" x14ac:dyDescent="0.25">
      <c r="A202" s="55">
        <v>14022</v>
      </c>
      <c r="B202" s="55" t="s">
        <v>3120</v>
      </c>
      <c r="C202" s="55">
        <v>2011</v>
      </c>
      <c r="D202" s="56">
        <v>40787</v>
      </c>
      <c r="E202" s="55">
        <v>424</v>
      </c>
      <c r="F202" s="55">
        <v>31</v>
      </c>
      <c r="G202" s="55">
        <v>4864</v>
      </c>
      <c r="H202" s="57" t="s">
        <v>3011</v>
      </c>
      <c r="I202" s="57" t="s">
        <v>1272</v>
      </c>
      <c r="J202" s="57" t="s">
        <v>4087</v>
      </c>
    </row>
    <row r="203" spans="1:10" x14ac:dyDescent="0.25">
      <c r="A203" s="55">
        <v>14023</v>
      </c>
      <c r="B203" s="55" t="s">
        <v>3120</v>
      </c>
      <c r="C203" s="55">
        <v>2011</v>
      </c>
      <c r="D203" s="56">
        <v>40787</v>
      </c>
      <c r="E203" s="55">
        <v>374</v>
      </c>
      <c r="F203" s="55">
        <v>58</v>
      </c>
      <c r="G203" s="55">
        <v>21692</v>
      </c>
      <c r="H203" s="57" t="s">
        <v>3011</v>
      </c>
      <c r="I203" s="57" t="s">
        <v>1272</v>
      </c>
      <c r="J203" s="57" t="s">
        <v>4088</v>
      </c>
    </row>
    <row r="204" spans="1:10" x14ac:dyDescent="0.25">
      <c r="A204" s="55">
        <v>14061</v>
      </c>
      <c r="B204" s="55" t="s">
        <v>3120</v>
      </c>
      <c r="C204" s="55">
        <v>2011</v>
      </c>
      <c r="D204" s="56">
        <v>40787</v>
      </c>
      <c r="E204" s="55">
        <v>380</v>
      </c>
      <c r="F204" s="55">
        <v>13</v>
      </c>
      <c r="G204" s="55">
        <v>4940</v>
      </c>
      <c r="H204" s="57" t="s">
        <v>3011</v>
      </c>
      <c r="I204" s="57" t="s">
        <v>1272</v>
      </c>
      <c r="J204" s="57" t="s">
        <v>4089</v>
      </c>
    </row>
    <row r="205" spans="1:10" x14ac:dyDescent="0.25">
      <c r="A205" s="55">
        <v>14024</v>
      </c>
      <c r="B205" s="55" t="s">
        <v>3121</v>
      </c>
      <c r="C205" s="55">
        <v>2011</v>
      </c>
      <c r="D205" s="56">
        <v>40788</v>
      </c>
      <c r="E205" s="55">
        <v>239</v>
      </c>
      <c r="F205" s="55">
        <v>85</v>
      </c>
      <c r="G205" s="55">
        <v>20315</v>
      </c>
      <c r="H205" s="57" t="s">
        <v>3011</v>
      </c>
      <c r="I205" s="57" t="s">
        <v>1272</v>
      </c>
      <c r="J205" s="57" t="s">
        <v>4090</v>
      </c>
    </row>
    <row r="206" spans="1:10" x14ac:dyDescent="0.25">
      <c r="A206" s="55">
        <v>14025</v>
      </c>
      <c r="B206" s="55" t="s">
        <v>3122</v>
      </c>
      <c r="C206" s="55">
        <v>2011</v>
      </c>
      <c r="D206" s="56">
        <v>40791</v>
      </c>
      <c r="E206" s="55">
        <v>414</v>
      </c>
      <c r="F206" s="55">
        <v>60</v>
      </c>
      <c r="G206" s="55">
        <v>24840</v>
      </c>
      <c r="H206" s="57" t="s">
        <v>3011</v>
      </c>
      <c r="I206" s="57" t="s">
        <v>1272</v>
      </c>
      <c r="J206" s="57" t="s">
        <v>4091</v>
      </c>
    </row>
    <row r="207" spans="1:10" x14ac:dyDescent="0.25">
      <c r="A207" s="55">
        <v>14026</v>
      </c>
      <c r="B207" s="55" t="s">
        <v>3122</v>
      </c>
      <c r="C207" s="55">
        <v>2011</v>
      </c>
      <c r="D207" s="56">
        <v>40791</v>
      </c>
      <c r="E207" s="55">
        <v>60</v>
      </c>
      <c r="F207" s="55">
        <v>5</v>
      </c>
      <c r="G207" s="55">
        <v>300</v>
      </c>
      <c r="H207" s="57" t="s">
        <v>3011</v>
      </c>
      <c r="I207" s="57" t="s">
        <v>1272</v>
      </c>
      <c r="J207" s="57" t="s">
        <v>4092</v>
      </c>
    </row>
    <row r="208" spans="1:10" x14ac:dyDescent="0.25">
      <c r="A208" s="55">
        <v>14021</v>
      </c>
      <c r="B208" s="55" t="s">
        <v>3123</v>
      </c>
      <c r="C208" s="55">
        <v>2011</v>
      </c>
      <c r="D208" s="56">
        <v>40793</v>
      </c>
      <c r="E208" s="55">
        <v>364</v>
      </c>
      <c r="F208" s="55">
        <v>79</v>
      </c>
      <c r="G208" s="55">
        <v>23626</v>
      </c>
      <c r="H208" s="57" t="s">
        <v>3011</v>
      </c>
      <c r="I208" s="57" t="s">
        <v>1272</v>
      </c>
      <c r="J208" s="57" t="s">
        <v>4093</v>
      </c>
    </row>
    <row r="209" spans="1:10" x14ac:dyDescent="0.25">
      <c r="A209" s="55">
        <v>14033</v>
      </c>
      <c r="B209" s="55" t="s">
        <v>3123</v>
      </c>
      <c r="C209" s="55">
        <v>2011</v>
      </c>
      <c r="D209" s="56">
        <v>40794</v>
      </c>
      <c r="E209" s="55">
        <v>1589</v>
      </c>
      <c r="F209" s="55">
        <v>9</v>
      </c>
      <c r="G209" s="55">
        <v>14301</v>
      </c>
      <c r="H209" s="57" t="s">
        <v>3011</v>
      </c>
      <c r="I209" s="57" t="s">
        <v>1272</v>
      </c>
      <c r="J209" s="57" t="s">
        <v>4094</v>
      </c>
    </row>
    <row r="210" spans="1:10" x14ac:dyDescent="0.25">
      <c r="A210" s="55">
        <v>14041</v>
      </c>
      <c r="B210" s="55" t="s">
        <v>3123</v>
      </c>
      <c r="C210" s="55">
        <v>2011</v>
      </c>
      <c r="D210" s="56">
        <v>40793</v>
      </c>
      <c r="E210" s="55">
        <v>155</v>
      </c>
      <c r="F210" s="55">
        <v>95</v>
      </c>
      <c r="G210" s="55">
        <v>7647</v>
      </c>
      <c r="H210" s="57" t="s">
        <v>3010</v>
      </c>
      <c r="I210" s="57" t="s">
        <v>1322</v>
      </c>
      <c r="J210" s="57" t="s">
        <v>4095</v>
      </c>
    </row>
    <row r="211" spans="1:10" x14ac:dyDescent="0.25">
      <c r="A211" s="55">
        <v>14027</v>
      </c>
      <c r="B211" s="55" t="s">
        <v>3124</v>
      </c>
      <c r="C211" s="55">
        <v>2011</v>
      </c>
      <c r="D211" s="56">
        <v>40794</v>
      </c>
      <c r="E211" s="55">
        <v>316</v>
      </c>
      <c r="F211" s="55">
        <v>96</v>
      </c>
      <c r="G211" s="55">
        <v>28916</v>
      </c>
      <c r="H211" s="57" t="s">
        <v>3011</v>
      </c>
      <c r="I211" s="57" t="s">
        <v>1272</v>
      </c>
      <c r="J211" s="57" t="s">
        <v>4096</v>
      </c>
    </row>
    <row r="212" spans="1:10" x14ac:dyDescent="0.25">
      <c r="A212" s="55">
        <v>14028</v>
      </c>
      <c r="B212" s="55" t="s">
        <v>3124</v>
      </c>
      <c r="C212" s="55">
        <v>2011</v>
      </c>
      <c r="D212" s="56">
        <v>40794</v>
      </c>
      <c r="E212" s="55">
        <v>61</v>
      </c>
      <c r="F212" s="55">
        <v>32</v>
      </c>
      <c r="G212" s="55">
        <v>2012</v>
      </c>
      <c r="H212" s="57" t="s">
        <v>3011</v>
      </c>
      <c r="I212" s="57" t="s">
        <v>1272</v>
      </c>
      <c r="J212" s="57" t="s">
        <v>4097</v>
      </c>
    </row>
    <row r="213" spans="1:10" x14ac:dyDescent="0.25">
      <c r="A213" s="55">
        <v>14029</v>
      </c>
      <c r="B213" s="55" t="s">
        <v>3124</v>
      </c>
      <c r="C213" s="55">
        <v>2011</v>
      </c>
      <c r="D213" s="56">
        <v>40794</v>
      </c>
      <c r="E213" s="55">
        <v>412</v>
      </c>
      <c r="F213" s="55">
        <v>58</v>
      </c>
      <c r="G213" s="55">
        <v>23896</v>
      </c>
      <c r="H213" s="57" t="s">
        <v>3011</v>
      </c>
      <c r="I213" s="57" t="s">
        <v>1272</v>
      </c>
      <c r="J213" s="57" t="s">
        <v>4098</v>
      </c>
    </row>
    <row r="214" spans="1:10" x14ac:dyDescent="0.25">
      <c r="A214" s="55">
        <v>14030</v>
      </c>
      <c r="B214" s="55" t="s">
        <v>3124</v>
      </c>
      <c r="C214" s="55">
        <v>2011</v>
      </c>
      <c r="D214" s="56">
        <v>40794</v>
      </c>
      <c r="E214" s="55">
        <v>398</v>
      </c>
      <c r="F214" s="55">
        <v>58</v>
      </c>
      <c r="G214" s="55">
        <v>23085</v>
      </c>
      <c r="H214" s="57" t="s">
        <v>3011</v>
      </c>
      <c r="I214" s="57" t="s">
        <v>1272</v>
      </c>
      <c r="J214" s="57" t="s">
        <v>4099</v>
      </c>
    </row>
    <row r="215" spans="1:10" x14ac:dyDescent="0.25">
      <c r="A215" s="55">
        <v>14042</v>
      </c>
      <c r="B215" s="55" t="s">
        <v>3124</v>
      </c>
      <c r="C215" s="55">
        <v>2011</v>
      </c>
      <c r="D215" s="56">
        <v>40794</v>
      </c>
      <c r="E215" s="55">
        <v>239</v>
      </c>
      <c r="F215" s="55">
        <v>35</v>
      </c>
      <c r="G215" s="55">
        <v>478</v>
      </c>
      <c r="H215" s="57" t="s">
        <v>3010</v>
      </c>
      <c r="I215" s="57" t="s">
        <v>1322</v>
      </c>
      <c r="J215" s="57" t="s">
        <v>4100</v>
      </c>
    </row>
    <row r="216" spans="1:10" x14ac:dyDescent="0.25">
      <c r="A216" s="55">
        <v>14035</v>
      </c>
      <c r="B216" s="55" t="s">
        <v>3125</v>
      </c>
      <c r="C216" s="55">
        <v>2011</v>
      </c>
      <c r="D216" s="56">
        <v>40795</v>
      </c>
      <c r="E216" s="55">
        <v>175</v>
      </c>
      <c r="F216" s="55">
        <v>18</v>
      </c>
      <c r="G216" s="55">
        <v>3150</v>
      </c>
      <c r="H216" s="57" t="s">
        <v>3011</v>
      </c>
      <c r="I216" s="57" t="s">
        <v>1272</v>
      </c>
      <c r="J216" s="57" t="s">
        <v>4101</v>
      </c>
    </row>
    <row r="217" spans="1:10" x14ac:dyDescent="0.25">
      <c r="A217" s="55">
        <v>14036</v>
      </c>
      <c r="B217" s="55" t="s">
        <v>3126</v>
      </c>
      <c r="C217" s="55">
        <v>2011</v>
      </c>
      <c r="D217" s="56">
        <v>40798</v>
      </c>
      <c r="E217" s="55">
        <v>144</v>
      </c>
      <c r="F217" s="55">
        <v>52</v>
      </c>
      <c r="G217" s="55">
        <v>7488</v>
      </c>
      <c r="H217" s="57" t="s">
        <v>3011</v>
      </c>
      <c r="I217" s="57" t="s">
        <v>1272</v>
      </c>
      <c r="J217" s="57" t="s">
        <v>4102</v>
      </c>
    </row>
    <row r="218" spans="1:10" x14ac:dyDescent="0.25">
      <c r="A218" s="55">
        <v>14043</v>
      </c>
      <c r="B218" s="55" t="s">
        <v>3126</v>
      </c>
      <c r="C218" s="55">
        <v>2011</v>
      </c>
      <c r="D218" s="56">
        <v>40798</v>
      </c>
      <c r="E218" s="55">
        <v>170</v>
      </c>
      <c r="F218" s="55">
        <v>21</v>
      </c>
      <c r="G218" s="55">
        <v>3570</v>
      </c>
      <c r="H218" s="57" t="s">
        <v>3010</v>
      </c>
      <c r="I218" s="57" t="s">
        <v>1274</v>
      </c>
      <c r="J218" s="57" t="s">
        <v>4103</v>
      </c>
    </row>
    <row r="219" spans="1:10" x14ac:dyDescent="0.25">
      <c r="A219" s="55">
        <v>14044</v>
      </c>
      <c r="B219" s="55" t="s">
        <v>3126</v>
      </c>
      <c r="C219" s="55">
        <v>2011</v>
      </c>
      <c r="D219" s="56">
        <v>40798</v>
      </c>
      <c r="E219" s="55">
        <v>685</v>
      </c>
      <c r="F219" s="55">
        <v>92</v>
      </c>
      <c r="G219" s="55">
        <v>8738</v>
      </c>
      <c r="H219" s="57" t="s">
        <v>3010</v>
      </c>
      <c r="I219" s="57" t="s">
        <v>1274</v>
      </c>
      <c r="J219" s="57" t="s">
        <v>4104</v>
      </c>
    </row>
    <row r="220" spans="1:10" x14ac:dyDescent="0.25">
      <c r="A220" s="55">
        <v>14045</v>
      </c>
      <c r="B220" s="55" t="s">
        <v>3126</v>
      </c>
      <c r="C220" s="55">
        <v>2011</v>
      </c>
      <c r="D220" s="56">
        <v>40798</v>
      </c>
      <c r="E220" s="55">
        <v>823</v>
      </c>
      <c r="F220" s="55">
        <v>12</v>
      </c>
      <c r="G220" s="55">
        <v>8584</v>
      </c>
      <c r="H220" s="57" t="s">
        <v>3010</v>
      </c>
      <c r="I220" s="57" t="s">
        <v>1322</v>
      </c>
      <c r="J220" s="57" t="s">
        <v>4105</v>
      </c>
    </row>
    <row r="221" spans="1:10" x14ac:dyDescent="0.25">
      <c r="A221" s="55">
        <v>14046</v>
      </c>
      <c r="B221" s="55" t="s">
        <v>3127</v>
      </c>
      <c r="C221" s="55">
        <v>2011</v>
      </c>
      <c r="D221" s="56">
        <v>40799</v>
      </c>
      <c r="E221" s="55">
        <v>31</v>
      </c>
      <c r="F221" s="55">
        <v>11</v>
      </c>
      <c r="G221" s="55">
        <v>308</v>
      </c>
      <c r="H221" s="57" t="s">
        <v>3010</v>
      </c>
      <c r="I221" s="57" t="s">
        <v>1274</v>
      </c>
      <c r="J221" s="57" t="s">
        <v>4106</v>
      </c>
    </row>
    <row r="222" spans="1:10" x14ac:dyDescent="0.25">
      <c r="A222" s="55">
        <v>14047</v>
      </c>
      <c r="B222" s="55" t="s">
        <v>3128</v>
      </c>
      <c r="C222" s="55">
        <v>2011</v>
      </c>
      <c r="D222" s="56">
        <v>40800</v>
      </c>
      <c r="E222" s="55">
        <v>298</v>
      </c>
      <c r="F222" s="55">
        <v>687</v>
      </c>
      <c r="G222" s="55">
        <v>64596</v>
      </c>
      <c r="H222" s="57" t="s">
        <v>3010</v>
      </c>
      <c r="I222" s="57" t="s">
        <v>1268</v>
      </c>
      <c r="J222" s="57" t="s">
        <v>4107</v>
      </c>
    </row>
    <row r="223" spans="1:10" x14ac:dyDescent="0.25">
      <c r="A223" s="55">
        <v>14031</v>
      </c>
      <c r="B223" s="55" t="s">
        <v>3129</v>
      </c>
      <c r="C223" s="55">
        <v>2011</v>
      </c>
      <c r="D223" s="56">
        <v>40801</v>
      </c>
      <c r="E223" s="55">
        <v>390</v>
      </c>
      <c r="F223" s="55">
        <v>130</v>
      </c>
      <c r="G223" s="55">
        <v>19680</v>
      </c>
      <c r="H223" s="57" t="s">
        <v>3011</v>
      </c>
      <c r="I223" s="57" t="s">
        <v>1272</v>
      </c>
      <c r="J223" s="57" t="s">
        <v>4108</v>
      </c>
    </row>
    <row r="224" spans="1:10" x14ac:dyDescent="0.25">
      <c r="A224" s="55">
        <v>14048</v>
      </c>
      <c r="B224" s="55" t="s">
        <v>3129</v>
      </c>
      <c r="C224" s="55">
        <v>2011</v>
      </c>
      <c r="D224" s="56">
        <v>40801</v>
      </c>
      <c r="E224" s="55">
        <v>51</v>
      </c>
      <c r="F224" s="55">
        <v>6</v>
      </c>
      <c r="G224" s="55">
        <v>306</v>
      </c>
      <c r="H224" s="57" t="s">
        <v>3010</v>
      </c>
      <c r="I224" s="57" t="s">
        <v>1274</v>
      </c>
      <c r="J224" s="57" t="s">
        <v>4109</v>
      </c>
    </row>
    <row r="225" spans="1:10" x14ac:dyDescent="0.25">
      <c r="A225" s="55">
        <v>14049</v>
      </c>
      <c r="B225" s="55" t="s">
        <v>3130</v>
      </c>
      <c r="C225" s="55">
        <v>2011</v>
      </c>
      <c r="D225" s="56">
        <v>40802</v>
      </c>
      <c r="E225" s="55">
        <v>234</v>
      </c>
      <c r="F225" s="55">
        <v>35</v>
      </c>
      <c r="G225" s="55">
        <v>8190</v>
      </c>
      <c r="H225" s="57" t="s">
        <v>3010</v>
      </c>
      <c r="I225" s="57" t="s">
        <v>1283</v>
      </c>
      <c r="J225" s="57" t="s">
        <v>4110</v>
      </c>
    </row>
    <row r="226" spans="1:10" x14ac:dyDescent="0.25">
      <c r="A226" s="55">
        <v>14050</v>
      </c>
      <c r="B226" s="55" t="s">
        <v>3131</v>
      </c>
      <c r="C226" s="55">
        <v>2011</v>
      </c>
      <c r="D226" s="56">
        <v>40804</v>
      </c>
      <c r="E226" s="55">
        <v>112</v>
      </c>
      <c r="F226" s="55">
        <v>687</v>
      </c>
      <c r="G226" s="55">
        <v>20056</v>
      </c>
      <c r="H226" s="57" t="s">
        <v>3010</v>
      </c>
      <c r="I226" s="57" t="s">
        <v>1274</v>
      </c>
      <c r="J226" s="57" t="s">
        <v>4111</v>
      </c>
    </row>
    <row r="227" spans="1:10" x14ac:dyDescent="0.25">
      <c r="A227" s="55">
        <v>14051</v>
      </c>
      <c r="B227" s="55" t="s">
        <v>3132</v>
      </c>
      <c r="C227" s="55">
        <v>2011</v>
      </c>
      <c r="D227" s="56">
        <v>40805</v>
      </c>
      <c r="E227" s="55">
        <v>245</v>
      </c>
      <c r="F227" s="55">
        <v>21</v>
      </c>
      <c r="G227" s="55">
        <v>5145</v>
      </c>
      <c r="H227" s="57" t="s">
        <v>3010</v>
      </c>
      <c r="I227" s="57" t="s">
        <v>1274</v>
      </c>
      <c r="J227" s="57" t="s">
        <v>4112</v>
      </c>
    </row>
    <row r="228" spans="1:10" x14ac:dyDescent="0.25">
      <c r="A228" s="55">
        <v>14052</v>
      </c>
      <c r="B228" s="55" t="s">
        <v>3132</v>
      </c>
      <c r="C228" s="55">
        <v>2011</v>
      </c>
      <c r="D228" s="56">
        <v>40805</v>
      </c>
      <c r="E228" s="55">
        <v>36</v>
      </c>
      <c r="F228" s="55">
        <v>1523</v>
      </c>
      <c r="G228" s="55">
        <v>51348</v>
      </c>
      <c r="H228" s="57" t="s">
        <v>3010</v>
      </c>
      <c r="I228" s="57" t="s">
        <v>1268</v>
      </c>
      <c r="J228" s="57" t="s">
        <v>4113</v>
      </c>
    </row>
    <row r="229" spans="1:10" x14ac:dyDescent="0.25">
      <c r="A229" s="55">
        <v>14053</v>
      </c>
      <c r="B229" s="55" t="s">
        <v>3133</v>
      </c>
      <c r="C229" s="55">
        <v>2011</v>
      </c>
      <c r="D229" s="56">
        <v>40806</v>
      </c>
      <c r="E229" s="55">
        <v>455</v>
      </c>
      <c r="F229" s="55">
        <v>13</v>
      </c>
      <c r="G229" s="55">
        <v>5915</v>
      </c>
      <c r="H229" s="57" t="s">
        <v>3010</v>
      </c>
      <c r="I229" s="57" t="s">
        <v>1274</v>
      </c>
      <c r="J229" s="57" t="s">
        <v>4114</v>
      </c>
    </row>
    <row r="230" spans="1:10" x14ac:dyDescent="0.25">
      <c r="A230" s="55">
        <v>14054</v>
      </c>
      <c r="B230" s="55" t="s">
        <v>3134</v>
      </c>
      <c r="C230" s="55">
        <v>2011</v>
      </c>
      <c r="D230" s="56">
        <v>40807</v>
      </c>
      <c r="E230" s="55">
        <v>55</v>
      </c>
      <c r="F230" s="55">
        <v>13</v>
      </c>
      <c r="G230" s="55">
        <v>715</v>
      </c>
      <c r="H230" s="57" t="s">
        <v>3010</v>
      </c>
      <c r="I230" s="57" t="s">
        <v>1274</v>
      </c>
      <c r="J230" s="57" t="s">
        <v>4115</v>
      </c>
    </row>
    <row r="231" spans="1:10" x14ac:dyDescent="0.25">
      <c r="A231" s="55">
        <v>14055</v>
      </c>
      <c r="B231" s="55" t="s">
        <v>3134</v>
      </c>
      <c r="C231" s="55">
        <v>2011</v>
      </c>
      <c r="D231" s="56">
        <v>40807</v>
      </c>
      <c r="E231" s="55">
        <v>60</v>
      </c>
      <c r="F231" s="55">
        <v>25</v>
      </c>
      <c r="G231" s="55">
        <v>2350</v>
      </c>
      <c r="H231" s="57" t="s">
        <v>3010</v>
      </c>
      <c r="I231" s="57" t="s">
        <v>1274</v>
      </c>
      <c r="J231" s="57" t="s">
        <v>4116</v>
      </c>
    </row>
    <row r="232" spans="1:10" x14ac:dyDescent="0.25">
      <c r="A232" s="55">
        <v>14032</v>
      </c>
      <c r="B232" s="55" t="s">
        <v>3135</v>
      </c>
      <c r="C232" s="55">
        <v>2011</v>
      </c>
      <c r="D232" s="56">
        <v>40808</v>
      </c>
      <c r="E232" s="55">
        <v>225</v>
      </c>
      <c r="F232" s="55">
        <v>13</v>
      </c>
      <c r="G232" s="55">
        <v>2925</v>
      </c>
      <c r="H232" s="57" t="s">
        <v>3011</v>
      </c>
      <c r="I232" s="57" t="s">
        <v>1272</v>
      </c>
      <c r="J232" s="57" t="s">
        <v>4117</v>
      </c>
    </row>
    <row r="233" spans="1:10" x14ac:dyDescent="0.25">
      <c r="A233" s="55">
        <v>14034</v>
      </c>
      <c r="B233" s="55" t="s">
        <v>3135</v>
      </c>
      <c r="C233" s="55">
        <v>2011</v>
      </c>
      <c r="D233" s="56">
        <v>40808</v>
      </c>
      <c r="E233" s="55">
        <v>379</v>
      </c>
      <c r="F233" s="55">
        <v>245</v>
      </c>
      <c r="G233" s="55">
        <v>20688</v>
      </c>
      <c r="H233" s="57" t="s">
        <v>3011</v>
      </c>
      <c r="I233" s="57" t="s">
        <v>1272</v>
      </c>
      <c r="J233" s="57" t="s">
        <v>4118</v>
      </c>
    </row>
    <row r="234" spans="1:10" x14ac:dyDescent="0.25">
      <c r="A234" s="55">
        <v>14056</v>
      </c>
      <c r="B234" s="55" t="s">
        <v>3136</v>
      </c>
      <c r="C234" s="55">
        <v>2011</v>
      </c>
      <c r="D234" s="56">
        <v>40809</v>
      </c>
      <c r="E234" s="55">
        <v>53</v>
      </c>
      <c r="F234" s="55">
        <v>40</v>
      </c>
      <c r="G234" s="55">
        <v>2120</v>
      </c>
      <c r="H234" s="57" t="s">
        <v>3010</v>
      </c>
      <c r="I234" s="57" t="s">
        <v>1274</v>
      </c>
      <c r="J234" s="57" t="s">
        <v>4119</v>
      </c>
    </row>
    <row r="235" spans="1:10" x14ac:dyDescent="0.25">
      <c r="A235" s="55">
        <v>14057</v>
      </c>
      <c r="B235" s="55" t="s">
        <v>3136</v>
      </c>
      <c r="C235" s="55">
        <v>2011</v>
      </c>
      <c r="D235" s="56">
        <v>40810</v>
      </c>
      <c r="E235" s="55">
        <v>110</v>
      </c>
      <c r="F235" s="55">
        <v>76</v>
      </c>
      <c r="G235" s="55">
        <v>5968</v>
      </c>
      <c r="H235" s="57" t="s">
        <v>3010</v>
      </c>
      <c r="I235" s="57" t="s">
        <v>1274</v>
      </c>
      <c r="J235" s="57" t="s">
        <v>4120</v>
      </c>
    </row>
    <row r="236" spans="1:10" x14ac:dyDescent="0.25">
      <c r="A236" s="55">
        <v>14058</v>
      </c>
      <c r="B236" s="55" t="s">
        <v>3137</v>
      </c>
      <c r="C236" s="55">
        <v>2011</v>
      </c>
      <c r="D236" s="56">
        <v>40813</v>
      </c>
      <c r="E236" s="55">
        <v>402</v>
      </c>
      <c r="F236" s="55">
        <v>753</v>
      </c>
      <c r="G236" s="55">
        <v>55288</v>
      </c>
      <c r="H236" s="57" t="s">
        <v>3010</v>
      </c>
      <c r="I236" s="57" t="s">
        <v>1274</v>
      </c>
      <c r="J236" s="57" t="s">
        <v>4121</v>
      </c>
    </row>
    <row r="237" spans="1:10" x14ac:dyDescent="0.25">
      <c r="A237" s="55">
        <v>14037</v>
      </c>
      <c r="B237" s="55" t="s">
        <v>3138</v>
      </c>
      <c r="C237" s="55">
        <v>2011</v>
      </c>
      <c r="D237" s="56">
        <v>40814</v>
      </c>
      <c r="E237" s="55">
        <v>65</v>
      </c>
      <c r="F237" s="55">
        <v>36</v>
      </c>
      <c r="G237" s="55">
        <v>2340</v>
      </c>
      <c r="H237" s="57" t="s">
        <v>3011</v>
      </c>
      <c r="I237" s="57" t="s">
        <v>1272</v>
      </c>
      <c r="J237" s="57" t="s">
        <v>4122</v>
      </c>
    </row>
    <row r="238" spans="1:10" x14ac:dyDescent="0.25">
      <c r="A238" s="55">
        <v>14039</v>
      </c>
      <c r="B238" s="55" t="s">
        <v>3138</v>
      </c>
      <c r="C238" s="55">
        <v>2011</v>
      </c>
      <c r="D238" s="56">
        <v>40814</v>
      </c>
      <c r="E238" s="55">
        <v>386</v>
      </c>
      <c r="F238" s="55">
        <v>139</v>
      </c>
      <c r="G238" s="55">
        <v>18954</v>
      </c>
      <c r="H238" s="57" t="s">
        <v>3011</v>
      </c>
      <c r="I238" s="57" t="s">
        <v>1272</v>
      </c>
      <c r="J238" s="57" t="s">
        <v>4123</v>
      </c>
    </row>
    <row r="239" spans="1:10" x14ac:dyDescent="0.25">
      <c r="A239" s="55">
        <v>14038</v>
      </c>
      <c r="B239" s="55" t="s">
        <v>3139</v>
      </c>
      <c r="C239" s="55">
        <v>2011</v>
      </c>
      <c r="D239" s="56">
        <v>40815</v>
      </c>
      <c r="E239" s="55">
        <v>371</v>
      </c>
      <c r="F239" s="55">
        <v>129</v>
      </c>
      <c r="G239" s="55">
        <v>27269</v>
      </c>
      <c r="H239" s="57" t="s">
        <v>3011</v>
      </c>
      <c r="I239" s="57" t="s">
        <v>1272</v>
      </c>
      <c r="J239" s="57" t="s">
        <v>4124</v>
      </c>
    </row>
    <row r="240" spans="1:10" x14ac:dyDescent="0.25">
      <c r="A240" s="55">
        <v>14059</v>
      </c>
      <c r="B240" s="55" t="s">
        <v>3139</v>
      </c>
      <c r="C240" s="55">
        <v>2011</v>
      </c>
      <c r="D240" s="56">
        <v>40815</v>
      </c>
      <c r="E240" s="55">
        <v>229</v>
      </c>
      <c r="F240" s="55">
        <v>8</v>
      </c>
      <c r="G240" s="55">
        <v>1832</v>
      </c>
      <c r="H240" s="57" t="s">
        <v>3010</v>
      </c>
      <c r="I240" s="57" t="s">
        <v>1322</v>
      </c>
      <c r="J240" s="57" t="s">
        <v>4125</v>
      </c>
    </row>
    <row r="241" spans="1:10" x14ac:dyDescent="0.25">
      <c r="A241" s="55">
        <v>14060</v>
      </c>
      <c r="B241" s="55" t="s">
        <v>3139</v>
      </c>
      <c r="C241" s="55">
        <v>2011</v>
      </c>
      <c r="D241" s="56">
        <v>40815</v>
      </c>
      <c r="E241" s="55">
        <v>131</v>
      </c>
      <c r="F241" s="55">
        <v>39</v>
      </c>
      <c r="G241" s="55">
        <v>5109</v>
      </c>
      <c r="H241" s="57" t="s">
        <v>3010</v>
      </c>
      <c r="I241" s="57" t="s">
        <v>1322</v>
      </c>
      <c r="J241" s="57" t="s">
        <v>4126</v>
      </c>
    </row>
    <row r="242" spans="1:10" x14ac:dyDescent="0.25">
      <c r="A242" s="55">
        <v>14040</v>
      </c>
      <c r="B242" s="55" t="s">
        <v>3140</v>
      </c>
      <c r="C242" s="55">
        <v>2011</v>
      </c>
      <c r="D242" s="56">
        <v>40816</v>
      </c>
      <c r="E242" s="55">
        <v>339</v>
      </c>
      <c r="F242" s="55">
        <v>35</v>
      </c>
      <c r="G242" s="55">
        <v>4785</v>
      </c>
      <c r="H242" s="57" t="s">
        <v>3011</v>
      </c>
      <c r="I242" s="57" t="s">
        <v>1272</v>
      </c>
      <c r="J242" s="57" t="s">
        <v>4127</v>
      </c>
    </row>
    <row r="243" spans="1:10" x14ac:dyDescent="0.25">
      <c r="A243" s="55">
        <v>14062</v>
      </c>
      <c r="B243" s="55" t="s">
        <v>3141</v>
      </c>
      <c r="C243" s="55">
        <v>2011</v>
      </c>
      <c r="D243" s="56">
        <v>40817</v>
      </c>
      <c r="E243" s="55">
        <v>265</v>
      </c>
      <c r="F243" s="55">
        <v>187</v>
      </c>
      <c r="G243" s="55">
        <v>23081</v>
      </c>
      <c r="H243" s="57" t="s">
        <v>3010</v>
      </c>
      <c r="I243" s="57" t="s">
        <v>1268</v>
      </c>
      <c r="J243" s="57" t="s">
        <v>4128</v>
      </c>
    </row>
    <row r="244" spans="1:10" x14ac:dyDescent="0.25">
      <c r="A244" s="55">
        <v>14079</v>
      </c>
      <c r="B244" s="55" t="s">
        <v>3142</v>
      </c>
      <c r="C244" s="55">
        <v>2011</v>
      </c>
      <c r="D244" s="56">
        <v>40819</v>
      </c>
      <c r="E244" s="55">
        <v>59</v>
      </c>
      <c r="F244" s="55">
        <v>456</v>
      </c>
      <c r="G244" s="55">
        <v>5154</v>
      </c>
      <c r="H244" s="57" t="s">
        <v>3011</v>
      </c>
      <c r="I244" s="57" t="s">
        <v>1272</v>
      </c>
      <c r="J244" s="57" t="s">
        <v>4129</v>
      </c>
    </row>
    <row r="245" spans="1:10" x14ac:dyDescent="0.25">
      <c r="A245" s="55">
        <v>14063</v>
      </c>
      <c r="B245" s="55" t="s">
        <v>3143</v>
      </c>
      <c r="C245" s="55">
        <v>2011</v>
      </c>
      <c r="D245" s="56">
        <v>40820</v>
      </c>
      <c r="E245" s="55">
        <v>126</v>
      </c>
      <c r="F245" s="55">
        <v>47</v>
      </c>
      <c r="G245" s="55">
        <v>1460</v>
      </c>
      <c r="H245" s="57" t="s">
        <v>3010</v>
      </c>
      <c r="I245" s="57" t="s">
        <v>1274</v>
      </c>
      <c r="J245" s="57" t="s">
        <v>4130</v>
      </c>
    </row>
    <row r="246" spans="1:10" x14ac:dyDescent="0.25">
      <c r="A246" s="55">
        <v>14080</v>
      </c>
      <c r="B246" s="55" t="s">
        <v>3143</v>
      </c>
      <c r="C246" s="55">
        <v>2011</v>
      </c>
      <c r="D246" s="56">
        <v>40820</v>
      </c>
      <c r="E246" s="55">
        <v>30</v>
      </c>
      <c r="F246" s="55">
        <v>185</v>
      </c>
      <c r="G246" s="55">
        <v>8861</v>
      </c>
      <c r="H246" s="57" t="s">
        <v>3011</v>
      </c>
      <c r="I246" s="57" t="s">
        <v>1272</v>
      </c>
      <c r="J246" s="57" t="s">
        <v>4131</v>
      </c>
    </row>
    <row r="247" spans="1:10" x14ac:dyDescent="0.25">
      <c r="A247" s="55">
        <v>14064</v>
      </c>
      <c r="B247" s="55" t="s">
        <v>3144</v>
      </c>
      <c r="C247" s="55">
        <v>2011</v>
      </c>
      <c r="D247" s="56">
        <v>40821</v>
      </c>
      <c r="E247" s="55">
        <v>575</v>
      </c>
      <c r="F247" s="55">
        <v>27</v>
      </c>
      <c r="G247" s="55">
        <v>16497</v>
      </c>
      <c r="H247" s="57" t="s">
        <v>3010</v>
      </c>
      <c r="I247" s="57" t="s">
        <v>1322</v>
      </c>
      <c r="J247" s="57" t="s">
        <v>4132</v>
      </c>
    </row>
    <row r="248" spans="1:10" x14ac:dyDescent="0.25">
      <c r="A248" s="55">
        <v>14081</v>
      </c>
      <c r="B248" s="55" t="s">
        <v>3144</v>
      </c>
      <c r="C248" s="55">
        <v>2011</v>
      </c>
      <c r="D248" s="56">
        <v>40821</v>
      </c>
      <c r="E248" s="55">
        <v>485</v>
      </c>
      <c r="F248" s="55">
        <v>59</v>
      </c>
      <c r="G248" s="55">
        <v>7303</v>
      </c>
      <c r="H248" s="57" t="s">
        <v>3011</v>
      </c>
      <c r="I248" s="57" t="s">
        <v>1272</v>
      </c>
      <c r="J248" s="57" t="s">
        <v>4133</v>
      </c>
    </row>
    <row r="249" spans="1:10" x14ac:dyDescent="0.25">
      <c r="A249" s="55">
        <v>14082</v>
      </c>
      <c r="B249" s="55" t="s">
        <v>3144</v>
      </c>
      <c r="C249" s="55">
        <v>2011</v>
      </c>
      <c r="D249" s="56">
        <v>40821</v>
      </c>
      <c r="E249" s="55">
        <v>313</v>
      </c>
      <c r="F249" s="55">
        <v>45</v>
      </c>
      <c r="G249" s="55">
        <v>9205</v>
      </c>
      <c r="H249" s="57" t="s">
        <v>3011</v>
      </c>
      <c r="I249" s="57" t="s">
        <v>1272</v>
      </c>
      <c r="J249" s="57" t="s">
        <v>4134</v>
      </c>
    </row>
    <row r="250" spans="1:10" x14ac:dyDescent="0.25">
      <c r="A250" s="55">
        <v>14065</v>
      </c>
      <c r="B250" s="55" t="s">
        <v>3145</v>
      </c>
      <c r="C250" s="55">
        <v>2011</v>
      </c>
      <c r="D250" s="56">
        <v>40822</v>
      </c>
      <c r="E250" s="55">
        <v>50</v>
      </c>
      <c r="F250" s="55">
        <v>25</v>
      </c>
      <c r="G250" s="55">
        <v>1250</v>
      </c>
      <c r="H250" s="57" t="s">
        <v>3010</v>
      </c>
      <c r="I250" s="57" t="s">
        <v>1274</v>
      </c>
      <c r="J250" s="57" t="s">
        <v>4135</v>
      </c>
    </row>
    <row r="251" spans="1:10" x14ac:dyDescent="0.25">
      <c r="A251" s="55">
        <v>14066</v>
      </c>
      <c r="B251" s="55" t="s">
        <v>3146</v>
      </c>
      <c r="C251" s="55">
        <v>2011</v>
      </c>
      <c r="D251" s="56">
        <v>40823</v>
      </c>
      <c r="E251" s="55">
        <v>361</v>
      </c>
      <c r="F251" s="55">
        <v>7</v>
      </c>
      <c r="G251" s="55">
        <v>2527</v>
      </c>
      <c r="H251" s="57" t="s">
        <v>3010</v>
      </c>
      <c r="I251" s="57" t="s">
        <v>1274</v>
      </c>
      <c r="J251" s="57" t="s">
        <v>4136</v>
      </c>
    </row>
    <row r="252" spans="1:10" x14ac:dyDescent="0.25">
      <c r="A252" s="55">
        <v>14067</v>
      </c>
      <c r="B252" s="55" t="s">
        <v>3147</v>
      </c>
      <c r="C252" s="55">
        <v>2011</v>
      </c>
      <c r="D252" s="56">
        <v>40826</v>
      </c>
      <c r="E252" s="55">
        <v>373</v>
      </c>
      <c r="F252" s="55">
        <v>42</v>
      </c>
      <c r="G252" s="55">
        <v>5684</v>
      </c>
      <c r="H252" s="57" t="s">
        <v>3010</v>
      </c>
      <c r="I252" s="57" t="s">
        <v>1322</v>
      </c>
      <c r="J252" s="57" t="s">
        <v>4137</v>
      </c>
    </row>
    <row r="253" spans="1:10" x14ac:dyDescent="0.25">
      <c r="A253" s="55">
        <v>14083</v>
      </c>
      <c r="B253" s="55" t="s">
        <v>3147</v>
      </c>
      <c r="C253" s="55">
        <v>2011</v>
      </c>
      <c r="D253" s="56">
        <v>40826</v>
      </c>
      <c r="E253" s="55">
        <v>433</v>
      </c>
      <c r="F253" s="55">
        <v>21</v>
      </c>
      <c r="G253" s="55">
        <v>8872</v>
      </c>
      <c r="H253" s="57" t="s">
        <v>3011</v>
      </c>
      <c r="I253" s="57" t="s">
        <v>1272</v>
      </c>
      <c r="J253" s="57" t="s">
        <v>4138</v>
      </c>
    </row>
    <row r="254" spans="1:10" x14ac:dyDescent="0.25">
      <c r="A254" s="55">
        <v>14095</v>
      </c>
      <c r="B254" s="55" t="s">
        <v>3147</v>
      </c>
      <c r="C254" s="55">
        <v>2011</v>
      </c>
      <c r="D254" s="56">
        <v>40826</v>
      </c>
      <c r="E254" s="55">
        <v>376</v>
      </c>
      <c r="F254" s="55">
        <v>12</v>
      </c>
      <c r="G254" s="55">
        <v>4512</v>
      </c>
      <c r="H254" s="57" t="s">
        <v>3011</v>
      </c>
      <c r="I254" s="57" t="s">
        <v>1272</v>
      </c>
      <c r="J254" s="57" t="s">
        <v>4139</v>
      </c>
    </row>
    <row r="255" spans="1:10" x14ac:dyDescent="0.25">
      <c r="A255" s="55">
        <v>14068</v>
      </c>
      <c r="B255" s="55" t="s">
        <v>3148</v>
      </c>
      <c r="C255" s="55">
        <v>2011</v>
      </c>
      <c r="D255" s="56">
        <v>40827</v>
      </c>
      <c r="E255" s="55">
        <v>51</v>
      </c>
      <c r="F255" s="55">
        <v>69</v>
      </c>
      <c r="G255" s="55">
        <v>3519</v>
      </c>
      <c r="H255" s="57" t="s">
        <v>3010</v>
      </c>
      <c r="I255" s="57" t="s">
        <v>1274</v>
      </c>
      <c r="J255" s="57" t="s">
        <v>4140</v>
      </c>
    </row>
    <row r="256" spans="1:10" x14ac:dyDescent="0.25">
      <c r="A256" s="55">
        <v>14085</v>
      </c>
      <c r="B256" s="55" t="s">
        <v>3148</v>
      </c>
      <c r="C256" s="55">
        <v>2011</v>
      </c>
      <c r="D256" s="56">
        <v>40827</v>
      </c>
      <c r="E256" s="55">
        <v>97</v>
      </c>
      <c r="F256" s="55">
        <v>74</v>
      </c>
      <c r="G256" s="55">
        <v>7178</v>
      </c>
      <c r="H256" s="57" t="s">
        <v>3011</v>
      </c>
      <c r="I256" s="57" t="s">
        <v>1272</v>
      </c>
      <c r="J256" s="57" t="s">
        <v>4141</v>
      </c>
    </row>
    <row r="257" spans="1:10" x14ac:dyDescent="0.25">
      <c r="A257" s="55">
        <v>14069</v>
      </c>
      <c r="B257" s="55" t="s">
        <v>3149</v>
      </c>
      <c r="C257" s="55">
        <v>2011</v>
      </c>
      <c r="D257" s="56">
        <v>40828</v>
      </c>
      <c r="E257" s="55">
        <v>499</v>
      </c>
      <c r="F257" s="55">
        <v>270</v>
      </c>
      <c r="G257" s="55">
        <v>37218</v>
      </c>
      <c r="H257" s="57" t="s">
        <v>3010</v>
      </c>
      <c r="I257" s="57" t="s">
        <v>1322</v>
      </c>
      <c r="J257" s="57" t="s">
        <v>4142</v>
      </c>
    </row>
    <row r="258" spans="1:10" x14ac:dyDescent="0.25">
      <c r="A258" s="55">
        <v>14070</v>
      </c>
      <c r="B258" s="55" t="s">
        <v>3149</v>
      </c>
      <c r="C258" s="55">
        <v>2011</v>
      </c>
      <c r="D258" s="56">
        <v>40828</v>
      </c>
      <c r="E258" s="55">
        <v>65</v>
      </c>
      <c r="F258" s="55">
        <v>83</v>
      </c>
      <c r="G258" s="55">
        <v>5395</v>
      </c>
      <c r="H258" s="57" t="s">
        <v>3010</v>
      </c>
      <c r="I258" s="57" t="s">
        <v>1274</v>
      </c>
      <c r="J258" s="57" t="s">
        <v>4142</v>
      </c>
    </row>
    <row r="259" spans="1:10" x14ac:dyDescent="0.25">
      <c r="A259" s="55">
        <v>14086</v>
      </c>
      <c r="B259" s="55" t="s">
        <v>3149</v>
      </c>
      <c r="C259" s="55">
        <v>2011</v>
      </c>
      <c r="D259" s="56">
        <v>40828</v>
      </c>
      <c r="E259" s="55">
        <v>318</v>
      </c>
      <c r="F259" s="55">
        <v>94</v>
      </c>
      <c r="G259" s="55">
        <v>11874</v>
      </c>
      <c r="H259" s="57" t="s">
        <v>3011</v>
      </c>
      <c r="I259" s="57" t="s">
        <v>1272</v>
      </c>
      <c r="J259" s="57" t="s">
        <v>4143</v>
      </c>
    </row>
    <row r="260" spans="1:10" x14ac:dyDescent="0.25">
      <c r="A260" s="55">
        <v>14088</v>
      </c>
      <c r="B260" s="55" t="s">
        <v>3149</v>
      </c>
      <c r="C260" s="55">
        <v>2011</v>
      </c>
      <c r="D260" s="56">
        <v>40828</v>
      </c>
      <c r="E260" s="55">
        <v>403</v>
      </c>
      <c r="F260" s="55">
        <v>139</v>
      </c>
      <c r="G260" s="55">
        <v>56017</v>
      </c>
      <c r="H260" s="57" t="s">
        <v>3011</v>
      </c>
      <c r="I260" s="57" t="s">
        <v>1272</v>
      </c>
      <c r="J260" s="57" t="s">
        <v>4144</v>
      </c>
    </row>
    <row r="261" spans="1:10" x14ac:dyDescent="0.25">
      <c r="A261" s="55">
        <v>14071</v>
      </c>
      <c r="B261" s="55" t="s">
        <v>3150</v>
      </c>
      <c r="C261" s="55">
        <v>2011</v>
      </c>
      <c r="D261" s="56">
        <v>40829</v>
      </c>
      <c r="E261" s="55">
        <v>73</v>
      </c>
      <c r="F261" s="55">
        <v>194</v>
      </c>
      <c r="G261" s="55">
        <v>7272</v>
      </c>
      <c r="H261" s="57" t="s">
        <v>3010</v>
      </c>
      <c r="I261" s="57" t="s">
        <v>1274</v>
      </c>
      <c r="J261" s="57" t="s">
        <v>4145</v>
      </c>
    </row>
    <row r="262" spans="1:10" x14ac:dyDescent="0.25">
      <c r="A262" s="55">
        <v>14087</v>
      </c>
      <c r="B262" s="55" t="s">
        <v>3150</v>
      </c>
      <c r="C262" s="55">
        <v>2011</v>
      </c>
      <c r="D262" s="56">
        <v>40829</v>
      </c>
      <c r="E262" s="55">
        <v>41</v>
      </c>
      <c r="F262" s="55">
        <v>47</v>
      </c>
      <c r="G262" s="55">
        <v>1823</v>
      </c>
      <c r="H262" s="57" t="s">
        <v>3011</v>
      </c>
      <c r="I262" s="57" t="s">
        <v>1272</v>
      </c>
      <c r="J262" s="57" t="s">
        <v>4146</v>
      </c>
    </row>
    <row r="263" spans="1:10" x14ac:dyDescent="0.25">
      <c r="A263" s="55">
        <v>14089</v>
      </c>
      <c r="B263" s="55" t="s">
        <v>3150</v>
      </c>
      <c r="C263" s="55">
        <v>2011</v>
      </c>
      <c r="D263" s="56">
        <v>40829</v>
      </c>
      <c r="E263" s="55">
        <v>326</v>
      </c>
      <c r="F263" s="55">
        <v>139</v>
      </c>
      <c r="G263" s="55">
        <v>45314</v>
      </c>
      <c r="H263" s="57" t="s">
        <v>3011</v>
      </c>
      <c r="I263" s="57" t="s">
        <v>1272</v>
      </c>
      <c r="J263" s="57" t="s">
        <v>4147</v>
      </c>
    </row>
    <row r="264" spans="1:10" x14ac:dyDescent="0.25">
      <c r="A264" s="55">
        <v>14072</v>
      </c>
      <c r="B264" s="55" t="s">
        <v>3151</v>
      </c>
      <c r="C264" s="55">
        <v>2011</v>
      </c>
      <c r="D264" s="56">
        <v>40830</v>
      </c>
      <c r="E264" s="55">
        <v>120</v>
      </c>
      <c r="F264" s="55">
        <v>5</v>
      </c>
      <c r="G264" s="55">
        <v>600</v>
      </c>
      <c r="H264" s="57" t="s">
        <v>3010</v>
      </c>
      <c r="I264" s="57" t="s">
        <v>1274</v>
      </c>
      <c r="J264" s="57" t="s">
        <v>4148</v>
      </c>
    </row>
    <row r="265" spans="1:10" x14ac:dyDescent="0.25">
      <c r="A265" s="55">
        <v>14090</v>
      </c>
      <c r="B265" s="55" t="s">
        <v>3151</v>
      </c>
      <c r="C265" s="55">
        <v>2011</v>
      </c>
      <c r="D265" s="56">
        <v>40830</v>
      </c>
      <c r="E265" s="55">
        <v>83</v>
      </c>
      <c r="F265" s="55">
        <v>65</v>
      </c>
      <c r="G265" s="55">
        <v>5395</v>
      </c>
      <c r="H265" s="57" t="s">
        <v>3011</v>
      </c>
      <c r="I265" s="57" t="s">
        <v>1272</v>
      </c>
      <c r="J265" s="57" t="s">
        <v>4149</v>
      </c>
    </row>
    <row r="266" spans="1:10" x14ac:dyDescent="0.25">
      <c r="A266" s="55">
        <v>14097</v>
      </c>
      <c r="B266" s="55" t="s">
        <v>3151</v>
      </c>
      <c r="C266" s="55">
        <v>2011</v>
      </c>
      <c r="D266" s="56">
        <v>40830</v>
      </c>
      <c r="E266" s="55">
        <v>100</v>
      </c>
      <c r="F266" s="55">
        <v>6</v>
      </c>
      <c r="G266" s="55">
        <v>600</v>
      </c>
      <c r="H266" s="57" t="s">
        <v>3011</v>
      </c>
      <c r="I266" s="57" t="s">
        <v>1272</v>
      </c>
      <c r="J266" s="57" t="s">
        <v>4150</v>
      </c>
    </row>
    <row r="267" spans="1:10" x14ac:dyDescent="0.25">
      <c r="A267" s="55">
        <v>14098</v>
      </c>
      <c r="B267" s="55" t="s">
        <v>3151</v>
      </c>
      <c r="C267" s="55">
        <v>2011</v>
      </c>
      <c r="D267" s="56">
        <v>40830</v>
      </c>
      <c r="E267" s="55">
        <v>131</v>
      </c>
      <c r="F267" s="55">
        <v>35</v>
      </c>
      <c r="G267" s="55">
        <v>4585</v>
      </c>
      <c r="H267" s="57" t="s">
        <v>3011</v>
      </c>
      <c r="I267" s="57" t="s">
        <v>1272</v>
      </c>
      <c r="J267" s="57" t="s">
        <v>4151</v>
      </c>
    </row>
    <row r="268" spans="1:10" x14ac:dyDescent="0.25">
      <c r="A268" s="55">
        <v>14073</v>
      </c>
      <c r="B268" s="55" t="s">
        <v>3152</v>
      </c>
      <c r="C268" s="55">
        <v>2011</v>
      </c>
      <c r="D268" s="56">
        <v>40833</v>
      </c>
      <c r="E268" s="55">
        <v>296</v>
      </c>
      <c r="F268" s="55">
        <v>184</v>
      </c>
      <c r="G268" s="55">
        <v>54464</v>
      </c>
      <c r="H268" s="57" t="s">
        <v>3010</v>
      </c>
      <c r="I268" s="57" t="s">
        <v>1283</v>
      </c>
      <c r="J268" s="57" t="s">
        <v>4152</v>
      </c>
    </row>
    <row r="269" spans="1:10" x14ac:dyDescent="0.25">
      <c r="A269" s="55">
        <v>14092</v>
      </c>
      <c r="B269" s="55" t="s">
        <v>3153</v>
      </c>
      <c r="C269" s="55">
        <v>2011</v>
      </c>
      <c r="D269" s="56">
        <v>40834</v>
      </c>
      <c r="E269" s="55">
        <v>431</v>
      </c>
      <c r="F269" s="55">
        <v>179</v>
      </c>
      <c r="G269" s="55">
        <v>66361</v>
      </c>
      <c r="H269" s="57" t="s">
        <v>3011</v>
      </c>
      <c r="I269" s="57" t="s">
        <v>1272</v>
      </c>
      <c r="J269" s="57" t="s">
        <v>4153</v>
      </c>
    </row>
    <row r="270" spans="1:10" x14ac:dyDescent="0.25">
      <c r="A270" s="55">
        <v>14091</v>
      </c>
      <c r="B270" s="55" t="s">
        <v>3154</v>
      </c>
      <c r="C270" s="55">
        <v>2011</v>
      </c>
      <c r="D270" s="56">
        <v>40835</v>
      </c>
      <c r="E270" s="55">
        <v>157</v>
      </c>
      <c r="F270" s="55">
        <v>115</v>
      </c>
      <c r="G270" s="55">
        <v>18055</v>
      </c>
      <c r="H270" s="57" t="s">
        <v>3011</v>
      </c>
      <c r="I270" s="57" t="s">
        <v>1272</v>
      </c>
      <c r="J270" s="57" t="s">
        <v>4154</v>
      </c>
    </row>
    <row r="271" spans="1:10" x14ac:dyDescent="0.25">
      <c r="A271" s="55">
        <v>14093</v>
      </c>
      <c r="B271" s="55" t="s">
        <v>3154</v>
      </c>
      <c r="C271" s="55">
        <v>2011</v>
      </c>
      <c r="D271" s="56">
        <v>40835</v>
      </c>
      <c r="E271" s="55">
        <v>238</v>
      </c>
      <c r="F271" s="55">
        <v>91</v>
      </c>
      <c r="G271" s="55">
        <v>21658</v>
      </c>
      <c r="H271" s="57" t="s">
        <v>3011</v>
      </c>
      <c r="I271" s="57" t="s">
        <v>1272</v>
      </c>
      <c r="J271" s="57" t="s">
        <v>4155</v>
      </c>
    </row>
    <row r="272" spans="1:10" x14ac:dyDescent="0.25">
      <c r="A272" s="55">
        <v>14094</v>
      </c>
      <c r="B272" s="55" t="s">
        <v>3155</v>
      </c>
      <c r="C272" s="55">
        <v>2011</v>
      </c>
      <c r="D272" s="56">
        <v>40836</v>
      </c>
      <c r="E272" s="55">
        <v>350</v>
      </c>
      <c r="F272" s="55">
        <v>67</v>
      </c>
      <c r="G272" s="55">
        <v>23450</v>
      </c>
      <c r="H272" s="57" t="s">
        <v>3011</v>
      </c>
      <c r="I272" s="57" t="s">
        <v>1272</v>
      </c>
      <c r="J272" s="57" t="s">
        <v>4156</v>
      </c>
    </row>
    <row r="273" spans="1:10" x14ac:dyDescent="0.25">
      <c r="A273" s="55">
        <v>14074</v>
      </c>
      <c r="B273" s="55" t="s">
        <v>3156</v>
      </c>
      <c r="C273" s="55">
        <v>2011</v>
      </c>
      <c r="D273" s="56">
        <v>40837</v>
      </c>
      <c r="E273" s="55">
        <v>338</v>
      </c>
      <c r="F273" s="55">
        <v>98</v>
      </c>
      <c r="G273" s="55">
        <v>33124</v>
      </c>
      <c r="H273" s="57" t="s">
        <v>3010</v>
      </c>
      <c r="I273" s="57" t="s">
        <v>1274</v>
      </c>
      <c r="J273" s="57" t="s">
        <v>4157</v>
      </c>
    </row>
    <row r="274" spans="1:10" x14ac:dyDescent="0.25">
      <c r="A274" s="55">
        <v>14096</v>
      </c>
      <c r="B274" s="55" t="s">
        <v>3156</v>
      </c>
      <c r="C274" s="55">
        <v>2011</v>
      </c>
      <c r="D274" s="56">
        <v>40837</v>
      </c>
      <c r="E274" s="55">
        <v>255</v>
      </c>
      <c r="F274" s="55">
        <v>139</v>
      </c>
      <c r="G274" s="55">
        <v>21165</v>
      </c>
      <c r="H274" s="57" t="s">
        <v>3011</v>
      </c>
      <c r="I274" s="57" t="s">
        <v>1272</v>
      </c>
      <c r="J274" s="57" t="s">
        <v>4158</v>
      </c>
    </row>
    <row r="275" spans="1:10" x14ac:dyDescent="0.25">
      <c r="A275" s="55">
        <v>14075</v>
      </c>
      <c r="B275" s="55" t="s">
        <v>3157</v>
      </c>
      <c r="C275" s="55">
        <v>2011</v>
      </c>
      <c r="D275" s="56">
        <v>40839</v>
      </c>
      <c r="E275" s="55">
        <v>377</v>
      </c>
      <c r="F275" s="55">
        <v>195</v>
      </c>
      <c r="G275" s="55">
        <v>31178</v>
      </c>
      <c r="H275" s="57" t="s">
        <v>3010</v>
      </c>
      <c r="I275" s="57" t="s">
        <v>1274</v>
      </c>
      <c r="J275" s="57" t="s">
        <v>4159</v>
      </c>
    </row>
    <row r="276" spans="1:10" x14ac:dyDescent="0.25">
      <c r="A276" s="55">
        <v>14099</v>
      </c>
      <c r="B276" s="55" t="s">
        <v>3158</v>
      </c>
      <c r="C276" s="55">
        <v>2011</v>
      </c>
      <c r="D276" s="56">
        <v>40842</v>
      </c>
      <c r="E276" s="55">
        <v>437</v>
      </c>
      <c r="F276" s="55">
        <v>95</v>
      </c>
      <c r="G276" s="55">
        <v>6955</v>
      </c>
      <c r="H276" s="57" t="s">
        <v>3011</v>
      </c>
      <c r="I276" s="57" t="s">
        <v>1272</v>
      </c>
      <c r="J276" s="57" t="s">
        <v>4160</v>
      </c>
    </row>
    <row r="277" spans="1:10" x14ac:dyDescent="0.25">
      <c r="A277" s="55">
        <v>14076</v>
      </c>
      <c r="B277" s="55" t="s">
        <v>3159</v>
      </c>
      <c r="C277" s="55">
        <v>2011</v>
      </c>
      <c r="D277" s="56">
        <v>40843</v>
      </c>
      <c r="E277" s="55">
        <v>65</v>
      </c>
      <c r="F277" s="55">
        <v>27</v>
      </c>
      <c r="G277" s="55">
        <v>1755</v>
      </c>
      <c r="H277" s="57" t="s">
        <v>3010</v>
      </c>
      <c r="I277" s="57" t="s">
        <v>1274</v>
      </c>
      <c r="J277" s="57" t="s">
        <v>4161</v>
      </c>
    </row>
    <row r="278" spans="1:10" x14ac:dyDescent="0.25">
      <c r="A278" s="55">
        <v>14084</v>
      </c>
      <c r="B278" s="55" t="s">
        <v>3160</v>
      </c>
      <c r="C278" s="55">
        <v>2011</v>
      </c>
      <c r="D278" s="56">
        <v>40844</v>
      </c>
      <c r="E278" s="55">
        <v>326</v>
      </c>
      <c r="F278" s="55">
        <v>137</v>
      </c>
      <c r="G278" s="55">
        <v>44662</v>
      </c>
      <c r="H278" s="57" t="s">
        <v>3011</v>
      </c>
      <c r="I278" s="57" t="s">
        <v>1272</v>
      </c>
      <c r="J278" s="57" t="s">
        <v>4162</v>
      </c>
    </row>
    <row r="279" spans="1:10" x14ac:dyDescent="0.25">
      <c r="A279" s="55">
        <v>14077</v>
      </c>
      <c r="B279" s="55" t="s">
        <v>3161</v>
      </c>
      <c r="C279" s="55">
        <v>2011</v>
      </c>
      <c r="D279" s="56">
        <v>40846</v>
      </c>
      <c r="E279" s="55">
        <v>288</v>
      </c>
      <c r="F279" s="55">
        <v>706</v>
      </c>
      <c r="G279" s="55">
        <v>75196</v>
      </c>
      <c r="H279" s="57" t="s">
        <v>3010</v>
      </c>
      <c r="I279" s="57" t="s">
        <v>1283</v>
      </c>
      <c r="J279" s="57" t="s">
        <v>4163</v>
      </c>
    </row>
    <row r="280" spans="1:10" x14ac:dyDescent="0.25">
      <c r="A280" s="55">
        <v>14078</v>
      </c>
      <c r="B280" s="55" t="s">
        <v>3161</v>
      </c>
      <c r="C280" s="55">
        <v>2011</v>
      </c>
      <c r="D280" s="56">
        <v>40846</v>
      </c>
      <c r="E280" s="55">
        <v>1263</v>
      </c>
      <c r="F280" s="55">
        <v>92</v>
      </c>
      <c r="G280" s="55">
        <v>17357</v>
      </c>
      <c r="H280" s="57" t="s">
        <v>3010</v>
      </c>
      <c r="I280" s="57" t="s">
        <v>1283</v>
      </c>
      <c r="J280" s="57" t="s">
        <v>4164</v>
      </c>
    </row>
    <row r="281" spans="1:10" x14ac:dyDescent="0.25">
      <c r="A281" s="55">
        <v>14100</v>
      </c>
      <c r="B281" s="55" t="s">
        <v>3162</v>
      </c>
      <c r="C281" s="55">
        <v>2011</v>
      </c>
      <c r="D281" s="56">
        <v>40878</v>
      </c>
      <c r="E281" s="55">
        <v>399</v>
      </c>
      <c r="F281" s="55">
        <v>1139</v>
      </c>
      <c r="G281" s="55">
        <v>346936</v>
      </c>
      <c r="H281" s="57" t="s">
        <v>3010</v>
      </c>
      <c r="I281" s="57" t="s">
        <v>1322</v>
      </c>
      <c r="J281" s="57" t="s">
        <v>4165</v>
      </c>
    </row>
    <row r="282" spans="1:10" x14ac:dyDescent="0.25">
      <c r="A282" s="55">
        <v>14131</v>
      </c>
      <c r="B282" s="55" t="s">
        <v>3162</v>
      </c>
      <c r="C282" s="55">
        <v>2011</v>
      </c>
      <c r="D282" s="56">
        <v>40848</v>
      </c>
      <c r="E282" s="55">
        <v>480</v>
      </c>
      <c r="F282" s="55">
        <v>34</v>
      </c>
      <c r="G282" s="55">
        <v>8530</v>
      </c>
      <c r="H282" s="57" t="s">
        <v>3011</v>
      </c>
      <c r="I282" s="57" t="s">
        <v>1272</v>
      </c>
      <c r="J282" s="57" t="s">
        <v>4166</v>
      </c>
    </row>
    <row r="283" spans="1:10" x14ac:dyDescent="0.25">
      <c r="A283" s="55">
        <v>14134</v>
      </c>
      <c r="B283" s="55" t="s">
        <v>3162</v>
      </c>
      <c r="C283" s="55">
        <v>2011</v>
      </c>
      <c r="D283" s="56">
        <v>40848</v>
      </c>
      <c r="E283" s="55">
        <v>52</v>
      </c>
      <c r="F283" s="55">
        <v>21</v>
      </c>
      <c r="G283" s="55">
        <v>1092</v>
      </c>
      <c r="H283" s="57" t="s">
        <v>3011</v>
      </c>
      <c r="I283" s="57" t="s">
        <v>1272</v>
      </c>
      <c r="J283" s="57" t="s">
        <v>4167</v>
      </c>
    </row>
    <row r="284" spans="1:10" x14ac:dyDescent="0.25">
      <c r="A284" s="55">
        <v>14136</v>
      </c>
      <c r="B284" s="55" t="s">
        <v>3162</v>
      </c>
      <c r="C284" s="55">
        <v>2011</v>
      </c>
      <c r="D284" s="56">
        <v>40848</v>
      </c>
      <c r="E284" s="55">
        <v>331</v>
      </c>
      <c r="F284" s="55">
        <v>94</v>
      </c>
      <c r="G284" s="55">
        <v>22910</v>
      </c>
      <c r="H284" s="57" t="s">
        <v>3011</v>
      </c>
      <c r="I284" s="57" t="s">
        <v>1272</v>
      </c>
      <c r="J284" s="57" t="s">
        <v>4168</v>
      </c>
    </row>
    <row r="285" spans="1:10" x14ac:dyDescent="0.25">
      <c r="A285" s="55">
        <v>14132</v>
      </c>
      <c r="B285" s="55" t="s">
        <v>3163</v>
      </c>
      <c r="C285" s="55">
        <v>2011</v>
      </c>
      <c r="D285" s="56">
        <v>40849</v>
      </c>
      <c r="E285" s="55">
        <v>547</v>
      </c>
      <c r="F285" s="55">
        <v>34</v>
      </c>
      <c r="G285" s="55">
        <v>9478</v>
      </c>
      <c r="H285" s="57" t="s">
        <v>3011</v>
      </c>
      <c r="I285" s="57" t="s">
        <v>1272</v>
      </c>
      <c r="J285" s="57" t="s">
        <v>4169</v>
      </c>
    </row>
    <row r="286" spans="1:10" x14ac:dyDescent="0.25">
      <c r="A286" s="55">
        <v>14135</v>
      </c>
      <c r="B286" s="55" t="s">
        <v>3163</v>
      </c>
      <c r="C286" s="55">
        <v>2011</v>
      </c>
      <c r="D286" s="56">
        <v>40849</v>
      </c>
      <c r="E286" s="55">
        <v>407</v>
      </c>
      <c r="F286" s="55">
        <v>8</v>
      </c>
      <c r="G286" s="55">
        <v>2578</v>
      </c>
      <c r="H286" s="57" t="s">
        <v>3011</v>
      </c>
      <c r="I286" s="57" t="s">
        <v>1272</v>
      </c>
      <c r="J286" s="57" t="s">
        <v>4170</v>
      </c>
    </row>
    <row r="287" spans="1:10" x14ac:dyDescent="0.25">
      <c r="A287" s="55">
        <v>14138</v>
      </c>
      <c r="B287" s="55" t="s">
        <v>3163</v>
      </c>
      <c r="C287" s="55">
        <v>2011</v>
      </c>
      <c r="D287" s="56">
        <v>40849</v>
      </c>
      <c r="E287" s="55">
        <v>388</v>
      </c>
      <c r="F287" s="55">
        <v>12</v>
      </c>
      <c r="G287" s="55">
        <v>47916</v>
      </c>
      <c r="H287" s="57" t="s">
        <v>3011</v>
      </c>
      <c r="I287" s="57" t="s">
        <v>1272</v>
      </c>
      <c r="J287" s="57" t="s">
        <v>4171</v>
      </c>
    </row>
    <row r="288" spans="1:10" x14ac:dyDescent="0.25">
      <c r="A288" s="55">
        <v>14137</v>
      </c>
      <c r="B288" s="55" t="s">
        <v>3164</v>
      </c>
      <c r="C288" s="55">
        <v>2011</v>
      </c>
      <c r="D288" s="56">
        <v>40855</v>
      </c>
      <c r="E288" s="55">
        <v>400</v>
      </c>
      <c r="F288" s="55">
        <v>33</v>
      </c>
      <c r="G288" s="55">
        <v>13200</v>
      </c>
      <c r="H288" s="57" t="s">
        <v>3011</v>
      </c>
      <c r="I288" s="57" t="s">
        <v>1272</v>
      </c>
      <c r="J288" s="57" t="s">
        <v>4172</v>
      </c>
    </row>
    <row r="289" spans="1:10" x14ac:dyDescent="0.25">
      <c r="A289" s="55">
        <v>14101</v>
      </c>
      <c r="B289" s="55" t="s">
        <v>3165</v>
      </c>
      <c r="C289" s="55">
        <v>2011</v>
      </c>
      <c r="D289" s="56">
        <v>40856</v>
      </c>
      <c r="E289" s="55">
        <v>498</v>
      </c>
      <c r="F289" s="55">
        <v>35</v>
      </c>
      <c r="G289" s="55">
        <v>13500</v>
      </c>
      <c r="H289" s="57" t="s">
        <v>3010</v>
      </c>
      <c r="I289" s="57" t="s">
        <v>1274</v>
      </c>
      <c r="J289" s="57" t="s">
        <v>4173</v>
      </c>
    </row>
    <row r="290" spans="1:10" x14ac:dyDescent="0.25">
      <c r="A290" s="55">
        <v>14102</v>
      </c>
      <c r="B290" s="55" t="s">
        <v>3166</v>
      </c>
      <c r="C290" s="55">
        <v>2011</v>
      </c>
      <c r="D290" s="56">
        <v>40857</v>
      </c>
      <c r="E290" s="55">
        <v>212</v>
      </c>
      <c r="F290" s="55">
        <v>74</v>
      </c>
      <c r="G290" s="55">
        <v>13708</v>
      </c>
      <c r="H290" s="57" t="s">
        <v>3010</v>
      </c>
      <c r="I290" s="57" t="s">
        <v>1322</v>
      </c>
      <c r="J290" s="57" t="s">
        <v>4174</v>
      </c>
    </row>
    <row r="291" spans="1:10" x14ac:dyDescent="0.25">
      <c r="A291" s="55">
        <v>14103</v>
      </c>
      <c r="B291" s="55" t="s">
        <v>3166</v>
      </c>
      <c r="C291" s="55">
        <v>2011</v>
      </c>
      <c r="D291" s="56">
        <v>40857</v>
      </c>
      <c r="E291" s="55">
        <v>573</v>
      </c>
      <c r="F291" s="55">
        <v>76</v>
      </c>
      <c r="G291" s="55">
        <v>22588</v>
      </c>
      <c r="H291" s="57" t="s">
        <v>3010</v>
      </c>
      <c r="I291" s="57" t="s">
        <v>1274</v>
      </c>
      <c r="J291" s="57" t="s">
        <v>4175</v>
      </c>
    </row>
    <row r="292" spans="1:10" x14ac:dyDescent="0.25">
      <c r="A292" s="55">
        <v>14104</v>
      </c>
      <c r="B292" s="55" t="s">
        <v>3166</v>
      </c>
      <c r="C292" s="55">
        <v>2011</v>
      </c>
      <c r="D292" s="56">
        <v>40857</v>
      </c>
      <c r="E292" s="55">
        <v>674</v>
      </c>
      <c r="F292" s="55">
        <v>14</v>
      </c>
      <c r="G292" s="55">
        <v>9436</v>
      </c>
      <c r="H292" s="57" t="s">
        <v>3010</v>
      </c>
      <c r="I292" s="57" t="s">
        <v>1270</v>
      </c>
      <c r="J292" s="57" t="s">
        <v>4176</v>
      </c>
    </row>
    <row r="293" spans="1:10" x14ac:dyDescent="0.25">
      <c r="A293" s="55">
        <v>14105</v>
      </c>
      <c r="B293" s="55" t="s">
        <v>3166</v>
      </c>
      <c r="C293" s="55">
        <v>2011</v>
      </c>
      <c r="D293" s="56">
        <v>40857</v>
      </c>
      <c r="E293" s="55">
        <v>302</v>
      </c>
      <c r="F293" s="55">
        <v>565</v>
      </c>
      <c r="G293" s="55">
        <v>28070</v>
      </c>
      <c r="H293" s="57" t="s">
        <v>3010</v>
      </c>
      <c r="I293" s="57" t="s">
        <v>1322</v>
      </c>
      <c r="J293" s="57" t="s">
        <v>4177</v>
      </c>
    </row>
    <row r="294" spans="1:10" x14ac:dyDescent="0.25">
      <c r="A294" s="55">
        <v>14107</v>
      </c>
      <c r="B294" s="55" t="s">
        <v>3166</v>
      </c>
      <c r="C294" s="55">
        <v>2011</v>
      </c>
      <c r="D294" s="56">
        <v>40857</v>
      </c>
      <c r="E294" s="55">
        <v>1277</v>
      </c>
      <c r="F294" s="55">
        <v>14</v>
      </c>
      <c r="G294" s="55">
        <v>17878</v>
      </c>
      <c r="H294" s="57" t="s">
        <v>3010</v>
      </c>
      <c r="I294" s="57" t="s">
        <v>1322</v>
      </c>
      <c r="J294" s="57" t="s">
        <v>4178</v>
      </c>
    </row>
    <row r="295" spans="1:10" x14ac:dyDescent="0.25">
      <c r="A295" s="55">
        <v>14108</v>
      </c>
      <c r="B295" s="55" t="s">
        <v>3166</v>
      </c>
      <c r="C295" s="55">
        <v>2011</v>
      </c>
      <c r="D295" s="56">
        <v>40857</v>
      </c>
      <c r="E295" s="55">
        <v>346</v>
      </c>
      <c r="F295" s="55">
        <v>217</v>
      </c>
      <c r="G295" s="55">
        <v>50754</v>
      </c>
      <c r="H295" s="57" t="s">
        <v>3010</v>
      </c>
      <c r="I295" s="57" t="s">
        <v>1274</v>
      </c>
      <c r="J295" s="57" t="s">
        <v>4179</v>
      </c>
    </row>
    <row r="296" spans="1:10" x14ac:dyDescent="0.25">
      <c r="A296" s="55">
        <v>14109</v>
      </c>
      <c r="B296" s="55" t="s">
        <v>3166</v>
      </c>
      <c r="C296" s="55">
        <v>2011</v>
      </c>
      <c r="D296" s="56">
        <v>40857</v>
      </c>
      <c r="E296" s="55">
        <v>130</v>
      </c>
      <c r="F296" s="55">
        <v>14</v>
      </c>
      <c r="G296" s="55">
        <v>2520</v>
      </c>
      <c r="H296" s="57" t="s">
        <v>3010</v>
      </c>
      <c r="I296" s="57" t="s">
        <v>1274</v>
      </c>
      <c r="J296" s="57" t="s">
        <v>4180</v>
      </c>
    </row>
    <row r="297" spans="1:10" x14ac:dyDescent="0.25">
      <c r="A297" s="55">
        <v>14110</v>
      </c>
      <c r="B297" s="55" t="s">
        <v>3166</v>
      </c>
      <c r="C297" s="55">
        <v>2011</v>
      </c>
      <c r="D297" s="56">
        <v>40857</v>
      </c>
      <c r="E297" s="55">
        <v>31</v>
      </c>
      <c r="F297" s="55">
        <v>21</v>
      </c>
      <c r="G297" s="55">
        <v>651</v>
      </c>
      <c r="H297" s="57" t="s">
        <v>3010</v>
      </c>
      <c r="I297" s="57" t="s">
        <v>1322</v>
      </c>
      <c r="J297" s="57" t="s">
        <v>4181</v>
      </c>
    </row>
    <row r="298" spans="1:10" x14ac:dyDescent="0.25">
      <c r="A298" s="55">
        <v>14111</v>
      </c>
      <c r="B298" s="55" t="s">
        <v>3166</v>
      </c>
      <c r="C298" s="55">
        <v>2011</v>
      </c>
      <c r="D298" s="56">
        <v>40857</v>
      </c>
      <c r="E298" s="55">
        <v>235</v>
      </c>
      <c r="F298" s="55">
        <v>75</v>
      </c>
      <c r="G298" s="55">
        <v>3440</v>
      </c>
      <c r="H298" s="57" t="s">
        <v>3010</v>
      </c>
      <c r="I298" s="57" t="s">
        <v>1322</v>
      </c>
      <c r="J298" s="57" t="s">
        <v>4182</v>
      </c>
    </row>
    <row r="299" spans="1:10" x14ac:dyDescent="0.25">
      <c r="A299" s="55">
        <v>14146</v>
      </c>
      <c r="B299" s="55" t="s">
        <v>3166</v>
      </c>
      <c r="C299" s="55">
        <v>2011</v>
      </c>
      <c r="D299" s="56">
        <v>40857</v>
      </c>
      <c r="E299" s="55">
        <v>420</v>
      </c>
      <c r="F299" s="55">
        <v>5</v>
      </c>
      <c r="G299" s="55">
        <v>3800</v>
      </c>
      <c r="H299" s="57" t="s">
        <v>3011</v>
      </c>
      <c r="I299" s="57" t="s">
        <v>1272</v>
      </c>
      <c r="J299" s="57" t="s">
        <v>4183</v>
      </c>
    </row>
    <row r="300" spans="1:10" x14ac:dyDescent="0.25">
      <c r="A300" s="55">
        <v>14106</v>
      </c>
      <c r="B300" s="55" t="s">
        <v>3167</v>
      </c>
      <c r="C300" s="55">
        <v>2011</v>
      </c>
      <c r="D300" s="56">
        <v>40858</v>
      </c>
      <c r="E300" s="55">
        <v>106</v>
      </c>
      <c r="F300" s="55">
        <v>432</v>
      </c>
      <c r="G300" s="55">
        <v>22741</v>
      </c>
      <c r="H300" s="57" t="s">
        <v>3010</v>
      </c>
      <c r="I300" s="57" t="s">
        <v>1322</v>
      </c>
      <c r="J300" s="57" t="s">
        <v>4184</v>
      </c>
    </row>
    <row r="301" spans="1:10" x14ac:dyDescent="0.25">
      <c r="A301" s="55">
        <v>14112</v>
      </c>
      <c r="B301" s="55" t="s">
        <v>3167</v>
      </c>
      <c r="C301" s="55">
        <v>2011</v>
      </c>
      <c r="D301" s="56">
        <v>40858</v>
      </c>
      <c r="E301" s="55">
        <v>11</v>
      </c>
      <c r="F301" s="55">
        <v>87</v>
      </c>
      <c r="G301" s="55">
        <v>957</v>
      </c>
      <c r="H301" s="57" t="s">
        <v>3010</v>
      </c>
      <c r="I301" s="57" t="s">
        <v>1322</v>
      </c>
      <c r="J301" s="57" t="s">
        <v>4185</v>
      </c>
    </row>
    <row r="302" spans="1:10" x14ac:dyDescent="0.25">
      <c r="A302" s="55">
        <v>14115</v>
      </c>
      <c r="B302" s="55" t="s">
        <v>3167</v>
      </c>
      <c r="C302" s="55">
        <v>2011</v>
      </c>
      <c r="D302" s="56">
        <v>40858</v>
      </c>
      <c r="E302" s="55">
        <v>463</v>
      </c>
      <c r="F302" s="55">
        <v>146</v>
      </c>
      <c r="G302" s="55">
        <v>15615</v>
      </c>
      <c r="H302" s="57" t="s">
        <v>3010</v>
      </c>
      <c r="I302" s="57" t="s">
        <v>1322</v>
      </c>
      <c r="J302" s="57" t="s">
        <v>4186</v>
      </c>
    </row>
    <row r="303" spans="1:10" x14ac:dyDescent="0.25">
      <c r="A303" s="55">
        <v>14116</v>
      </c>
      <c r="B303" s="55" t="s">
        <v>3167</v>
      </c>
      <c r="C303" s="55">
        <v>2011</v>
      </c>
      <c r="D303" s="56">
        <v>40858</v>
      </c>
      <c r="E303" s="55">
        <v>1655</v>
      </c>
      <c r="F303" s="55">
        <v>146</v>
      </c>
      <c r="G303" s="55">
        <v>33095</v>
      </c>
      <c r="H303" s="57" t="s">
        <v>3010</v>
      </c>
      <c r="I303" s="57" t="s">
        <v>1322</v>
      </c>
      <c r="J303" s="57" t="s">
        <v>4187</v>
      </c>
    </row>
    <row r="304" spans="1:10" x14ac:dyDescent="0.25">
      <c r="A304" s="55">
        <v>14139</v>
      </c>
      <c r="B304" s="55" t="s">
        <v>3167</v>
      </c>
      <c r="C304" s="55">
        <v>2011</v>
      </c>
      <c r="D304" s="56">
        <v>40858</v>
      </c>
      <c r="E304" s="55">
        <v>47</v>
      </c>
      <c r="F304" s="55">
        <v>47</v>
      </c>
      <c r="G304" s="55">
        <v>2209</v>
      </c>
      <c r="H304" s="57" t="s">
        <v>3011</v>
      </c>
      <c r="I304" s="57" t="s">
        <v>1272</v>
      </c>
      <c r="J304" s="57" t="s">
        <v>4188</v>
      </c>
    </row>
    <row r="305" spans="1:10" x14ac:dyDescent="0.25">
      <c r="A305" s="55">
        <v>14117</v>
      </c>
      <c r="B305" s="55" t="s">
        <v>3168</v>
      </c>
      <c r="C305" s="55">
        <v>2011</v>
      </c>
      <c r="D305" s="56">
        <v>40862</v>
      </c>
      <c r="E305" s="55">
        <v>25</v>
      </c>
      <c r="F305" s="55">
        <v>42</v>
      </c>
      <c r="G305" s="55">
        <v>945</v>
      </c>
      <c r="H305" s="57" t="s">
        <v>3010</v>
      </c>
      <c r="I305" s="57" t="s">
        <v>1274</v>
      </c>
      <c r="J305" s="57" t="s">
        <v>4189</v>
      </c>
    </row>
    <row r="306" spans="1:10" x14ac:dyDescent="0.25">
      <c r="A306" s="55">
        <v>14118</v>
      </c>
      <c r="B306" s="55" t="s">
        <v>3169</v>
      </c>
      <c r="C306" s="55">
        <v>2011</v>
      </c>
      <c r="D306" s="56">
        <v>40865</v>
      </c>
      <c r="E306" s="55">
        <v>101</v>
      </c>
      <c r="F306" s="55">
        <v>663</v>
      </c>
      <c r="G306" s="55">
        <v>17602</v>
      </c>
      <c r="H306" s="57" t="s">
        <v>3010</v>
      </c>
      <c r="I306" s="57" t="s">
        <v>1274</v>
      </c>
      <c r="J306" s="57" t="s">
        <v>4190</v>
      </c>
    </row>
    <row r="307" spans="1:10" x14ac:dyDescent="0.25">
      <c r="A307" s="55">
        <v>14141</v>
      </c>
      <c r="B307" s="55" t="s">
        <v>3169</v>
      </c>
      <c r="C307" s="55">
        <v>2011</v>
      </c>
      <c r="D307" s="56">
        <v>40865</v>
      </c>
      <c r="E307" s="55">
        <v>221</v>
      </c>
      <c r="F307" s="55">
        <v>30</v>
      </c>
      <c r="G307" s="55">
        <v>6630</v>
      </c>
      <c r="H307" s="57" t="s">
        <v>3011</v>
      </c>
      <c r="I307" s="57" t="s">
        <v>1272</v>
      </c>
      <c r="J307" s="57" t="s">
        <v>4191</v>
      </c>
    </row>
    <row r="308" spans="1:10" x14ac:dyDescent="0.25">
      <c r="A308" s="55">
        <v>14119</v>
      </c>
      <c r="B308" s="55" t="s">
        <v>3170</v>
      </c>
      <c r="C308" s="55">
        <v>2011</v>
      </c>
      <c r="D308" s="56">
        <v>40866</v>
      </c>
      <c r="E308" s="55">
        <v>63</v>
      </c>
      <c r="F308" s="55">
        <v>36</v>
      </c>
      <c r="G308" s="55">
        <v>2268</v>
      </c>
      <c r="H308" s="57" t="s">
        <v>3010</v>
      </c>
      <c r="I308" s="57" t="s">
        <v>1274</v>
      </c>
      <c r="J308" s="57" t="s">
        <v>4192</v>
      </c>
    </row>
    <row r="309" spans="1:10" x14ac:dyDescent="0.25">
      <c r="A309" s="55">
        <v>14120</v>
      </c>
      <c r="B309" s="55" t="s">
        <v>3171</v>
      </c>
      <c r="C309" s="55">
        <v>2011</v>
      </c>
      <c r="D309" s="56">
        <v>40867</v>
      </c>
      <c r="E309" s="55">
        <v>30</v>
      </c>
      <c r="F309" s="55">
        <v>2528</v>
      </c>
      <c r="G309" s="55">
        <v>75840</v>
      </c>
      <c r="H309" s="57" t="s">
        <v>3010</v>
      </c>
      <c r="I309" s="57" t="s">
        <v>1270</v>
      </c>
      <c r="J309" s="57" t="s">
        <v>1886</v>
      </c>
    </row>
    <row r="310" spans="1:10" x14ac:dyDescent="0.25">
      <c r="A310" s="55">
        <v>14121</v>
      </c>
      <c r="B310" s="55" t="s">
        <v>3172</v>
      </c>
      <c r="C310" s="55">
        <v>2011</v>
      </c>
      <c r="D310" s="56">
        <v>40868</v>
      </c>
      <c r="E310" s="55">
        <v>577</v>
      </c>
      <c r="F310" s="55">
        <v>74</v>
      </c>
      <c r="G310" s="55">
        <v>26558</v>
      </c>
      <c r="H310" s="57" t="s">
        <v>3010</v>
      </c>
      <c r="I310" s="57" t="s">
        <v>1322</v>
      </c>
      <c r="J310" s="57" t="s">
        <v>4193</v>
      </c>
    </row>
    <row r="311" spans="1:10" x14ac:dyDescent="0.25">
      <c r="A311" s="55">
        <v>14122</v>
      </c>
      <c r="B311" s="55" t="s">
        <v>3172</v>
      </c>
      <c r="C311" s="55">
        <v>2011</v>
      </c>
      <c r="D311" s="56">
        <v>40868</v>
      </c>
      <c r="E311" s="55">
        <v>231</v>
      </c>
      <c r="F311" s="55">
        <v>1139</v>
      </c>
      <c r="G311" s="55">
        <v>205909</v>
      </c>
      <c r="H311" s="57" t="s">
        <v>3010</v>
      </c>
      <c r="I311" s="57" t="s">
        <v>1322</v>
      </c>
      <c r="J311" s="57" t="s">
        <v>4194</v>
      </c>
    </row>
    <row r="312" spans="1:10" x14ac:dyDescent="0.25">
      <c r="A312" s="55">
        <v>14123</v>
      </c>
      <c r="B312" s="55" t="s">
        <v>3172</v>
      </c>
      <c r="C312" s="55">
        <v>2011</v>
      </c>
      <c r="D312" s="56">
        <v>40868</v>
      </c>
      <c r="E312" s="55">
        <v>212</v>
      </c>
      <c r="F312" s="55">
        <v>33</v>
      </c>
      <c r="G312" s="55">
        <v>3036</v>
      </c>
      <c r="H312" s="57" t="s">
        <v>3010</v>
      </c>
      <c r="I312" s="57" t="s">
        <v>1322</v>
      </c>
      <c r="J312" s="57" t="s">
        <v>4195</v>
      </c>
    </row>
    <row r="313" spans="1:10" x14ac:dyDescent="0.25">
      <c r="A313" s="55">
        <v>14143</v>
      </c>
      <c r="B313" s="55" t="s">
        <v>3172</v>
      </c>
      <c r="C313" s="55">
        <v>2011</v>
      </c>
      <c r="D313" s="56">
        <v>40868</v>
      </c>
      <c r="E313" s="55">
        <v>503</v>
      </c>
      <c r="F313" s="55">
        <v>157</v>
      </c>
      <c r="G313" s="55">
        <v>40824</v>
      </c>
      <c r="H313" s="57" t="s">
        <v>3011</v>
      </c>
      <c r="I313" s="57" t="s">
        <v>1272</v>
      </c>
      <c r="J313" s="57" t="s">
        <v>4196</v>
      </c>
    </row>
    <row r="314" spans="1:10" x14ac:dyDescent="0.25">
      <c r="A314" s="55">
        <v>14124</v>
      </c>
      <c r="B314" s="55" t="s">
        <v>3173</v>
      </c>
      <c r="C314" s="55">
        <v>2011</v>
      </c>
      <c r="D314" s="56">
        <v>40869</v>
      </c>
      <c r="E314" s="55">
        <v>409</v>
      </c>
      <c r="F314" s="55">
        <v>17</v>
      </c>
      <c r="G314" s="55">
        <v>6953</v>
      </c>
      <c r="H314" s="57" t="s">
        <v>3010</v>
      </c>
      <c r="I314" s="57" t="s">
        <v>1283</v>
      </c>
      <c r="J314" s="57" t="s">
        <v>4197</v>
      </c>
    </row>
    <row r="315" spans="1:10" x14ac:dyDescent="0.25">
      <c r="A315" s="55">
        <v>14144</v>
      </c>
      <c r="B315" s="55" t="s">
        <v>3173</v>
      </c>
      <c r="C315" s="55">
        <v>2011</v>
      </c>
      <c r="D315" s="56">
        <v>40869</v>
      </c>
      <c r="E315" s="55">
        <v>486</v>
      </c>
      <c r="F315" s="55">
        <v>42</v>
      </c>
      <c r="G315" s="55">
        <v>20412</v>
      </c>
      <c r="H315" s="57" t="s">
        <v>3011</v>
      </c>
      <c r="I315" s="57" t="s">
        <v>1272</v>
      </c>
      <c r="J315" s="57" t="s">
        <v>4198</v>
      </c>
    </row>
    <row r="316" spans="1:10" x14ac:dyDescent="0.25">
      <c r="A316" s="55">
        <v>14125</v>
      </c>
      <c r="B316" s="55" t="s">
        <v>3174</v>
      </c>
      <c r="C316" s="55">
        <v>2011</v>
      </c>
      <c r="D316" s="56">
        <v>40870</v>
      </c>
      <c r="E316" s="55">
        <v>105</v>
      </c>
      <c r="F316" s="55">
        <v>9</v>
      </c>
      <c r="G316" s="55">
        <v>945</v>
      </c>
      <c r="H316" s="57" t="s">
        <v>3010</v>
      </c>
      <c r="I316" s="57" t="s">
        <v>1274</v>
      </c>
      <c r="J316" s="57" t="s">
        <v>4199</v>
      </c>
    </row>
    <row r="317" spans="1:10" x14ac:dyDescent="0.25">
      <c r="A317" s="55">
        <v>14126</v>
      </c>
      <c r="B317" s="55" t="s">
        <v>3174</v>
      </c>
      <c r="C317" s="55">
        <v>2011</v>
      </c>
      <c r="D317" s="56">
        <v>40870</v>
      </c>
      <c r="E317" s="55">
        <v>208</v>
      </c>
      <c r="F317" s="55">
        <v>170</v>
      </c>
      <c r="G317" s="55">
        <v>35360</v>
      </c>
      <c r="H317" s="57" t="s">
        <v>3010</v>
      </c>
      <c r="I317" s="57" t="s">
        <v>1274</v>
      </c>
      <c r="J317" s="57" t="s">
        <v>4200</v>
      </c>
    </row>
    <row r="318" spans="1:10" x14ac:dyDescent="0.25">
      <c r="A318" s="55">
        <v>14147</v>
      </c>
      <c r="B318" s="55" t="s">
        <v>3174</v>
      </c>
      <c r="C318" s="55">
        <v>2011</v>
      </c>
      <c r="D318" s="56">
        <v>40870</v>
      </c>
      <c r="E318" s="55">
        <v>376</v>
      </c>
      <c r="F318" s="55">
        <v>73</v>
      </c>
      <c r="G318" s="55">
        <v>15353</v>
      </c>
      <c r="H318" s="57" t="s">
        <v>3011</v>
      </c>
      <c r="I318" s="57" t="s">
        <v>1272</v>
      </c>
      <c r="J318" s="57" t="s">
        <v>4201</v>
      </c>
    </row>
    <row r="319" spans="1:10" x14ac:dyDescent="0.25">
      <c r="A319" s="55">
        <v>14127</v>
      </c>
      <c r="B319" s="55" t="s">
        <v>3175</v>
      </c>
      <c r="C319" s="55">
        <v>2011</v>
      </c>
      <c r="D319" s="56">
        <v>40871</v>
      </c>
      <c r="E319" s="55">
        <v>567</v>
      </c>
      <c r="F319" s="55">
        <v>18</v>
      </c>
      <c r="G319" s="55">
        <v>4882</v>
      </c>
      <c r="H319" s="57" t="s">
        <v>3010</v>
      </c>
      <c r="I319" s="57" t="s">
        <v>1274</v>
      </c>
      <c r="J319" s="57" t="s">
        <v>4202</v>
      </c>
    </row>
    <row r="320" spans="1:10" x14ac:dyDescent="0.25">
      <c r="A320" s="55">
        <v>14142</v>
      </c>
      <c r="B320" s="55" t="s">
        <v>3175</v>
      </c>
      <c r="C320" s="55">
        <v>2011</v>
      </c>
      <c r="D320" s="56">
        <v>40871</v>
      </c>
      <c r="E320" s="55">
        <v>305</v>
      </c>
      <c r="F320" s="55">
        <v>29</v>
      </c>
      <c r="G320" s="55">
        <v>8845</v>
      </c>
      <c r="H320" s="57" t="s">
        <v>3011</v>
      </c>
      <c r="I320" s="57" t="s">
        <v>1272</v>
      </c>
      <c r="J320" s="57" t="s">
        <v>4203</v>
      </c>
    </row>
    <row r="321" spans="1:10" x14ac:dyDescent="0.25">
      <c r="A321" s="55">
        <v>14145</v>
      </c>
      <c r="B321" s="55" t="s">
        <v>3175</v>
      </c>
      <c r="C321" s="55">
        <v>2011</v>
      </c>
      <c r="D321" s="56">
        <v>40871</v>
      </c>
      <c r="E321" s="55">
        <v>119</v>
      </c>
      <c r="F321" s="55">
        <v>21</v>
      </c>
      <c r="G321" s="55">
        <v>2499</v>
      </c>
      <c r="H321" s="57" t="s">
        <v>3011</v>
      </c>
      <c r="I321" s="57" t="s">
        <v>1272</v>
      </c>
      <c r="J321" s="57" t="s">
        <v>4204</v>
      </c>
    </row>
    <row r="322" spans="1:10" x14ac:dyDescent="0.25">
      <c r="A322" s="55">
        <v>14148</v>
      </c>
      <c r="B322" s="55" t="s">
        <v>3176</v>
      </c>
      <c r="C322" s="55">
        <v>2011</v>
      </c>
      <c r="D322" s="56">
        <v>40872</v>
      </c>
      <c r="E322" s="55">
        <v>36</v>
      </c>
      <c r="F322" s="55">
        <v>68</v>
      </c>
      <c r="G322" s="55">
        <v>2448</v>
      </c>
      <c r="H322" s="57" t="s">
        <v>3011</v>
      </c>
      <c r="I322" s="57" t="s">
        <v>1272</v>
      </c>
      <c r="J322" s="57" t="s">
        <v>4205</v>
      </c>
    </row>
    <row r="323" spans="1:10" x14ac:dyDescent="0.25">
      <c r="A323" s="55">
        <v>14149</v>
      </c>
      <c r="B323" s="55" t="s">
        <v>3176</v>
      </c>
      <c r="C323" s="55">
        <v>2011</v>
      </c>
      <c r="D323" s="56">
        <v>40872</v>
      </c>
      <c r="E323" s="55">
        <v>333</v>
      </c>
      <c r="F323" s="55">
        <v>8</v>
      </c>
      <c r="G323" s="55">
        <v>2150</v>
      </c>
      <c r="H323" s="57" t="s">
        <v>3011</v>
      </c>
      <c r="I323" s="57" t="s">
        <v>1272</v>
      </c>
      <c r="J323" s="57" t="s">
        <v>4206</v>
      </c>
    </row>
    <row r="324" spans="1:10" x14ac:dyDescent="0.25">
      <c r="A324" s="55">
        <v>14128</v>
      </c>
      <c r="B324" s="55" t="s">
        <v>3177</v>
      </c>
      <c r="C324" s="55">
        <v>2011</v>
      </c>
      <c r="D324" s="56">
        <v>40873</v>
      </c>
      <c r="E324" s="55">
        <v>81</v>
      </c>
      <c r="F324" s="55">
        <v>47</v>
      </c>
      <c r="G324" s="55">
        <v>3807</v>
      </c>
      <c r="H324" s="57" t="s">
        <v>3010</v>
      </c>
      <c r="I324" s="57" t="s">
        <v>1274</v>
      </c>
      <c r="J324" s="57" t="s">
        <v>4207</v>
      </c>
    </row>
    <row r="325" spans="1:10" x14ac:dyDescent="0.25">
      <c r="A325" s="55">
        <v>14129</v>
      </c>
      <c r="B325" s="55" t="s">
        <v>3178</v>
      </c>
      <c r="C325" s="55">
        <v>2011</v>
      </c>
      <c r="D325" s="56">
        <v>40875</v>
      </c>
      <c r="E325" s="55">
        <v>203</v>
      </c>
      <c r="F325" s="55">
        <v>195</v>
      </c>
      <c r="G325" s="55">
        <v>38595</v>
      </c>
      <c r="H325" s="57" t="s">
        <v>3010</v>
      </c>
      <c r="I325" s="57" t="s">
        <v>1299</v>
      </c>
      <c r="J325" s="57" t="s">
        <v>4208</v>
      </c>
    </row>
    <row r="326" spans="1:10" x14ac:dyDescent="0.25">
      <c r="A326" s="55">
        <v>14133</v>
      </c>
      <c r="B326" s="55" t="s">
        <v>3178</v>
      </c>
      <c r="C326" s="55">
        <v>2011</v>
      </c>
      <c r="D326" s="56">
        <v>40875</v>
      </c>
      <c r="E326" s="55">
        <v>275</v>
      </c>
      <c r="F326" s="55">
        <v>7</v>
      </c>
      <c r="G326" s="55">
        <v>3563</v>
      </c>
      <c r="H326" s="57" t="s">
        <v>3011</v>
      </c>
      <c r="I326" s="57" t="s">
        <v>1272</v>
      </c>
      <c r="J326" s="57" t="s">
        <v>4209</v>
      </c>
    </row>
    <row r="327" spans="1:10" x14ac:dyDescent="0.25">
      <c r="A327" s="55">
        <v>14130</v>
      </c>
      <c r="B327" s="55" t="s">
        <v>3179</v>
      </c>
      <c r="C327" s="55">
        <v>2011</v>
      </c>
      <c r="D327" s="56">
        <v>40877</v>
      </c>
      <c r="E327" s="55">
        <v>30</v>
      </c>
      <c r="F327" s="55">
        <v>6</v>
      </c>
      <c r="G327" s="55">
        <v>180</v>
      </c>
      <c r="H327" s="57" t="s">
        <v>3010</v>
      </c>
      <c r="I327" s="57" t="s">
        <v>1274</v>
      </c>
      <c r="J327" s="57" t="s">
        <v>4210</v>
      </c>
    </row>
    <row r="328" spans="1:10" x14ac:dyDescent="0.25">
      <c r="A328" s="55">
        <v>14166</v>
      </c>
      <c r="B328" s="55" t="s">
        <v>3180</v>
      </c>
      <c r="C328" s="55">
        <v>2011</v>
      </c>
      <c r="D328" s="56">
        <v>40878</v>
      </c>
      <c r="E328" s="55">
        <v>377</v>
      </c>
      <c r="F328" s="55">
        <v>32</v>
      </c>
      <c r="G328" s="55">
        <v>12064</v>
      </c>
      <c r="H328" s="57" t="s">
        <v>3011</v>
      </c>
      <c r="I328" s="57" t="s">
        <v>1272</v>
      </c>
      <c r="J328" s="57" t="s">
        <v>4211</v>
      </c>
    </row>
    <row r="329" spans="1:10" x14ac:dyDescent="0.25">
      <c r="A329" s="55">
        <v>14176</v>
      </c>
      <c r="B329" s="55" t="s">
        <v>3180</v>
      </c>
      <c r="C329" s="55">
        <v>2011</v>
      </c>
      <c r="D329" s="56">
        <v>40878</v>
      </c>
      <c r="E329" s="55">
        <v>264</v>
      </c>
      <c r="F329" s="55">
        <v>34</v>
      </c>
      <c r="G329" s="55">
        <v>8976</v>
      </c>
      <c r="H329" s="57" t="s">
        <v>3011</v>
      </c>
      <c r="I329" s="57" t="s">
        <v>1272</v>
      </c>
      <c r="J329" s="57" t="s">
        <v>4212</v>
      </c>
    </row>
    <row r="330" spans="1:10" x14ac:dyDescent="0.25">
      <c r="A330" s="55">
        <v>14167</v>
      </c>
      <c r="B330" s="55" t="s">
        <v>3181</v>
      </c>
      <c r="C330" s="55">
        <v>2011</v>
      </c>
      <c r="D330" s="56">
        <v>40879</v>
      </c>
      <c r="E330" s="55">
        <v>306</v>
      </c>
      <c r="F330" s="55">
        <v>118</v>
      </c>
      <c r="G330" s="55">
        <v>36020</v>
      </c>
      <c r="H330" s="57" t="s">
        <v>3011</v>
      </c>
      <c r="I330" s="57" t="s">
        <v>1272</v>
      </c>
      <c r="J330" s="57" t="s">
        <v>4213</v>
      </c>
    </row>
    <row r="331" spans="1:10" x14ac:dyDescent="0.25">
      <c r="A331" s="55">
        <v>14150</v>
      </c>
      <c r="B331" s="55" t="s">
        <v>3182</v>
      </c>
      <c r="C331" s="55">
        <v>2011</v>
      </c>
      <c r="D331" s="56">
        <v>40881</v>
      </c>
      <c r="E331" s="55">
        <v>154</v>
      </c>
      <c r="F331" s="55">
        <v>53</v>
      </c>
      <c r="G331" s="55">
        <v>7832</v>
      </c>
      <c r="H331" s="57" t="s">
        <v>3010</v>
      </c>
      <c r="I331" s="57" t="s">
        <v>1274</v>
      </c>
      <c r="J331" s="57" t="s">
        <v>4214</v>
      </c>
    </row>
    <row r="332" spans="1:10" x14ac:dyDescent="0.25">
      <c r="A332" s="55">
        <v>14173</v>
      </c>
      <c r="B332" s="55" t="s">
        <v>3183</v>
      </c>
      <c r="C332" s="55">
        <v>2011</v>
      </c>
      <c r="D332" s="56">
        <v>40882</v>
      </c>
      <c r="E332" s="55">
        <v>393</v>
      </c>
      <c r="F332" s="55">
        <v>42</v>
      </c>
      <c r="G332" s="55">
        <v>42852</v>
      </c>
      <c r="H332" s="57" t="s">
        <v>3011</v>
      </c>
      <c r="I332" s="57" t="s">
        <v>1272</v>
      </c>
      <c r="J332" s="57" t="s">
        <v>4215</v>
      </c>
    </row>
    <row r="333" spans="1:10" x14ac:dyDescent="0.25">
      <c r="A333" s="55">
        <v>14168</v>
      </c>
      <c r="B333" s="55" t="s">
        <v>3184</v>
      </c>
      <c r="C333" s="55">
        <v>2011</v>
      </c>
      <c r="D333" s="56">
        <v>40883</v>
      </c>
      <c r="E333" s="55">
        <v>456</v>
      </c>
      <c r="F333" s="55">
        <v>63</v>
      </c>
      <c r="G333" s="55">
        <v>17971</v>
      </c>
      <c r="H333" s="57" t="s">
        <v>3011</v>
      </c>
      <c r="I333" s="57" t="s">
        <v>1272</v>
      </c>
      <c r="J333" s="57" t="s">
        <v>4216</v>
      </c>
    </row>
    <row r="334" spans="1:10" x14ac:dyDescent="0.25">
      <c r="A334" s="55">
        <v>14170</v>
      </c>
      <c r="B334" s="55" t="s">
        <v>3185</v>
      </c>
      <c r="C334" s="55">
        <v>2011</v>
      </c>
      <c r="D334" s="56">
        <v>40884</v>
      </c>
      <c r="E334" s="55">
        <v>276</v>
      </c>
      <c r="F334" s="55">
        <v>32</v>
      </c>
      <c r="G334" s="55">
        <v>12672</v>
      </c>
      <c r="H334" s="57" t="s">
        <v>3011</v>
      </c>
      <c r="I334" s="57" t="s">
        <v>1272</v>
      </c>
      <c r="J334" s="57" t="s">
        <v>4217</v>
      </c>
    </row>
    <row r="335" spans="1:10" x14ac:dyDescent="0.25">
      <c r="A335" s="55">
        <v>14169</v>
      </c>
      <c r="B335" s="55" t="s">
        <v>3186</v>
      </c>
      <c r="C335" s="55">
        <v>2011</v>
      </c>
      <c r="D335" s="56">
        <v>40885</v>
      </c>
      <c r="E335" s="55">
        <v>170</v>
      </c>
      <c r="F335" s="55">
        <v>13</v>
      </c>
      <c r="G335" s="55">
        <v>2210</v>
      </c>
      <c r="H335" s="57" t="s">
        <v>3011</v>
      </c>
      <c r="I335" s="57" t="s">
        <v>1272</v>
      </c>
      <c r="J335" s="57" t="s">
        <v>4218</v>
      </c>
    </row>
    <row r="336" spans="1:10" x14ac:dyDescent="0.25">
      <c r="A336" s="55">
        <v>14171</v>
      </c>
      <c r="B336" s="55" t="s">
        <v>3186</v>
      </c>
      <c r="C336" s="55">
        <v>2011</v>
      </c>
      <c r="D336" s="56">
        <v>40885</v>
      </c>
      <c r="E336" s="55">
        <v>399</v>
      </c>
      <c r="F336" s="55">
        <v>122</v>
      </c>
      <c r="G336" s="55">
        <v>48678</v>
      </c>
      <c r="H336" s="57" t="s">
        <v>3011</v>
      </c>
      <c r="I336" s="57" t="s">
        <v>1272</v>
      </c>
      <c r="J336" s="57" t="s">
        <v>4219</v>
      </c>
    </row>
    <row r="337" spans="1:10" x14ac:dyDescent="0.25">
      <c r="A337" s="55">
        <v>14151</v>
      </c>
      <c r="B337" s="55" t="s">
        <v>3187</v>
      </c>
      <c r="C337" s="55">
        <v>2011</v>
      </c>
      <c r="D337" s="56">
        <v>40886</v>
      </c>
      <c r="E337" s="55">
        <v>140</v>
      </c>
      <c r="F337" s="55">
        <v>15</v>
      </c>
      <c r="G337" s="55">
        <v>2100</v>
      </c>
      <c r="H337" s="57" t="s">
        <v>3010</v>
      </c>
      <c r="I337" s="57" t="s">
        <v>1274</v>
      </c>
      <c r="J337" s="57" t="s">
        <v>4220</v>
      </c>
    </row>
    <row r="338" spans="1:10" x14ac:dyDescent="0.25">
      <c r="A338" s="55">
        <v>14152</v>
      </c>
      <c r="B338" s="55" t="s">
        <v>3187</v>
      </c>
      <c r="C338" s="55">
        <v>2011</v>
      </c>
      <c r="D338" s="56">
        <v>40886</v>
      </c>
      <c r="E338" s="55">
        <v>54</v>
      </c>
      <c r="F338" s="55">
        <v>49</v>
      </c>
      <c r="G338" s="55">
        <v>2646</v>
      </c>
      <c r="H338" s="57" t="s">
        <v>3010</v>
      </c>
      <c r="I338" s="57" t="s">
        <v>1274</v>
      </c>
      <c r="J338" s="57" t="s">
        <v>4221</v>
      </c>
    </row>
    <row r="339" spans="1:10" x14ac:dyDescent="0.25">
      <c r="A339" s="55">
        <v>14164</v>
      </c>
      <c r="B339" s="55" t="s">
        <v>3187</v>
      </c>
      <c r="C339" s="55">
        <v>2011</v>
      </c>
      <c r="D339" s="56">
        <v>40886</v>
      </c>
      <c r="E339" s="55">
        <v>480</v>
      </c>
      <c r="F339" s="55">
        <v>8</v>
      </c>
      <c r="G339" s="55">
        <v>3840</v>
      </c>
      <c r="H339" s="57" t="s">
        <v>3011</v>
      </c>
      <c r="I339" s="57" t="s">
        <v>1272</v>
      </c>
      <c r="J339" s="57" t="s">
        <v>4222</v>
      </c>
    </row>
    <row r="340" spans="1:10" x14ac:dyDescent="0.25">
      <c r="A340" s="55">
        <v>14172</v>
      </c>
      <c r="B340" s="55" t="s">
        <v>3187</v>
      </c>
      <c r="C340" s="55">
        <v>2011</v>
      </c>
      <c r="D340" s="56">
        <v>40886</v>
      </c>
      <c r="E340" s="55">
        <v>335</v>
      </c>
      <c r="F340" s="55">
        <v>8</v>
      </c>
      <c r="G340" s="55">
        <v>2680</v>
      </c>
      <c r="H340" s="57" t="s">
        <v>3011</v>
      </c>
      <c r="I340" s="57" t="s">
        <v>1272</v>
      </c>
      <c r="J340" s="57" t="s">
        <v>4223</v>
      </c>
    </row>
    <row r="341" spans="1:10" x14ac:dyDescent="0.25">
      <c r="A341" s="55">
        <v>14153</v>
      </c>
      <c r="B341" s="55" t="s">
        <v>3188</v>
      </c>
      <c r="C341" s="55">
        <v>2011</v>
      </c>
      <c r="D341" s="56">
        <v>40889</v>
      </c>
      <c r="E341" s="55">
        <v>132</v>
      </c>
      <c r="F341" s="55">
        <v>333</v>
      </c>
      <c r="G341" s="55">
        <v>43956</v>
      </c>
      <c r="H341" s="57" t="s">
        <v>3010</v>
      </c>
      <c r="I341" s="57" t="s">
        <v>1274</v>
      </c>
      <c r="J341" s="57" t="s">
        <v>4224</v>
      </c>
    </row>
    <row r="342" spans="1:10" x14ac:dyDescent="0.25">
      <c r="A342" s="55">
        <v>14154</v>
      </c>
      <c r="B342" s="55" t="s">
        <v>3188</v>
      </c>
      <c r="C342" s="55">
        <v>2011</v>
      </c>
      <c r="D342" s="56">
        <v>40889</v>
      </c>
      <c r="E342" s="55">
        <v>7</v>
      </c>
      <c r="F342" s="55">
        <v>59</v>
      </c>
      <c r="G342" s="55">
        <v>413</v>
      </c>
      <c r="H342" s="57" t="s">
        <v>3010</v>
      </c>
      <c r="I342" s="57" t="s">
        <v>1322</v>
      </c>
      <c r="J342" s="57" t="s">
        <v>4225</v>
      </c>
    </row>
    <row r="343" spans="1:10" x14ac:dyDescent="0.25">
      <c r="A343" s="55">
        <v>14155</v>
      </c>
      <c r="B343" s="55" t="s">
        <v>3189</v>
      </c>
      <c r="C343" s="55">
        <v>2011</v>
      </c>
      <c r="D343" s="56">
        <v>40890</v>
      </c>
      <c r="E343" s="55">
        <v>223</v>
      </c>
      <c r="F343" s="55">
        <v>96</v>
      </c>
      <c r="G343" s="55">
        <v>17936</v>
      </c>
      <c r="H343" s="57" t="s">
        <v>3010</v>
      </c>
      <c r="I343" s="57" t="s">
        <v>1274</v>
      </c>
      <c r="J343" s="57" t="s">
        <v>4226</v>
      </c>
    </row>
    <row r="344" spans="1:10" x14ac:dyDescent="0.25">
      <c r="A344" s="55">
        <v>14175</v>
      </c>
      <c r="B344" s="55" t="s">
        <v>3189</v>
      </c>
      <c r="C344" s="55">
        <v>2011</v>
      </c>
      <c r="D344" s="56">
        <v>40890</v>
      </c>
      <c r="E344" s="55">
        <v>396</v>
      </c>
      <c r="F344" s="55">
        <v>30</v>
      </c>
      <c r="G344" s="55">
        <v>4263</v>
      </c>
      <c r="H344" s="57" t="s">
        <v>3011</v>
      </c>
      <c r="I344" s="57" t="s">
        <v>1272</v>
      </c>
      <c r="J344" s="57" t="s">
        <v>4227</v>
      </c>
    </row>
    <row r="345" spans="1:10" x14ac:dyDescent="0.25">
      <c r="A345" s="55">
        <v>14177</v>
      </c>
      <c r="B345" s="55" t="s">
        <v>3189</v>
      </c>
      <c r="C345" s="55">
        <v>2011</v>
      </c>
      <c r="D345" s="56">
        <v>40890</v>
      </c>
      <c r="E345" s="55">
        <v>354</v>
      </c>
      <c r="F345" s="55">
        <v>32</v>
      </c>
      <c r="G345" s="55">
        <v>11328</v>
      </c>
      <c r="H345" s="57" t="s">
        <v>3011</v>
      </c>
      <c r="I345" s="57" t="s">
        <v>1272</v>
      </c>
      <c r="J345" s="57" t="s">
        <v>4228</v>
      </c>
    </row>
    <row r="346" spans="1:10" x14ac:dyDescent="0.25">
      <c r="A346" s="55">
        <v>14157</v>
      </c>
      <c r="B346" s="55" t="s">
        <v>3190</v>
      </c>
      <c r="C346" s="55">
        <v>2011</v>
      </c>
      <c r="D346" s="56">
        <v>40891</v>
      </c>
      <c r="E346" s="55">
        <v>303</v>
      </c>
      <c r="F346" s="55">
        <v>145</v>
      </c>
      <c r="G346" s="55">
        <v>7851</v>
      </c>
      <c r="H346" s="57" t="s">
        <v>3010</v>
      </c>
      <c r="I346" s="57" t="s">
        <v>1274</v>
      </c>
      <c r="J346" s="57" t="s">
        <v>4229</v>
      </c>
    </row>
    <row r="347" spans="1:10" x14ac:dyDescent="0.25">
      <c r="A347" s="55">
        <v>14174</v>
      </c>
      <c r="B347" s="55" t="s">
        <v>3191</v>
      </c>
      <c r="C347" s="55">
        <v>2011</v>
      </c>
      <c r="D347" s="56">
        <v>40892</v>
      </c>
      <c r="E347" s="55">
        <v>401</v>
      </c>
      <c r="F347" s="55">
        <v>61</v>
      </c>
      <c r="G347" s="55">
        <v>4319</v>
      </c>
      <c r="H347" s="57" t="s">
        <v>3011</v>
      </c>
      <c r="I347" s="57" t="s">
        <v>1272</v>
      </c>
      <c r="J347" s="57" t="s">
        <v>4230</v>
      </c>
    </row>
    <row r="348" spans="1:10" x14ac:dyDescent="0.25">
      <c r="A348" s="55">
        <v>14158</v>
      </c>
      <c r="B348" s="55" t="s">
        <v>3192</v>
      </c>
      <c r="C348" s="55">
        <v>2011</v>
      </c>
      <c r="D348" s="56">
        <v>40893</v>
      </c>
      <c r="E348" s="55">
        <v>542</v>
      </c>
      <c r="F348" s="55">
        <v>508</v>
      </c>
      <c r="G348" s="55">
        <v>23154</v>
      </c>
      <c r="H348" s="57" t="s">
        <v>3010</v>
      </c>
      <c r="I348" s="57" t="s">
        <v>1274</v>
      </c>
      <c r="J348" s="57" t="s">
        <v>4231</v>
      </c>
    </row>
    <row r="349" spans="1:10" x14ac:dyDescent="0.25">
      <c r="A349" s="55">
        <v>14159</v>
      </c>
      <c r="B349" s="55" t="s">
        <v>3192</v>
      </c>
      <c r="C349" s="55">
        <v>2011</v>
      </c>
      <c r="D349" s="56">
        <v>40893</v>
      </c>
      <c r="E349" s="55">
        <v>18</v>
      </c>
      <c r="F349" s="55">
        <v>75</v>
      </c>
      <c r="G349" s="55">
        <v>1350</v>
      </c>
      <c r="H349" s="57" t="s">
        <v>3010</v>
      </c>
      <c r="I349" s="57" t="s">
        <v>1270</v>
      </c>
      <c r="J349" s="57" t="s">
        <v>2845</v>
      </c>
    </row>
    <row r="350" spans="1:10" x14ac:dyDescent="0.25">
      <c r="A350" s="55">
        <v>14178</v>
      </c>
      <c r="B350" s="55" t="s">
        <v>3193</v>
      </c>
      <c r="C350" s="55">
        <v>2011</v>
      </c>
      <c r="D350" s="56">
        <v>40896</v>
      </c>
      <c r="E350" s="55">
        <v>47</v>
      </c>
      <c r="F350" s="55">
        <v>21</v>
      </c>
      <c r="G350" s="55">
        <v>987</v>
      </c>
      <c r="H350" s="57" t="s">
        <v>3011</v>
      </c>
      <c r="I350" s="57" t="s">
        <v>1272</v>
      </c>
      <c r="J350" s="57" t="s">
        <v>4232</v>
      </c>
    </row>
    <row r="351" spans="1:10" x14ac:dyDescent="0.25">
      <c r="A351" s="55">
        <v>14182</v>
      </c>
      <c r="B351" s="55" t="s">
        <v>3193</v>
      </c>
      <c r="C351" s="55">
        <v>2011</v>
      </c>
      <c r="D351" s="56">
        <v>40896</v>
      </c>
      <c r="E351" s="55">
        <v>260</v>
      </c>
      <c r="F351" s="55">
        <v>4</v>
      </c>
      <c r="G351" s="55">
        <v>1040</v>
      </c>
      <c r="H351" s="57" t="s">
        <v>3011</v>
      </c>
      <c r="I351" s="57" t="s">
        <v>1272</v>
      </c>
      <c r="J351" s="57" t="s">
        <v>4233</v>
      </c>
    </row>
    <row r="352" spans="1:10" x14ac:dyDescent="0.25">
      <c r="A352" s="55">
        <v>14180</v>
      </c>
      <c r="B352" s="55" t="s">
        <v>3194</v>
      </c>
      <c r="C352" s="55">
        <v>2011</v>
      </c>
      <c r="D352" s="56">
        <v>40897</v>
      </c>
      <c r="E352" s="55">
        <v>245</v>
      </c>
      <c r="F352" s="55">
        <v>75</v>
      </c>
      <c r="G352" s="55">
        <v>18375</v>
      </c>
      <c r="H352" s="57" t="s">
        <v>3011</v>
      </c>
      <c r="I352" s="57" t="s">
        <v>1272</v>
      </c>
      <c r="J352" s="57" t="s">
        <v>4234</v>
      </c>
    </row>
    <row r="353" spans="1:10" x14ac:dyDescent="0.25">
      <c r="A353" s="55">
        <v>14160</v>
      </c>
      <c r="B353" s="55" t="s">
        <v>3195</v>
      </c>
      <c r="C353" s="55">
        <v>2011</v>
      </c>
      <c r="D353" s="56">
        <v>40898</v>
      </c>
      <c r="E353" s="55">
        <v>29</v>
      </c>
      <c r="F353" s="55">
        <v>1093</v>
      </c>
      <c r="G353" s="55">
        <v>28841</v>
      </c>
      <c r="H353" s="57" t="s">
        <v>3010</v>
      </c>
      <c r="I353" s="57" t="s">
        <v>1270</v>
      </c>
      <c r="J353" s="57" t="s">
        <v>4235</v>
      </c>
    </row>
    <row r="354" spans="1:10" x14ac:dyDescent="0.25">
      <c r="A354" s="55">
        <v>14179</v>
      </c>
      <c r="B354" s="55" t="s">
        <v>3195</v>
      </c>
      <c r="C354" s="55">
        <v>2011</v>
      </c>
      <c r="D354" s="56">
        <v>40898</v>
      </c>
      <c r="E354" s="55">
        <v>170</v>
      </c>
      <c r="F354" s="55">
        <v>26</v>
      </c>
      <c r="G354" s="55">
        <v>4420</v>
      </c>
      <c r="H354" s="57" t="s">
        <v>3011</v>
      </c>
      <c r="I354" s="57" t="s">
        <v>1272</v>
      </c>
      <c r="J354" s="57" t="s">
        <v>4236</v>
      </c>
    </row>
    <row r="355" spans="1:10" x14ac:dyDescent="0.25">
      <c r="A355" s="55">
        <v>14181</v>
      </c>
      <c r="B355" s="55" t="s">
        <v>3195</v>
      </c>
      <c r="C355" s="55">
        <v>2011</v>
      </c>
      <c r="D355" s="56">
        <v>40898</v>
      </c>
      <c r="E355" s="55">
        <v>400</v>
      </c>
      <c r="F355" s="55">
        <v>281</v>
      </c>
      <c r="G355" s="55">
        <v>59439</v>
      </c>
      <c r="H355" s="57" t="s">
        <v>3011</v>
      </c>
      <c r="I355" s="57" t="s">
        <v>1272</v>
      </c>
      <c r="J355" s="57" t="s">
        <v>4237</v>
      </c>
    </row>
    <row r="356" spans="1:10" x14ac:dyDescent="0.25">
      <c r="A356" s="55">
        <v>14161</v>
      </c>
      <c r="B356" s="55" t="s">
        <v>3196</v>
      </c>
      <c r="C356" s="55">
        <v>2011</v>
      </c>
      <c r="D356" s="56">
        <v>40899</v>
      </c>
      <c r="E356" s="55">
        <v>91</v>
      </c>
      <c r="F356" s="55">
        <v>145</v>
      </c>
      <c r="G356" s="55">
        <v>3555</v>
      </c>
      <c r="H356" s="57" t="s">
        <v>3010</v>
      </c>
      <c r="I356" s="57" t="s">
        <v>1274</v>
      </c>
      <c r="J356" s="57" t="s">
        <v>4238</v>
      </c>
    </row>
    <row r="357" spans="1:10" x14ac:dyDescent="0.25">
      <c r="A357" s="55">
        <v>14165</v>
      </c>
      <c r="B357" s="55" t="s">
        <v>3196</v>
      </c>
      <c r="C357" s="55">
        <v>2011</v>
      </c>
      <c r="D357" s="56">
        <v>40899</v>
      </c>
      <c r="E357" s="55">
        <v>360</v>
      </c>
      <c r="F357" s="55">
        <v>9</v>
      </c>
      <c r="G357" s="55">
        <v>3240</v>
      </c>
      <c r="H357" s="57" t="s">
        <v>3011</v>
      </c>
      <c r="I357" s="57" t="s">
        <v>1272</v>
      </c>
      <c r="J357" s="57" t="s">
        <v>4239</v>
      </c>
    </row>
    <row r="358" spans="1:10" x14ac:dyDescent="0.25">
      <c r="A358" s="55">
        <v>14162</v>
      </c>
      <c r="B358" s="55" t="s">
        <v>3197</v>
      </c>
      <c r="C358" s="55">
        <v>2011</v>
      </c>
      <c r="D358" s="56">
        <v>40900</v>
      </c>
      <c r="E358" s="55">
        <v>16</v>
      </c>
      <c r="F358" s="55">
        <v>36</v>
      </c>
      <c r="G358" s="55">
        <v>576</v>
      </c>
      <c r="H358" s="57" t="s">
        <v>3010</v>
      </c>
      <c r="I358" s="57" t="s">
        <v>1274</v>
      </c>
      <c r="J358" s="57" t="s">
        <v>4240</v>
      </c>
    </row>
    <row r="359" spans="1:10" x14ac:dyDescent="0.25">
      <c r="A359" s="55">
        <v>14163</v>
      </c>
      <c r="B359" s="55" t="s">
        <v>3197</v>
      </c>
      <c r="C359" s="55">
        <v>2011</v>
      </c>
      <c r="D359" s="56">
        <v>40900</v>
      </c>
      <c r="E359" s="55">
        <v>16</v>
      </c>
      <c r="F359" s="55">
        <v>172</v>
      </c>
      <c r="G359" s="55">
        <v>2752</v>
      </c>
      <c r="H359" s="57" t="s">
        <v>3010</v>
      </c>
      <c r="I359" s="57" t="s">
        <v>1322</v>
      </c>
      <c r="J359" s="57" t="s">
        <v>4241</v>
      </c>
    </row>
    <row r="360" spans="1:10" x14ac:dyDescent="0.25">
      <c r="A360" s="55">
        <v>14183</v>
      </c>
      <c r="B360" s="55" t="s">
        <v>3198</v>
      </c>
      <c r="C360" s="55">
        <v>2011</v>
      </c>
      <c r="D360" s="56">
        <v>40910</v>
      </c>
      <c r="E360" s="55">
        <v>109</v>
      </c>
      <c r="F360" s="55">
        <v>724</v>
      </c>
      <c r="G360" s="55">
        <v>18184</v>
      </c>
      <c r="H360" s="57" t="s">
        <v>3010</v>
      </c>
      <c r="I360" s="57" t="s">
        <v>1322</v>
      </c>
      <c r="J360" s="57" t="s">
        <v>4242</v>
      </c>
    </row>
    <row r="361" spans="1:10" x14ac:dyDescent="0.25">
      <c r="A361" s="55">
        <v>14184</v>
      </c>
      <c r="B361" s="55" t="s">
        <v>3199</v>
      </c>
      <c r="C361" s="55">
        <v>2011</v>
      </c>
      <c r="D361" s="56">
        <v>40916</v>
      </c>
      <c r="E361" s="55">
        <v>700</v>
      </c>
      <c r="F361" s="55">
        <v>165</v>
      </c>
      <c r="G361" s="55">
        <v>65733</v>
      </c>
      <c r="H361" s="57" t="s">
        <v>3010</v>
      </c>
      <c r="I361" s="57" t="s">
        <v>1322</v>
      </c>
      <c r="J361" s="57" t="s">
        <v>4243</v>
      </c>
    </row>
    <row r="362" spans="1:10" x14ac:dyDescent="0.25">
      <c r="A362" s="55">
        <v>14185</v>
      </c>
      <c r="B362" s="55" t="s">
        <v>3199</v>
      </c>
      <c r="C362" s="55">
        <v>2011</v>
      </c>
      <c r="D362" s="56">
        <v>40916</v>
      </c>
      <c r="E362" s="55">
        <v>948</v>
      </c>
      <c r="F362" s="55">
        <v>278</v>
      </c>
      <c r="G362" s="55">
        <v>91434</v>
      </c>
      <c r="H362" s="57" t="s">
        <v>3010</v>
      </c>
      <c r="I362" s="57" t="s">
        <v>1322</v>
      </c>
      <c r="J362" s="57" t="s">
        <v>4244</v>
      </c>
    </row>
    <row r="363" spans="1:10" x14ac:dyDescent="0.25">
      <c r="A363" s="55">
        <v>14186</v>
      </c>
      <c r="B363" s="55" t="s">
        <v>3199</v>
      </c>
      <c r="C363" s="55">
        <v>2011</v>
      </c>
      <c r="D363" s="56">
        <v>40916</v>
      </c>
      <c r="E363" s="55">
        <v>78</v>
      </c>
      <c r="F363" s="55">
        <v>266</v>
      </c>
      <c r="G363" s="55">
        <v>14212</v>
      </c>
      <c r="H363" s="57" t="s">
        <v>3010</v>
      </c>
      <c r="I363" s="57" t="s">
        <v>1322</v>
      </c>
      <c r="J363" s="57" t="s">
        <v>4245</v>
      </c>
    </row>
    <row r="364" spans="1:10" x14ac:dyDescent="0.25">
      <c r="A364" s="55">
        <v>14187</v>
      </c>
      <c r="B364" s="55" t="s">
        <v>3200</v>
      </c>
      <c r="C364" s="55">
        <v>2011</v>
      </c>
      <c r="D364" s="56">
        <v>40918</v>
      </c>
      <c r="E364" s="55">
        <v>59</v>
      </c>
      <c r="F364" s="55">
        <v>579</v>
      </c>
      <c r="G364" s="55">
        <v>18656</v>
      </c>
      <c r="H364" s="57" t="s">
        <v>3010</v>
      </c>
      <c r="I364" s="57" t="s">
        <v>1274</v>
      </c>
      <c r="J364" s="57" t="s">
        <v>4246</v>
      </c>
    </row>
    <row r="365" spans="1:10" x14ac:dyDescent="0.25">
      <c r="A365" s="55">
        <v>14206</v>
      </c>
      <c r="B365" s="55" t="s">
        <v>3200</v>
      </c>
      <c r="C365" s="55">
        <v>2011</v>
      </c>
      <c r="D365" s="56">
        <v>40918</v>
      </c>
      <c r="E365" s="55">
        <v>327</v>
      </c>
      <c r="F365" s="55">
        <v>94</v>
      </c>
      <c r="G365" s="55">
        <v>23654</v>
      </c>
      <c r="H365" s="57" t="s">
        <v>3011</v>
      </c>
      <c r="I365" s="57" t="s">
        <v>1272</v>
      </c>
      <c r="J365" s="57" t="s">
        <v>4247</v>
      </c>
    </row>
    <row r="366" spans="1:10" x14ac:dyDescent="0.25">
      <c r="A366" s="55">
        <v>14208</v>
      </c>
      <c r="B366" s="55" t="s">
        <v>3201</v>
      </c>
      <c r="C366" s="55">
        <v>2011</v>
      </c>
      <c r="D366" s="56">
        <v>40920</v>
      </c>
      <c r="E366" s="55">
        <v>352</v>
      </c>
      <c r="F366" s="55">
        <v>25</v>
      </c>
      <c r="G366" s="55">
        <v>2985</v>
      </c>
      <c r="H366" s="57" t="s">
        <v>3011</v>
      </c>
      <c r="I366" s="57" t="s">
        <v>1272</v>
      </c>
      <c r="J366" s="57" t="s">
        <v>4248</v>
      </c>
    </row>
    <row r="367" spans="1:10" x14ac:dyDescent="0.25">
      <c r="A367" s="55">
        <v>14188</v>
      </c>
      <c r="B367" s="55" t="s">
        <v>3202</v>
      </c>
      <c r="C367" s="55">
        <v>2011</v>
      </c>
      <c r="D367" s="56">
        <v>40921</v>
      </c>
      <c r="E367" s="55">
        <v>91</v>
      </c>
      <c r="F367" s="55">
        <v>21</v>
      </c>
      <c r="G367" s="55">
        <v>1911</v>
      </c>
      <c r="H367" s="57" t="s">
        <v>3010</v>
      </c>
      <c r="I367" s="57" t="s">
        <v>1299</v>
      </c>
      <c r="J367" s="57" t="s">
        <v>4249</v>
      </c>
    </row>
    <row r="368" spans="1:10" x14ac:dyDescent="0.25">
      <c r="A368" s="55">
        <v>14189</v>
      </c>
      <c r="B368" s="55" t="s">
        <v>3202</v>
      </c>
      <c r="C368" s="55">
        <v>2011</v>
      </c>
      <c r="D368" s="56">
        <v>40921</v>
      </c>
      <c r="E368" s="55">
        <v>370</v>
      </c>
      <c r="F368" s="55">
        <v>68</v>
      </c>
      <c r="G368" s="55">
        <v>15484</v>
      </c>
      <c r="H368" s="57" t="s">
        <v>3010</v>
      </c>
      <c r="I368" s="57" t="s">
        <v>1322</v>
      </c>
      <c r="J368" s="57" t="s">
        <v>4250</v>
      </c>
    </row>
    <row r="369" spans="1:10" x14ac:dyDescent="0.25">
      <c r="A369" s="55">
        <v>14190</v>
      </c>
      <c r="B369" s="55" t="s">
        <v>3202</v>
      </c>
      <c r="C369" s="55">
        <v>2011</v>
      </c>
      <c r="D369" s="56">
        <v>40921</v>
      </c>
      <c r="E369" s="55">
        <v>262</v>
      </c>
      <c r="F369" s="55">
        <v>170</v>
      </c>
      <c r="G369" s="55">
        <v>9152</v>
      </c>
      <c r="H369" s="57" t="s">
        <v>3010</v>
      </c>
      <c r="I369" s="57" t="s">
        <v>1274</v>
      </c>
      <c r="J369" s="57" t="s">
        <v>4251</v>
      </c>
    </row>
    <row r="370" spans="1:10" x14ac:dyDescent="0.25">
      <c r="A370" s="55">
        <v>14191</v>
      </c>
      <c r="B370" s="55" t="s">
        <v>3202</v>
      </c>
      <c r="C370" s="55">
        <v>2011</v>
      </c>
      <c r="D370" s="56">
        <v>40921</v>
      </c>
      <c r="E370" s="55">
        <v>117</v>
      </c>
      <c r="F370" s="55">
        <v>168</v>
      </c>
      <c r="G370" s="55">
        <v>33516</v>
      </c>
      <c r="H370" s="57" t="s">
        <v>3010</v>
      </c>
      <c r="I370" s="57" t="s">
        <v>1299</v>
      </c>
      <c r="J370" s="57" t="s">
        <v>4252</v>
      </c>
    </row>
    <row r="371" spans="1:10" x14ac:dyDescent="0.25">
      <c r="A371" s="55">
        <v>14192</v>
      </c>
      <c r="B371" s="55" t="s">
        <v>3202</v>
      </c>
      <c r="C371" s="55">
        <v>2011</v>
      </c>
      <c r="D371" s="56">
        <v>40921</v>
      </c>
      <c r="E371" s="55">
        <v>460</v>
      </c>
      <c r="F371" s="55">
        <v>75</v>
      </c>
      <c r="G371" s="55">
        <v>5889</v>
      </c>
      <c r="H371" s="57" t="s">
        <v>3010</v>
      </c>
      <c r="I371" s="57" t="s">
        <v>1322</v>
      </c>
      <c r="J371" s="57" t="s">
        <v>4253</v>
      </c>
    </row>
    <row r="372" spans="1:10" x14ac:dyDescent="0.25">
      <c r="A372" s="55">
        <v>14193</v>
      </c>
      <c r="B372" s="55" t="s">
        <v>3202</v>
      </c>
      <c r="C372" s="55">
        <v>2011</v>
      </c>
      <c r="D372" s="56">
        <v>40921</v>
      </c>
      <c r="E372" s="55">
        <v>35</v>
      </c>
      <c r="F372" s="55">
        <v>653</v>
      </c>
      <c r="G372" s="55">
        <v>16037</v>
      </c>
      <c r="H372" s="57" t="s">
        <v>3010</v>
      </c>
      <c r="I372" s="57" t="s">
        <v>1322</v>
      </c>
      <c r="J372" s="57" t="s">
        <v>4254</v>
      </c>
    </row>
    <row r="373" spans="1:10" x14ac:dyDescent="0.25">
      <c r="A373" s="55">
        <v>14207</v>
      </c>
      <c r="B373" s="55" t="s">
        <v>3202</v>
      </c>
      <c r="C373" s="55">
        <v>2011</v>
      </c>
      <c r="D373" s="56">
        <v>40921</v>
      </c>
      <c r="E373" s="55">
        <v>205</v>
      </c>
      <c r="F373" s="55">
        <v>55</v>
      </c>
      <c r="G373" s="55">
        <v>11275</v>
      </c>
      <c r="H373" s="57" t="s">
        <v>3011</v>
      </c>
      <c r="I373" s="57" t="s">
        <v>1272</v>
      </c>
      <c r="J373" s="57" t="s">
        <v>4255</v>
      </c>
    </row>
    <row r="374" spans="1:10" x14ac:dyDescent="0.25">
      <c r="A374" s="55">
        <v>14194</v>
      </c>
      <c r="B374" s="55" t="s">
        <v>3203</v>
      </c>
      <c r="C374" s="55">
        <v>2011</v>
      </c>
      <c r="D374" s="56">
        <v>40922</v>
      </c>
      <c r="E374" s="55">
        <v>670</v>
      </c>
      <c r="F374" s="55">
        <v>92</v>
      </c>
      <c r="G374" s="55">
        <v>28689</v>
      </c>
      <c r="H374" s="57" t="s">
        <v>3010</v>
      </c>
      <c r="I374" s="57" t="s">
        <v>1322</v>
      </c>
      <c r="J374" s="57" t="s">
        <v>4256</v>
      </c>
    </row>
    <row r="375" spans="1:10" x14ac:dyDescent="0.25">
      <c r="A375" s="55">
        <v>14195</v>
      </c>
      <c r="B375" s="55" t="s">
        <v>3203</v>
      </c>
      <c r="C375" s="55">
        <v>2011</v>
      </c>
      <c r="D375" s="56">
        <v>40922</v>
      </c>
      <c r="E375" s="55">
        <v>425</v>
      </c>
      <c r="F375" s="55">
        <v>181</v>
      </c>
      <c r="G375" s="55">
        <v>47461</v>
      </c>
      <c r="H375" s="57" t="s">
        <v>3010</v>
      </c>
      <c r="I375" s="57" t="s">
        <v>1322</v>
      </c>
      <c r="J375" s="57" t="s">
        <v>4257</v>
      </c>
    </row>
    <row r="376" spans="1:10" x14ac:dyDescent="0.25">
      <c r="A376" s="55">
        <v>14196</v>
      </c>
      <c r="B376" s="55" t="s">
        <v>3204</v>
      </c>
      <c r="C376" s="55">
        <v>2011</v>
      </c>
      <c r="D376" s="56">
        <v>40924</v>
      </c>
      <c r="E376" s="55">
        <v>355</v>
      </c>
      <c r="F376" s="55">
        <v>14</v>
      </c>
      <c r="G376" s="55">
        <v>4970</v>
      </c>
      <c r="H376" s="57" t="s">
        <v>3010</v>
      </c>
      <c r="I376" s="57" t="s">
        <v>1274</v>
      </c>
      <c r="J376" s="57" t="s">
        <v>4258</v>
      </c>
    </row>
    <row r="377" spans="1:10" x14ac:dyDescent="0.25">
      <c r="A377" s="55">
        <v>14197</v>
      </c>
      <c r="B377" s="55" t="s">
        <v>3204</v>
      </c>
      <c r="C377" s="55">
        <v>2011</v>
      </c>
      <c r="D377" s="56">
        <v>40924</v>
      </c>
      <c r="E377" s="55">
        <v>8</v>
      </c>
      <c r="F377" s="55">
        <v>5534</v>
      </c>
      <c r="G377" s="55">
        <v>27619</v>
      </c>
      <c r="H377" s="57" t="s">
        <v>3010</v>
      </c>
      <c r="I377" s="57" t="s">
        <v>1283</v>
      </c>
      <c r="J377" s="57" t="s">
        <v>4259</v>
      </c>
    </row>
    <row r="378" spans="1:10" x14ac:dyDescent="0.25">
      <c r="A378" s="55">
        <v>14198</v>
      </c>
      <c r="B378" s="55" t="s">
        <v>3205</v>
      </c>
      <c r="C378" s="55">
        <v>2011</v>
      </c>
      <c r="D378" s="56">
        <v>40925</v>
      </c>
      <c r="E378" s="55">
        <v>50</v>
      </c>
      <c r="F378" s="55">
        <v>589</v>
      </c>
      <c r="G378" s="55">
        <v>25153</v>
      </c>
      <c r="H378" s="57" t="s">
        <v>3010</v>
      </c>
      <c r="I378" s="57" t="s">
        <v>1270</v>
      </c>
      <c r="J378" s="57" t="s">
        <v>4260</v>
      </c>
    </row>
    <row r="379" spans="1:10" x14ac:dyDescent="0.25">
      <c r="A379" s="55">
        <v>14210</v>
      </c>
      <c r="B379" s="55" t="s">
        <v>3205</v>
      </c>
      <c r="C379" s="55">
        <v>2011</v>
      </c>
      <c r="D379" s="56">
        <v>40925</v>
      </c>
      <c r="E379" s="55">
        <v>408</v>
      </c>
      <c r="F379" s="55">
        <v>171</v>
      </c>
      <c r="G379" s="55">
        <v>14440</v>
      </c>
      <c r="H379" s="57" t="s">
        <v>3011</v>
      </c>
      <c r="I379" s="57" t="s">
        <v>1272</v>
      </c>
      <c r="J379" s="57" t="s">
        <v>4261</v>
      </c>
    </row>
    <row r="380" spans="1:10" x14ac:dyDescent="0.25">
      <c r="A380" s="55">
        <v>14211</v>
      </c>
      <c r="B380" s="55" t="s">
        <v>3206</v>
      </c>
      <c r="C380" s="55">
        <v>2011</v>
      </c>
      <c r="D380" s="56">
        <v>40927</v>
      </c>
      <c r="E380" s="55">
        <v>370</v>
      </c>
      <c r="F380" s="55">
        <v>19</v>
      </c>
      <c r="G380" s="55">
        <v>7030</v>
      </c>
      <c r="H380" s="57" t="s">
        <v>3011</v>
      </c>
      <c r="I380" s="57" t="s">
        <v>1272</v>
      </c>
      <c r="J380" s="57" t="s">
        <v>4262</v>
      </c>
    </row>
    <row r="381" spans="1:10" x14ac:dyDescent="0.25">
      <c r="A381" s="55">
        <v>14212</v>
      </c>
      <c r="B381" s="55" t="s">
        <v>3207</v>
      </c>
      <c r="C381" s="55">
        <v>2011</v>
      </c>
      <c r="D381" s="56">
        <v>40928</v>
      </c>
      <c r="E381" s="55">
        <v>387</v>
      </c>
      <c r="F381" s="55">
        <v>49</v>
      </c>
      <c r="G381" s="55">
        <v>18963</v>
      </c>
      <c r="H381" s="57" t="s">
        <v>3011</v>
      </c>
      <c r="I381" s="57" t="s">
        <v>1272</v>
      </c>
      <c r="J381" s="57" t="s">
        <v>4263</v>
      </c>
    </row>
    <row r="382" spans="1:10" x14ac:dyDescent="0.25">
      <c r="A382" s="55">
        <v>14199</v>
      </c>
      <c r="B382" s="55" t="s">
        <v>3208</v>
      </c>
      <c r="C382" s="55">
        <v>2011</v>
      </c>
      <c r="D382" s="56">
        <v>40929</v>
      </c>
      <c r="E382" s="55">
        <v>126</v>
      </c>
      <c r="F382" s="55">
        <v>151</v>
      </c>
      <c r="G382" s="55">
        <v>8319</v>
      </c>
      <c r="H382" s="57" t="s">
        <v>3010</v>
      </c>
      <c r="I382" s="57" t="s">
        <v>1322</v>
      </c>
      <c r="J382" s="57" t="s">
        <v>4264</v>
      </c>
    </row>
    <row r="383" spans="1:10" x14ac:dyDescent="0.25">
      <c r="A383" s="55">
        <v>14200</v>
      </c>
      <c r="B383" s="55" t="s">
        <v>3208</v>
      </c>
      <c r="C383" s="55">
        <v>2011</v>
      </c>
      <c r="D383" s="56">
        <v>40929</v>
      </c>
      <c r="E383" s="55">
        <v>88</v>
      </c>
      <c r="F383" s="55">
        <v>19</v>
      </c>
      <c r="G383" s="55">
        <v>1672</v>
      </c>
      <c r="H383" s="57" t="s">
        <v>3010</v>
      </c>
      <c r="I383" s="57" t="s">
        <v>1274</v>
      </c>
      <c r="J383" s="57" t="s">
        <v>4265</v>
      </c>
    </row>
    <row r="384" spans="1:10" x14ac:dyDescent="0.25">
      <c r="A384" s="55">
        <v>14201</v>
      </c>
      <c r="B384" s="55" t="s">
        <v>3209</v>
      </c>
      <c r="C384" s="55">
        <v>2011</v>
      </c>
      <c r="D384" s="56">
        <v>40931</v>
      </c>
      <c r="E384" s="55">
        <v>68</v>
      </c>
      <c r="F384" s="55">
        <v>202</v>
      </c>
      <c r="G384" s="55">
        <v>12360</v>
      </c>
      <c r="H384" s="57" t="s">
        <v>3010</v>
      </c>
      <c r="I384" s="57" t="s">
        <v>1322</v>
      </c>
      <c r="J384" s="57" t="s">
        <v>4266</v>
      </c>
    </row>
    <row r="385" spans="1:10" x14ac:dyDescent="0.25">
      <c r="A385" s="55">
        <v>14209</v>
      </c>
      <c r="B385" s="55" t="s">
        <v>3209</v>
      </c>
      <c r="C385" s="55">
        <v>2011</v>
      </c>
      <c r="D385" s="56">
        <v>40931</v>
      </c>
      <c r="E385" s="55">
        <v>410</v>
      </c>
      <c r="F385" s="55">
        <v>21</v>
      </c>
      <c r="G385" s="55">
        <v>3140</v>
      </c>
      <c r="H385" s="57" t="s">
        <v>3011</v>
      </c>
      <c r="I385" s="57" t="s">
        <v>1272</v>
      </c>
      <c r="J385" s="57" t="s">
        <v>4248</v>
      </c>
    </row>
    <row r="386" spans="1:10" x14ac:dyDescent="0.25">
      <c r="A386" s="55">
        <v>14202</v>
      </c>
      <c r="B386" s="55" t="s">
        <v>3210</v>
      </c>
      <c r="C386" s="55">
        <v>2011</v>
      </c>
      <c r="D386" s="56">
        <v>40933</v>
      </c>
      <c r="E386" s="55">
        <v>91</v>
      </c>
      <c r="F386" s="55">
        <v>17</v>
      </c>
      <c r="G386" s="55">
        <v>2091</v>
      </c>
      <c r="H386" s="57" t="s">
        <v>3010</v>
      </c>
      <c r="I386" s="57" t="s">
        <v>1322</v>
      </c>
      <c r="J386" s="57" t="s">
        <v>4267</v>
      </c>
    </row>
    <row r="387" spans="1:10" x14ac:dyDescent="0.25">
      <c r="A387" s="55">
        <v>14213</v>
      </c>
      <c r="B387" s="55" t="s">
        <v>3210</v>
      </c>
      <c r="C387" s="55">
        <v>2011</v>
      </c>
      <c r="D387" s="56">
        <v>40933</v>
      </c>
      <c r="E387" s="55">
        <v>239</v>
      </c>
      <c r="F387" s="55">
        <v>175</v>
      </c>
      <c r="G387" s="55">
        <v>41825</v>
      </c>
      <c r="H387" s="57" t="s">
        <v>3011</v>
      </c>
      <c r="I387" s="57" t="s">
        <v>1272</v>
      </c>
      <c r="J387" s="57" t="s">
        <v>4268</v>
      </c>
    </row>
    <row r="388" spans="1:10" x14ac:dyDescent="0.25">
      <c r="A388" s="55">
        <v>14204</v>
      </c>
      <c r="B388" s="55" t="s">
        <v>3211</v>
      </c>
      <c r="C388" s="55">
        <v>2011</v>
      </c>
      <c r="D388" s="56">
        <v>40934</v>
      </c>
      <c r="E388" s="55">
        <v>5</v>
      </c>
      <c r="F388" s="55">
        <v>76</v>
      </c>
      <c r="G388" s="55">
        <v>380</v>
      </c>
      <c r="H388" s="57" t="s">
        <v>3010</v>
      </c>
      <c r="I388" s="57" t="s">
        <v>1283</v>
      </c>
      <c r="J388" s="57" t="s">
        <v>4269</v>
      </c>
    </row>
    <row r="389" spans="1:10" x14ac:dyDescent="0.25">
      <c r="A389" s="55">
        <v>14214</v>
      </c>
      <c r="B389" s="55" t="s">
        <v>3211</v>
      </c>
      <c r="C389" s="55">
        <v>2011</v>
      </c>
      <c r="D389" s="56">
        <v>40934</v>
      </c>
      <c r="E389" s="55">
        <v>384</v>
      </c>
      <c r="F389" s="55">
        <v>117</v>
      </c>
      <c r="G389" s="55">
        <v>29978</v>
      </c>
      <c r="H389" s="57" t="s">
        <v>3011</v>
      </c>
      <c r="I389" s="57" t="s">
        <v>1272</v>
      </c>
      <c r="J389" s="57" t="s">
        <v>4270</v>
      </c>
    </row>
    <row r="390" spans="1:10" x14ac:dyDescent="0.25">
      <c r="A390" s="55">
        <v>14205</v>
      </c>
      <c r="B390" s="55" t="s">
        <v>3212</v>
      </c>
      <c r="C390" s="55">
        <v>2011</v>
      </c>
      <c r="D390" s="56">
        <v>40936</v>
      </c>
      <c r="E390" s="55">
        <v>173</v>
      </c>
      <c r="F390" s="55">
        <v>61</v>
      </c>
      <c r="G390" s="55">
        <v>3892</v>
      </c>
      <c r="H390" s="57" t="s">
        <v>3010</v>
      </c>
      <c r="I390" s="57" t="s">
        <v>1274</v>
      </c>
      <c r="J390" s="57" t="s">
        <v>4271</v>
      </c>
    </row>
    <row r="391" spans="1:10" x14ac:dyDescent="0.25">
      <c r="A391" s="55">
        <v>14215</v>
      </c>
      <c r="B391" s="55" t="s">
        <v>3213</v>
      </c>
      <c r="C391" s="55">
        <v>2011</v>
      </c>
      <c r="D391" s="56">
        <v>40940</v>
      </c>
      <c r="E391" s="55">
        <v>154</v>
      </c>
      <c r="F391" s="55">
        <v>32</v>
      </c>
      <c r="G391" s="55">
        <v>3211</v>
      </c>
      <c r="H391" s="57" t="s">
        <v>3010</v>
      </c>
      <c r="I391" s="57" t="s">
        <v>1322</v>
      </c>
      <c r="J391" s="57" t="s">
        <v>4272</v>
      </c>
    </row>
    <row r="392" spans="1:10" x14ac:dyDescent="0.25">
      <c r="A392" s="55">
        <v>14236</v>
      </c>
      <c r="B392" s="55" t="s">
        <v>3213</v>
      </c>
      <c r="C392" s="55">
        <v>2011</v>
      </c>
      <c r="D392" s="56">
        <v>40940</v>
      </c>
      <c r="E392" s="55">
        <v>358</v>
      </c>
      <c r="F392" s="55">
        <v>19</v>
      </c>
      <c r="G392" s="55">
        <v>6802</v>
      </c>
      <c r="H392" s="57" t="s">
        <v>3011</v>
      </c>
      <c r="I392" s="57" t="s">
        <v>1272</v>
      </c>
      <c r="J392" s="57" t="s">
        <v>4273</v>
      </c>
    </row>
    <row r="393" spans="1:10" x14ac:dyDescent="0.25">
      <c r="A393" s="55">
        <v>14234</v>
      </c>
      <c r="B393" s="55" t="s">
        <v>3214</v>
      </c>
      <c r="C393" s="55">
        <v>2011</v>
      </c>
      <c r="D393" s="56">
        <v>40941</v>
      </c>
      <c r="E393" s="55">
        <v>92</v>
      </c>
      <c r="F393" s="55">
        <v>27</v>
      </c>
      <c r="G393" s="55">
        <v>2484</v>
      </c>
      <c r="H393" s="57" t="s">
        <v>3011</v>
      </c>
      <c r="I393" s="57" t="s">
        <v>1272</v>
      </c>
      <c r="J393" s="57" t="s">
        <v>4274</v>
      </c>
    </row>
    <row r="394" spans="1:10" x14ac:dyDescent="0.25">
      <c r="A394" s="55">
        <v>14237</v>
      </c>
      <c r="B394" s="55" t="s">
        <v>3214</v>
      </c>
      <c r="C394" s="55">
        <v>2011</v>
      </c>
      <c r="D394" s="56">
        <v>40941</v>
      </c>
      <c r="E394" s="55">
        <v>328</v>
      </c>
      <c r="F394" s="55">
        <v>47</v>
      </c>
      <c r="G394" s="55">
        <v>15416</v>
      </c>
      <c r="H394" s="57" t="s">
        <v>3011</v>
      </c>
      <c r="I394" s="57" t="s">
        <v>1272</v>
      </c>
      <c r="J394" s="57" t="s">
        <v>4275</v>
      </c>
    </row>
    <row r="395" spans="1:10" x14ac:dyDescent="0.25">
      <c r="A395" s="55">
        <v>14216</v>
      </c>
      <c r="B395" s="55" t="s">
        <v>3215</v>
      </c>
      <c r="C395" s="55">
        <v>2011</v>
      </c>
      <c r="D395" s="56">
        <v>40942</v>
      </c>
      <c r="E395" s="55">
        <v>32</v>
      </c>
      <c r="F395" s="55">
        <v>265</v>
      </c>
      <c r="G395" s="55">
        <v>15092</v>
      </c>
      <c r="H395" s="57" t="s">
        <v>3010</v>
      </c>
      <c r="I395" s="57" t="s">
        <v>1274</v>
      </c>
      <c r="J395" s="57" t="s">
        <v>4276</v>
      </c>
    </row>
    <row r="396" spans="1:10" x14ac:dyDescent="0.25">
      <c r="A396" s="55">
        <v>14217</v>
      </c>
      <c r="B396" s="55" t="s">
        <v>3216</v>
      </c>
      <c r="C396" s="55">
        <v>2011</v>
      </c>
      <c r="D396" s="56">
        <v>40947</v>
      </c>
      <c r="E396" s="55">
        <v>126</v>
      </c>
      <c r="F396" s="55">
        <v>15</v>
      </c>
      <c r="G396" s="55">
        <v>1890</v>
      </c>
      <c r="H396" s="57" t="s">
        <v>3010</v>
      </c>
      <c r="I396" s="57" t="s">
        <v>1322</v>
      </c>
      <c r="J396" s="57" t="s">
        <v>4277</v>
      </c>
    </row>
    <row r="397" spans="1:10" x14ac:dyDescent="0.25">
      <c r="A397" s="55">
        <v>14238</v>
      </c>
      <c r="B397" s="55" t="s">
        <v>3216</v>
      </c>
      <c r="C397" s="55">
        <v>2011</v>
      </c>
      <c r="D397" s="56">
        <v>40947</v>
      </c>
      <c r="E397" s="55">
        <v>234</v>
      </c>
      <c r="F397" s="55">
        <v>10</v>
      </c>
      <c r="G397" s="55">
        <v>2340</v>
      </c>
      <c r="H397" s="57" t="s">
        <v>3011</v>
      </c>
      <c r="I397" s="57" t="s">
        <v>1272</v>
      </c>
      <c r="J397" s="57" t="s">
        <v>4278</v>
      </c>
    </row>
    <row r="398" spans="1:10" x14ac:dyDescent="0.25">
      <c r="A398" s="55">
        <v>14244</v>
      </c>
      <c r="B398" s="55" t="s">
        <v>3217</v>
      </c>
      <c r="C398" s="55">
        <v>2011</v>
      </c>
      <c r="D398" s="56">
        <v>40948</v>
      </c>
      <c r="E398" s="55">
        <v>345</v>
      </c>
      <c r="F398" s="55">
        <v>5</v>
      </c>
      <c r="G398" s="55">
        <v>1725</v>
      </c>
      <c r="H398" s="57" t="s">
        <v>3011</v>
      </c>
      <c r="I398" s="57" t="s">
        <v>1272</v>
      </c>
      <c r="J398" s="57" t="s">
        <v>4279</v>
      </c>
    </row>
    <row r="399" spans="1:10" x14ac:dyDescent="0.25">
      <c r="A399" s="55">
        <v>14241</v>
      </c>
      <c r="B399" s="55" t="s">
        <v>3218</v>
      </c>
      <c r="C399" s="55">
        <v>2011</v>
      </c>
      <c r="D399" s="56">
        <v>40949</v>
      </c>
      <c r="E399" s="55">
        <v>388</v>
      </c>
      <c r="F399" s="55">
        <v>10</v>
      </c>
      <c r="G399" s="55">
        <v>3880</v>
      </c>
      <c r="H399" s="57" t="s">
        <v>3011</v>
      </c>
      <c r="I399" s="57" t="s">
        <v>1272</v>
      </c>
      <c r="J399" s="57" t="s">
        <v>4280</v>
      </c>
    </row>
    <row r="400" spans="1:10" x14ac:dyDescent="0.25">
      <c r="A400" s="55">
        <v>14218</v>
      </c>
      <c r="B400" s="55" t="s">
        <v>3219</v>
      </c>
      <c r="C400" s="55">
        <v>2011</v>
      </c>
      <c r="D400" s="56">
        <v>40951</v>
      </c>
      <c r="E400" s="55">
        <v>80</v>
      </c>
      <c r="F400" s="55">
        <v>51</v>
      </c>
      <c r="G400" s="55">
        <v>4080</v>
      </c>
      <c r="H400" s="57" t="s">
        <v>3010</v>
      </c>
      <c r="I400" s="57" t="s">
        <v>1283</v>
      </c>
      <c r="J400" s="57" t="s">
        <v>4281</v>
      </c>
    </row>
    <row r="401" spans="1:10" x14ac:dyDescent="0.25">
      <c r="A401" s="55">
        <v>14219</v>
      </c>
      <c r="B401" s="55" t="s">
        <v>3219</v>
      </c>
      <c r="C401" s="55">
        <v>2011</v>
      </c>
      <c r="D401" s="56">
        <v>40951</v>
      </c>
      <c r="E401" s="55">
        <v>354</v>
      </c>
      <c r="F401" s="55">
        <v>204</v>
      </c>
      <c r="G401" s="55">
        <v>35432</v>
      </c>
      <c r="H401" s="57" t="s">
        <v>3010</v>
      </c>
      <c r="I401" s="57" t="s">
        <v>1283</v>
      </c>
      <c r="J401" s="57" t="s">
        <v>4282</v>
      </c>
    </row>
    <row r="402" spans="1:10" x14ac:dyDescent="0.25">
      <c r="A402" s="55">
        <v>14233</v>
      </c>
      <c r="B402" s="55" t="s">
        <v>3219</v>
      </c>
      <c r="C402" s="55">
        <v>2011</v>
      </c>
      <c r="D402" s="56">
        <v>40951</v>
      </c>
      <c r="E402" s="55">
        <v>325</v>
      </c>
      <c r="F402" s="55">
        <v>25</v>
      </c>
      <c r="G402" s="55">
        <v>8125</v>
      </c>
      <c r="H402" s="57" t="s">
        <v>3011</v>
      </c>
      <c r="I402" s="57" t="s">
        <v>1272</v>
      </c>
      <c r="J402" s="57" t="s">
        <v>4283</v>
      </c>
    </row>
    <row r="403" spans="1:10" x14ac:dyDescent="0.25">
      <c r="A403" s="55">
        <v>14220</v>
      </c>
      <c r="B403" s="55" t="s">
        <v>3220</v>
      </c>
      <c r="C403" s="55">
        <v>2011</v>
      </c>
      <c r="D403" s="56">
        <v>40952</v>
      </c>
      <c r="E403" s="55">
        <v>18</v>
      </c>
      <c r="F403" s="55">
        <v>114</v>
      </c>
      <c r="G403" s="55">
        <v>3762</v>
      </c>
      <c r="H403" s="57" t="s">
        <v>3010</v>
      </c>
      <c r="I403" s="57" t="s">
        <v>1274</v>
      </c>
      <c r="J403" s="57" t="s">
        <v>4284</v>
      </c>
    </row>
    <row r="404" spans="1:10" x14ac:dyDescent="0.25">
      <c r="A404" s="55">
        <v>14221</v>
      </c>
      <c r="B404" s="55" t="s">
        <v>3221</v>
      </c>
      <c r="C404" s="55">
        <v>2011</v>
      </c>
      <c r="D404" s="56">
        <v>40953</v>
      </c>
      <c r="E404" s="55">
        <v>16</v>
      </c>
      <c r="F404" s="55">
        <v>1139</v>
      </c>
      <c r="G404" s="55">
        <v>18224</v>
      </c>
      <c r="H404" s="57" t="s">
        <v>3010</v>
      </c>
      <c r="I404" s="57" t="s">
        <v>1299</v>
      </c>
      <c r="J404" s="57" t="s">
        <v>4285</v>
      </c>
    </row>
    <row r="405" spans="1:10" x14ac:dyDescent="0.25">
      <c r="A405" s="55">
        <v>14239</v>
      </c>
      <c r="B405" s="55" t="s">
        <v>3221</v>
      </c>
      <c r="C405" s="55">
        <v>2011</v>
      </c>
      <c r="D405" s="56">
        <v>40953</v>
      </c>
      <c r="E405" s="55">
        <v>241</v>
      </c>
      <c r="F405" s="55">
        <v>31</v>
      </c>
      <c r="G405" s="55">
        <v>7471</v>
      </c>
      <c r="H405" s="57" t="s">
        <v>3011</v>
      </c>
      <c r="I405" s="57" t="s">
        <v>1272</v>
      </c>
      <c r="J405" s="57" t="s">
        <v>4286</v>
      </c>
    </row>
    <row r="406" spans="1:10" x14ac:dyDescent="0.25">
      <c r="A406" s="55">
        <v>14222</v>
      </c>
      <c r="B406" s="55" t="s">
        <v>3222</v>
      </c>
      <c r="C406" s="55">
        <v>2011</v>
      </c>
      <c r="D406" s="56">
        <v>40954</v>
      </c>
      <c r="E406" s="55">
        <v>461</v>
      </c>
      <c r="F406" s="55">
        <v>21</v>
      </c>
      <c r="G406" s="55">
        <v>3105</v>
      </c>
      <c r="H406" s="57" t="s">
        <v>3010</v>
      </c>
      <c r="I406" s="57" t="s">
        <v>1274</v>
      </c>
      <c r="J406" s="57" t="s">
        <v>4287</v>
      </c>
    </row>
    <row r="407" spans="1:10" x14ac:dyDescent="0.25">
      <c r="A407" s="55">
        <v>14223</v>
      </c>
      <c r="B407" s="55" t="s">
        <v>3222</v>
      </c>
      <c r="C407" s="55">
        <v>2011</v>
      </c>
      <c r="D407" s="56">
        <v>40954</v>
      </c>
      <c r="E407" s="55">
        <v>814</v>
      </c>
      <c r="F407" s="55">
        <v>150</v>
      </c>
      <c r="G407" s="55">
        <v>39010</v>
      </c>
      <c r="H407" s="57" t="s">
        <v>3010</v>
      </c>
      <c r="I407" s="57" t="s">
        <v>1274</v>
      </c>
      <c r="J407" s="57" t="s">
        <v>4288</v>
      </c>
    </row>
    <row r="408" spans="1:10" x14ac:dyDescent="0.25">
      <c r="A408" s="55">
        <v>14235</v>
      </c>
      <c r="B408" s="55" t="s">
        <v>3222</v>
      </c>
      <c r="C408" s="55">
        <v>2011</v>
      </c>
      <c r="D408" s="56">
        <v>40954</v>
      </c>
      <c r="E408" s="55">
        <v>323</v>
      </c>
      <c r="F408" s="55">
        <v>31</v>
      </c>
      <c r="G408" s="55">
        <v>10013</v>
      </c>
      <c r="H408" s="57" t="s">
        <v>3011</v>
      </c>
      <c r="I408" s="57" t="s">
        <v>1272</v>
      </c>
      <c r="J408" s="57" t="s">
        <v>4289</v>
      </c>
    </row>
    <row r="409" spans="1:10" x14ac:dyDescent="0.25">
      <c r="A409" s="55">
        <v>14242</v>
      </c>
      <c r="B409" s="55" t="s">
        <v>3223</v>
      </c>
      <c r="C409" s="55">
        <v>2011</v>
      </c>
      <c r="D409" s="56">
        <v>40956</v>
      </c>
      <c r="E409" s="55">
        <v>296</v>
      </c>
      <c r="F409" s="55">
        <v>11</v>
      </c>
      <c r="G409" s="55">
        <v>3256</v>
      </c>
      <c r="H409" s="57" t="s">
        <v>3011</v>
      </c>
      <c r="I409" s="57" t="s">
        <v>1272</v>
      </c>
      <c r="J409" s="57" t="s">
        <v>4290</v>
      </c>
    </row>
    <row r="410" spans="1:10" x14ac:dyDescent="0.25">
      <c r="A410" s="55">
        <v>14224</v>
      </c>
      <c r="B410" s="55" t="s">
        <v>3224</v>
      </c>
      <c r="C410" s="55">
        <v>2011</v>
      </c>
      <c r="D410" s="56">
        <v>40959</v>
      </c>
      <c r="E410" s="55">
        <v>790</v>
      </c>
      <c r="F410" s="55">
        <v>21</v>
      </c>
      <c r="G410" s="55">
        <v>4265</v>
      </c>
      <c r="H410" s="57" t="s">
        <v>3010</v>
      </c>
      <c r="I410" s="57" t="s">
        <v>1283</v>
      </c>
      <c r="J410" s="57" t="s">
        <v>4291</v>
      </c>
    </row>
    <row r="411" spans="1:10" x14ac:dyDescent="0.25">
      <c r="A411" s="55">
        <v>14243</v>
      </c>
      <c r="B411" s="55" t="s">
        <v>3224</v>
      </c>
      <c r="C411" s="55">
        <v>2011</v>
      </c>
      <c r="D411" s="56">
        <v>40959</v>
      </c>
      <c r="E411" s="55">
        <v>380</v>
      </c>
      <c r="F411" s="55">
        <v>10</v>
      </c>
      <c r="G411" s="55">
        <v>3800</v>
      </c>
      <c r="H411" s="57" t="s">
        <v>3011</v>
      </c>
      <c r="I411" s="57" t="s">
        <v>1272</v>
      </c>
      <c r="J411" s="57" t="s">
        <v>4292</v>
      </c>
    </row>
    <row r="412" spans="1:10" x14ac:dyDescent="0.25">
      <c r="A412" s="55">
        <v>14245</v>
      </c>
      <c r="B412" s="55" t="s">
        <v>3225</v>
      </c>
      <c r="C412" s="55">
        <v>2011</v>
      </c>
      <c r="D412" s="56">
        <v>40960</v>
      </c>
      <c r="E412" s="55">
        <v>365</v>
      </c>
      <c r="F412" s="55">
        <v>11</v>
      </c>
      <c r="G412" s="55">
        <v>4015</v>
      </c>
      <c r="H412" s="57" t="s">
        <v>3011</v>
      </c>
      <c r="I412" s="57" t="s">
        <v>1272</v>
      </c>
      <c r="J412" s="57" t="s">
        <v>4293</v>
      </c>
    </row>
    <row r="413" spans="1:10" x14ac:dyDescent="0.25">
      <c r="A413" s="55">
        <v>14225</v>
      </c>
      <c r="B413" s="55" t="s">
        <v>3226</v>
      </c>
      <c r="C413" s="55">
        <v>2011</v>
      </c>
      <c r="D413" s="56">
        <v>40961</v>
      </c>
      <c r="E413" s="55">
        <v>74</v>
      </c>
      <c r="F413" s="55">
        <v>16</v>
      </c>
      <c r="G413" s="55">
        <v>1184</v>
      </c>
      <c r="H413" s="57" t="s">
        <v>3010</v>
      </c>
      <c r="I413" s="57" t="s">
        <v>1322</v>
      </c>
      <c r="J413" s="57" t="s">
        <v>4294</v>
      </c>
    </row>
    <row r="414" spans="1:10" x14ac:dyDescent="0.25">
      <c r="A414" s="55">
        <v>14226</v>
      </c>
      <c r="B414" s="55" t="s">
        <v>3227</v>
      </c>
      <c r="C414" s="55">
        <v>2011</v>
      </c>
      <c r="D414" s="56">
        <v>40962</v>
      </c>
      <c r="E414" s="55">
        <v>7</v>
      </c>
      <c r="F414" s="55">
        <v>567</v>
      </c>
      <c r="G414" s="55">
        <v>3969</v>
      </c>
      <c r="H414" s="57" t="s">
        <v>3010</v>
      </c>
      <c r="I414" s="57" t="s">
        <v>1274</v>
      </c>
      <c r="J414" s="57" t="s">
        <v>4295</v>
      </c>
    </row>
    <row r="415" spans="1:10" x14ac:dyDescent="0.25">
      <c r="A415" s="55">
        <v>14227</v>
      </c>
      <c r="B415" s="55" t="s">
        <v>3227</v>
      </c>
      <c r="C415" s="55">
        <v>2011</v>
      </c>
      <c r="D415" s="56">
        <v>40962</v>
      </c>
      <c r="E415" s="55">
        <v>726</v>
      </c>
      <c r="F415" s="55">
        <v>105</v>
      </c>
      <c r="G415" s="55">
        <v>60725</v>
      </c>
      <c r="H415" s="57" t="s">
        <v>3010</v>
      </c>
      <c r="I415" s="57" t="s">
        <v>1283</v>
      </c>
      <c r="J415" s="57" t="s">
        <v>4296</v>
      </c>
    </row>
    <row r="416" spans="1:10" x14ac:dyDescent="0.25">
      <c r="A416" s="55">
        <v>14246</v>
      </c>
      <c r="B416" s="55" t="s">
        <v>3227</v>
      </c>
      <c r="C416" s="55">
        <v>2011</v>
      </c>
      <c r="D416" s="56">
        <v>40962</v>
      </c>
      <c r="E416" s="55">
        <v>166</v>
      </c>
      <c r="F416" s="55">
        <v>93</v>
      </c>
      <c r="G416" s="55">
        <v>15438</v>
      </c>
      <c r="H416" s="57" t="s">
        <v>3011</v>
      </c>
      <c r="I416" s="57" t="s">
        <v>1272</v>
      </c>
      <c r="J416" s="57" t="s">
        <v>4297</v>
      </c>
    </row>
    <row r="417" spans="1:10" x14ac:dyDescent="0.25">
      <c r="A417" s="55">
        <v>14228</v>
      </c>
      <c r="B417" s="55" t="s">
        <v>3228</v>
      </c>
      <c r="C417" s="55">
        <v>2011</v>
      </c>
      <c r="D417" s="56">
        <v>40963</v>
      </c>
      <c r="E417" s="55">
        <v>1402</v>
      </c>
      <c r="F417" s="55">
        <v>402</v>
      </c>
      <c r="G417" s="55">
        <v>183031</v>
      </c>
      <c r="H417" s="57" t="s">
        <v>3010</v>
      </c>
      <c r="I417" s="57" t="s">
        <v>1322</v>
      </c>
      <c r="J417" s="57" t="s">
        <v>4298</v>
      </c>
    </row>
    <row r="418" spans="1:10" x14ac:dyDescent="0.25">
      <c r="A418" s="55">
        <v>14247</v>
      </c>
      <c r="B418" s="55" t="s">
        <v>3228</v>
      </c>
      <c r="C418" s="55">
        <v>2011</v>
      </c>
      <c r="D418" s="56">
        <v>40963</v>
      </c>
      <c r="E418" s="55">
        <v>327</v>
      </c>
      <c r="F418" s="55">
        <v>19</v>
      </c>
      <c r="G418" s="55">
        <v>6213</v>
      </c>
      <c r="H418" s="57" t="s">
        <v>3011</v>
      </c>
      <c r="I418" s="57" t="s">
        <v>1272</v>
      </c>
      <c r="J418" s="57" t="s">
        <v>4273</v>
      </c>
    </row>
    <row r="419" spans="1:10" x14ac:dyDescent="0.25">
      <c r="A419" s="55">
        <v>14229</v>
      </c>
      <c r="B419" s="55" t="s">
        <v>3229</v>
      </c>
      <c r="C419" s="55">
        <v>2011</v>
      </c>
      <c r="D419" s="56">
        <v>40964</v>
      </c>
      <c r="E419" s="55">
        <v>84</v>
      </c>
      <c r="F419" s="55">
        <v>175</v>
      </c>
      <c r="G419" s="55">
        <v>12958</v>
      </c>
      <c r="H419" s="57" t="s">
        <v>3010</v>
      </c>
      <c r="I419" s="57" t="s">
        <v>1274</v>
      </c>
      <c r="J419" s="57" t="s">
        <v>4299</v>
      </c>
    </row>
    <row r="420" spans="1:10" x14ac:dyDescent="0.25">
      <c r="A420" s="55">
        <v>14230</v>
      </c>
      <c r="B420" s="55" t="s">
        <v>3229</v>
      </c>
      <c r="C420" s="55">
        <v>2011</v>
      </c>
      <c r="D420" s="56">
        <v>40964</v>
      </c>
      <c r="E420" s="55">
        <v>285</v>
      </c>
      <c r="F420" s="55">
        <v>122</v>
      </c>
      <c r="G420" s="55">
        <v>34770</v>
      </c>
      <c r="H420" s="57" t="s">
        <v>3010</v>
      </c>
      <c r="I420" s="57" t="s">
        <v>1274</v>
      </c>
      <c r="J420" s="57" t="s">
        <v>4300</v>
      </c>
    </row>
    <row r="421" spans="1:10" x14ac:dyDescent="0.25">
      <c r="A421" s="55">
        <v>14231</v>
      </c>
      <c r="B421" s="55" t="s">
        <v>3229</v>
      </c>
      <c r="C421" s="55">
        <v>2011</v>
      </c>
      <c r="D421" s="56">
        <v>40964</v>
      </c>
      <c r="E421" s="55">
        <v>13</v>
      </c>
      <c r="F421" s="55">
        <v>173</v>
      </c>
      <c r="G421" s="55">
        <v>2249</v>
      </c>
      <c r="H421" s="57" t="s">
        <v>3010</v>
      </c>
      <c r="I421" s="57" t="s">
        <v>1322</v>
      </c>
      <c r="J421" s="57" t="s">
        <v>4301</v>
      </c>
    </row>
    <row r="422" spans="1:10" x14ac:dyDescent="0.25">
      <c r="A422" s="55">
        <v>14232</v>
      </c>
      <c r="B422" s="55" t="s">
        <v>3230</v>
      </c>
      <c r="C422" s="55">
        <v>2011</v>
      </c>
      <c r="D422" s="56">
        <v>40966</v>
      </c>
      <c r="E422" s="55">
        <v>606</v>
      </c>
      <c r="F422" s="55">
        <v>57</v>
      </c>
      <c r="G422" s="55">
        <v>10686</v>
      </c>
      <c r="H422" s="57" t="s">
        <v>3010</v>
      </c>
      <c r="I422" s="57" t="s">
        <v>1322</v>
      </c>
      <c r="J422" s="57" t="s">
        <v>4302</v>
      </c>
    </row>
    <row r="423" spans="1:10" x14ac:dyDescent="0.25">
      <c r="A423" s="55">
        <v>14240</v>
      </c>
      <c r="B423" s="55" t="s">
        <v>3230</v>
      </c>
      <c r="C423" s="55">
        <v>2011</v>
      </c>
      <c r="D423" s="56">
        <v>40966</v>
      </c>
      <c r="E423" s="55">
        <v>360</v>
      </c>
      <c r="F423" s="55">
        <v>44</v>
      </c>
      <c r="G423" s="55">
        <v>15840</v>
      </c>
      <c r="H423" s="57" t="s">
        <v>3011</v>
      </c>
      <c r="I423" s="57" t="s">
        <v>1272</v>
      </c>
      <c r="J423" s="57" t="s">
        <v>4303</v>
      </c>
    </row>
    <row r="424" spans="1:10" x14ac:dyDescent="0.25">
      <c r="A424" s="55">
        <v>14248</v>
      </c>
      <c r="B424" s="55" t="s">
        <v>3231</v>
      </c>
      <c r="C424" s="55">
        <v>2011</v>
      </c>
      <c r="D424" s="56">
        <v>40968</v>
      </c>
      <c r="E424" s="55">
        <v>401</v>
      </c>
      <c r="F424" s="55">
        <v>29</v>
      </c>
      <c r="G424" s="55">
        <v>63191</v>
      </c>
      <c r="H424" s="57" t="s">
        <v>3011</v>
      </c>
      <c r="I424" s="57" t="s">
        <v>1272</v>
      </c>
      <c r="J424" s="57" t="s">
        <v>4304</v>
      </c>
    </row>
    <row r="425" spans="1:10" x14ac:dyDescent="0.25">
      <c r="A425" s="55">
        <v>14249</v>
      </c>
      <c r="B425" s="55" t="s">
        <v>3232</v>
      </c>
      <c r="C425" s="55">
        <v>2011</v>
      </c>
      <c r="D425" s="56">
        <v>40969</v>
      </c>
      <c r="E425" s="55">
        <v>1166</v>
      </c>
      <c r="F425" s="55">
        <v>322</v>
      </c>
      <c r="G425" s="55">
        <v>169686</v>
      </c>
      <c r="H425" s="57" t="s">
        <v>3010</v>
      </c>
      <c r="I425" s="57" t="s">
        <v>1274</v>
      </c>
      <c r="J425" s="57" t="s">
        <v>4305</v>
      </c>
    </row>
    <row r="426" spans="1:10" x14ac:dyDescent="0.25">
      <c r="A426" s="55">
        <v>14250</v>
      </c>
      <c r="B426" s="55" t="s">
        <v>3233</v>
      </c>
      <c r="C426" s="55">
        <v>2011</v>
      </c>
      <c r="D426" s="56">
        <v>40970</v>
      </c>
      <c r="E426" s="55">
        <v>22</v>
      </c>
      <c r="F426" s="55">
        <v>953</v>
      </c>
      <c r="G426" s="55">
        <v>11650</v>
      </c>
      <c r="H426" s="57" t="s">
        <v>3010</v>
      </c>
      <c r="I426" s="57" t="s">
        <v>1270</v>
      </c>
      <c r="J426" s="57" t="s">
        <v>4306</v>
      </c>
    </row>
    <row r="427" spans="1:10" x14ac:dyDescent="0.25">
      <c r="A427" s="55">
        <v>14251</v>
      </c>
      <c r="B427" s="55" t="s">
        <v>3233</v>
      </c>
      <c r="C427" s="55">
        <v>2011</v>
      </c>
      <c r="D427" s="56">
        <v>40970</v>
      </c>
      <c r="E427" s="55">
        <v>278</v>
      </c>
      <c r="F427" s="55">
        <v>127</v>
      </c>
      <c r="G427" s="55">
        <v>15858</v>
      </c>
      <c r="H427" s="57" t="s">
        <v>3010</v>
      </c>
      <c r="I427" s="57" t="s">
        <v>1274</v>
      </c>
      <c r="J427" s="57" t="s">
        <v>4307</v>
      </c>
    </row>
    <row r="428" spans="1:10" x14ac:dyDescent="0.25">
      <c r="A428" s="55">
        <v>14309</v>
      </c>
      <c r="B428" s="55" t="s">
        <v>3233</v>
      </c>
      <c r="C428" s="55">
        <v>2011</v>
      </c>
      <c r="D428" s="56">
        <v>40970</v>
      </c>
      <c r="E428" s="55">
        <v>197</v>
      </c>
      <c r="F428" s="55">
        <v>18</v>
      </c>
      <c r="G428" s="55">
        <v>3546</v>
      </c>
      <c r="H428" s="57" t="s">
        <v>3011</v>
      </c>
      <c r="I428" s="57" t="s">
        <v>1272</v>
      </c>
      <c r="J428" s="57" t="s">
        <v>4308</v>
      </c>
    </row>
    <row r="429" spans="1:10" x14ac:dyDescent="0.25">
      <c r="A429" s="55">
        <v>14310</v>
      </c>
      <c r="B429" s="55" t="s">
        <v>3233</v>
      </c>
      <c r="C429" s="55">
        <v>2011</v>
      </c>
      <c r="D429" s="56">
        <v>40970</v>
      </c>
      <c r="E429" s="55">
        <v>367</v>
      </c>
      <c r="F429" s="55">
        <v>19</v>
      </c>
      <c r="G429" s="55">
        <v>6661</v>
      </c>
      <c r="H429" s="57" t="s">
        <v>3011</v>
      </c>
      <c r="I429" s="57" t="s">
        <v>1272</v>
      </c>
      <c r="J429" s="57" t="s">
        <v>4309</v>
      </c>
    </row>
    <row r="430" spans="1:10" x14ac:dyDescent="0.25">
      <c r="A430" s="55">
        <v>14252</v>
      </c>
      <c r="B430" s="55" t="s">
        <v>3234</v>
      </c>
      <c r="C430" s="55">
        <v>2011</v>
      </c>
      <c r="D430" s="56">
        <v>40971</v>
      </c>
      <c r="E430" s="55">
        <v>1195</v>
      </c>
      <c r="F430" s="55">
        <v>31</v>
      </c>
      <c r="G430" s="55">
        <v>41819</v>
      </c>
      <c r="H430" s="57" t="s">
        <v>3010</v>
      </c>
      <c r="I430" s="57" t="s">
        <v>1322</v>
      </c>
      <c r="J430" s="57" t="s">
        <v>4310</v>
      </c>
    </row>
    <row r="431" spans="1:10" x14ac:dyDescent="0.25">
      <c r="A431" s="55">
        <v>14253</v>
      </c>
      <c r="B431" s="55" t="s">
        <v>3234</v>
      </c>
      <c r="C431" s="55">
        <v>2011</v>
      </c>
      <c r="D431" s="56">
        <v>40971</v>
      </c>
      <c r="E431" s="55">
        <v>1389</v>
      </c>
      <c r="F431" s="55">
        <v>75</v>
      </c>
      <c r="G431" s="55">
        <v>29892</v>
      </c>
      <c r="H431" s="57" t="s">
        <v>3010</v>
      </c>
      <c r="I431" s="57" t="s">
        <v>1322</v>
      </c>
      <c r="J431" s="57" t="s">
        <v>4311</v>
      </c>
    </row>
    <row r="432" spans="1:10" x14ac:dyDescent="0.25">
      <c r="A432" s="55">
        <v>14254</v>
      </c>
      <c r="B432" s="55" t="s">
        <v>3234</v>
      </c>
      <c r="C432" s="55">
        <v>2011</v>
      </c>
      <c r="D432" s="56">
        <v>40971</v>
      </c>
      <c r="E432" s="55">
        <v>186</v>
      </c>
      <c r="F432" s="55">
        <v>92</v>
      </c>
      <c r="G432" s="55">
        <v>9181</v>
      </c>
      <c r="H432" s="57" t="s">
        <v>3010</v>
      </c>
      <c r="I432" s="57" t="s">
        <v>1299</v>
      </c>
      <c r="J432" s="57" t="s">
        <v>4312</v>
      </c>
    </row>
    <row r="433" spans="1:10" x14ac:dyDescent="0.25">
      <c r="A433" s="55">
        <v>14255</v>
      </c>
      <c r="B433" s="55" t="s">
        <v>3234</v>
      </c>
      <c r="C433" s="55">
        <v>2011</v>
      </c>
      <c r="D433" s="56">
        <v>40971</v>
      </c>
      <c r="E433" s="55">
        <v>96</v>
      </c>
      <c r="F433" s="55">
        <v>62</v>
      </c>
      <c r="G433" s="55">
        <v>4808</v>
      </c>
      <c r="H433" s="57" t="s">
        <v>3010</v>
      </c>
      <c r="I433" s="57" t="s">
        <v>1322</v>
      </c>
      <c r="J433" s="57" t="s">
        <v>4313</v>
      </c>
    </row>
    <row r="434" spans="1:10" x14ac:dyDescent="0.25">
      <c r="A434" s="55">
        <v>14256</v>
      </c>
      <c r="B434" s="55" t="s">
        <v>3234</v>
      </c>
      <c r="C434" s="55">
        <v>2011</v>
      </c>
      <c r="D434" s="56">
        <v>40971</v>
      </c>
      <c r="E434" s="55">
        <v>57</v>
      </c>
      <c r="F434" s="55">
        <v>687</v>
      </c>
      <c r="G434" s="55">
        <v>32269</v>
      </c>
      <c r="H434" s="57" t="s">
        <v>3010</v>
      </c>
      <c r="I434" s="57" t="s">
        <v>1274</v>
      </c>
      <c r="J434" s="57" t="s">
        <v>4314</v>
      </c>
    </row>
    <row r="435" spans="1:10" x14ac:dyDescent="0.25">
      <c r="A435" s="55">
        <v>14257</v>
      </c>
      <c r="B435" s="55" t="s">
        <v>3234</v>
      </c>
      <c r="C435" s="55">
        <v>2011</v>
      </c>
      <c r="D435" s="56">
        <v>40971</v>
      </c>
      <c r="E435" s="55">
        <v>1370</v>
      </c>
      <c r="F435" s="55">
        <v>90</v>
      </c>
      <c r="G435" s="55">
        <v>76890</v>
      </c>
      <c r="H435" s="57" t="s">
        <v>3010</v>
      </c>
      <c r="I435" s="57" t="s">
        <v>1322</v>
      </c>
      <c r="J435" s="57" t="s">
        <v>4315</v>
      </c>
    </row>
    <row r="436" spans="1:10" x14ac:dyDescent="0.25">
      <c r="A436" s="55">
        <v>14258</v>
      </c>
      <c r="B436" s="55" t="s">
        <v>3234</v>
      </c>
      <c r="C436" s="55">
        <v>2011</v>
      </c>
      <c r="D436" s="56">
        <v>40971</v>
      </c>
      <c r="E436" s="55">
        <v>260</v>
      </c>
      <c r="F436" s="55">
        <v>36</v>
      </c>
      <c r="G436" s="55">
        <v>9360</v>
      </c>
      <c r="H436" s="57" t="s">
        <v>3010</v>
      </c>
      <c r="I436" s="57" t="s">
        <v>1274</v>
      </c>
      <c r="J436" s="57" t="s">
        <v>4316</v>
      </c>
    </row>
    <row r="437" spans="1:10" x14ac:dyDescent="0.25">
      <c r="A437" s="55">
        <v>14259</v>
      </c>
      <c r="B437" s="55" t="s">
        <v>3234</v>
      </c>
      <c r="C437" s="55">
        <v>2011</v>
      </c>
      <c r="D437" s="56">
        <v>40971</v>
      </c>
      <c r="E437" s="55">
        <v>329</v>
      </c>
      <c r="F437" s="55">
        <v>151</v>
      </c>
      <c r="G437" s="55">
        <v>8360</v>
      </c>
      <c r="H437" s="57" t="s">
        <v>3010</v>
      </c>
      <c r="I437" s="57" t="s">
        <v>1322</v>
      </c>
      <c r="J437" s="57" t="s">
        <v>4317</v>
      </c>
    </row>
    <row r="438" spans="1:10" x14ac:dyDescent="0.25">
      <c r="A438" s="55">
        <v>14260</v>
      </c>
      <c r="B438" s="55" t="s">
        <v>3234</v>
      </c>
      <c r="C438" s="55">
        <v>2011</v>
      </c>
      <c r="D438" s="56">
        <v>40971</v>
      </c>
      <c r="E438" s="55">
        <v>24</v>
      </c>
      <c r="F438" s="55">
        <v>110</v>
      </c>
      <c r="G438" s="55">
        <v>2583</v>
      </c>
      <c r="H438" s="57" t="s">
        <v>3010</v>
      </c>
      <c r="I438" s="57" t="s">
        <v>1299</v>
      </c>
      <c r="J438" s="57" t="s">
        <v>4318</v>
      </c>
    </row>
    <row r="439" spans="1:10" x14ac:dyDescent="0.25">
      <c r="A439" s="55">
        <v>14261</v>
      </c>
      <c r="B439" s="55" t="s">
        <v>3234</v>
      </c>
      <c r="C439" s="55">
        <v>2011</v>
      </c>
      <c r="D439" s="56">
        <v>40971</v>
      </c>
      <c r="E439" s="55">
        <v>60</v>
      </c>
      <c r="F439" s="55">
        <v>525</v>
      </c>
      <c r="G439" s="55">
        <v>38430</v>
      </c>
      <c r="H439" s="57" t="s">
        <v>3010</v>
      </c>
      <c r="I439" s="57" t="s">
        <v>1299</v>
      </c>
      <c r="J439" s="57" t="s">
        <v>4319</v>
      </c>
    </row>
    <row r="440" spans="1:10" x14ac:dyDescent="0.25">
      <c r="A440" s="55">
        <v>14262</v>
      </c>
      <c r="B440" s="55" t="s">
        <v>3234</v>
      </c>
      <c r="C440" s="55">
        <v>2011</v>
      </c>
      <c r="D440" s="56">
        <v>40971</v>
      </c>
      <c r="E440" s="55">
        <v>69</v>
      </c>
      <c r="F440" s="55">
        <v>153</v>
      </c>
      <c r="G440" s="55">
        <v>9720</v>
      </c>
      <c r="H440" s="57" t="s">
        <v>3010</v>
      </c>
      <c r="I440" s="57" t="s">
        <v>1299</v>
      </c>
      <c r="J440" s="57" t="s">
        <v>4320</v>
      </c>
    </row>
    <row r="441" spans="1:10" x14ac:dyDescent="0.25">
      <c r="A441" s="55">
        <v>14263</v>
      </c>
      <c r="B441" s="55" t="s">
        <v>3234</v>
      </c>
      <c r="C441" s="55">
        <v>2011</v>
      </c>
      <c r="D441" s="56">
        <v>40971</v>
      </c>
      <c r="E441" s="55">
        <v>1526</v>
      </c>
      <c r="F441" s="55">
        <v>265</v>
      </c>
      <c r="G441" s="55">
        <v>313164</v>
      </c>
      <c r="H441" s="57" t="s">
        <v>3010</v>
      </c>
      <c r="I441" s="57" t="s">
        <v>1322</v>
      </c>
      <c r="J441" s="57" t="s">
        <v>4321</v>
      </c>
    </row>
    <row r="442" spans="1:10" x14ac:dyDescent="0.25">
      <c r="A442" s="55">
        <v>14264</v>
      </c>
      <c r="B442" s="55" t="s">
        <v>3235</v>
      </c>
      <c r="C442" s="55">
        <v>2011</v>
      </c>
      <c r="D442" s="56">
        <v>40972</v>
      </c>
      <c r="E442" s="55">
        <v>1623</v>
      </c>
      <c r="F442" s="55">
        <v>14</v>
      </c>
      <c r="G442" s="55">
        <v>22722</v>
      </c>
      <c r="H442" s="57" t="s">
        <v>3011</v>
      </c>
      <c r="I442" s="57" t="s">
        <v>1272</v>
      </c>
      <c r="J442" s="57" t="s">
        <v>4322</v>
      </c>
    </row>
    <row r="443" spans="1:10" x14ac:dyDescent="0.25">
      <c r="A443" s="55">
        <v>14265</v>
      </c>
      <c r="B443" s="55" t="s">
        <v>3235</v>
      </c>
      <c r="C443" s="55">
        <v>2011</v>
      </c>
      <c r="D443" s="56">
        <v>40972</v>
      </c>
      <c r="E443" s="55">
        <v>18</v>
      </c>
      <c r="F443" s="55">
        <v>21</v>
      </c>
      <c r="G443" s="55">
        <v>378</v>
      </c>
      <c r="H443" s="57" t="s">
        <v>3010</v>
      </c>
      <c r="I443" s="57" t="s">
        <v>1274</v>
      </c>
      <c r="J443" s="57" t="s">
        <v>4323</v>
      </c>
    </row>
    <row r="444" spans="1:10" x14ac:dyDescent="0.25">
      <c r="A444" s="55">
        <v>14266</v>
      </c>
      <c r="B444" s="55" t="s">
        <v>3235</v>
      </c>
      <c r="C444" s="55">
        <v>2011</v>
      </c>
      <c r="D444" s="56">
        <v>40972</v>
      </c>
      <c r="E444" s="55">
        <v>170</v>
      </c>
      <c r="F444" s="55">
        <v>16</v>
      </c>
      <c r="G444" s="55">
        <v>1920</v>
      </c>
      <c r="H444" s="57" t="s">
        <v>3010</v>
      </c>
      <c r="I444" s="57" t="s">
        <v>1283</v>
      </c>
      <c r="J444" s="57" t="s">
        <v>4324</v>
      </c>
    </row>
    <row r="445" spans="1:10" x14ac:dyDescent="0.25">
      <c r="A445" s="55">
        <v>14267</v>
      </c>
      <c r="B445" s="55" t="s">
        <v>3235</v>
      </c>
      <c r="C445" s="55">
        <v>2011</v>
      </c>
      <c r="D445" s="56">
        <v>40972</v>
      </c>
      <c r="E445" s="55">
        <v>208</v>
      </c>
      <c r="F445" s="55">
        <v>122</v>
      </c>
      <c r="G445" s="55">
        <v>14726</v>
      </c>
      <c r="H445" s="57" t="s">
        <v>3010</v>
      </c>
      <c r="I445" s="57" t="s">
        <v>1322</v>
      </c>
      <c r="J445" s="57" t="s">
        <v>4325</v>
      </c>
    </row>
    <row r="446" spans="1:10" x14ac:dyDescent="0.25">
      <c r="A446" s="55">
        <v>14268</v>
      </c>
      <c r="B446" s="55" t="s">
        <v>3235</v>
      </c>
      <c r="C446" s="55">
        <v>2011</v>
      </c>
      <c r="D446" s="56">
        <v>40972</v>
      </c>
      <c r="E446" s="55">
        <v>935</v>
      </c>
      <c r="F446" s="55">
        <v>19</v>
      </c>
      <c r="G446" s="55">
        <v>17765</v>
      </c>
      <c r="H446" s="57" t="s">
        <v>3010</v>
      </c>
      <c r="I446" s="57" t="s">
        <v>1299</v>
      </c>
      <c r="J446" s="57" t="s">
        <v>4326</v>
      </c>
    </row>
    <row r="447" spans="1:10" x14ac:dyDescent="0.25">
      <c r="A447" s="55">
        <v>14269</v>
      </c>
      <c r="B447" s="55" t="s">
        <v>3235</v>
      </c>
      <c r="C447" s="55">
        <v>2011</v>
      </c>
      <c r="D447" s="56">
        <v>40972</v>
      </c>
      <c r="E447" s="55">
        <v>1453</v>
      </c>
      <c r="F447" s="55">
        <v>150</v>
      </c>
      <c r="G447" s="55">
        <v>83358</v>
      </c>
      <c r="H447" s="57" t="s">
        <v>3010</v>
      </c>
      <c r="I447" s="57" t="s">
        <v>1322</v>
      </c>
      <c r="J447" s="57" t="s">
        <v>4327</v>
      </c>
    </row>
    <row r="448" spans="1:10" x14ac:dyDescent="0.25">
      <c r="A448" s="55">
        <v>14270</v>
      </c>
      <c r="B448" s="55" t="s">
        <v>3236</v>
      </c>
      <c r="C448" s="55">
        <v>2011</v>
      </c>
      <c r="D448" s="56">
        <v>40973</v>
      </c>
      <c r="E448" s="55">
        <v>104</v>
      </c>
      <c r="F448" s="55">
        <v>56</v>
      </c>
      <c r="G448" s="55">
        <v>4592</v>
      </c>
      <c r="H448" s="57" t="s">
        <v>3010</v>
      </c>
      <c r="I448" s="57" t="s">
        <v>1322</v>
      </c>
      <c r="J448" s="57" t="s">
        <v>4328</v>
      </c>
    </row>
    <row r="449" spans="1:10" x14ac:dyDescent="0.25">
      <c r="A449" s="55">
        <v>14271</v>
      </c>
      <c r="B449" s="55" t="s">
        <v>3236</v>
      </c>
      <c r="C449" s="55">
        <v>2011</v>
      </c>
      <c r="D449" s="56">
        <v>40973</v>
      </c>
      <c r="E449" s="55">
        <v>1272</v>
      </c>
      <c r="F449" s="55">
        <v>186</v>
      </c>
      <c r="G449" s="55">
        <v>53556</v>
      </c>
      <c r="H449" s="57" t="s">
        <v>3010</v>
      </c>
      <c r="I449" s="57" t="s">
        <v>1299</v>
      </c>
      <c r="J449" s="57" t="s">
        <v>4329</v>
      </c>
    </row>
    <row r="450" spans="1:10" x14ac:dyDescent="0.25">
      <c r="A450" s="55">
        <v>14272</v>
      </c>
      <c r="B450" s="55" t="s">
        <v>3237</v>
      </c>
      <c r="C450" s="55">
        <v>2011</v>
      </c>
      <c r="D450" s="56">
        <v>40974</v>
      </c>
      <c r="E450" s="55">
        <v>112</v>
      </c>
      <c r="F450" s="55">
        <v>56</v>
      </c>
      <c r="G450" s="55">
        <v>6272</v>
      </c>
      <c r="H450" s="57" t="s">
        <v>3010</v>
      </c>
      <c r="I450" s="57" t="s">
        <v>1274</v>
      </c>
      <c r="J450" s="57" t="s">
        <v>4330</v>
      </c>
    </row>
    <row r="451" spans="1:10" x14ac:dyDescent="0.25">
      <c r="A451" s="55">
        <v>14273</v>
      </c>
      <c r="B451" s="55" t="s">
        <v>3237</v>
      </c>
      <c r="C451" s="55">
        <v>2011</v>
      </c>
      <c r="D451" s="56">
        <v>40974</v>
      </c>
      <c r="E451" s="55">
        <v>42</v>
      </c>
      <c r="F451" s="55">
        <v>153</v>
      </c>
      <c r="G451" s="55">
        <v>6426</v>
      </c>
      <c r="H451" s="57" t="s">
        <v>3010</v>
      </c>
      <c r="I451" s="57" t="s">
        <v>1274</v>
      </c>
      <c r="J451" s="57" t="s">
        <v>4331</v>
      </c>
    </row>
    <row r="452" spans="1:10" x14ac:dyDescent="0.25">
      <c r="A452" s="55">
        <v>14274</v>
      </c>
      <c r="B452" s="55" t="s">
        <v>3237</v>
      </c>
      <c r="C452" s="55">
        <v>2011</v>
      </c>
      <c r="D452" s="56">
        <v>40974</v>
      </c>
      <c r="E452" s="55">
        <v>62</v>
      </c>
      <c r="F452" s="55">
        <v>90</v>
      </c>
      <c r="G452" s="55">
        <v>5580</v>
      </c>
      <c r="H452" s="57" t="s">
        <v>3010</v>
      </c>
      <c r="I452" s="57" t="s">
        <v>1322</v>
      </c>
      <c r="J452" s="57" t="s">
        <v>4332</v>
      </c>
    </row>
    <row r="453" spans="1:10" x14ac:dyDescent="0.25">
      <c r="A453" s="55">
        <v>14275</v>
      </c>
      <c r="B453" s="55" t="s">
        <v>3238</v>
      </c>
      <c r="C453" s="55">
        <v>2011</v>
      </c>
      <c r="D453" s="56">
        <v>40975</v>
      </c>
      <c r="E453" s="55">
        <v>41</v>
      </c>
      <c r="F453" s="55">
        <v>27</v>
      </c>
      <c r="G453" s="55">
        <v>1107</v>
      </c>
      <c r="H453" s="57" t="s">
        <v>3010</v>
      </c>
      <c r="I453" s="57" t="s">
        <v>1299</v>
      </c>
      <c r="J453" s="57" t="s">
        <v>4333</v>
      </c>
    </row>
    <row r="454" spans="1:10" x14ac:dyDescent="0.25">
      <c r="A454" s="55">
        <v>14311</v>
      </c>
      <c r="B454" s="55" t="s">
        <v>3238</v>
      </c>
      <c r="C454" s="55">
        <v>2011</v>
      </c>
      <c r="D454" s="56">
        <v>40975</v>
      </c>
      <c r="E454" s="55">
        <v>228</v>
      </c>
      <c r="F454" s="55">
        <v>124</v>
      </c>
      <c r="G454" s="55">
        <v>28272</v>
      </c>
      <c r="H454" s="57" t="s">
        <v>3011</v>
      </c>
      <c r="I454" s="57" t="s">
        <v>1272</v>
      </c>
      <c r="J454" s="57" t="s">
        <v>4334</v>
      </c>
    </row>
    <row r="455" spans="1:10" x14ac:dyDescent="0.25">
      <c r="A455" s="55">
        <v>14276</v>
      </c>
      <c r="B455" s="55" t="s">
        <v>3239</v>
      </c>
      <c r="C455" s="55">
        <v>2011</v>
      </c>
      <c r="D455" s="56">
        <v>40976</v>
      </c>
      <c r="E455" s="55">
        <v>5</v>
      </c>
      <c r="F455" s="55">
        <v>208</v>
      </c>
      <c r="G455" s="55">
        <v>1040</v>
      </c>
      <c r="H455" s="57" t="s">
        <v>3010</v>
      </c>
      <c r="I455" s="57" t="s">
        <v>1274</v>
      </c>
      <c r="J455" s="57" t="s">
        <v>4335</v>
      </c>
    </row>
    <row r="456" spans="1:10" x14ac:dyDescent="0.25">
      <c r="A456" s="55">
        <v>14277</v>
      </c>
      <c r="B456" s="55" t="s">
        <v>3239</v>
      </c>
      <c r="C456" s="55">
        <v>2011</v>
      </c>
      <c r="D456" s="56">
        <v>40976</v>
      </c>
      <c r="E456" s="55">
        <v>228</v>
      </c>
      <c r="F456" s="55">
        <v>837</v>
      </c>
      <c r="G456" s="55">
        <v>53448</v>
      </c>
      <c r="H456" s="57" t="s">
        <v>3010</v>
      </c>
      <c r="I456" s="57" t="s">
        <v>1274</v>
      </c>
      <c r="J456" s="57" t="s">
        <v>4336</v>
      </c>
    </row>
    <row r="457" spans="1:10" x14ac:dyDescent="0.25">
      <c r="A457" s="55">
        <v>14278</v>
      </c>
      <c r="B457" s="55" t="s">
        <v>3239</v>
      </c>
      <c r="C457" s="55">
        <v>2011</v>
      </c>
      <c r="D457" s="56">
        <v>40976</v>
      </c>
      <c r="E457" s="55">
        <v>283</v>
      </c>
      <c r="F457" s="55">
        <v>95</v>
      </c>
      <c r="G457" s="55">
        <v>20091</v>
      </c>
      <c r="H457" s="57" t="s">
        <v>3010</v>
      </c>
      <c r="I457" s="57" t="s">
        <v>1274</v>
      </c>
      <c r="J457" s="57" t="s">
        <v>4337</v>
      </c>
    </row>
    <row r="458" spans="1:10" x14ac:dyDescent="0.25">
      <c r="A458" s="55">
        <v>14279</v>
      </c>
      <c r="B458" s="55" t="s">
        <v>3240</v>
      </c>
      <c r="C458" s="55">
        <v>2011</v>
      </c>
      <c r="D458" s="56">
        <v>40977</v>
      </c>
      <c r="E458" s="55">
        <v>23</v>
      </c>
      <c r="F458" s="55">
        <v>184</v>
      </c>
      <c r="G458" s="55">
        <v>4232</v>
      </c>
      <c r="H458" s="57" t="s">
        <v>3010</v>
      </c>
      <c r="I458" s="57" t="s">
        <v>1274</v>
      </c>
      <c r="J458" s="57" t="s">
        <v>4338</v>
      </c>
    </row>
    <row r="459" spans="1:10" x14ac:dyDescent="0.25">
      <c r="A459" s="55">
        <v>14280</v>
      </c>
      <c r="B459" s="55" t="s">
        <v>3240</v>
      </c>
      <c r="C459" s="55">
        <v>2011</v>
      </c>
      <c r="D459" s="56">
        <v>40977</v>
      </c>
      <c r="E459" s="55">
        <v>176</v>
      </c>
      <c r="F459" s="55">
        <v>87</v>
      </c>
      <c r="G459" s="55">
        <v>7920</v>
      </c>
      <c r="H459" s="57" t="s">
        <v>3010</v>
      </c>
      <c r="I459" s="57" t="s">
        <v>1299</v>
      </c>
      <c r="J459" s="57" t="s">
        <v>4339</v>
      </c>
    </row>
    <row r="460" spans="1:10" x14ac:dyDescent="0.25">
      <c r="A460" s="55">
        <v>14281</v>
      </c>
      <c r="B460" s="55" t="s">
        <v>3240</v>
      </c>
      <c r="C460" s="55">
        <v>2011</v>
      </c>
      <c r="D460" s="56">
        <v>40977</v>
      </c>
      <c r="E460" s="55">
        <v>112</v>
      </c>
      <c r="F460" s="55">
        <v>105</v>
      </c>
      <c r="G460" s="55">
        <v>11760</v>
      </c>
      <c r="H460" s="57" t="s">
        <v>3010</v>
      </c>
      <c r="I460" s="57" t="s">
        <v>1274</v>
      </c>
      <c r="J460" s="57" t="s">
        <v>4340</v>
      </c>
    </row>
    <row r="461" spans="1:10" x14ac:dyDescent="0.25">
      <c r="A461" s="55">
        <v>14282</v>
      </c>
      <c r="B461" s="55" t="s">
        <v>3240</v>
      </c>
      <c r="C461" s="55">
        <v>2011</v>
      </c>
      <c r="D461" s="56">
        <v>40977</v>
      </c>
      <c r="E461" s="55">
        <v>76</v>
      </c>
      <c r="F461" s="55">
        <v>11</v>
      </c>
      <c r="G461" s="55">
        <v>836</v>
      </c>
      <c r="H461" s="57" t="s">
        <v>3010</v>
      </c>
      <c r="I461" s="57" t="s">
        <v>1274</v>
      </c>
      <c r="J461" s="57" t="s">
        <v>4341</v>
      </c>
    </row>
    <row r="462" spans="1:10" x14ac:dyDescent="0.25">
      <c r="A462" s="55">
        <v>14313</v>
      </c>
      <c r="B462" s="55" t="s">
        <v>3240</v>
      </c>
      <c r="C462" s="55">
        <v>2011</v>
      </c>
      <c r="D462" s="56">
        <v>40977</v>
      </c>
      <c r="E462" s="55">
        <v>109</v>
      </c>
      <c r="F462" s="55">
        <v>32</v>
      </c>
      <c r="G462" s="55">
        <v>3488</v>
      </c>
      <c r="H462" s="57" t="s">
        <v>3011</v>
      </c>
      <c r="I462" s="57" t="s">
        <v>1272</v>
      </c>
      <c r="J462" s="57" t="s">
        <v>4342</v>
      </c>
    </row>
    <row r="463" spans="1:10" x14ac:dyDescent="0.25">
      <c r="A463" s="55">
        <v>14283</v>
      </c>
      <c r="B463" s="55" t="s">
        <v>3241</v>
      </c>
      <c r="C463" s="55">
        <v>2011</v>
      </c>
      <c r="D463" s="56">
        <v>40979</v>
      </c>
      <c r="E463" s="55">
        <v>138</v>
      </c>
      <c r="F463" s="55">
        <v>953</v>
      </c>
      <c r="G463" s="55">
        <v>48750</v>
      </c>
      <c r="H463" s="57" t="s">
        <v>3010</v>
      </c>
      <c r="I463" s="57" t="s">
        <v>1299</v>
      </c>
      <c r="J463" s="57" t="s">
        <v>4343</v>
      </c>
    </row>
    <row r="464" spans="1:10" x14ac:dyDescent="0.25">
      <c r="A464" s="55">
        <v>14284</v>
      </c>
      <c r="B464" s="55" t="s">
        <v>3241</v>
      </c>
      <c r="C464" s="55">
        <v>2011</v>
      </c>
      <c r="D464" s="56">
        <v>40979</v>
      </c>
      <c r="E464" s="55">
        <v>248</v>
      </c>
      <c r="F464" s="55">
        <v>12</v>
      </c>
      <c r="G464" s="55">
        <v>2976</v>
      </c>
      <c r="H464" s="57" t="s">
        <v>3010</v>
      </c>
      <c r="I464" s="57" t="s">
        <v>1274</v>
      </c>
      <c r="J464" s="57" t="s">
        <v>4344</v>
      </c>
    </row>
    <row r="465" spans="1:10" x14ac:dyDescent="0.25">
      <c r="A465" s="55">
        <v>14285</v>
      </c>
      <c r="B465" s="55" t="s">
        <v>3242</v>
      </c>
      <c r="C465" s="55">
        <v>2011</v>
      </c>
      <c r="D465" s="56">
        <v>40980</v>
      </c>
      <c r="E465" s="55">
        <v>35</v>
      </c>
      <c r="F465" s="55">
        <v>837</v>
      </c>
      <c r="G465" s="55">
        <v>19327</v>
      </c>
      <c r="H465" s="57" t="s">
        <v>3010</v>
      </c>
      <c r="I465" s="57" t="s">
        <v>1270</v>
      </c>
      <c r="J465" s="57" t="s">
        <v>4345</v>
      </c>
    </row>
    <row r="466" spans="1:10" x14ac:dyDescent="0.25">
      <c r="A466" s="55">
        <v>14322</v>
      </c>
      <c r="B466" s="55" t="s">
        <v>3242</v>
      </c>
      <c r="C466" s="55">
        <v>2011</v>
      </c>
      <c r="D466" s="56">
        <v>40980</v>
      </c>
      <c r="E466" s="55">
        <v>39</v>
      </c>
      <c r="F466" s="55">
        <v>20</v>
      </c>
      <c r="G466" s="55">
        <v>780</v>
      </c>
      <c r="H466" s="57" t="s">
        <v>3011</v>
      </c>
      <c r="I466" s="57" t="s">
        <v>1272</v>
      </c>
      <c r="J466" s="57" t="s">
        <v>4346</v>
      </c>
    </row>
    <row r="467" spans="1:10" x14ac:dyDescent="0.25">
      <c r="A467" s="55">
        <v>14314</v>
      </c>
      <c r="B467" s="55" t="s">
        <v>3243</v>
      </c>
      <c r="C467" s="55">
        <v>2011</v>
      </c>
      <c r="D467" s="56">
        <v>40981</v>
      </c>
      <c r="E467" s="55">
        <v>462</v>
      </c>
      <c r="F467" s="55">
        <v>109</v>
      </c>
      <c r="G467" s="55">
        <v>24978</v>
      </c>
      <c r="H467" s="57" t="s">
        <v>3011</v>
      </c>
      <c r="I467" s="57" t="s">
        <v>1272</v>
      </c>
      <c r="J467" s="57" t="s">
        <v>4347</v>
      </c>
    </row>
    <row r="468" spans="1:10" x14ac:dyDescent="0.25">
      <c r="A468" s="55">
        <v>14324</v>
      </c>
      <c r="B468" s="55" t="s">
        <v>3243</v>
      </c>
      <c r="C468" s="55">
        <v>2011</v>
      </c>
      <c r="D468" s="56">
        <v>40981</v>
      </c>
      <c r="E468" s="55">
        <v>530</v>
      </c>
      <c r="F468" s="55">
        <v>50</v>
      </c>
      <c r="G468" s="55">
        <v>26500</v>
      </c>
      <c r="H468" s="57" t="s">
        <v>3011</v>
      </c>
      <c r="I468" s="57" t="s">
        <v>1272</v>
      </c>
      <c r="J468" s="57" t="s">
        <v>4348</v>
      </c>
    </row>
    <row r="469" spans="1:10" x14ac:dyDescent="0.25">
      <c r="A469" s="55">
        <v>14315</v>
      </c>
      <c r="B469" s="55" t="s">
        <v>3244</v>
      </c>
      <c r="C469" s="55">
        <v>2011</v>
      </c>
      <c r="D469" s="56">
        <v>40982</v>
      </c>
      <c r="E469" s="55">
        <v>514</v>
      </c>
      <c r="F469" s="55">
        <v>145</v>
      </c>
      <c r="G469" s="55">
        <v>35175</v>
      </c>
      <c r="H469" s="57" t="s">
        <v>3011</v>
      </c>
      <c r="I469" s="57" t="s">
        <v>1272</v>
      </c>
      <c r="J469" s="57" t="s">
        <v>4349</v>
      </c>
    </row>
    <row r="470" spans="1:10" x14ac:dyDescent="0.25">
      <c r="A470" s="55">
        <v>14320</v>
      </c>
      <c r="B470" s="55" t="s">
        <v>3244</v>
      </c>
      <c r="C470" s="55">
        <v>2011</v>
      </c>
      <c r="D470" s="56">
        <v>40982</v>
      </c>
      <c r="E470" s="55">
        <v>366</v>
      </c>
      <c r="F470" s="55">
        <v>29</v>
      </c>
      <c r="G470" s="55">
        <v>25576</v>
      </c>
      <c r="H470" s="57" t="s">
        <v>3011</v>
      </c>
      <c r="I470" s="57" t="s">
        <v>1272</v>
      </c>
      <c r="J470" s="57" t="s">
        <v>4304</v>
      </c>
    </row>
    <row r="471" spans="1:10" x14ac:dyDescent="0.25">
      <c r="A471" s="55">
        <v>14286</v>
      </c>
      <c r="B471" s="55" t="s">
        <v>3245</v>
      </c>
      <c r="C471" s="55">
        <v>2011</v>
      </c>
      <c r="D471" s="56">
        <v>40983</v>
      </c>
      <c r="E471" s="55">
        <v>418</v>
      </c>
      <c r="F471" s="55">
        <v>50</v>
      </c>
      <c r="G471" s="55">
        <v>20900</v>
      </c>
      <c r="H471" s="57" t="s">
        <v>3010</v>
      </c>
      <c r="I471" s="57" t="s">
        <v>1322</v>
      </c>
      <c r="J471" s="57" t="s">
        <v>4350</v>
      </c>
    </row>
    <row r="472" spans="1:10" x14ac:dyDescent="0.25">
      <c r="A472" s="55">
        <v>14307</v>
      </c>
      <c r="B472" s="55" t="s">
        <v>3245</v>
      </c>
      <c r="C472" s="55">
        <v>2011</v>
      </c>
      <c r="D472" s="56">
        <v>40983</v>
      </c>
      <c r="E472" s="55">
        <v>387</v>
      </c>
      <c r="F472" s="55">
        <v>47</v>
      </c>
      <c r="G472" s="55">
        <v>18189</v>
      </c>
      <c r="H472" s="57" t="s">
        <v>3011</v>
      </c>
      <c r="I472" s="57" t="s">
        <v>1272</v>
      </c>
      <c r="J472" s="57" t="s">
        <v>4351</v>
      </c>
    </row>
    <row r="473" spans="1:10" x14ac:dyDescent="0.25">
      <c r="A473" s="55">
        <v>14317</v>
      </c>
      <c r="B473" s="55" t="s">
        <v>3245</v>
      </c>
      <c r="C473" s="55">
        <v>2011</v>
      </c>
      <c r="D473" s="56">
        <v>40983</v>
      </c>
      <c r="E473" s="55">
        <v>270</v>
      </c>
      <c r="F473" s="55">
        <v>10</v>
      </c>
      <c r="G473" s="55">
        <v>940</v>
      </c>
      <c r="H473" s="57" t="s">
        <v>3011</v>
      </c>
      <c r="I473" s="57" t="s">
        <v>1272</v>
      </c>
      <c r="J473" s="57" t="s">
        <v>4352</v>
      </c>
    </row>
    <row r="474" spans="1:10" x14ac:dyDescent="0.25">
      <c r="A474" s="55">
        <v>14287</v>
      </c>
      <c r="B474" s="55" t="s">
        <v>3246</v>
      </c>
      <c r="C474" s="55">
        <v>2011</v>
      </c>
      <c r="D474" s="56">
        <v>40984</v>
      </c>
      <c r="E474" s="55">
        <v>15</v>
      </c>
      <c r="F474" s="55">
        <v>47</v>
      </c>
      <c r="G474" s="55">
        <v>705</v>
      </c>
      <c r="H474" s="57" t="s">
        <v>3010</v>
      </c>
      <c r="I474" s="57" t="s">
        <v>1274</v>
      </c>
      <c r="J474" s="57" t="s">
        <v>4353</v>
      </c>
    </row>
    <row r="475" spans="1:10" x14ac:dyDescent="0.25">
      <c r="A475" s="55">
        <v>14312</v>
      </c>
      <c r="B475" s="55" t="s">
        <v>3246</v>
      </c>
      <c r="C475" s="55">
        <v>2011</v>
      </c>
      <c r="D475" s="56">
        <v>40984</v>
      </c>
      <c r="E475" s="55">
        <v>360</v>
      </c>
      <c r="F475" s="55">
        <v>37</v>
      </c>
      <c r="G475" s="55">
        <v>13320</v>
      </c>
      <c r="H475" s="57" t="s">
        <v>3011</v>
      </c>
      <c r="I475" s="57" t="s">
        <v>1272</v>
      </c>
      <c r="J475" s="57" t="s">
        <v>4354</v>
      </c>
    </row>
    <row r="476" spans="1:10" x14ac:dyDescent="0.25">
      <c r="A476" s="55">
        <v>14316</v>
      </c>
      <c r="B476" s="55" t="s">
        <v>3246</v>
      </c>
      <c r="C476" s="55">
        <v>2011</v>
      </c>
      <c r="D476" s="56">
        <v>40984</v>
      </c>
      <c r="E476" s="55">
        <v>15</v>
      </c>
      <c r="F476" s="55">
        <v>218</v>
      </c>
      <c r="G476" s="55">
        <v>6229</v>
      </c>
      <c r="H476" s="57" t="s">
        <v>3011</v>
      </c>
      <c r="I476" s="57" t="s">
        <v>1272</v>
      </c>
      <c r="J476" s="57" t="s">
        <v>4355</v>
      </c>
    </row>
    <row r="477" spans="1:10" x14ac:dyDescent="0.25">
      <c r="A477" s="55">
        <v>14306</v>
      </c>
      <c r="B477" s="55" t="s">
        <v>3247</v>
      </c>
      <c r="C477" s="55">
        <v>2011</v>
      </c>
      <c r="D477" s="56">
        <v>40986</v>
      </c>
      <c r="E477" s="55">
        <v>317</v>
      </c>
      <c r="F477" s="55">
        <v>384</v>
      </c>
      <c r="G477" s="55">
        <v>37318</v>
      </c>
      <c r="H477" s="57" t="s">
        <v>3011</v>
      </c>
      <c r="I477" s="57" t="s">
        <v>1272</v>
      </c>
      <c r="J477" s="57" t="s">
        <v>4356</v>
      </c>
    </row>
    <row r="478" spans="1:10" x14ac:dyDescent="0.25">
      <c r="A478" s="55">
        <v>14288</v>
      </c>
      <c r="B478" s="55" t="s">
        <v>3248</v>
      </c>
      <c r="C478" s="55">
        <v>2011</v>
      </c>
      <c r="D478" s="56">
        <v>40987</v>
      </c>
      <c r="E478" s="55">
        <v>47</v>
      </c>
      <c r="F478" s="55">
        <v>711</v>
      </c>
      <c r="G478" s="55">
        <v>26607</v>
      </c>
      <c r="H478" s="57" t="s">
        <v>3010</v>
      </c>
      <c r="I478" s="57" t="s">
        <v>1299</v>
      </c>
      <c r="J478" s="57" t="s">
        <v>4357</v>
      </c>
    </row>
    <row r="479" spans="1:10" x14ac:dyDescent="0.25">
      <c r="A479" s="55">
        <v>14289</v>
      </c>
      <c r="B479" s="55" t="s">
        <v>3248</v>
      </c>
      <c r="C479" s="55">
        <v>2011</v>
      </c>
      <c r="D479" s="56">
        <v>40987</v>
      </c>
      <c r="E479" s="55">
        <v>11</v>
      </c>
      <c r="F479" s="55">
        <v>711</v>
      </c>
      <c r="G479" s="55">
        <v>7821</v>
      </c>
      <c r="H479" s="57" t="s">
        <v>3010</v>
      </c>
      <c r="I479" s="57" t="s">
        <v>1299</v>
      </c>
      <c r="J479" s="57" t="s">
        <v>4358</v>
      </c>
    </row>
    <row r="480" spans="1:10" x14ac:dyDescent="0.25">
      <c r="A480" s="55">
        <v>14318</v>
      </c>
      <c r="B480" s="55" t="s">
        <v>3248</v>
      </c>
      <c r="C480" s="55">
        <v>2011</v>
      </c>
      <c r="D480" s="56">
        <v>40987</v>
      </c>
      <c r="E480" s="55">
        <v>117</v>
      </c>
      <c r="F480" s="55">
        <v>11</v>
      </c>
      <c r="G480" s="55">
        <v>1287</v>
      </c>
      <c r="H480" s="57" t="s">
        <v>3011</v>
      </c>
      <c r="I480" s="57" t="s">
        <v>1272</v>
      </c>
      <c r="J480" s="57" t="s">
        <v>4359</v>
      </c>
    </row>
    <row r="481" spans="1:10" x14ac:dyDescent="0.25">
      <c r="A481" s="55">
        <v>14290</v>
      </c>
      <c r="B481" s="55" t="s">
        <v>3249</v>
      </c>
      <c r="C481" s="55">
        <v>2011</v>
      </c>
      <c r="D481" s="56">
        <v>40988</v>
      </c>
      <c r="E481" s="55">
        <v>302</v>
      </c>
      <c r="F481" s="55">
        <v>124</v>
      </c>
      <c r="G481" s="55">
        <v>19360</v>
      </c>
      <c r="H481" s="57" t="s">
        <v>3010</v>
      </c>
      <c r="I481" s="57" t="s">
        <v>1299</v>
      </c>
      <c r="J481" s="57" t="s">
        <v>4360</v>
      </c>
    </row>
    <row r="482" spans="1:10" x14ac:dyDescent="0.25">
      <c r="A482" s="55">
        <v>14291</v>
      </c>
      <c r="B482" s="55" t="s">
        <v>3249</v>
      </c>
      <c r="C482" s="55">
        <v>2011</v>
      </c>
      <c r="D482" s="56">
        <v>40988</v>
      </c>
      <c r="E482" s="55">
        <v>136</v>
      </c>
      <c r="F482" s="55">
        <v>131</v>
      </c>
      <c r="G482" s="55">
        <v>8272</v>
      </c>
      <c r="H482" s="57" t="s">
        <v>3011</v>
      </c>
      <c r="I482" s="57" t="s">
        <v>1272</v>
      </c>
      <c r="J482" s="57" t="s">
        <v>4361</v>
      </c>
    </row>
    <row r="483" spans="1:10" x14ac:dyDescent="0.25">
      <c r="A483" s="55">
        <v>14292</v>
      </c>
      <c r="B483" s="55" t="s">
        <v>3249</v>
      </c>
      <c r="C483" s="55">
        <v>2011</v>
      </c>
      <c r="D483" s="56">
        <v>40988</v>
      </c>
      <c r="E483" s="55">
        <v>212</v>
      </c>
      <c r="F483" s="55">
        <v>319</v>
      </c>
      <c r="G483" s="55">
        <v>12862</v>
      </c>
      <c r="H483" s="57" t="s">
        <v>3010</v>
      </c>
      <c r="I483" s="57" t="s">
        <v>1322</v>
      </c>
      <c r="J483" s="57" t="s">
        <v>4362</v>
      </c>
    </row>
    <row r="484" spans="1:10" x14ac:dyDescent="0.25">
      <c r="A484" s="55">
        <v>14293</v>
      </c>
      <c r="B484" s="55" t="s">
        <v>3249</v>
      </c>
      <c r="C484" s="55">
        <v>2011</v>
      </c>
      <c r="D484" s="56">
        <v>40988</v>
      </c>
      <c r="E484" s="55">
        <v>424</v>
      </c>
      <c r="F484" s="55">
        <v>227</v>
      </c>
      <c r="G484" s="55">
        <v>58337</v>
      </c>
      <c r="H484" s="57" t="s">
        <v>3010</v>
      </c>
      <c r="I484" s="57" t="s">
        <v>1322</v>
      </c>
      <c r="J484" s="57" t="s">
        <v>4363</v>
      </c>
    </row>
    <row r="485" spans="1:10" x14ac:dyDescent="0.25">
      <c r="A485" s="55">
        <v>14294</v>
      </c>
      <c r="B485" s="55" t="s">
        <v>3249</v>
      </c>
      <c r="C485" s="55">
        <v>2011</v>
      </c>
      <c r="D485" s="56">
        <v>40988</v>
      </c>
      <c r="E485" s="55">
        <v>38</v>
      </c>
      <c r="F485" s="55">
        <v>370</v>
      </c>
      <c r="G485" s="55">
        <v>10550</v>
      </c>
      <c r="H485" s="57" t="s">
        <v>3010</v>
      </c>
      <c r="I485" s="57" t="s">
        <v>1322</v>
      </c>
      <c r="J485" s="57" t="s">
        <v>4364</v>
      </c>
    </row>
    <row r="486" spans="1:10" x14ac:dyDescent="0.25">
      <c r="A486" s="55">
        <v>14295</v>
      </c>
      <c r="B486" s="55" t="s">
        <v>3249</v>
      </c>
      <c r="C486" s="55">
        <v>2011</v>
      </c>
      <c r="D486" s="56">
        <v>40988</v>
      </c>
      <c r="E486" s="55">
        <v>1337</v>
      </c>
      <c r="F486" s="55">
        <v>171</v>
      </c>
      <c r="G486" s="55">
        <v>25029</v>
      </c>
      <c r="H486" s="57" t="s">
        <v>3010</v>
      </c>
      <c r="I486" s="57" t="s">
        <v>1274</v>
      </c>
      <c r="J486" s="57" t="s">
        <v>4365</v>
      </c>
    </row>
    <row r="487" spans="1:10" x14ac:dyDescent="0.25">
      <c r="A487" s="55">
        <v>14296</v>
      </c>
      <c r="B487" s="55" t="s">
        <v>3249</v>
      </c>
      <c r="C487" s="55">
        <v>2011</v>
      </c>
      <c r="D487" s="56">
        <v>40988</v>
      </c>
      <c r="E487" s="55">
        <v>96</v>
      </c>
      <c r="F487" s="55">
        <v>4</v>
      </c>
      <c r="G487" s="55">
        <v>384</v>
      </c>
      <c r="H487" s="57" t="s">
        <v>3010</v>
      </c>
      <c r="I487" s="57" t="s">
        <v>1274</v>
      </c>
      <c r="J487" s="57" t="s">
        <v>4366</v>
      </c>
    </row>
    <row r="488" spans="1:10" x14ac:dyDescent="0.25">
      <c r="A488" s="55">
        <v>14297</v>
      </c>
      <c r="B488" s="55" t="s">
        <v>3249</v>
      </c>
      <c r="C488" s="55">
        <v>2011</v>
      </c>
      <c r="D488" s="56">
        <v>40988</v>
      </c>
      <c r="E488" s="55">
        <v>99</v>
      </c>
      <c r="F488" s="55">
        <v>353</v>
      </c>
      <c r="G488" s="55">
        <v>23001</v>
      </c>
      <c r="H488" s="57" t="s">
        <v>3010</v>
      </c>
      <c r="I488" s="57" t="s">
        <v>1274</v>
      </c>
      <c r="J488" s="57" t="s">
        <v>4367</v>
      </c>
    </row>
    <row r="489" spans="1:10" x14ac:dyDescent="0.25">
      <c r="A489" s="55">
        <v>14298</v>
      </c>
      <c r="B489" s="55" t="s">
        <v>3249</v>
      </c>
      <c r="C489" s="55">
        <v>2011</v>
      </c>
      <c r="D489" s="56">
        <v>40988</v>
      </c>
      <c r="E489" s="55">
        <v>603</v>
      </c>
      <c r="F489" s="55">
        <v>132</v>
      </c>
      <c r="G489" s="55">
        <v>45506</v>
      </c>
      <c r="H489" s="57" t="s">
        <v>3010</v>
      </c>
      <c r="I489" s="57" t="s">
        <v>1299</v>
      </c>
      <c r="J489" s="57" t="s">
        <v>4368</v>
      </c>
    </row>
    <row r="490" spans="1:10" x14ac:dyDescent="0.25">
      <c r="A490" s="55">
        <v>14299</v>
      </c>
      <c r="B490" s="55" t="s">
        <v>3250</v>
      </c>
      <c r="C490" s="55">
        <v>2011</v>
      </c>
      <c r="D490" s="56">
        <v>40989</v>
      </c>
      <c r="E490" s="55">
        <v>199</v>
      </c>
      <c r="F490" s="55">
        <v>10</v>
      </c>
      <c r="G490" s="55">
        <v>1990</v>
      </c>
      <c r="H490" s="57" t="s">
        <v>3010</v>
      </c>
      <c r="I490" s="57" t="s">
        <v>1322</v>
      </c>
      <c r="J490" s="57" t="s">
        <v>4369</v>
      </c>
    </row>
    <row r="491" spans="1:10" x14ac:dyDescent="0.25">
      <c r="A491" s="55">
        <v>14300</v>
      </c>
      <c r="B491" s="55" t="s">
        <v>3250</v>
      </c>
      <c r="C491" s="55">
        <v>2011</v>
      </c>
      <c r="D491" s="56">
        <v>40989</v>
      </c>
      <c r="E491" s="55">
        <v>337</v>
      </c>
      <c r="F491" s="55">
        <v>6</v>
      </c>
      <c r="G491" s="55">
        <v>2022</v>
      </c>
      <c r="H491" s="57" t="s">
        <v>3010</v>
      </c>
      <c r="I491" s="57" t="s">
        <v>1322</v>
      </c>
      <c r="J491" s="57" t="s">
        <v>4370</v>
      </c>
    </row>
    <row r="492" spans="1:10" x14ac:dyDescent="0.25">
      <c r="A492" s="55">
        <v>14301</v>
      </c>
      <c r="B492" s="55" t="s">
        <v>3250</v>
      </c>
      <c r="C492" s="55">
        <v>2011</v>
      </c>
      <c r="D492" s="56">
        <v>40989</v>
      </c>
      <c r="E492" s="55">
        <v>14</v>
      </c>
      <c r="F492" s="55">
        <v>264</v>
      </c>
      <c r="G492" s="55">
        <v>3015</v>
      </c>
      <c r="H492" s="57" t="s">
        <v>3010</v>
      </c>
      <c r="I492" s="57" t="s">
        <v>1299</v>
      </c>
      <c r="J492" s="57" t="s">
        <v>4371</v>
      </c>
    </row>
    <row r="493" spans="1:10" x14ac:dyDescent="0.25">
      <c r="A493" s="55">
        <v>14302</v>
      </c>
      <c r="B493" s="55" t="s">
        <v>3250</v>
      </c>
      <c r="C493" s="55">
        <v>2011</v>
      </c>
      <c r="D493" s="56">
        <v>40989</v>
      </c>
      <c r="E493" s="55">
        <v>101</v>
      </c>
      <c r="F493" s="55">
        <v>75</v>
      </c>
      <c r="G493" s="55">
        <v>3325</v>
      </c>
      <c r="H493" s="57" t="s">
        <v>3010</v>
      </c>
      <c r="I493" s="57" t="s">
        <v>1322</v>
      </c>
      <c r="J493" s="57" t="s">
        <v>4372</v>
      </c>
    </row>
    <row r="494" spans="1:10" x14ac:dyDescent="0.25">
      <c r="A494" s="55">
        <v>14319</v>
      </c>
      <c r="B494" s="55" t="s">
        <v>3250</v>
      </c>
      <c r="C494" s="55">
        <v>2011</v>
      </c>
      <c r="D494" s="56">
        <v>40989</v>
      </c>
      <c r="E494" s="55">
        <v>366</v>
      </c>
      <c r="F494" s="55">
        <v>39</v>
      </c>
      <c r="G494" s="55">
        <v>14274</v>
      </c>
      <c r="H494" s="57" t="s">
        <v>3011</v>
      </c>
      <c r="I494" s="57" t="s">
        <v>1272</v>
      </c>
      <c r="J494" s="57" t="s">
        <v>4373</v>
      </c>
    </row>
    <row r="495" spans="1:10" x14ac:dyDescent="0.25">
      <c r="A495" s="55">
        <v>14303</v>
      </c>
      <c r="B495" s="55" t="s">
        <v>3251</v>
      </c>
      <c r="C495" s="55">
        <v>2011</v>
      </c>
      <c r="D495" s="56">
        <v>40990</v>
      </c>
      <c r="E495" s="55">
        <v>432</v>
      </c>
      <c r="F495" s="55">
        <v>153</v>
      </c>
      <c r="G495" s="55">
        <v>41121</v>
      </c>
      <c r="H495" s="57" t="s">
        <v>3010</v>
      </c>
      <c r="I495" s="57" t="s">
        <v>1322</v>
      </c>
      <c r="J495" s="57" t="s">
        <v>4374</v>
      </c>
    </row>
    <row r="496" spans="1:10" x14ac:dyDescent="0.25">
      <c r="A496" s="55">
        <v>14321</v>
      </c>
      <c r="B496" s="55" t="s">
        <v>3252</v>
      </c>
      <c r="C496" s="55">
        <v>2011</v>
      </c>
      <c r="D496" s="56">
        <v>40991</v>
      </c>
      <c r="E496" s="55">
        <v>573</v>
      </c>
      <c r="F496" s="55">
        <v>296</v>
      </c>
      <c r="G496" s="55">
        <v>79929</v>
      </c>
      <c r="H496" s="57" t="s">
        <v>3011</v>
      </c>
      <c r="I496" s="57" t="s">
        <v>1272</v>
      </c>
      <c r="J496" s="57" t="s">
        <v>4375</v>
      </c>
    </row>
    <row r="497" spans="1:10" x14ac:dyDescent="0.25">
      <c r="A497" s="55">
        <v>14308</v>
      </c>
      <c r="B497" s="55" t="s">
        <v>3253</v>
      </c>
      <c r="C497" s="55">
        <v>2011</v>
      </c>
      <c r="D497" s="56">
        <v>40993</v>
      </c>
      <c r="E497" s="55">
        <v>240</v>
      </c>
      <c r="F497" s="55">
        <v>8</v>
      </c>
      <c r="G497" s="55">
        <v>660</v>
      </c>
      <c r="H497" s="57" t="s">
        <v>3011</v>
      </c>
      <c r="I497" s="57" t="s">
        <v>1272</v>
      </c>
      <c r="J497" s="57" t="s">
        <v>4376</v>
      </c>
    </row>
    <row r="498" spans="1:10" x14ac:dyDescent="0.25">
      <c r="A498" s="55">
        <v>14323</v>
      </c>
      <c r="B498" s="55" t="s">
        <v>3254</v>
      </c>
      <c r="C498" s="55">
        <v>2011</v>
      </c>
      <c r="D498" s="56">
        <v>40995</v>
      </c>
      <c r="E498" s="55">
        <v>487</v>
      </c>
      <c r="F498" s="55">
        <v>23</v>
      </c>
      <c r="G498" s="55">
        <v>15379</v>
      </c>
      <c r="H498" s="57" t="s">
        <v>3011</v>
      </c>
      <c r="I498" s="57" t="s">
        <v>1272</v>
      </c>
      <c r="J498" s="57" t="s">
        <v>4377</v>
      </c>
    </row>
    <row r="499" spans="1:10" x14ac:dyDescent="0.25">
      <c r="A499" s="55">
        <v>14325</v>
      </c>
      <c r="B499" s="55" t="s">
        <v>3255</v>
      </c>
      <c r="C499" s="55">
        <v>2011</v>
      </c>
      <c r="D499" s="56">
        <v>40996</v>
      </c>
      <c r="E499" s="55">
        <v>175</v>
      </c>
      <c r="F499" s="55">
        <v>44</v>
      </c>
      <c r="G499" s="55">
        <v>7700</v>
      </c>
      <c r="H499" s="57" t="s">
        <v>3011</v>
      </c>
      <c r="I499" s="57" t="s">
        <v>1272</v>
      </c>
      <c r="J499" s="57" t="s">
        <v>4378</v>
      </c>
    </row>
    <row r="500" spans="1:10" x14ac:dyDescent="0.25">
      <c r="A500" s="55">
        <v>14326</v>
      </c>
      <c r="B500" s="55" t="s">
        <v>3255</v>
      </c>
      <c r="C500" s="55">
        <v>2011</v>
      </c>
      <c r="D500" s="56">
        <v>40996</v>
      </c>
      <c r="E500" s="55">
        <v>374</v>
      </c>
      <c r="F500" s="55">
        <v>16</v>
      </c>
      <c r="G500" s="55">
        <v>5984</v>
      </c>
      <c r="H500" s="57" t="s">
        <v>3011</v>
      </c>
      <c r="I500" s="57" t="s">
        <v>1272</v>
      </c>
      <c r="J500" s="57" t="s">
        <v>4379</v>
      </c>
    </row>
    <row r="501" spans="1:10" x14ac:dyDescent="0.25">
      <c r="A501" s="55">
        <v>14328</v>
      </c>
      <c r="B501" s="55" t="s">
        <v>3255</v>
      </c>
      <c r="C501" s="55">
        <v>2011</v>
      </c>
      <c r="D501" s="56">
        <v>40996</v>
      </c>
      <c r="E501" s="55">
        <v>130</v>
      </c>
      <c r="F501" s="55">
        <v>5</v>
      </c>
      <c r="G501" s="55">
        <v>650</v>
      </c>
      <c r="H501" s="57" t="s">
        <v>3011</v>
      </c>
      <c r="I501" s="57" t="s">
        <v>1272</v>
      </c>
      <c r="J501" s="57" t="s">
        <v>4380</v>
      </c>
    </row>
    <row r="502" spans="1:10" x14ac:dyDescent="0.25">
      <c r="A502" s="55">
        <v>14304</v>
      </c>
      <c r="B502" s="55" t="s">
        <v>3256</v>
      </c>
      <c r="C502" s="55">
        <v>2011</v>
      </c>
      <c r="D502" s="56">
        <v>40997</v>
      </c>
      <c r="E502" s="55">
        <v>45</v>
      </c>
      <c r="F502" s="55">
        <v>5</v>
      </c>
      <c r="G502" s="55">
        <v>225</v>
      </c>
      <c r="H502" s="57" t="s">
        <v>3010</v>
      </c>
      <c r="I502" s="57" t="s">
        <v>1274</v>
      </c>
      <c r="J502" s="57" t="s">
        <v>4381</v>
      </c>
    </row>
    <row r="503" spans="1:10" x14ac:dyDescent="0.25">
      <c r="A503" s="55">
        <v>14305</v>
      </c>
      <c r="B503" s="55" t="s">
        <v>3256</v>
      </c>
      <c r="C503" s="55">
        <v>2011</v>
      </c>
      <c r="D503" s="56">
        <v>40997</v>
      </c>
      <c r="E503" s="55">
        <v>390</v>
      </c>
      <c r="F503" s="55">
        <v>30</v>
      </c>
      <c r="G503" s="55">
        <v>11700</v>
      </c>
      <c r="H503" s="57" t="s">
        <v>3011</v>
      </c>
      <c r="I503" s="57" t="s">
        <v>1272</v>
      </c>
      <c r="J503" s="57" t="s">
        <v>4382</v>
      </c>
    </row>
    <row r="504" spans="1:10" x14ac:dyDescent="0.25">
      <c r="A504" s="55">
        <v>14327</v>
      </c>
      <c r="B504" s="55" t="s">
        <v>3256</v>
      </c>
      <c r="C504" s="55">
        <v>2011</v>
      </c>
      <c r="D504" s="56">
        <v>40997</v>
      </c>
      <c r="E504" s="55">
        <v>15</v>
      </c>
      <c r="F504" s="55">
        <v>53</v>
      </c>
      <c r="G504" s="55">
        <v>954</v>
      </c>
      <c r="H504" s="57" t="s">
        <v>3011</v>
      </c>
      <c r="I504" s="57" t="s">
        <v>1272</v>
      </c>
      <c r="J504" s="57" t="s">
        <v>4383</v>
      </c>
    </row>
    <row r="505" spans="1:10" x14ac:dyDescent="0.25">
      <c r="A505" s="55">
        <v>14329</v>
      </c>
      <c r="B505" s="55" t="s">
        <v>3257</v>
      </c>
      <c r="C505" s="55">
        <v>2011</v>
      </c>
      <c r="D505" s="56">
        <v>40998</v>
      </c>
      <c r="E505" s="55">
        <v>355</v>
      </c>
      <c r="F505" s="55">
        <v>74</v>
      </c>
      <c r="G505" s="55">
        <v>26270</v>
      </c>
      <c r="H505" s="57" t="s">
        <v>3011</v>
      </c>
      <c r="I505" s="57" t="s">
        <v>1272</v>
      </c>
      <c r="J505" s="57" t="s">
        <v>4384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topLeftCell="A196" workbookViewId="0">
      <selection activeCell="H250" sqref="H250"/>
    </sheetView>
  </sheetViews>
  <sheetFormatPr defaultRowHeight="15" x14ac:dyDescent="0.25"/>
  <cols>
    <col min="1" max="1" width="19.42578125" customWidth="1"/>
  </cols>
  <sheetData>
    <row r="1" spans="1:5" x14ac:dyDescent="0.25">
      <c r="A1" s="32" t="s">
        <v>0</v>
      </c>
      <c r="B1" s="32" t="s">
        <v>1256</v>
      </c>
      <c r="C1" s="32" t="s">
        <v>1257</v>
      </c>
      <c r="D1" s="32" t="s">
        <v>3</v>
      </c>
      <c r="E1" s="32" t="s">
        <v>4</v>
      </c>
    </row>
    <row r="2" spans="1:5" x14ac:dyDescent="0.25">
      <c r="A2" s="33" t="s">
        <v>3017</v>
      </c>
      <c r="B2" s="33">
        <v>2011</v>
      </c>
      <c r="C2" s="33">
        <v>88</v>
      </c>
      <c r="D2" s="33">
        <v>737</v>
      </c>
      <c r="E2" s="33">
        <v>32994</v>
      </c>
    </row>
    <row r="3" spans="1:5" x14ac:dyDescent="0.25">
      <c r="A3" s="33" t="s">
        <v>3018</v>
      </c>
      <c r="B3" s="33">
        <v>2011</v>
      </c>
      <c r="C3" s="33">
        <v>117</v>
      </c>
      <c r="D3" s="33">
        <v>30</v>
      </c>
      <c r="E3" s="33">
        <v>3510</v>
      </c>
    </row>
    <row r="4" spans="1:5" x14ac:dyDescent="0.25">
      <c r="A4" s="33" t="s">
        <v>3019</v>
      </c>
      <c r="B4" s="33">
        <v>2011</v>
      </c>
      <c r="C4" s="33">
        <v>60</v>
      </c>
      <c r="D4" s="33">
        <v>58</v>
      </c>
      <c r="E4" s="33">
        <v>3480</v>
      </c>
    </row>
    <row r="5" spans="1:5" x14ac:dyDescent="0.25">
      <c r="A5" s="33" t="s">
        <v>3020</v>
      </c>
      <c r="B5" s="33">
        <v>2011</v>
      </c>
      <c r="C5" s="33">
        <v>405</v>
      </c>
      <c r="D5" s="33">
        <v>30</v>
      </c>
      <c r="E5" s="33">
        <v>12150</v>
      </c>
    </row>
    <row r="6" spans="1:5" x14ac:dyDescent="0.25">
      <c r="A6" s="33" t="s">
        <v>3021</v>
      </c>
      <c r="B6" s="33">
        <v>2011</v>
      </c>
      <c r="C6" s="33">
        <v>226</v>
      </c>
      <c r="D6" s="33">
        <v>17</v>
      </c>
      <c r="E6" s="33">
        <v>3842</v>
      </c>
    </row>
    <row r="7" spans="1:5" x14ac:dyDescent="0.25">
      <c r="A7" s="33" t="s">
        <v>3022</v>
      </c>
      <c r="B7" s="33">
        <v>2011</v>
      </c>
      <c r="C7" s="33">
        <v>365</v>
      </c>
      <c r="D7" s="33">
        <v>2865</v>
      </c>
      <c r="E7" s="33">
        <v>122484</v>
      </c>
    </row>
    <row r="8" spans="1:5" x14ac:dyDescent="0.25">
      <c r="A8" s="33" t="s">
        <v>3023</v>
      </c>
      <c r="B8" s="33">
        <v>2011</v>
      </c>
      <c r="C8" s="33">
        <v>337</v>
      </c>
      <c r="D8" s="33">
        <v>87</v>
      </c>
      <c r="E8" s="33">
        <v>25900</v>
      </c>
    </row>
    <row r="9" spans="1:5" x14ac:dyDescent="0.25">
      <c r="A9" s="33" t="s">
        <v>3024</v>
      </c>
      <c r="B9" s="33">
        <v>2011</v>
      </c>
      <c r="C9" s="33">
        <v>7</v>
      </c>
      <c r="D9" s="33">
        <v>944</v>
      </c>
      <c r="E9" s="33">
        <v>6608</v>
      </c>
    </row>
    <row r="10" spans="1:5" x14ac:dyDescent="0.25">
      <c r="A10" s="33" t="s">
        <v>3025</v>
      </c>
      <c r="B10" s="33">
        <v>2011</v>
      </c>
      <c r="C10" s="33">
        <v>410</v>
      </c>
      <c r="D10" s="33">
        <v>38</v>
      </c>
      <c r="E10" s="33">
        <v>20491</v>
      </c>
    </row>
    <row r="11" spans="1:5" x14ac:dyDescent="0.25">
      <c r="A11" s="33" t="s">
        <v>3026</v>
      </c>
      <c r="B11" s="33">
        <v>2011</v>
      </c>
      <c r="C11" s="33">
        <v>408</v>
      </c>
      <c r="D11" s="33">
        <v>14</v>
      </c>
      <c r="E11" s="33">
        <v>5712</v>
      </c>
    </row>
    <row r="12" spans="1:5" x14ac:dyDescent="0.25">
      <c r="A12" s="33" t="s">
        <v>3027</v>
      </c>
      <c r="B12" s="33">
        <v>2011</v>
      </c>
      <c r="C12" s="33">
        <v>126</v>
      </c>
      <c r="D12" s="33">
        <v>750</v>
      </c>
      <c r="E12" s="33">
        <v>22636</v>
      </c>
    </row>
    <row r="13" spans="1:5" x14ac:dyDescent="0.25">
      <c r="A13" s="33" t="s">
        <v>3028</v>
      </c>
      <c r="B13" s="33">
        <v>2011</v>
      </c>
      <c r="C13" s="33">
        <v>22</v>
      </c>
      <c r="D13" s="33">
        <v>48</v>
      </c>
      <c r="E13" s="33">
        <v>1056</v>
      </c>
    </row>
    <row r="14" spans="1:5" x14ac:dyDescent="0.25">
      <c r="A14" s="33" t="s">
        <v>3029</v>
      </c>
      <c r="B14" s="33">
        <v>2011</v>
      </c>
      <c r="C14" s="33">
        <v>463</v>
      </c>
      <c r="D14" s="33">
        <v>97</v>
      </c>
      <c r="E14" s="33">
        <v>43039</v>
      </c>
    </row>
    <row r="15" spans="1:5" x14ac:dyDescent="0.25">
      <c r="A15" s="33" t="s">
        <v>3030</v>
      </c>
      <c r="B15" s="33">
        <v>2011</v>
      </c>
      <c r="C15" s="33">
        <v>405</v>
      </c>
      <c r="D15" s="33">
        <v>30</v>
      </c>
      <c r="E15" s="33">
        <v>12150</v>
      </c>
    </row>
    <row r="16" spans="1:5" x14ac:dyDescent="0.25">
      <c r="A16" s="33" t="s">
        <v>3031</v>
      </c>
      <c r="B16" s="33">
        <v>2011</v>
      </c>
      <c r="C16" s="33">
        <v>2904</v>
      </c>
      <c r="D16" s="33">
        <v>1557</v>
      </c>
      <c r="E16" s="33">
        <v>664163</v>
      </c>
    </row>
    <row r="17" spans="1:5" x14ac:dyDescent="0.25">
      <c r="A17" s="33" t="s">
        <v>3032</v>
      </c>
      <c r="B17" s="33">
        <v>2011</v>
      </c>
      <c r="C17" s="33">
        <v>1550</v>
      </c>
      <c r="D17" s="33">
        <v>904</v>
      </c>
      <c r="E17" s="33">
        <v>160450</v>
      </c>
    </row>
    <row r="18" spans="1:5" x14ac:dyDescent="0.25">
      <c r="A18" s="33" t="s">
        <v>3033</v>
      </c>
      <c r="B18" s="33">
        <v>2011</v>
      </c>
      <c r="C18" s="33">
        <v>1275</v>
      </c>
      <c r="D18" s="33">
        <v>562</v>
      </c>
      <c r="E18" s="33">
        <v>77330</v>
      </c>
    </row>
    <row r="19" spans="1:5" x14ac:dyDescent="0.25">
      <c r="A19" s="33" t="s">
        <v>3034</v>
      </c>
      <c r="B19" s="33">
        <v>2011</v>
      </c>
      <c r="C19" s="33">
        <v>451</v>
      </c>
      <c r="D19" s="33">
        <v>229</v>
      </c>
      <c r="E19" s="33">
        <v>20746</v>
      </c>
    </row>
    <row r="20" spans="1:5" x14ac:dyDescent="0.25">
      <c r="A20" s="33" t="s">
        <v>3035</v>
      </c>
      <c r="B20" s="33">
        <v>2011</v>
      </c>
      <c r="C20" s="33">
        <v>44</v>
      </c>
      <c r="D20" s="33">
        <v>26</v>
      </c>
      <c r="E20" s="33">
        <v>1144</v>
      </c>
    </row>
    <row r="21" spans="1:5" x14ac:dyDescent="0.25">
      <c r="A21" s="33" t="s">
        <v>3036</v>
      </c>
      <c r="B21" s="33">
        <v>2011</v>
      </c>
      <c r="C21" s="33">
        <v>147</v>
      </c>
      <c r="D21" s="33">
        <v>1383</v>
      </c>
      <c r="E21" s="33">
        <v>52640</v>
      </c>
    </row>
    <row r="22" spans="1:5" x14ac:dyDescent="0.25">
      <c r="A22" s="33" t="s">
        <v>3037</v>
      </c>
      <c r="B22" s="33">
        <v>2011</v>
      </c>
      <c r="C22" s="33">
        <v>133</v>
      </c>
      <c r="D22" s="33">
        <v>605</v>
      </c>
      <c r="E22" s="33">
        <v>60761</v>
      </c>
    </row>
    <row r="23" spans="1:5" x14ac:dyDescent="0.25">
      <c r="A23" s="33" t="s">
        <v>3038</v>
      </c>
      <c r="B23" s="33">
        <v>2011</v>
      </c>
      <c r="C23" s="33">
        <v>357</v>
      </c>
      <c r="D23" s="33">
        <v>281</v>
      </c>
      <c r="E23" s="33">
        <v>32185</v>
      </c>
    </row>
    <row r="24" spans="1:5" x14ac:dyDescent="0.25">
      <c r="A24" s="33" t="s">
        <v>3039</v>
      </c>
      <c r="B24" s="33">
        <v>2011</v>
      </c>
      <c r="C24" s="33">
        <v>426</v>
      </c>
      <c r="D24" s="33">
        <v>75</v>
      </c>
      <c r="E24" s="33">
        <v>42023</v>
      </c>
    </row>
    <row r="25" spans="1:5" x14ac:dyDescent="0.25">
      <c r="A25" s="33" t="s">
        <v>3040</v>
      </c>
      <c r="B25" s="33">
        <v>2011</v>
      </c>
      <c r="C25" s="33">
        <v>351</v>
      </c>
      <c r="D25" s="33">
        <v>253</v>
      </c>
      <c r="E25" s="33">
        <v>20371</v>
      </c>
    </row>
    <row r="26" spans="1:5" x14ac:dyDescent="0.25">
      <c r="A26" s="33" t="s">
        <v>3041</v>
      </c>
      <c r="B26" s="33">
        <v>2011</v>
      </c>
      <c r="C26" s="33">
        <v>218</v>
      </c>
      <c r="D26" s="33">
        <v>229</v>
      </c>
      <c r="E26" s="33">
        <v>22753</v>
      </c>
    </row>
    <row r="27" spans="1:5" x14ac:dyDescent="0.25">
      <c r="A27" s="33" t="s">
        <v>3042</v>
      </c>
      <c r="B27" s="33">
        <v>2011</v>
      </c>
      <c r="C27" s="33">
        <v>390</v>
      </c>
      <c r="D27" s="33">
        <v>9</v>
      </c>
      <c r="E27" s="33">
        <v>3519</v>
      </c>
    </row>
    <row r="28" spans="1:5" x14ac:dyDescent="0.25">
      <c r="A28" s="33" t="s">
        <v>3043</v>
      </c>
      <c r="B28" s="33">
        <v>2011</v>
      </c>
      <c r="C28" s="33">
        <v>41</v>
      </c>
      <c r="D28" s="33">
        <v>12</v>
      </c>
      <c r="E28" s="33">
        <v>684</v>
      </c>
    </row>
    <row r="29" spans="1:5" x14ac:dyDescent="0.25">
      <c r="A29" s="33" t="s">
        <v>3044</v>
      </c>
      <c r="B29" s="33">
        <v>2011</v>
      </c>
      <c r="C29" s="33">
        <v>256</v>
      </c>
      <c r="D29" s="33">
        <v>153</v>
      </c>
      <c r="E29" s="33">
        <v>24588</v>
      </c>
    </row>
    <row r="30" spans="1:5" x14ac:dyDescent="0.25">
      <c r="A30" s="33" t="s">
        <v>3045</v>
      </c>
      <c r="B30" s="33">
        <v>2011</v>
      </c>
      <c r="C30" s="33">
        <v>405</v>
      </c>
      <c r="D30" s="33">
        <v>22</v>
      </c>
      <c r="E30" s="33">
        <v>8910</v>
      </c>
    </row>
    <row r="31" spans="1:5" x14ac:dyDescent="0.25">
      <c r="A31" s="33" t="s">
        <v>3046</v>
      </c>
      <c r="B31" s="33">
        <v>2011</v>
      </c>
      <c r="C31" s="33">
        <v>125</v>
      </c>
      <c r="D31" s="33">
        <v>19</v>
      </c>
      <c r="E31" s="33">
        <v>2375</v>
      </c>
    </row>
    <row r="32" spans="1:5" x14ac:dyDescent="0.25">
      <c r="A32" s="33" t="s">
        <v>3047</v>
      </c>
      <c r="B32" s="33">
        <v>2011</v>
      </c>
      <c r="C32" s="33">
        <v>372</v>
      </c>
      <c r="D32" s="33">
        <v>1197</v>
      </c>
      <c r="E32" s="33">
        <v>79730</v>
      </c>
    </row>
    <row r="33" spans="1:5" x14ac:dyDescent="0.25">
      <c r="A33" s="33" t="s">
        <v>3048</v>
      </c>
      <c r="B33" s="33">
        <v>2011</v>
      </c>
      <c r="C33" s="33">
        <v>1732</v>
      </c>
      <c r="D33" s="33">
        <v>668</v>
      </c>
      <c r="E33" s="33">
        <v>104152</v>
      </c>
    </row>
    <row r="34" spans="1:5" x14ac:dyDescent="0.25">
      <c r="A34" s="33" t="s">
        <v>3049</v>
      </c>
      <c r="B34" s="33">
        <v>2011</v>
      </c>
      <c r="C34" s="33">
        <v>397</v>
      </c>
      <c r="D34" s="33">
        <v>202</v>
      </c>
      <c r="E34" s="33">
        <v>50845</v>
      </c>
    </row>
    <row r="35" spans="1:5" x14ac:dyDescent="0.25">
      <c r="A35" s="33" t="s">
        <v>3050</v>
      </c>
      <c r="B35" s="33">
        <v>2011</v>
      </c>
      <c r="C35" s="33">
        <v>320</v>
      </c>
      <c r="D35" s="33">
        <v>75</v>
      </c>
      <c r="E35" s="33">
        <v>24000</v>
      </c>
    </row>
    <row r="36" spans="1:5" x14ac:dyDescent="0.25">
      <c r="A36" s="33" t="s">
        <v>3051</v>
      </c>
      <c r="B36" s="33">
        <v>2011</v>
      </c>
      <c r="C36" s="33">
        <v>10</v>
      </c>
      <c r="D36" s="33">
        <v>3</v>
      </c>
      <c r="E36" s="33">
        <v>120</v>
      </c>
    </row>
    <row r="37" spans="1:5" x14ac:dyDescent="0.25">
      <c r="A37" s="33" t="s">
        <v>3052</v>
      </c>
      <c r="B37" s="33">
        <v>2011</v>
      </c>
      <c r="C37" s="33">
        <v>287</v>
      </c>
      <c r="D37" s="33">
        <v>67</v>
      </c>
      <c r="E37" s="33">
        <v>15965</v>
      </c>
    </row>
    <row r="38" spans="1:5" x14ac:dyDescent="0.25">
      <c r="A38" s="33" t="s">
        <v>3053</v>
      </c>
      <c r="B38" s="33">
        <v>2011</v>
      </c>
      <c r="C38" s="33">
        <v>373</v>
      </c>
      <c r="D38" s="33">
        <v>155</v>
      </c>
      <c r="E38" s="33">
        <v>5569</v>
      </c>
    </row>
    <row r="39" spans="1:5" x14ac:dyDescent="0.25">
      <c r="A39" s="33" t="s">
        <v>3054</v>
      </c>
      <c r="B39" s="33">
        <v>2011</v>
      </c>
      <c r="C39" s="33">
        <v>40</v>
      </c>
      <c r="D39" s="33">
        <v>156</v>
      </c>
      <c r="E39" s="33">
        <v>6820</v>
      </c>
    </row>
    <row r="40" spans="1:5" x14ac:dyDescent="0.25">
      <c r="A40" s="33" t="s">
        <v>3055</v>
      </c>
      <c r="B40" s="33">
        <v>2011</v>
      </c>
      <c r="C40" s="33">
        <v>841</v>
      </c>
      <c r="D40" s="33">
        <v>1288</v>
      </c>
      <c r="E40" s="33">
        <v>309670</v>
      </c>
    </row>
    <row r="41" spans="1:5" x14ac:dyDescent="0.25">
      <c r="A41" s="33" t="s">
        <v>3056</v>
      </c>
      <c r="B41" s="33">
        <v>2011</v>
      </c>
      <c r="C41" s="33">
        <v>92</v>
      </c>
      <c r="D41" s="33">
        <v>199</v>
      </c>
      <c r="E41" s="33">
        <v>16917</v>
      </c>
    </row>
    <row r="42" spans="1:5" x14ac:dyDescent="0.25">
      <c r="A42" s="33" t="s">
        <v>3057</v>
      </c>
      <c r="B42" s="33">
        <v>2011</v>
      </c>
      <c r="C42" s="33">
        <v>385</v>
      </c>
      <c r="D42" s="33">
        <v>251</v>
      </c>
      <c r="E42" s="33">
        <v>21752</v>
      </c>
    </row>
    <row r="43" spans="1:5" x14ac:dyDescent="0.25">
      <c r="A43" s="33" t="s">
        <v>3058</v>
      </c>
      <c r="B43" s="33">
        <v>2011</v>
      </c>
      <c r="C43" s="33">
        <v>306</v>
      </c>
      <c r="D43" s="33">
        <v>36</v>
      </c>
      <c r="E43" s="33">
        <v>11016</v>
      </c>
    </row>
    <row r="44" spans="1:5" x14ac:dyDescent="0.25">
      <c r="A44" s="33" t="s">
        <v>3059</v>
      </c>
      <c r="B44" s="33">
        <v>2011</v>
      </c>
      <c r="C44" s="33">
        <v>916</v>
      </c>
      <c r="D44" s="33">
        <v>673</v>
      </c>
      <c r="E44" s="33">
        <v>90025</v>
      </c>
    </row>
    <row r="45" spans="1:5" x14ac:dyDescent="0.25">
      <c r="A45" s="33" t="s">
        <v>3060</v>
      </c>
      <c r="B45" s="33">
        <v>2011</v>
      </c>
      <c r="C45" s="33">
        <v>59</v>
      </c>
      <c r="D45" s="33">
        <v>1283</v>
      </c>
      <c r="E45" s="33">
        <v>76744</v>
      </c>
    </row>
    <row r="46" spans="1:5" x14ac:dyDescent="0.25">
      <c r="A46" s="33" t="s">
        <v>3061</v>
      </c>
      <c r="B46" s="33">
        <v>2011</v>
      </c>
      <c r="C46" s="33">
        <v>45</v>
      </c>
      <c r="D46" s="33">
        <v>23</v>
      </c>
      <c r="E46" s="33">
        <v>1035</v>
      </c>
    </row>
    <row r="47" spans="1:5" x14ac:dyDescent="0.25">
      <c r="A47" s="33" t="s">
        <v>3062</v>
      </c>
      <c r="B47" s="33">
        <v>2011</v>
      </c>
      <c r="C47" s="33">
        <v>242</v>
      </c>
      <c r="D47" s="33">
        <v>56</v>
      </c>
      <c r="E47" s="33">
        <v>4052</v>
      </c>
    </row>
    <row r="48" spans="1:5" x14ac:dyDescent="0.25">
      <c r="A48" s="33" t="s">
        <v>3063</v>
      </c>
      <c r="B48" s="33">
        <v>2011</v>
      </c>
      <c r="C48" s="33">
        <v>123</v>
      </c>
      <c r="D48" s="33">
        <v>117</v>
      </c>
      <c r="E48" s="33">
        <v>6945</v>
      </c>
    </row>
    <row r="49" spans="1:5" x14ac:dyDescent="0.25">
      <c r="A49" s="33" t="s">
        <v>3064</v>
      </c>
      <c r="B49" s="33">
        <v>2011</v>
      </c>
      <c r="C49" s="33">
        <v>119</v>
      </c>
      <c r="D49" s="33">
        <v>6</v>
      </c>
      <c r="E49" s="33">
        <v>714</v>
      </c>
    </row>
    <row r="50" spans="1:5" x14ac:dyDescent="0.25">
      <c r="A50" s="33" t="s">
        <v>3065</v>
      </c>
      <c r="B50" s="33">
        <v>2011</v>
      </c>
      <c r="C50" s="33">
        <v>391</v>
      </c>
      <c r="D50" s="33">
        <v>12</v>
      </c>
      <c r="E50" s="33">
        <v>2172</v>
      </c>
    </row>
    <row r="51" spans="1:5" x14ac:dyDescent="0.25">
      <c r="A51" s="33" t="s">
        <v>3066</v>
      </c>
      <c r="B51" s="33">
        <v>2011</v>
      </c>
      <c r="C51" s="33">
        <v>144</v>
      </c>
      <c r="D51" s="33">
        <v>974</v>
      </c>
      <c r="E51" s="33">
        <v>13536</v>
      </c>
    </row>
    <row r="52" spans="1:5" x14ac:dyDescent="0.25">
      <c r="A52" s="33" t="s">
        <v>3067</v>
      </c>
      <c r="B52" s="33">
        <v>2011</v>
      </c>
      <c r="C52" s="33">
        <v>367</v>
      </c>
      <c r="D52" s="33">
        <v>25</v>
      </c>
      <c r="E52" s="33">
        <v>18325</v>
      </c>
    </row>
    <row r="53" spans="1:5" x14ac:dyDescent="0.25">
      <c r="A53" s="33" t="s">
        <v>3068</v>
      </c>
      <c r="B53" s="33">
        <v>2011</v>
      </c>
      <c r="C53" s="33">
        <v>139</v>
      </c>
      <c r="D53" s="33">
        <v>17</v>
      </c>
      <c r="E53" s="33">
        <v>2363</v>
      </c>
    </row>
    <row r="54" spans="1:5" x14ac:dyDescent="0.25">
      <c r="A54" s="33" t="s">
        <v>3069</v>
      </c>
      <c r="B54" s="33">
        <v>2011</v>
      </c>
      <c r="C54" s="33">
        <v>427</v>
      </c>
      <c r="D54" s="33">
        <v>75</v>
      </c>
      <c r="E54" s="33">
        <v>10372</v>
      </c>
    </row>
    <row r="55" spans="1:5" x14ac:dyDescent="0.25">
      <c r="A55" s="33" t="s">
        <v>3070</v>
      </c>
      <c r="B55" s="33">
        <v>2011</v>
      </c>
      <c r="C55" s="33">
        <v>409</v>
      </c>
      <c r="D55" s="33">
        <v>170</v>
      </c>
      <c r="E55" s="33">
        <v>30506</v>
      </c>
    </row>
    <row r="56" spans="1:5" x14ac:dyDescent="0.25">
      <c r="A56" s="33" t="s">
        <v>3071</v>
      </c>
      <c r="B56" s="33">
        <v>2011</v>
      </c>
      <c r="C56" s="33">
        <v>418</v>
      </c>
      <c r="D56" s="33">
        <v>205</v>
      </c>
      <c r="E56" s="33">
        <v>36451</v>
      </c>
    </row>
    <row r="57" spans="1:5" x14ac:dyDescent="0.25">
      <c r="A57" s="33" t="s">
        <v>3072</v>
      </c>
      <c r="B57" s="33">
        <v>2011</v>
      </c>
      <c r="C57" s="33">
        <v>500</v>
      </c>
      <c r="D57" s="33">
        <v>543</v>
      </c>
      <c r="E57" s="33">
        <v>79401</v>
      </c>
    </row>
    <row r="58" spans="1:5" x14ac:dyDescent="0.25">
      <c r="A58" s="33" t="s">
        <v>3073</v>
      </c>
      <c r="B58" s="33">
        <v>2011</v>
      </c>
      <c r="C58" s="33">
        <v>310</v>
      </c>
      <c r="D58" s="33">
        <v>18</v>
      </c>
      <c r="E58" s="33">
        <v>3546</v>
      </c>
    </row>
    <row r="59" spans="1:5" x14ac:dyDescent="0.25">
      <c r="A59" s="33" t="s">
        <v>3074</v>
      </c>
      <c r="B59" s="33">
        <v>2011</v>
      </c>
      <c r="C59" s="33">
        <v>338</v>
      </c>
      <c r="D59" s="33">
        <v>280</v>
      </c>
      <c r="E59" s="33">
        <v>13692</v>
      </c>
    </row>
    <row r="60" spans="1:5" x14ac:dyDescent="0.25">
      <c r="A60" s="33" t="s">
        <v>3075</v>
      </c>
      <c r="B60" s="33">
        <v>2011</v>
      </c>
      <c r="C60" s="33">
        <v>384</v>
      </c>
      <c r="D60" s="33">
        <v>271</v>
      </c>
      <c r="E60" s="33">
        <v>31571</v>
      </c>
    </row>
    <row r="61" spans="1:5" x14ac:dyDescent="0.25">
      <c r="A61" s="33" t="s">
        <v>3076</v>
      </c>
      <c r="B61" s="33">
        <v>2011</v>
      </c>
      <c r="C61" s="33">
        <v>308</v>
      </c>
      <c r="D61" s="33">
        <v>155</v>
      </c>
      <c r="E61" s="33">
        <v>20440</v>
      </c>
    </row>
    <row r="62" spans="1:5" x14ac:dyDescent="0.25">
      <c r="A62" s="33" t="s">
        <v>3077</v>
      </c>
      <c r="B62" s="33">
        <v>2011</v>
      </c>
      <c r="C62" s="33">
        <v>92</v>
      </c>
      <c r="D62" s="33">
        <v>20</v>
      </c>
      <c r="E62" s="33">
        <v>1840</v>
      </c>
    </row>
    <row r="63" spans="1:5" x14ac:dyDescent="0.25">
      <c r="A63" s="33" t="s">
        <v>3078</v>
      </c>
      <c r="B63" s="33">
        <v>2011</v>
      </c>
      <c r="C63" s="33">
        <v>225</v>
      </c>
      <c r="D63" s="33">
        <v>92</v>
      </c>
      <c r="E63" s="33">
        <v>9899</v>
      </c>
    </row>
    <row r="64" spans="1:5" x14ac:dyDescent="0.25">
      <c r="A64" s="33" t="s">
        <v>3079</v>
      </c>
      <c r="B64" s="33">
        <v>2011</v>
      </c>
      <c r="C64" s="33">
        <v>203</v>
      </c>
      <c r="D64" s="33">
        <v>261</v>
      </c>
      <c r="E64" s="33">
        <v>28728</v>
      </c>
    </row>
    <row r="65" spans="1:5" x14ac:dyDescent="0.25">
      <c r="A65" s="33" t="s">
        <v>3080</v>
      </c>
      <c r="B65" s="33">
        <v>2011</v>
      </c>
      <c r="C65" s="33">
        <v>175</v>
      </c>
      <c r="D65" s="33">
        <v>326</v>
      </c>
      <c r="E65" s="33">
        <v>13168</v>
      </c>
    </row>
    <row r="66" spans="1:5" x14ac:dyDescent="0.25">
      <c r="A66" s="33" t="s">
        <v>3081</v>
      </c>
      <c r="B66" s="33">
        <v>2011</v>
      </c>
      <c r="C66" s="33">
        <v>754</v>
      </c>
      <c r="D66" s="33">
        <v>970</v>
      </c>
      <c r="E66" s="33">
        <v>96260</v>
      </c>
    </row>
    <row r="67" spans="1:5" x14ac:dyDescent="0.25">
      <c r="A67" s="33" t="s">
        <v>3082</v>
      </c>
      <c r="B67" s="33">
        <v>2011</v>
      </c>
      <c r="C67" s="33">
        <v>1703</v>
      </c>
      <c r="D67" s="33">
        <v>1296</v>
      </c>
      <c r="E67" s="33">
        <v>315841</v>
      </c>
    </row>
    <row r="68" spans="1:5" x14ac:dyDescent="0.25">
      <c r="A68" s="33" t="s">
        <v>3083</v>
      </c>
      <c r="B68" s="33">
        <v>2011</v>
      </c>
      <c r="C68" s="33">
        <v>767</v>
      </c>
      <c r="D68" s="33">
        <v>257</v>
      </c>
      <c r="E68" s="33">
        <v>51651</v>
      </c>
    </row>
    <row r="69" spans="1:5" x14ac:dyDescent="0.25">
      <c r="A69" s="33" t="s">
        <v>3084</v>
      </c>
      <c r="B69" s="33">
        <v>2011</v>
      </c>
      <c r="C69" s="33">
        <v>118</v>
      </c>
      <c r="D69" s="33">
        <v>125</v>
      </c>
      <c r="E69" s="33">
        <v>9897</v>
      </c>
    </row>
    <row r="70" spans="1:5" x14ac:dyDescent="0.25">
      <c r="A70" s="33" t="s">
        <v>3085</v>
      </c>
      <c r="B70" s="33">
        <v>2011</v>
      </c>
      <c r="C70" s="33">
        <v>133</v>
      </c>
      <c r="D70" s="33">
        <v>173</v>
      </c>
      <c r="E70" s="33">
        <v>16077</v>
      </c>
    </row>
    <row r="71" spans="1:5" x14ac:dyDescent="0.25">
      <c r="A71" s="33" t="s">
        <v>3086</v>
      </c>
      <c r="B71" s="33">
        <v>2011</v>
      </c>
      <c r="C71" s="33">
        <v>117</v>
      </c>
      <c r="D71" s="33">
        <v>56</v>
      </c>
      <c r="E71" s="33">
        <v>6552</v>
      </c>
    </row>
    <row r="72" spans="1:5" x14ac:dyDescent="0.25">
      <c r="A72" s="33" t="s">
        <v>3087</v>
      </c>
      <c r="B72" s="33">
        <v>2011</v>
      </c>
      <c r="C72" s="33">
        <v>82</v>
      </c>
      <c r="D72" s="33">
        <v>98</v>
      </c>
      <c r="E72" s="33">
        <v>5961</v>
      </c>
    </row>
    <row r="73" spans="1:5" x14ac:dyDescent="0.25">
      <c r="A73" s="33" t="s">
        <v>3088</v>
      </c>
      <c r="B73" s="33">
        <v>2011</v>
      </c>
      <c r="C73" s="33">
        <v>87</v>
      </c>
      <c r="D73" s="33">
        <v>432</v>
      </c>
      <c r="E73" s="33">
        <v>16721</v>
      </c>
    </row>
    <row r="74" spans="1:5" x14ac:dyDescent="0.25">
      <c r="A74" s="33" t="s">
        <v>3089</v>
      </c>
      <c r="B74" s="33">
        <v>2011</v>
      </c>
      <c r="C74" s="33">
        <v>351</v>
      </c>
      <c r="D74" s="33">
        <v>299</v>
      </c>
      <c r="E74" s="33">
        <v>43079</v>
      </c>
    </row>
    <row r="75" spans="1:5" x14ac:dyDescent="0.25">
      <c r="A75" s="33" t="s">
        <v>3090</v>
      </c>
      <c r="B75" s="33">
        <v>2011</v>
      </c>
      <c r="C75" s="33">
        <v>70</v>
      </c>
      <c r="D75" s="33">
        <v>59</v>
      </c>
      <c r="E75" s="33">
        <v>4130</v>
      </c>
    </row>
    <row r="76" spans="1:5" x14ac:dyDescent="0.25">
      <c r="A76" s="33" t="s">
        <v>3091</v>
      </c>
      <c r="B76" s="33">
        <v>2011</v>
      </c>
      <c r="C76" s="33">
        <v>405</v>
      </c>
      <c r="D76" s="33">
        <v>237</v>
      </c>
      <c r="E76" s="33">
        <v>14173</v>
      </c>
    </row>
    <row r="77" spans="1:5" x14ac:dyDescent="0.25">
      <c r="A77" s="33" t="s">
        <v>3092</v>
      </c>
      <c r="B77" s="33">
        <v>2011</v>
      </c>
      <c r="C77" s="33">
        <v>31</v>
      </c>
      <c r="D77" s="33">
        <v>5499</v>
      </c>
      <c r="E77" s="33">
        <v>114020</v>
      </c>
    </row>
    <row r="78" spans="1:5" x14ac:dyDescent="0.25">
      <c r="A78" s="33" t="s">
        <v>3093</v>
      </c>
      <c r="B78" s="33">
        <v>2011</v>
      </c>
      <c r="C78" s="33">
        <v>846</v>
      </c>
      <c r="D78" s="33">
        <v>95</v>
      </c>
      <c r="E78" s="33">
        <v>15539</v>
      </c>
    </row>
    <row r="79" spans="1:5" x14ac:dyDescent="0.25">
      <c r="A79" s="33" t="s">
        <v>3094</v>
      </c>
      <c r="B79" s="33">
        <v>2011</v>
      </c>
      <c r="C79" s="33">
        <v>3304</v>
      </c>
      <c r="D79" s="33">
        <v>48</v>
      </c>
      <c r="E79" s="33">
        <v>51680</v>
      </c>
    </row>
    <row r="80" spans="1:5" x14ac:dyDescent="0.25">
      <c r="A80" s="33" t="s">
        <v>3095</v>
      </c>
      <c r="B80" s="33">
        <v>2011</v>
      </c>
      <c r="C80" s="33">
        <v>105</v>
      </c>
      <c r="D80" s="33">
        <v>130</v>
      </c>
      <c r="E80" s="33">
        <v>12441</v>
      </c>
    </row>
    <row r="81" spans="1:5" x14ac:dyDescent="0.25">
      <c r="A81" s="33" t="s">
        <v>3096</v>
      </c>
      <c r="B81" s="33">
        <v>2011</v>
      </c>
      <c r="C81" s="33">
        <v>30</v>
      </c>
      <c r="D81" s="33">
        <v>11</v>
      </c>
      <c r="E81" s="33">
        <v>594</v>
      </c>
    </row>
    <row r="82" spans="1:5" x14ac:dyDescent="0.25">
      <c r="A82" s="33" t="s">
        <v>3097</v>
      </c>
      <c r="B82" s="33">
        <v>2011</v>
      </c>
      <c r="C82" s="33">
        <v>394</v>
      </c>
      <c r="D82" s="33">
        <v>42</v>
      </c>
      <c r="E82" s="33">
        <v>16482</v>
      </c>
    </row>
    <row r="83" spans="1:5" x14ac:dyDescent="0.25">
      <c r="A83" s="33" t="s">
        <v>3098</v>
      </c>
      <c r="B83" s="33">
        <v>2011</v>
      </c>
      <c r="C83" s="33">
        <v>399</v>
      </c>
      <c r="D83" s="33">
        <v>103</v>
      </c>
      <c r="E83" s="33">
        <v>27516</v>
      </c>
    </row>
    <row r="84" spans="1:5" x14ac:dyDescent="0.25">
      <c r="A84" s="33" t="s">
        <v>3099</v>
      </c>
      <c r="B84" s="33">
        <v>2011</v>
      </c>
      <c r="C84" s="33">
        <v>81</v>
      </c>
      <c r="D84" s="33">
        <v>61</v>
      </c>
      <c r="E84" s="33">
        <v>7087</v>
      </c>
    </row>
    <row r="85" spans="1:5" x14ac:dyDescent="0.25">
      <c r="A85" s="33" t="s">
        <v>3100</v>
      </c>
      <c r="B85" s="33">
        <v>2011</v>
      </c>
      <c r="C85" s="33">
        <v>300</v>
      </c>
      <c r="D85" s="33">
        <v>1041</v>
      </c>
      <c r="E85" s="33">
        <v>58122</v>
      </c>
    </row>
    <row r="86" spans="1:5" x14ac:dyDescent="0.25">
      <c r="A86" s="33" t="s">
        <v>3101</v>
      </c>
      <c r="B86" s="33">
        <v>2011</v>
      </c>
      <c r="C86" s="33">
        <v>366</v>
      </c>
      <c r="D86" s="33">
        <v>176</v>
      </c>
      <c r="E86" s="33">
        <v>37877</v>
      </c>
    </row>
    <row r="87" spans="1:5" x14ac:dyDescent="0.25">
      <c r="A87" s="33" t="s">
        <v>3102</v>
      </c>
      <c r="B87" s="33">
        <v>2011</v>
      </c>
      <c r="C87" s="33">
        <v>510</v>
      </c>
      <c r="D87" s="33">
        <v>37</v>
      </c>
      <c r="E87" s="33">
        <v>7586</v>
      </c>
    </row>
    <row r="88" spans="1:5" x14ac:dyDescent="0.25">
      <c r="A88" s="33" t="s">
        <v>3103</v>
      </c>
      <c r="B88" s="33">
        <v>2011</v>
      </c>
      <c r="C88" s="33">
        <v>373</v>
      </c>
      <c r="D88" s="33">
        <v>133</v>
      </c>
      <c r="E88" s="33">
        <v>19019</v>
      </c>
    </row>
    <row r="89" spans="1:5" x14ac:dyDescent="0.25">
      <c r="A89" s="33" t="s">
        <v>3104</v>
      </c>
      <c r="B89" s="33">
        <v>2011</v>
      </c>
      <c r="C89" s="33">
        <v>404</v>
      </c>
      <c r="D89" s="33">
        <v>23</v>
      </c>
      <c r="E89" s="33">
        <v>9292</v>
      </c>
    </row>
    <row r="90" spans="1:5" x14ac:dyDescent="0.25">
      <c r="A90" s="33" t="s">
        <v>3105</v>
      </c>
      <c r="B90" s="33">
        <v>2011</v>
      </c>
      <c r="C90" s="33">
        <v>880</v>
      </c>
      <c r="D90" s="33">
        <v>288</v>
      </c>
      <c r="E90" s="33">
        <v>51600</v>
      </c>
    </row>
    <row r="91" spans="1:5" x14ac:dyDescent="0.25">
      <c r="A91" s="33" t="s">
        <v>3106</v>
      </c>
      <c r="B91" s="33">
        <v>2011</v>
      </c>
      <c r="C91" s="33">
        <v>300</v>
      </c>
      <c r="D91" s="33">
        <v>26</v>
      </c>
      <c r="E91" s="33">
        <v>7800</v>
      </c>
    </row>
    <row r="92" spans="1:5" x14ac:dyDescent="0.25">
      <c r="A92" s="33" t="s">
        <v>3107</v>
      </c>
      <c r="B92" s="33">
        <v>2011</v>
      </c>
      <c r="C92" s="33">
        <v>418</v>
      </c>
      <c r="D92" s="33">
        <v>24</v>
      </c>
      <c r="E92" s="33">
        <v>58028</v>
      </c>
    </row>
    <row r="93" spans="1:5" x14ac:dyDescent="0.25">
      <c r="A93" s="33" t="s">
        <v>3108</v>
      </c>
      <c r="B93" s="33">
        <v>2011</v>
      </c>
      <c r="C93" s="33">
        <v>525</v>
      </c>
      <c r="D93" s="33">
        <v>137</v>
      </c>
      <c r="E93" s="33">
        <v>13615</v>
      </c>
    </row>
    <row r="94" spans="1:5" x14ac:dyDescent="0.25">
      <c r="A94" s="33" t="s">
        <v>3109</v>
      </c>
      <c r="B94" s="33">
        <v>2011</v>
      </c>
      <c r="C94" s="33">
        <v>370</v>
      </c>
      <c r="D94" s="33">
        <v>201</v>
      </c>
      <c r="E94" s="33">
        <v>43040</v>
      </c>
    </row>
    <row r="95" spans="1:5" x14ac:dyDescent="0.25">
      <c r="A95" s="33" t="s">
        <v>3110</v>
      </c>
      <c r="B95" s="33">
        <v>2011</v>
      </c>
      <c r="C95" s="33">
        <v>176</v>
      </c>
      <c r="D95" s="33">
        <v>240</v>
      </c>
      <c r="E95" s="33">
        <v>8370</v>
      </c>
    </row>
    <row r="96" spans="1:5" x14ac:dyDescent="0.25">
      <c r="A96" s="33" t="s">
        <v>3111</v>
      </c>
      <c r="B96" s="33">
        <v>2011</v>
      </c>
      <c r="C96" s="33">
        <v>648</v>
      </c>
      <c r="D96" s="33">
        <v>131</v>
      </c>
      <c r="E96" s="33">
        <v>5184</v>
      </c>
    </row>
    <row r="97" spans="1:5" x14ac:dyDescent="0.25">
      <c r="A97" s="33" t="s">
        <v>3112</v>
      </c>
      <c r="B97" s="33">
        <v>2011</v>
      </c>
      <c r="C97" s="33">
        <v>1325</v>
      </c>
      <c r="D97" s="33">
        <v>645</v>
      </c>
      <c r="E97" s="33">
        <v>113937</v>
      </c>
    </row>
    <row r="98" spans="1:5" x14ac:dyDescent="0.25">
      <c r="A98" s="33" t="s">
        <v>3113</v>
      </c>
      <c r="B98" s="33">
        <v>2011</v>
      </c>
      <c r="C98" s="33">
        <v>897</v>
      </c>
      <c r="D98" s="33">
        <v>92</v>
      </c>
      <c r="E98" s="33">
        <v>32226</v>
      </c>
    </row>
    <row r="99" spans="1:5" x14ac:dyDescent="0.25">
      <c r="A99" s="33" t="s">
        <v>3114</v>
      </c>
      <c r="B99" s="33">
        <v>2011</v>
      </c>
      <c r="C99" s="33">
        <v>387</v>
      </c>
      <c r="D99" s="33">
        <v>92</v>
      </c>
      <c r="E99" s="33">
        <v>10108</v>
      </c>
    </row>
    <row r="100" spans="1:5" x14ac:dyDescent="0.25">
      <c r="A100" s="33" t="s">
        <v>3115</v>
      </c>
      <c r="B100" s="33">
        <v>2011</v>
      </c>
      <c r="C100" s="33">
        <v>388</v>
      </c>
      <c r="D100" s="33">
        <v>71</v>
      </c>
      <c r="E100" s="33">
        <v>15388</v>
      </c>
    </row>
    <row r="101" spans="1:5" x14ac:dyDescent="0.25">
      <c r="A101" s="33" t="s">
        <v>3116</v>
      </c>
      <c r="B101" s="33">
        <v>2011</v>
      </c>
      <c r="C101" s="33">
        <v>396</v>
      </c>
      <c r="D101" s="33">
        <v>75</v>
      </c>
      <c r="E101" s="33">
        <v>47743</v>
      </c>
    </row>
    <row r="102" spans="1:5" x14ac:dyDescent="0.25">
      <c r="A102" s="33" t="s">
        <v>3117</v>
      </c>
      <c r="B102" s="33">
        <v>2011</v>
      </c>
      <c r="C102" s="33">
        <v>335</v>
      </c>
      <c r="D102" s="33">
        <v>473</v>
      </c>
      <c r="E102" s="33">
        <v>48628</v>
      </c>
    </row>
    <row r="103" spans="1:5" x14ac:dyDescent="0.25">
      <c r="A103" s="33" t="s">
        <v>3118</v>
      </c>
      <c r="B103" s="33">
        <v>2011</v>
      </c>
      <c r="C103" s="33">
        <v>191</v>
      </c>
      <c r="D103" s="33">
        <v>91</v>
      </c>
      <c r="E103" s="33">
        <v>5215</v>
      </c>
    </row>
    <row r="104" spans="1:5" x14ac:dyDescent="0.25">
      <c r="A104" s="33" t="s">
        <v>3119</v>
      </c>
      <c r="B104" s="33">
        <v>2011</v>
      </c>
      <c r="C104" s="33">
        <v>380</v>
      </c>
      <c r="D104" s="33">
        <v>125</v>
      </c>
      <c r="E104" s="33">
        <v>29075</v>
      </c>
    </row>
    <row r="105" spans="1:5" x14ac:dyDescent="0.25">
      <c r="A105" s="33" t="s">
        <v>3120</v>
      </c>
      <c r="B105" s="33">
        <v>2011</v>
      </c>
      <c r="C105" s="33">
        <v>424</v>
      </c>
      <c r="D105" s="33">
        <v>102</v>
      </c>
      <c r="E105" s="33">
        <v>31496</v>
      </c>
    </row>
    <row r="106" spans="1:5" x14ac:dyDescent="0.25">
      <c r="A106" s="33" t="s">
        <v>3121</v>
      </c>
      <c r="B106" s="33">
        <v>2011</v>
      </c>
      <c r="C106" s="33">
        <v>239</v>
      </c>
      <c r="D106" s="33">
        <v>85</v>
      </c>
      <c r="E106" s="33">
        <v>20315</v>
      </c>
    </row>
    <row r="107" spans="1:5" x14ac:dyDescent="0.25">
      <c r="A107" s="33" t="s">
        <v>3122</v>
      </c>
      <c r="B107" s="33">
        <v>2011</v>
      </c>
      <c r="C107" s="33">
        <v>414</v>
      </c>
      <c r="D107" s="33">
        <v>65</v>
      </c>
      <c r="E107" s="33">
        <v>25140</v>
      </c>
    </row>
    <row r="108" spans="1:5" x14ac:dyDescent="0.25">
      <c r="A108" s="33" t="s">
        <v>3123</v>
      </c>
      <c r="B108" s="33">
        <v>2011</v>
      </c>
      <c r="C108" s="33">
        <v>1589</v>
      </c>
      <c r="D108" s="33">
        <v>183</v>
      </c>
      <c r="E108" s="33">
        <v>45574</v>
      </c>
    </row>
    <row r="109" spans="1:5" x14ac:dyDescent="0.25">
      <c r="A109" s="33" t="s">
        <v>3124</v>
      </c>
      <c r="B109" s="33">
        <v>2011</v>
      </c>
      <c r="C109" s="33">
        <v>412</v>
      </c>
      <c r="D109" s="33">
        <v>279</v>
      </c>
      <c r="E109" s="33">
        <v>78387</v>
      </c>
    </row>
    <row r="110" spans="1:5" x14ac:dyDescent="0.25">
      <c r="A110" s="33" t="s">
        <v>3125</v>
      </c>
      <c r="B110" s="33">
        <v>2011</v>
      </c>
      <c r="C110" s="33">
        <v>175</v>
      </c>
      <c r="D110" s="33">
        <v>18</v>
      </c>
      <c r="E110" s="33">
        <v>3150</v>
      </c>
    </row>
    <row r="111" spans="1:5" x14ac:dyDescent="0.25">
      <c r="A111" s="33" t="s">
        <v>3126</v>
      </c>
      <c r="B111" s="33">
        <v>2011</v>
      </c>
      <c r="C111" s="33">
        <v>823</v>
      </c>
      <c r="D111" s="33">
        <v>177</v>
      </c>
      <c r="E111" s="33">
        <v>28380</v>
      </c>
    </row>
    <row r="112" spans="1:5" x14ac:dyDescent="0.25">
      <c r="A112" s="33" t="s">
        <v>3127</v>
      </c>
      <c r="B112" s="33">
        <v>2011</v>
      </c>
      <c r="C112" s="33">
        <v>31</v>
      </c>
      <c r="D112" s="33">
        <v>11</v>
      </c>
      <c r="E112" s="33">
        <v>308</v>
      </c>
    </row>
    <row r="113" spans="1:5" x14ac:dyDescent="0.25">
      <c r="A113" s="33" t="s">
        <v>3128</v>
      </c>
      <c r="B113" s="33">
        <v>2011</v>
      </c>
      <c r="C113" s="33">
        <v>298</v>
      </c>
      <c r="D113" s="33">
        <v>687</v>
      </c>
      <c r="E113" s="33">
        <v>64596</v>
      </c>
    </row>
    <row r="114" spans="1:5" x14ac:dyDescent="0.25">
      <c r="A114" s="33" t="s">
        <v>3129</v>
      </c>
      <c r="B114" s="33">
        <v>2011</v>
      </c>
      <c r="C114" s="33">
        <v>390</v>
      </c>
      <c r="D114" s="33">
        <v>136</v>
      </c>
      <c r="E114" s="33">
        <v>19986</v>
      </c>
    </row>
    <row r="115" spans="1:5" x14ac:dyDescent="0.25">
      <c r="A115" s="33" t="s">
        <v>3130</v>
      </c>
      <c r="B115" s="33">
        <v>2011</v>
      </c>
      <c r="C115" s="33">
        <v>234</v>
      </c>
      <c r="D115" s="33">
        <v>35</v>
      </c>
      <c r="E115" s="33">
        <v>8190</v>
      </c>
    </row>
    <row r="116" spans="1:5" x14ac:dyDescent="0.25">
      <c r="A116" s="33" t="s">
        <v>3131</v>
      </c>
      <c r="B116" s="33">
        <v>2011</v>
      </c>
      <c r="C116" s="33">
        <v>112</v>
      </c>
      <c r="D116" s="33">
        <v>687</v>
      </c>
      <c r="E116" s="33">
        <v>20056</v>
      </c>
    </row>
    <row r="117" spans="1:5" x14ac:dyDescent="0.25">
      <c r="A117" s="33" t="s">
        <v>3132</v>
      </c>
      <c r="B117" s="33">
        <v>2011</v>
      </c>
      <c r="C117" s="33">
        <v>245</v>
      </c>
      <c r="D117" s="33">
        <v>1544</v>
      </c>
      <c r="E117" s="33">
        <v>56493</v>
      </c>
    </row>
    <row r="118" spans="1:5" x14ac:dyDescent="0.25">
      <c r="A118" s="33" t="s">
        <v>3133</v>
      </c>
      <c r="B118" s="33">
        <v>2011</v>
      </c>
      <c r="C118" s="33">
        <v>455</v>
      </c>
      <c r="D118" s="33">
        <v>13</v>
      </c>
      <c r="E118" s="33">
        <v>5915</v>
      </c>
    </row>
    <row r="119" spans="1:5" x14ac:dyDescent="0.25">
      <c r="A119" s="33" t="s">
        <v>3134</v>
      </c>
      <c r="B119" s="33">
        <v>2011</v>
      </c>
      <c r="C119" s="33">
        <v>60</v>
      </c>
      <c r="D119" s="33">
        <v>38</v>
      </c>
      <c r="E119" s="33">
        <v>3065</v>
      </c>
    </row>
    <row r="120" spans="1:5" x14ac:dyDescent="0.25">
      <c r="A120" s="33" t="s">
        <v>3135</v>
      </c>
      <c r="B120" s="33">
        <v>2011</v>
      </c>
      <c r="C120" s="33">
        <v>379</v>
      </c>
      <c r="D120" s="33">
        <v>258</v>
      </c>
      <c r="E120" s="33">
        <v>23613</v>
      </c>
    </row>
    <row r="121" spans="1:5" x14ac:dyDescent="0.25">
      <c r="A121" s="33" t="s">
        <v>3136</v>
      </c>
      <c r="B121" s="33">
        <v>2011</v>
      </c>
      <c r="C121" s="33">
        <v>110</v>
      </c>
      <c r="D121" s="33">
        <v>116</v>
      </c>
      <c r="E121" s="33">
        <v>8088</v>
      </c>
    </row>
    <row r="122" spans="1:5" x14ac:dyDescent="0.25">
      <c r="A122" s="33" t="s">
        <v>3137</v>
      </c>
      <c r="B122" s="33">
        <v>2011</v>
      </c>
      <c r="C122" s="33">
        <v>402</v>
      </c>
      <c r="D122" s="33">
        <v>753</v>
      </c>
      <c r="E122" s="33">
        <v>55288</v>
      </c>
    </row>
    <row r="123" spans="1:5" x14ac:dyDescent="0.25">
      <c r="A123" s="33" t="s">
        <v>3138</v>
      </c>
      <c r="B123" s="33">
        <v>2011</v>
      </c>
      <c r="C123" s="33">
        <v>386</v>
      </c>
      <c r="D123" s="33">
        <v>175</v>
      </c>
      <c r="E123" s="33">
        <v>21294</v>
      </c>
    </row>
    <row r="124" spans="1:5" x14ac:dyDescent="0.25">
      <c r="A124" s="33" t="s">
        <v>3139</v>
      </c>
      <c r="B124" s="33">
        <v>2011</v>
      </c>
      <c r="C124" s="33">
        <v>371</v>
      </c>
      <c r="D124" s="33">
        <v>176</v>
      </c>
      <c r="E124" s="33">
        <v>34210</v>
      </c>
    </row>
    <row r="125" spans="1:5" x14ac:dyDescent="0.25">
      <c r="A125" s="33" t="s">
        <v>3140</v>
      </c>
      <c r="B125" s="33">
        <v>2011</v>
      </c>
      <c r="C125" s="33">
        <v>339</v>
      </c>
      <c r="D125" s="33">
        <v>35</v>
      </c>
      <c r="E125" s="33">
        <v>4785</v>
      </c>
    </row>
    <row r="126" spans="1:5" x14ac:dyDescent="0.25">
      <c r="A126" s="33" t="s">
        <v>3141</v>
      </c>
      <c r="B126" s="33">
        <v>2011</v>
      </c>
      <c r="C126" s="33">
        <v>265</v>
      </c>
      <c r="D126" s="33">
        <v>187</v>
      </c>
      <c r="E126" s="33">
        <v>23081</v>
      </c>
    </row>
    <row r="127" spans="1:5" x14ac:dyDescent="0.25">
      <c r="A127" s="33" t="s">
        <v>3142</v>
      </c>
      <c r="B127" s="33">
        <v>2011</v>
      </c>
      <c r="C127" s="33">
        <v>59</v>
      </c>
      <c r="D127" s="33">
        <v>456</v>
      </c>
      <c r="E127" s="33">
        <v>5154</v>
      </c>
    </row>
    <row r="128" spans="1:5" x14ac:dyDescent="0.25">
      <c r="A128" s="33" t="s">
        <v>3143</v>
      </c>
      <c r="B128" s="33">
        <v>2011</v>
      </c>
      <c r="C128" s="33">
        <v>126</v>
      </c>
      <c r="D128" s="33">
        <v>232</v>
      </c>
      <c r="E128" s="33">
        <v>10321</v>
      </c>
    </row>
    <row r="129" spans="1:5" x14ac:dyDescent="0.25">
      <c r="A129" s="33" t="s">
        <v>3144</v>
      </c>
      <c r="B129" s="33">
        <v>2011</v>
      </c>
      <c r="C129" s="33">
        <v>575</v>
      </c>
      <c r="D129" s="33">
        <v>131</v>
      </c>
      <c r="E129" s="33">
        <v>33005</v>
      </c>
    </row>
    <row r="130" spans="1:5" x14ac:dyDescent="0.25">
      <c r="A130" s="33" t="s">
        <v>3145</v>
      </c>
      <c r="B130" s="33">
        <v>2011</v>
      </c>
      <c r="C130" s="33">
        <v>50</v>
      </c>
      <c r="D130" s="33">
        <v>25</v>
      </c>
      <c r="E130" s="33">
        <v>1250</v>
      </c>
    </row>
    <row r="131" spans="1:5" x14ac:dyDescent="0.25">
      <c r="A131" s="33" t="s">
        <v>3146</v>
      </c>
      <c r="B131" s="33">
        <v>2011</v>
      </c>
      <c r="C131" s="33">
        <v>361</v>
      </c>
      <c r="D131" s="33">
        <v>7</v>
      </c>
      <c r="E131" s="33">
        <v>2527</v>
      </c>
    </row>
    <row r="132" spans="1:5" x14ac:dyDescent="0.25">
      <c r="A132" s="33" t="s">
        <v>3147</v>
      </c>
      <c r="B132" s="33">
        <v>2011</v>
      </c>
      <c r="C132" s="33">
        <v>433</v>
      </c>
      <c r="D132" s="33">
        <v>75</v>
      </c>
      <c r="E132" s="33">
        <v>19068</v>
      </c>
    </row>
    <row r="133" spans="1:5" x14ac:dyDescent="0.25">
      <c r="A133" s="33" t="s">
        <v>3148</v>
      </c>
      <c r="B133" s="33">
        <v>2011</v>
      </c>
      <c r="C133" s="33">
        <v>97</v>
      </c>
      <c r="D133" s="33">
        <v>143</v>
      </c>
      <c r="E133" s="33">
        <v>10697</v>
      </c>
    </row>
    <row r="134" spans="1:5" x14ac:dyDescent="0.25">
      <c r="A134" s="33" t="s">
        <v>3149</v>
      </c>
      <c r="B134" s="33">
        <v>2011</v>
      </c>
      <c r="C134" s="33">
        <v>499</v>
      </c>
      <c r="D134" s="33">
        <v>586</v>
      </c>
      <c r="E134" s="33">
        <v>110504</v>
      </c>
    </row>
    <row r="135" spans="1:5" x14ac:dyDescent="0.25">
      <c r="A135" s="33" t="s">
        <v>3150</v>
      </c>
      <c r="B135" s="33">
        <v>2011</v>
      </c>
      <c r="C135" s="33">
        <v>326</v>
      </c>
      <c r="D135" s="33">
        <v>380</v>
      </c>
      <c r="E135" s="33">
        <v>54409</v>
      </c>
    </row>
    <row r="136" spans="1:5" x14ac:dyDescent="0.25">
      <c r="A136" s="33" t="s">
        <v>3151</v>
      </c>
      <c r="B136" s="33">
        <v>2011</v>
      </c>
      <c r="C136" s="33">
        <v>131</v>
      </c>
      <c r="D136" s="33">
        <v>111</v>
      </c>
      <c r="E136" s="33">
        <v>11180</v>
      </c>
    </row>
    <row r="137" spans="1:5" x14ac:dyDescent="0.25">
      <c r="A137" s="33" t="s">
        <v>3152</v>
      </c>
      <c r="B137" s="33">
        <v>2011</v>
      </c>
      <c r="C137" s="33">
        <v>296</v>
      </c>
      <c r="D137" s="33">
        <v>184</v>
      </c>
      <c r="E137" s="33">
        <v>54464</v>
      </c>
    </row>
    <row r="138" spans="1:5" x14ac:dyDescent="0.25">
      <c r="A138" s="33" t="s">
        <v>3153</v>
      </c>
      <c r="B138" s="33">
        <v>2011</v>
      </c>
      <c r="C138" s="33">
        <v>431</v>
      </c>
      <c r="D138" s="33">
        <v>179</v>
      </c>
      <c r="E138" s="33">
        <v>66361</v>
      </c>
    </row>
    <row r="139" spans="1:5" x14ac:dyDescent="0.25">
      <c r="A139" s="33" t="s">
        <v>3154</v>
      </c>
      <c r="B139" s="33">
        <v>2011</v>
      </c>
      <c r="C139" s="33">
        <v>238</v>
      </c>
      <c r="D139" s="33">
        <v>206</v>
      </c>
      <c r="E139" s="33">
        <v>39713</v>
      </c>
    </row>
    <row r="140" spans="1:5" x14ac:dyDescent="0.25">
      <c r="A140" s="33" t="s">
        <v>3155</v>
      </c>
      <c r="B140" s="33">
        <v>2011</v>
      </c>
      <c r="C140" s="33">
        <v>350</v>
      </c>
      <c r="D140" s="33">
        <v>67</v>
      </c>
      <c r="E140" s="33">
        <v>23450</v>
      </c>
    </row>
    <row r="141" spans="1:5" x14ac:dyDescent="0.25">
      <c r="A141" s="33" t="s">
        <v>3156</v>
      </c>
      <c r="B141" s="33">
        <v>2011</v>
      </c>
      <c r="C141" s="33">
        <v>338</v>
      </c>
      <c r="D141" s="33">
        <v>237</v>
      </c>
      <c r="E141" s="33">
        <v>54289</v>
      </c>
    </row>
    <row r="142" spans="1:5" x14ac:dyDescent="0.25">
      <c r="A142" s="33" t="s">
        <v>3157</v>
      </c>
      <c r="B142" s="33">
        <v>2011</v>
      </c>
      <c r="C142" s="33">
        <v>377</v>
      </c>
      <c r="D142" s="33">
        <v>195</v>
      </c>
      <c r="E142" s="33">
        <v>31178</v>
      </c>
    </row>
    <row r="143" spans="1:5" x14ac:dyDescent="0.25">
      <c r="A143" s="33" t="s">
        <v>3158</v>
      </c>
      <c r="B143" s="33">
        <v>2011</v>
      </c>
      <c r="C143" s="33">
        <v>437</v>
      </c>
      <c r="D143" s="33">
        <v>95</v>
      </c>
      <c r="E143" s="33">
        <v>6955</v>
      </c>
    </row>
    <row r="144" spans="1:5" x14ac:dyDescent="0.25">
      <c r="A144" s="33" t="s">
        <v>3159</v>
      </c>
      <c r="B144" s="33">
        <v>2011</v>
      </c>
      <c r="C144" s="33">
        <v>65</v>
      </c>
      <c r="D144" s="33">
        <v>27</v>
      </c>
      <c r="E144" s="33">
        <v>1755</v>
      </c>
    </row>
    <row r="145" spans="1:5" x14ac:dyDescent="0.25">
      <c r="A145" s="33" t="s">
        <v>3160</v>
      </c>
      <c r="B145" s="33">
        <v>2011</v>
      </c>
      <c r="C145" s="33">
        <v>326</v>
      </c>
      <c r="D145" s="33">
        <v>137</v>
      </c>
      <c r="E145" s="33">
        <v>44662</v>
      </c>
    </row>
    <row r="146" spans="1:5" x14ac:dyDescent="0.25">
      <c r="A146" s="33" t="s">
        <v>3161</v>
      </c>
      <c r="B146" s="33">
        <v>2011</v>
      </c>
      <c r="C146" s="33">
        <v>1263</v>
      </c>
      <c r="D146" s="33">
        <v>798</v>
      </c>
      <c r="E146" s="33">
        <v>92553</v>
      </c>
    </row>
    <row r="147" spans="1:5" x14ac:dyDescent="0.25">
      <c r="A147" s="33" t="s">
        <v>3162</v>
      </c>
      <c r="B147" s="33">
        <v>2011</v>
      </c>
      <c r="C147" s="33">
        <v>480</v>
      </c>
      <c r="D147" s="33">
        <v>1288</v>
      </c>
      <c r="E147" s="33">
        <v>379468</v>
      </c>
    </row>
    <row r="148" spans="1:5" x14ac:dyDescent="0.25">
      <c r="A148" s="33" t="s">
        <v>3163</v>
      </c>
      <c r="B148" s="33">
        <v>2011</v>
      </c>
      <c r="C148" s="33">
        <v>547</v>
      </c>
      <c r="D148" s="33">
        <v>54</v>
      </c>
      <c r="E148" s="33">
        <v>59972</v>
      </c>
    </row>
    <row r="149" spans="1:5" x14ac:dyDescent="0.25">
      <c r="A149" s="33" t="s">
        <v>3164</v>
      </c>
      <c r="B149" s="33">
        <v>2011</v>
      </c>
      <c r="C149" s="33">
        <v>400</v>
      </c>
      <c r="D149" s="33">
        <v>33</v>
      </c>
      <c r="E149" s="33">
        <v>13200</v>
      </c>
    </row>
    <row r="150" spans="1:5" x14ac:dyDescent="0.25">
      <c r="A150" s="33" t="s">
        <v>3165</v>
      </c>
      <c r="B150" s="33">
        <v>2011</v>
      </c>
      <c r="C150" s="33">
        <v>498</v>
      </c>
      <c r="D150" s="33">
        <v>35</v>
      </c>
      <c r="E150" s="33">
        <v>13500</v>
      </c>
    </row>
    <row r="151" spans="1:5" x14ac:dyDescent="0.25">
      <c r="A151" s="33" t="s">
        <v>3166</v>
      </c>
      <c r="B151" s="33">
        <v>2011</v>
      </c>
      <c r="C151" s="33">
        <v>1277</v>
      </c>
      <c r="D151" s="33">
        <v>1075</v>
      </c>
      <c r="E151" s="33">
        <v>152845</v>
      </c>
    </row>
    <row r="152" spans="1:5" x14ac:dyDescent="0.25">
      <c r="A152" s="33" t="s">
        <v>3167</v>
      </c>
      <c r="B152" s="33">
        <v>2011</v>
      </c>
      <c r="C152" s="33">
        <v>1655</v>
      </c>
      <c r="D152" s="33">
        <v>858</v>
      </c>
      <c r="E152" s="33">
        <v>74617</v>
      </c>
    </row>
    <row r="153" spans="1:5" x14ac:dyDescent="0.25">
      <c r="A153" s="33" t="s">
        <v>3168</v>
      </c>
      <c r="B153" s="33">
        <v>2011</v>
      </c>
      <c r="C153" s="33">
        <v>25</v>
      </c>
      <c r="D153" s="33">
        <v>42</v>
      </c>
      <c r="E153" s="33">
        <v>945</v>
      </c>
    </row>
    <row r="154" spans="1:5" x14ac:dyDescent="0.25">
      <c r="A154" s="33" t="s">
        <v>3169</v>
      </c>
      <c r="B154" s="33">
        <v>2011</v>
      </c>
      <c r="C154" s="33">
        <v>221</v>
      </c>
      <c r="D154" s="33">
        <v>693</v>
      </c>
      <c r="E154" s="33">
        <v>24232</v>
      </c>
    </row>
    <row r="155" spans="1:5" x14ac:dyDescent="0.25">
      <c r="A155" s="33" t="s">
        <v>3170</v>
      </c>
      <c r="B155" s="33">
        <v>2011</v>
      </c>
      <c r="C155" s="33">
        <v>63</v>
      </c>
      <c r="D155" s="33">
        <v>36</v>
      </c>
      <c r="E155" s="33">
        <v>2268</v>
      </c>
    </row>
    <row r="156" spans="1:5" x14ac:dyDescent="0.25">
      <c r="A156" s="33" t="s">
        <v>3171</v>
      </c>
      <c r="B156" s="33">
        <v>2011</v>
      </c>
      <c r="C156" s="33">
        <v>30</v>
      </c>
      <c r="D156" s="33">
        <v>2528</v>
      </c>
      <c r="E156" s="33">
        <v>75840</v>
      </c>
    </row>
    <row r="157" spans="1:5" x14ac:dyDescent="0.25">
      <c r="A157" s="33" t="s">
        <v>3172</v>
      </c>
      <c r="B157" s="33">
        <v>2011</v>
      </c>
      <c r="C157" s="33">
        <v>577</v>
      </c>
      <c r="D157" s="33">
        <v>1403</v>
      </c>
      <c r="E157" s="33">
        <v>276327</v>
      </c>
    </row>
    <row r="158" spans="1:5" x14ac:dyDescent="0.25">
      <c r="A158" s="33" t="s">
        <v>3173</v>
      </c>
      <c r="B158" s="33">
        <v>2011</v>
      </c>
      <c r="C158" s="33">
        <v>486</v>
      </c>
      <c r="D158" s="33">
        <v>59</v>
      </c>
      <c r="E158" s="33">
        <v>27365</v>
      </c>
    </row>
    <row r="159" spans="1:5" x14ac:dyDescent="0.25">
      <c r="A159" s="33" t="s">
        <v>3174</v>
      </c>
      <c r="B159" s="33">
        <v>2011</v>
      </c>
      <c r="C159" s="33">
        <v>376</v>
      </c>
      <c r="D159" s="33">
        <v>252</v>
      </c>
      <c r="E159" s="33">
        <v>51658</v>
      </c>
    </row>
    <row r="160" spans="1:5" x14ac:dyDescent="0.25">
      <c r="A160" s="33" t="s">
        <v>3175</v>
      </c>
      <c r="B160" s="33">
        <v>2011</v>
      </c>
      <c r="C160" s="33">
        <v>567</v>
      </c>
      <c r="D160" s="33">
        <v>68</v>
      </c>
      <c r="E160" s="33">
        <v>16226</v>
      </c>
    </row>
    <row r="161" spans="1:5" x14ac:dyDescent="0.25">
      <c r="A161" s="33" t="s">
        <v>3176</v>
      </c>
      <c r="B161" s="33">
        <v>2011</v>
      </c>
      <c r="C161" s="33">
        <v>333</v>
      </c>
      <c r="D161" s="33">
        <v>76</v>
      </c>
      <c r="E161" s="33">
        <v>4598</v>
      </c>
    </row>
    <row r="162" spans="1:5" x14ac:dyDescent="0.25">
      <c r="A162" s="33" t="s">
        <v>3177</v>
      </c>
      <c r="B162" s="33">
        <v>2011</v>
      </c>
      <c r="C162" s="33">
        <v>81</v>
      </c>
      <c r="D162" s="33">
        <v>47</v>
      </c>
      <c r="E162" s="33">
        <v>3807</v>
      </c>
    </row>
    <row r="163" spans="1:5" x14ac:dyDescent="0.25">
      <c r="A163" s="33" t="s">
        <v>3178</v>
      </c>
      <c r="B163" s="33">
        <v>2011</v>
      </c>
      <c r="C163" s="33">
        <v>275</v>
      </c>
      <c r="D163" s="33">
        <v>202</v>
      </c>
      <c r="E163" s="33">
        <v>42158</v>
      </c>
    </row>
    <row r="164" spans="1:5" x14ac:dyDescent="0.25">
      <c r="A164" s="33" t="s">
        <v>3179</v>
      </c>
      <c r="B164" s="33">
        <v>2011</v>
      </c>
      <c r="C164" s="33">
        <v>30</v>
      </c>
      <c r="D164" s="33">
        <v>6</v>
      </c>
      <c r="E164" s="33">
        <v>180</v>
      </c>
    </row>
    <row r="165" spans="1:5" x14ac:dyDescent="0.25">
      <c r="A165" s="33" t="s">
        <v>3180</v>
      </c>
      <c r="B165" s="33">
        <v>2011</v>
      </c>
      <c r="C165" s="33">
        <v>377</v>
      </c>
      <c r="D165" s="33">
        <v>66</v>
      </c>
      <c r="E165" s="33">
        <v>21040</v>
      </c>
    </row>
    <row r="166" spans="1:5" x14ac:dyDescent="0.25">
      <c r="A166" s="33" t="s">
        <v>3181</v>
      </c>
      <c r="B166" s="33">
        <v>2011</v>
      </c>
      <c r="C166" s="33">
        <v>306</v>
      </c>
      <c r="D166" s="33">
        <v>118</v>
      </c>
      <c r="E166" s="33">
        <v>36020</v>
      </c>
    </row>
    <row r="167" spans="1:5" x14ac:dyDescent="0.25">
      <c r="A167" s="33" t="s">
        <v>3182</v>
      </c>
      <c r="B167" s="33">
        <v>2011</v>
      </c>
      <c r="C167" s="33">
        <v>154</v>
      </c>
      <c r="D167" s="33">
        <v>53</v>
      </c>
      <c r="E167" s="33">
        <v>7832</v>
      </c>
    </row>
    <row r="168" spans="1:5" x14ac:dyDescent="0.25">
      <c r="A168" s="33" t="s">
        <v>3183</v>
      </c>
      <c r="B168" s="33">
        <v>2011</v>
      </c>
      <c r="C168" s="33">
        <v>393</v>
      </c>
      <c r="D168" s="33">
        <v>42</v>
      </c>
      <c r="E168" s="33">
        <v>42852</v>
      </c>
    </row>
    <row r="169" spans="1:5" x14ac:dyDescent="0.25">
      <c r="A169" s="33" t="s">
        <v>3184</v>
      </c>
      <c r="B169" s="33">
        <v>2011</v>
      </c>
      <c r="C169" s="33">
        <v>456</v>
      </c>
      <c r="D169" s="33">
        <v>63</v>
      </c>
      <c r="E169" s="33">
        <v>17971</v>
      </c>
    </row>
    <row r="170" spans="1:5" x14ac:dyDescent="0.25">
      <c r="A170" s="33" t="s">
        <v>3185</v>
      </c>
      <c r="B170" s="33">
        <v>2011</v>
      </c>
      <c r="C170" s="33">
        <v>276</v>
      </c>
      <c r="D170" s="33">
        <v>32</v>
      </c>
      <c r="E170" s="33">
        <v>12672</v>
      </c>
    </row>
    <row r="171" spans="1:5" x14ac:dyDescent="0.25">
      <c r="A171" s="33" t="s">
        <v>3186</v>
      </c>
      <c r="B171" s="33">
        <v>2011</v>
      </c>
      <c r="C171" s="33">
        <v>399</v>
      </c>
      <c r="D171" s="33">
        <v>135</v>
      </c>
      <c r="E171" s="33">
        <v>50888</v>
      </c>
    </row>
    <row r="172" spans="1:5" x14ac:dyDescent="0.25">
      <c r="A172" s="33" t="s">
        <v>3187</v>
      </c>
      <c r="B172" s="33">
        <v>2011</v>
      </c>
      <c r="C172" s="33">
        <v>480</v>
      </c>
      <c r="D172" s="33">
        <v>80</v>
      </c>
      <c r="E172" s="33">
        <v>11266</v>
      </c>
    </row>
    <row r="173" spans="1:5" x14ac:dyDescent="0.25">
      <c r="A173" s="33" t="s">
        <v>3188</v>
      </c>
      <c r="B173" s="33">
        <v>2011</v>
      </c>
      <c r="C173" s="33">
        <v>132</v>
      </c>
      <c r="D173" s="33">
        <v>392</v>
      </c>
      <c r="E173" s="33">
        <v>44369</v>
      </c>
    </row>
    <row r="174" spans="1:5" x14ac:dyDescent="0.25">
      <c r="A174" s="33" t="s">
        <v>3189</v>
      </c>
      <c r="B174" s="33">
        <v>2011</v>
      </c>
      <c r="C174" s="33">
        <v>396</v>
      </c>
      <c r="D174" s="33">
        <v>158</v>
      </c>
      <c r="E174" s="33">
        <v>33527</v>
      </c>
    </row>
    <row r="175" spans="1:5" x14ac:dyDescent="0.25">
      <c r="A175" s="33" t="s">
        <v>3190</v>
      </c>
      <c r="B175" s="33">
        <v>2011</v>
      </c>
      <c r="C175" s="33">
        <v>303</v>
      </c>
      <c r="D175" s="33">
        <v>145</v>
      </c>
      <c r="E175" s="33">
        <v>7851</v>
      </c>
    </row>
    <row r="176" spans="1:5" x14ac:dyDescent="0.25">
      <c r="A176" s="33" t="s">
        <v>3191</v>
      </c>
      <c r="B176" s="33">
        <v>2011</v>
      </c>
      <c r="C176" s="33">
        <v>401</v>
      </c>
      <c r="D176" s="33">
        <v>61</v>
      </c>
      <c r="E176" s="33">
        <v>4319</v>
      </c>
    </row>
    <row r="177" spans="1:5" x14ac:dyDescent="0.25">
      <c r="A177" s="33" t="s">
        <v>3192</v>
      </c>
      <c r="B177" s="33">
        <v>2011</v>
      </c>
      <c r="C177" s="33">
        <v>542</v>
      </c>
      <c r="D177" s="33">
        <v>583</v>
      </c>
      <c r="E177" s="33">
        <v>24504</v>
      </c>
    </row>
    <row r="178" spans="1:5" x14ac:dyDescent="0.25">
      <c r="A178" s="33" t="s">
        <v>3193</v>
      </c>
      <c r="B178" s="33">
        <v>2011</v>
      </c>
      <c r="C178" s="33">
        <v>260</v>
      </c>
      <c r="D178" s="33">
        <v>25</v>
      </c>
      <c r="E178" s="33">
        <v>2027</v>
      </c>
    </row>
    <row r="179" spans="1:5" x14ac:dyDescent="0.25">
      <c r="A179" s="33" t="s">
        <v>3194</v>
      </c>
      <c r="B179" s="33">
        <v>2011</v>
      </c>
      <c r="C179" s="33">
        <v>245</v>
      </c>
      <c r="D179" s="33">
        <v>75</v>
      </c>
      <c r="E179" s="33">
        <v>18375</v>
      </c>
    </row>
    <row r="180" spans="1:5" x14ac:dyDescent="0.25">
      <c r="A180" s="33" t="s">
        <v>3195</v>
      </c>
      <c r="B180" s="33">
        <v>2011</v>
      </c>
      <c r="C180" s="33">
        <v>400</v>
      </c>
      <c r="D180" s="33">
        <v>1400</v>
      </c>
      <c r="E180" s="33">
        <v>92700</v>
      </c>
    </row>
    <row r="181" spans="1:5" x14ac:dyDescent="0.25">
      <c r="A181" s="33" t="s">
        <v>3196</v>
      </c>
      <c r="B181" s="33">
        <v>2011</v>
      </c>
      <c r="C181" s="33">
        <v>360</v>
      </c>
      <c r="D181" s="33">
        <v>154</v>
      </c>
      <c r="E181" s="33">
        <v>6795</v>
      </c>
    </row>
    <row r="182" spans="1:5" x14ac:dyDescent="0.25">
      <c r="A182" s="33" t="s">
        <v>3197</v>
      </c>
      <c r="B182" s="33">
        <v>2011</v>
      </c>
      <c r="C182" s="33">
        <v>16</v>
      </c>
      <c r="D182" s="33">
        <v>208</v>
      </c>
      <c r="E182" s="33">
        <v>3328</v>
      </c>
    </row>
    <row r="183" spans="1:5" x14ac:dyDescent="0.25">
      <c r="A183" s="33" t="s">
        <v>3198</v>
      </c>
      <c r="B183" s="33">
        <v>2011</v>
      </c>
      <c r="C183" s="33">
        <v>109</v>
      </c>
      <c r="D183" s="33">
        <v>724</v>
      </c>
      <c r="E183" s="33">
        <v>18184</v>
      </c>
    </row>
    <row r="184" spans="1:5" x14ac:dyDescent="0.25">
      <c r="A184" s="33" t="s">
        <v>3199</v>
      </c>
      <c r="B184" s="33">
        <v>2011</v>
      </c>
      <c r="C184" s="33">
        <v>948</v>
      </c>
      <c r="D184" s="33">
        <v>709</v>
      </c>
      <c r="E184" s="33">
        <v>171379</v>
      </c>
    </row>
    <row r="185" spans="1:5" x14ac:dyDescent="0.25">
      <c r="A185" s="33" t="s">
        <v>3200</v>
      </c>
      <c r="B185" s="33">
        <v>2011</v>
      </c>
      <c r="C185" s="33">
        <v>327</v>
      </c>
      <c r="D185" s="33">
        <v>673</v>
      </c>
      <c r="E185" s="33">
        <v>42310</v>
      </c>
    </row>
    <row r="186" spans="1:5" x14ac:dyDescent="0.25">
      <c r="A186" s="33" t="s">
        <v>3201</v>
      </c>
      <c r="B186" s="33">
        <v>2011</v>
      </c>
      <c r="C186" s="33">
        <v>352</v>
      </c>
      <c r="D186" s="33">
        <v>25</v>
      </c>
      <c r="E186" s="33">
        <v>2985</v>
      </c>
    </row>
    <row r="187" spans="1:5" x14ac:dyDescent="0.25">
      <c r="A187" s="33" t="s">
        <v>3202</v>
      </c>
      <c r="B187" s="33">
        <v>2011</v>
      </c>
      <c r="C187" s="33">
        <v>460</v>
      </c>
      <c r="D187" s="33">
        <v>1210</v>
      </c>
      <c r="E187" s="33">
        <v>93264</v>
      </c>
    </row>
    <row r="188" spans="1:5" x14ac:dyDescent="0.25">
      <c r="A188" s="33" t="s">
        <v>3203</v>
      </c>
      <c r="B188" s="33">
        <v>2011</v>
      </c>
      <c r="C188" s="33">
        <v>670</v>
      </c>
      <c r="D188" s="33">
        <v>273</v>
      </c>
      <c r="E188" s="33">
        <v>76150</v>
      </c>
    </row>
    <row r="189" spans="1:5" x14ac:dyDescent="0.25">
      <c r="A189" s="33" t="s">
        <v>3204</v>
      </c>
      <c r="B189" s="33">
        <v>2011</v>
      </c>
      <c r="C189" s="33">
        <v>355</v>
      </c>
      <c r="D189" s="33">
        <v>5548</v>
      </c>
      <c r="E189" s="33">
        <v>32589</v>
      </c>
    </row>
    <row r="190" spans="1:5" x14ac:dyDescent="0.25">
      <c r="A190" s="33" t="s">
        <v>3205</v>
      </c>
      <c r="B190" s="33">
        <v>2011</v>
      </c>
      <c r="C190" s="33">
        <v>408</v>
      </c>
      <c r="D190" s="33">
        <v>760</v>
      </c>
      <c r="E190" s="33">
        <v>39593</v>
      </c>
    </row>
    <row r="191" spans="1:5" x14ac:dyDescent="0.25">
      <c r="A191" s="33" t="s">
        <v>3206</v>
      </c>
      <c r="B191" s="33">
        <v>2011</v>
      </c>
      <c r="C191" s="33">
        <v>370</v>
      </c>
      <c r="D191" s="33">
        <v>19</v>
      </c>
      <c r="E191" s="33">
        <v>7030</v>
      </c>
    </row>
    <row r="192" spans="1:5" x14ac:dyDescent="0.25">
      <c r="A192" s="33" t="s">
        <v>3207</v>
      </c>
      <c r="B192" s="33">
        <v>2011</v>
      </c>
      <c r="C192" s="33">
        <v>387</v>
      </c>
      <c r="D192" s="33">
        <v>49</v>
      </c>
      <c r="E192" s="33">
        <v>18963</v>
      </c>
    </row>
    <row r="193" spans="1:5" x14ac:dyDescent="0.25">
      <c r="A193" s="33" t="s">
        <v>3208</v>
      </c>
      <c r="B193" s="33">
        <v>2011</v>
      </c>
      <c r="C193" s="33">
        <v>126</v>
      </c>
      <c r="D193" s="33">
        <v>170</v>
      </c>
      <c r="E193" s="33">
        <v>9991</v>
      </c>
    </row>
    <row r="194" spans="1:5" x14ac:dyDescent="0.25">
      <c r="A194" s="33" t="s">
        <v>3209</v>
      </c>
      <c r="B194" s="33">
        <v>2011</v>
      </c>
      <c r="C194" s="33">
        <v>410</v>
      </c>
      <c r="D194" s="33">
        <v>223</v>
      </c>
      <c r="E194" s="33">
        <v>15500</v>
      </c>
    </row>
    <row r="195" spans="1:5" x14ac:dyDescent="0.25">
      <c r="A195" s="33" t="s">
        <v>3210</v>
      </c>
      <c r="B195" s="33">
        <v>2011</v>
      </c>
      <c r="C195" s="33">
        <v>239</v>
      </c>
      <c r="D195" s="33">
        <v>192</v>
      </c>
      <c r="E195" s="33">
        <v>43916</v>
      </c>
    </row>
    <row r="196" spans="1:5" x14ac:dyDescent="0.25">
      <c r="A196" s="33" t="s">
        <v>3211</v>
      </c>
      <c r="B196" s="33">
        <v>2011</v>
      </c>
      <c r="C196" s="33">
        <v>384</v>
      </c>
      <c r="D196" s="33">
        <v>193</v>
      </c>
      <c r="E196" s="33">
        <v>30358</v>
      </c>
    </row>
    <row r="197" spans="1:5" x14ac:dyDescent="0.25">
      <c r="A197" s="33" t="s">
        <v>3212</v>
      </c>
      <c r="B197" s="33">
        <v>2011</v>
      </c>
      <c r="C197" s="33">
        <v>173</v>
      </c>
      <c r="D197" s="33">
        <v>61</v>
      </c>
      <c r="E197" s="33">
        <v>3892</v>
      </c>
    </row>
    <row r="198" spans="1:5" x14ac:dyDescent="0.25">
      <c r="A198" s="33" t="s">
        <v>3213</v>
      </c>
      <c r="B198" s="33">
        <v>2011</v>
      </c>
      <c r="C198" s="33">
        <v>358</v>
      </c>
      <c r="D198" s="33">
        <v>51</v>
      </c>
      <c r="E198" s="33">
        <v>10013</v>
      </c>
    </row>
    <row r="199" spans="1:5" x14ac:dyDescent="0.25">
      <c r="A199" s="33" t="s">
        <v>3214</v>
      </c>
      <c r="B199" s="33">
        <v>2011</v>
      </c>
      <c r="C199" s="33">
        <v>328</v>
      </c>
      <c r="D199" s="33">
        <v>74</v>
      </c>
      <c r="E199" s="33">
        <v>17900</v>
      </c>
    </row>
    <row r="200" spans="1:5" x14ac:dyDescent="0.25">
      <c r="A200" s="33" t="s">
        <v>3215</v>
      </c>
      <c r="B200" s="33">
        <v>2011</v>
      </c>
      <c r="C200" s="33">
        <v>32</v>
      </c>
      <c r="D200" s="33">
        <v>265</v>
      </c>
      <c r="E200" s="33">
        <v>15092</v>
      </c>
    </row>
    <row r="201" spans="1:5" x14ac:dyDescent="0.25">
      <c r="A201" s="33" t="s">
        <v>3216</v>
      </c>
      <c r="B201" s="33">
        <v>2011</v>
      </c>
      <c r="C201" s="33">
        <v>234</v>
      </c>
      <c r="D201" s="33">
        <v>25</v>
      </c>
      <c r="E201" s="33">
        <v>4230</v>
      </c>
    </row>
    <row r="202" spans="1:5" x14ac:dyDescent="0.25">
      <c r="A202" s="33" t="s">
        <v>3217</v>
      </c>
      <c r="B202" s="33">
        <v>2011</v>
      </c>
      <c r="C202" s="33">
        <v>345</v>
      </c>
      <c r="D202" s="33">
        <v>5</v>
      </c>
      <c r="E202" s="33">
        <v>1725</v>
      </c>
    </row>
    <row r="203" spans="1:5" x14ac:dyDescent="0.25">
      <c r="A203" s="33" t="s">
        <v>3218</v>
      </c>
      <c r="B203" s="33">
        <v>2011</v>
      </c>
      <c r="C203" s="33">
        <v>388</v>
      </c>
      <c r="D203" s="33">
        <v>10</v>
      </c>
      <c r="E203" s="33">
        <v>3880</v>
      </c>
    </row>
    <row r="204" spans="1:5" x14ac:dyDescent="0.25">
      <c r="A204" s="33" t="s">
        <v>3219</v>
      </c>
      <c r="B204" s="33">
        <v>2011</v>
      </c>
      <c r="C204" s="33">
        <v>354</v>
      </c>
      <c r="D204" s="33">
        <v>280</v>
      </c>
      <c r="E204" s="33">
        <v>47637</v>
      </c>
    </row>
    <row r="205" spans="1:5" x14ac:dyDescent="0.25">
      <c r="A205" s="33" t="s">
        <v>3220</v>
      </c>
      <c r="B205" s="33">
        <v>2011</v>
      </c>
      <c r="C205" s="33">
        <v>18</v>
      </c>
      <c r="D205" s="33">
        <v>114</v>
      </c>
      <c r="E205" s="33">
        <v>3762</v>
      </c>
    </row>
    <row r="206" spans="1:5" x14ac:dyDescent="0.25">
      <c r="A206" s="33" t="s">
        <v>3221</v>
      </c>
      <c r="B206" s="33">
        <v>2011</v>
      </c>
      <c r="C206" s="33">
        <v>241</v>
      </c>
      <c r="D206" s="33">
        <v>1170</v>
      </c>
      <c r="E206" s="33">
        <v>25695</v>
      </c>
    </row>
    <row r="207" spans="1:5" x14ac:dyDescent="0.25">
      <c r="A207" s="33" t="s">
        <v>3222</v>
      </c>
      <c r="B207" s="33">
        <v>2011</v>
      </c>
      <c r="C207" s="33">
        <v>814</v>
      </c>
      <c r="D207" s="33">
        <v>202</v>
      </c>
      <c r="E207" s="33">
        <v>52128</v>
      </c>
    </row>
    <row r="208" spans="1:5" x14ac:dyDescent="0.25">
      <c r="A208" s="33" t="s">
        <v>3223</v>
      </c>
      <c r="B208" s="33">
        <v>2011</v>
      </c>
      <c r="C208" s="33">
        <v>296</v>
      </c>
      <c r="D208" s="33">
        <v>11</v>
      </c>
      <c r="E208" s="33">
        <v>3256</v>
      </c>
    </row>
    <row r="209" spans="1:5" x14ac:dyDescent="0.25">
      <c r="A209" s="33" t="s">
        <v>3224</v>
      </c>
      <c r="B209" s="33">
        <v>2011</v>
      </c>
      <c r="C209" s="33">
        <v>790</v>
      </c>
      <c r="D209" s="33">
        <v>31</v>
      </c>
      <c r="E209" s="33">
        <v>8065</v>
      </c>
    </row>
    <row r="210" spans="1:5" x14ac:dyDescent="0.25">
      <c r="A210" s="33" t="s">
        <v>3225</v>
      </c>
      <c r="B210" s="33">
        <v>2011</v>
      </c>
      <c r="C210" s="33">
        <v>365</v>
      </c>
      <c r="D210" s="33">
        <v>11</v>
      </c>
      <c r="E210" s="33">
        <v>4015</v>
      </c>
    </row>
    <row r="211" spans="1:5" x14ac:dyDescent="0.25">
      <c r="A211" s="33" t="s">
        <v>3226</v>
      </c>
      <c r="B211" s="33">
        <v>2011</v>
      </c>
      <c r="C211" s="33">
        <v>74</v>
      </c>
      <c r="D211" s="33">
        <v>16</v>
      </c>
      <c r="E211" s="33">
        <v>1184</v>
      </c>
    </row>
    <row r="212" spans="1:5" x14ac:dyDescent="0.25">
      <c r="A212" s="33" t="s">
        <v>3227</v>
      </c>
      <c r="B212" s="33">
        <v>2011</v>
      </c>
      <c r="C212" s="33">
        <v>726</v>
      </c>
      <c r="D212" s="33">
        <v>765</v>
      </c>
      <c r="E212" s="33">
        <v>80132</v>
      </c>
    </row>
    <row r="213" spans="1:5" x14ac:dyDescent="0.25">
      <c r="A213" s="33" t="s">
        <v>3228</v>
      </c>
      <c r="B213" s="33">
        <v>2011</v>
      </c>
      <c r="C213" s="33">
        <v>1402</v>
      </c>
      <c r="D213" s="33">
        <v>421</v>
      </c>
      <c r="E213" s="33">
        <v>189244</v>
      </c>
    </row>
    <row r="214" spans="1:5" x14ac:dyDescent="0.25">
      <c r="A214" s="33" t="s">
        <v>3229</v>
      </c>
      <c r="B214" s="33">
        <v>2011</v>
      </c>
      <c r="C214" s="33">
        <v>285</v>
      </c>
      <c r="D214" s="33">
        <v>470</v>
      </c>
      <c r="E214" s="33">
        <v>49977</v>
      </c>
    </row>
    <row r="215" spans="1:5" x14ac:dyDescent="0.25">
      <c r="A215" s="33" t="s">
        <v>3230</v>
      </c>
      <c r="B215" s="33">
        <v>2011</v>
      </c>
      <c r="C215" s="33">
        <v>606</v>
      </c>
      <c r="D215" s="33">
        <v>101</v>
      </c>
      <c r="E215" s="33">
        <v>26526</v>
      </c>
    </row>
    <row r="216" spans="1:5" x14ac:dyDescent="0.25">
      <c r="A216" s="33" t="s">
        <v>3231</v>
      </c>
      <c r="B216" s="33">
        <v>2011</v>
      </c>
      <c r="C216" s="33">
        <v>401</v>
      </c>
      <c r="D216" s="33">
        <v>29</v>
      </c>
      <c r="E216" s="33">
        <v>63191</v>
      </c>
    </row>
    <row r="217" spans="1:5" x14ac:dyDescent="0.25">
      <c r="A217" s="33" t="s">
        <v>3232</v>
      </c>
      <c r="B217" s="33">
        <v>2011</v>
      </c>
      <c r="C217" s="33">
        <v>1166</v>
      </c>
      <c r="D217" s="33">
        <v>322</v>
      </c>
      <c r="E217" s="33">
        <v>169686</v>
      </c>
    </row>
    <row r="218" spans="1:5" x14ac:dyDescent="0.25">
      <c r="A218" s="33" t="s">
        <v>3233</v>
      </c>
      <c r="B218" s="33">
        <v>2011</v>
      </c>
      <c r="C218" s="33">
        <v>367</v>
      </c>
      <c r="D218" s="33">
        <v>1117</v>
      </c>
      <c r="E218" s="33">
        <v>37715</v>
      </c>
    </row>
    <row r="219" spans="1:5" x14ac:dyDescent="0.25">
      <c r="A219" s="33" t="s">
        <v>3234</v>
      </c>
      <c r="B219" s="33">
        <v>2011</v>
      </c>
      <c r="C219" s="33">
        <v>1526</v>
      </c>
      <c r="D219" s="33">
        <v>2277</v>
      </c>
      <c r="E219" s="33">
        <v>576476</v>
      </c>
    </row>
    <row r="220" spans="1:5" x14ac:dyDescent="0.25">
      <c r="A220" s="33" t="s">
        <v>3235</v>
      </c>
      <c r="B220" s="33">
        <v>2011</v>
      </c>
      <c r="C220" s="33">
        <v>1623</v>
      </c>
      <c r="D220" s="33">
        <v>342</v>
      </c>
      <c r="E220" s="33">
        <v>140869</v>
      </c>
    </row>
    <row r="221" spans="1:5" x14ac:dyDescent="0.25">
      <c r="A221" s="33" t="s">
        <v>3236</v>
      </c>
      <c r="B221" s="33">
        <v>2011</v>
      </c>
      <c r="C221" s="33">
        <v>1272</v>
      </c>
      <c r="D221" s="33">
        <v>242</v>
      </c>
      <c r="E221" s="33">
        <v>58148</v>
      </c>
    </row>
    <row r="222" spans="1:5" x14ac:dyDescent="0.25">
      <c r="A222" s="33" t="s">
        <v>3237</v>
      </c>
      <c r="B222" s="33">
        <v>2011</v>
      </c>
      <c r="C222" s="33">
        <v>112</v>
      </c>
      <c r="D222" s="33">
        <v>299</v>
      </c>
      <c r="E222" s="33">
        <v>18278</v>
      </c>
    </row>
    <row r="223" spans="1:5" x14ac:dyDescent="0.25">
      <c r="A223" s="33" t="s">
        <v>3238</v>
      </c>
      <c r="B223" s="33">
        <v>2011</v>
      </c>
      <c r="C223" s="33">
        <v>228</v>
      </c>
      <c r="D223" s="33">
        <v>151</v>
      </c>
      <c r="E223" s="33">
        <v>29379</v>
      </c>
    </row>
    <row r="224" spans="1:5" x14ac:dyDescent="0.25">
      <c r="A224" s="33" t="s">
        <v>3239</v>
      </c>
      <c r="B224" s="33">
        <v>2011</v>
      </c>
      <c r="C224" s="33">
        <v>283</v>
      </c>
      <c r="D224" s="33">
        <v>1140</v>
      </c>
      <c r="E224" s="33">
        <v>74579</v>
      </c>
    </row>
    <row r="225" spans="1:5" x14ac:dyDescent="0.25">
      <c r="A225" s="33" t="s">
        <v>3240</v>
      </c>
      <c r="B225" s="33">
        <v>2011</v>
      </c>
      <c r="C225" s="33">
        <v>176</v>
      </c>
      <c r="D225" s="33">
        <v>419</v>
      </c>
      <c r="E225" s="33">
        <v>28236</v>
      </c>
    </row>
    <row r="226" spans="1:5" x14ac:dyDescent="0.25">
      <c r="A226" s="33" t="s">
        <v>3241</v>
      </c>
      <c r="B226" s="33">
        <v>2011</v>
      </c>
      <c r="C226" s="33">
        <v>248</v>
      </c>
      <c r="D226" s="33">
        <v>965</v>
      </c>
      <c r="E226" s="33">
        <v>51726</v>
      </c>
    </row>
    <row r="227" spans="1:5" x14ac:dyDescent="0.25">
      <c r="A227" s="33" t="s">
        <v>3242</v>
      </c>
      <c r="B227" s="33">
        <v>2011</v>
      </c>
      <c r="C227" s="33">
        <v>39</v>
      </c>
      <c r="D227" s="33">
        <v>857</v>
      </c>
      <c r="E227" s="33">
        <v>20107</v>
      </c>
    </row>
    <row r="228" spans="1:5" x14ac:dyDescent="0.25">
      <c r="A228" s="33" t="s">
        <v>3243</v>
      </c>
      <c r="B228" s="33">
        <v>2011</v>
      </c>
      <c r="C228" s="33">
        <v>530</v>
      </c>
      <c r="D228" s="33">
        <v>159</v>
      </c>
      <c r="E228" s="33">
        <v>51478</v>
      </c>
    </row>
    <row r="229" spans="1:5" x14ac:dyDescent="0.25">
      <c r="A229" s="33" t="s">
        <v>3244</v>
      </c>
      <c r="B229" s="33">
        <v>2011</v>
      </c>
      <c r="C229" s="33">
        <v>514</v>
      </c>
      <c r="D229" s="33">
        <v>174</v>
      </c>
      <c r="E229" s="33">
        <v>60751</v>
      </c>
    </row>
    <row r="230" spans="1:5" x14ac:dyDescent="0.25">
      <c r="A230" s="33" t="s">
        <v>3245</v>
      </c>
      <c r="B230" s="33">
        <v>2011</v>
      </c>
      <c r="C230" s="33">
        <v>418</v>
      </c>
      <c r="D230" s="33">
        <v>107</v>
      </c>
      <c r="E230" s="33">
        <v>40029</v>
      </c>
    </row>
    <row r="231" spans="1:5" x14ac:dyDescent="0.25">
      <c r="A231" s="33" t="s">
        <v>3246</v>
      </c>
      <c r="B231" s="33">
        <v>2011</v>
      </c>
      <c r="C231" s="33">
        <v>360</v>
      </c>
      <c r="D231" s="33">
        <v>302</v>
      </c>
      <c r="E231" s="33">
        <v>20254</v>
      </c>
    </row>
    <row r="232" spans="1:5" x14ac:dyDescent="0.25">
      <c r="A232" s="33" t="s">
        <v>3247</v>
      </c>
      <c r="B232" s="33">
        <v>2011</v>
      </c>
      <c r="C232" s="33">
        <v>317</v>
      </c>
      <c r="D232" s="33">
        <v>384</v>
      </c>
      <c r="E232" s="33">
        <v>37318</v>
      </c>
    </row>
    <row r="233" spans="1:5" x14ac:dyDescent="0.25">
      <c r="A233" s="33" t="s">
        <v>3248</v>
      </c>
      <c r="B233" s="33">
        <v>2011</v>
      </c>
      <c r="C233" s="33">
        <v>117</v>
      </c>
      <c r="D233" s="33">
        <v>1433</v>
      </c>
      <c r="E233" s="33">
        <v>35715</v>
      </c>
    </row>
    <row r="234" spans="1:5" x14ac:dyDescent="0.25">
      <c r="A234" s="33" t="s">
        <v>3249</v>
      </c>
      <c r="B234" s="33">
        <v>2011</v>
      </c>
      <c r="C234" s="33">
        <v>1337</v>
      </c>
      <c r="D234" s="33">
        <v>1831</v>
      </c>
      <c r="E234" s="33">
        <v>203301</v>
      </c>
    </row>
    <row r="235" spans="1:5" x14ac:dyDescent="0.25">
      <c r="A235" s="33" t="s">
        <v>3250</v>
      </c>
      <c r="B235" s="33">
        <v>2011</v>
      </c>
      <c r="C235" s="33">
        <v>366</v>
      </c>
      <c r="D235" s="33">
        <v>394</v>
      </c>
      <c r="E235" s="33">
        <v>24626</v>
      </c>
    </row>
    <row r="236" spans="1:5" x14ac:dyDescent="0.25">
      <c r="A236" s="33" t="s">
        <v>3251</v>
      </c>
      <c r="B236" s="33">
        <v>2011</v>
      </c>
      <c r="C236" s="33">
        <v>432</v>
      </c>
      <c r="D236" s="33">
        <v>153</v>
      </c>
      <c r="E236" s="33">
        <v>41121</v>
      </c>
    </row>
    <row r="237" spans="1:5" x14ac:dyDescent="0.25">
      <c r="A237" s="33" t="s">
        <v>3252</v>
      </c>
      <c r="B237" s="33">
        <v>2011</v>
      </c>
      <c r="C237" s="33">
        <v>573</v>
      </c>
      <c r="D237" s="33">
        <v>296</v>
      </c>
      <c r="E237" s="33">
        <v>79929</v>
      </c>
    </row>
    <row r="238" spans="1:5" x14ac:dyDescent="0.25">
      <c r="A238" s="33" t="s">
        <v>3253</v>
      </c>
      <c r="B238" s="33">
        <v>2011</v>
      </c>
      <c r="C238" s="33">
        <v>240</v>
      </c>
      <c r="D238" s="33">
        <v>8</v>
      </c>
      <c r="E238" s="33">
        <v>660</v>
      </c>
    </row>
    <row r="239" spans="1:5" x14ac:dyDescent="0.25">
      <c r="A239" s="33" t="s">
        <v>3254</v>
      </c>
      <c r="B239" s="33">
        <v>2011</v>
      </c>
      <c r="C239" s="33">
        <v>487</v>
      </c>
      <c r="D239" s="33">
        <v>23</v>
      </c>
      <c r="E239" s="33">
        <v>15379</v>
      </c>
    </row>
    <row r="240" spans="1:5" x14ac:dyDescent="0.25">
      <c r="A240" s="33" t="s">
        <v>3255</v>
      </c>
      <c r="B240" s="33">
        <v>2011</v>
      </c>
      <c r="C240" s="33">
        <v>374</v>
      </c>
      <c r="D240" s="33">
        <v>65</v>
      </c>
      <c r="E240" s="33">
        <v>14334</v>
      </c>
    </row>
    <row r="241" spans="1:5" x14ac:dyDescent="0.25">
      <c r="A241" s="33" t="s">
        <v>3256</v>
      </c>
      <c r="B241" s="33">
        <v>2011</v>
      </c>
      <c r="C241" s="33">
        <v>390</v>
      </c>
      <c r="D241" s="33">
        <v>88</v>
      </c>
      <c r="E241" s="33">
        <v>12879</v>
      </c>
    </row>
    <row r="242" spans="1:5" x14ac:dyDescent="0.25">
      <c r="A242" s="33" t="s">
        <v>3257</v>
      </c>
      <c r="B242" s="33">
        <v>2011</v>
      </c>
      <c r="C242" s="33">
        <v>355</v>
      </c>
      <c r="D242" s="33">
        <v>74</v>
      </c>
      <c r="E242" s="33">
        <v>26270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workbookViewId="0">
      <selection activeCell="K13" sqref="K13"/>
    </sheetView>
  </sheetViews>
  <sheetFormatPr defaultRowHeight="15" x14ac:dyDescent="0.25"/>
  <cols>
    <col min="1" max="1" width="15" customWidth="1"/>
  </cols>
  <sheetData>
    <row r="1" spans="1:7" x14ac:dyDescent="0.2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1:7" x14ac:dyDescent="0.25">
      <c r="A2" s="35" t="s">
        <v>3213</v>
      </c>
      <c r="B2" s="35">
        <v>2011</v>
      </c>
      <c r="C2" s="35">
        <v>25540</v>
      </c>
      <c r="D2" s="35">
        <v>51</v>
      </c>
      <c r="E2" s="35">
        <v>10013</v>
      </c>
      <c r="F2" s="35">
        <v>0.39205168363351606</v>
      </c>
      <c r="G2" s="35">
        <v>1.9968676585747848E-3</v>
      </c>
    </row>
    <row r="3" spans="1:7" x14ac:dyDescent="0.25">
      <c r="A3" s="35" t="s">
        <v>3232</v>
      </c>
      <c r="B3" s="35">
        <v>2011</v>
      </c>
      <c r="C3" s="35">
        <v>25540</v>
      </c>
      <c r="D3" s="35">
        <v>322</v>
      </c>
      <c r="E3" s="35">
        <v>169686</v>
      </c>
      <c r="F3" s="35">
        <v>6.6439310884886451</v>
      </c>
      <c r="G3" s="35">
        <v>1.2607674236491777E-2</v>
      </c>
    </row>
    <row r="4" spans="1:7" x14ac:dyDescent="0.25">
      <c r="A4" s="35" t="s">
        <v>3036</v>
      </c>
      <c r="B4" s="35">
        <v>2011</v>
      </c>
      <c r="C4" s="35">
        <v>25540</v>
      </c>
      <c r="D4" s="35">
        <v>1383</v>
      </c>
      <c r="E4" s="35">
        <v>52640</v>
      </c>
      <c r="F4" s="35">
        <v>2.0610806577916994</v>
      </c>
      <c r="G4" s="35">
        <v>5.4150352388410337E-2</v>
      </c>
    </row>
    <row r="5" spans="1:7" x14ac:dyDescent="0.25">
      <c r="A5" s="35" t="s">
        <v>3058</v>
      </c>
      <c r="B5" s="35">
        <v>2011</v>
      </c>
      <c r="C5" s="35">
        <v>25540</v>
      </c>
      <c r="D5" s="35">
        <v>36</v>
      </c>
      <c r="E5" s="35">
        <v>11016</v>
      </c>
      <c r="F5" s="35">
        <v>0.43132341425215348</v>
      </c>
      <c r="G5" s="35">
        <v>1.4095536413469068E-3</v>
      </c>
    </row>
    <row r="6" spans="1:7" x14ac:dyDescent="0.25">
      <c r="A6" s="35" t="s">
        <v>3076</v>
      </c>
      <c r="B6" s="35">
        <v>2011</v>
      </c>
      <c r="C6" s="35">
        <v>25540</v>
      </c>
      <c r="D6" s="35">
        <v>155</v>
      </c>
      <c r="E6" s="35">
        <v>20440</v>
      </c>
      <c r="F6" s="35">
        <v>0.80031323414252153</v>
      </c>
      <c r="G6" s="35">
        <v>6.0689115113547378E-3</v>
      </c>
    </row>
    <row r="7" spans="1:7" x14ac:dyDescent="0.25">
      <c r="A7" s="35" t="s">
        <v>3100</v>
      </c>
      <c r="B7" s="35">
        <v>2011</v>
      </c>
      <c r="C7" s="35">
        <v>25540</v>
      </c>
      <c r="D7" s="35">
        <v>1041</v>
      </c>
      <c r="E7" s="35">
        <v>58122</v>
      </c>
      <c r="F7" s="35">
        <v>2.2757243539545811</v>
      </c>
      <c r="G7" s="35">
        <v>4.0759592795614724E-2</v>
      </c>
    </row>
    <row r="8" spans="1:7" x14ac:dyDescent="0.25">
      <c r="A8" s="35" t="s">
        <v>3120</v>
      </c>
      <c r="B8" s="35">
        <v>2011</v>
      </c>
      <c r="C8" s="35">
        <v>25540</v>
      </c>
      <c r="D8" s="35">
        <v>102</v>
      </c>
      <c r="E8" s="35">
        <v>31496</v>
      </c>
      <c r="F8" s="35">
        <v>1.2332028191072828</v>
      </c>
      <c r="G8" s="35">
        <v>3.9937353171495696E-3</v>
      </c>
    </row>
    <row r="9" spans="1:7" x14ac:dyDescent="0.25">
      <c r="A9" s="35" t="s">
        <v>3141</v>
      </c>
      <c r="B9" s="35">
        <v>2011</v>
      </c>
      <c r="C9" s="35">
        <v>25540</v>
      </c>
      <c r="D9" s="35">
        <v>187</v>
      </c>
      <c r="E9" s="35">
        <v>23081</v>
      </c>
      <c r="F9" s="35">
        <v>0.90371965544244326</v>
      </c>
      <c r="G9" s="35">
        <v>7.3218480814408772E-3</v>
      </c>
    </row>
    <row r="10" spans="1:7" x14ac:dyDescent="0.25">
      <c r="A10" s="35" t="s">
        <v>3162</v>
      </c>
      <c r="B10" s="35">
        <v>2011</v>
      </c>
      <c r="C10" s="35">
        <v>25540</v>
      </c>
      <c r="D10" s="35">
        <v>1288</v>
      </c>
      <c r="E10" s="35">
        <v>379468</v>
      </c>
      <c r="F10" s="35">
        <v>14.857791699295223</v>
      </c>
      <c r="G10" s="35">
        <v>5.0430696945967107E-2</v>
      </c>
    </row>
    <row r="11" spans="1:7" x14ac:dyDescent="0.25">
      <c r="A11" s="35" t="s">
        <v>3180</v>
      </c>
      <c r="B11" s="35">
        <v>2011</v>
      </c>
      <c r="C11" s="35">
        <v>25540</v>
      </c>
      <c r="D11" s="35">
        <v>66</v>
      </c>
      <c r="E11" s="35">
        <v>21040</v>
      </c>
      <c r="F11" s="35">
        <v>0.82380579483163663</v>
      </c>
      <c r="G11" s="35">
        <v>2.5841816758026626E-3</v>
      </c>
    </row>
    <row r="12" spans="1:7" x14ac:dyDescent="0.25">
      <c r="A12" s="35" t="s">
        <v>3198</v>
      </c>
      <c r="B12" s="35">
        <v>2011</v>
      </c>
      <c r="C12" s="35">
        <v>25540</v>
      </c>
      <c r="D12" s="35">
        <v>724</v>
      </c>
      <c r="E12" s="35">
        <v>18184</v>
      </c>
      <c r="F12" s="35">
        <v>0.71198120595144876</v>
      </c>
      <c r="G12" s="35">
        <v>2.8347689898198903E-2</v>
      </c>
    </row>
    <row r="13" spans="1:7" x14ac:dyDescent="0.25">
      <c r="A13" s="35" t="s">
        <v>3214</v>
      </c>
      <c r="B13" s="35">
        <v>2011</v>
      </c>
      <c r="C13" s="35">
        <v>25540</v>
      </c>
      <c r="D13" s="35">
        <v>74</v>
      </c>
      <c r="E13" s="35">
        <v>17900</v>
      </c>
      <c r="F13" s="35">
        <v>0.70086139389193425</v>
      </c>
      <c r="G13" s="35">
        <v>2.8974158183241974E-3</v>
      </c>
    </row>
    <row r="14" spans="1:7" x14ac:dyDescent="0.25">
      <c r="A14" s="35" t="s">
        <v>3233</v>
      </c>
      <c r="B14" s="35">
        <v>2011</v>
      </c>
      <c r="C14" s="35">
        <v>25540</v>
      </c>
      <c r="D14" s="35">
        <v>1117</v>
      </c>
      <c r="E14" s="35">
        <v>37715</v>
      </c>
      <c r="F14" s="35">
        <v>1.4767032106499609</v>
      </c>
      <c r="G14" s="35">
        <v>4.3735317149569304E-2</v>
      </c>
    </row>
    <row r="15" spans="1:7" x14ac:dyDescent="0.25">
      <c r="A15" s="35" t="s">
        <v>3017</v>
      </c>
      <c r="B15" s="35">
        <v>2011</v>
      </c>
      <c r="C15" s="35">
        <v>25540</v>
      </c>
      <c r="D15" s="35">
        <v>737</v>
      </c>
      <c r="E15" s="35">
        <v>32994</v>
      </c>
      <c r="F15" s="35">
        <v>1.2918559122944402</v>
      </c>
      <c r="G15" s="35">
        <v>2.8856695379796397E-2</v>
      </c>
    </row>
    <row r="16" spans="1:7" x14ac:dyDescent="0.25">
      <c r="A16" s="35" t="s">
        <v>3037</v>
      </c>
      <c r="B16" s="35">
        <v>2011</v>
      </c>
      <c r="C16" s="35">
        <v>25540</v>
      </c>
      <c r="D16" s="35">
        <v>605</v>
      </c>
      <c r="E16" s="35">
        <v>60761</v>
      </c>
      <c r="F16" s="35">
        <v>2.3790524667188722</v>
      </c>
      <c r="G16" s="35">
        <v>2.3688332028191074E-2</v>
      </c>
    </row>
    <row r="17" spans="1:7" x14ac:dyDescent="0.25">
      <c r="A17" s="35" t="s">
        <v>3059</v>
      </c>
      <c r="B17" s="35">
        <v>2011</v>
      </c>
      <c r="C17" s="35">
        <v>25540</v>
      </c>
      <c r="D17" s="35">
        <v>673</v>
      </c>
      <c r="E17" s="35">
        <v>90025</v>
      </c>
      <c r="F17" s="35">
        <v>3.5248629600626469</v>
      </c>
      <c r="G17" s="35">
        <v>2.6350822239624119E-2</v>
      </c>
    </row>
    <row r="18" spans="1:7" x14ac:dyDescent="0.25">
      <c r="A18" s="35" t="s">
        <v>3101</v>
      </c>
      <c r="B18" s="35">
        <v>2011</v>
      </c>
      <c r="C18" s="35">
        <v>25540</v>
      </c>
      <c r="D18" s="35">
        <v>176</v>
      </c>
      <c r="E18" s="35">
        <v>37877</v>
      </c>
      <c r="F18" s="35">
        <v>1.483046202036022</v>
      </c>
      <c r="G18" s="35">
        <v>6.8911511354737666E-3</v>
      </c>
    </row>
    <row r="19" spans="1:7" x14ac:dyDescent="0.25">
      <c r="A19" s="35" t="s">
        <v>3121</v>
      </c>
      <c r="B19" s="35">
        <v>2011</v>
      </c>
      <c r="C19" s="35">
        <v>25540</v>
      </c>
      <c r="D19" s="35">
        <v>85</v>
      </c>
      <c r="E19" s="35">
        <v>20315</v>
      </c>
      <c r="F19" s="35">
        <v>0.79541895066562252</v>
      </c>
      <c r="G19" s="35">
        <v>3.3281127642913076E-3</v>
      </c>
    </row>
    <row r="20" spans="1:7" x14ac:dyDescent="0.25">
      <c r="A20" s="35" t="s">
        <v>3163</v>
      </c>
      <c r="B20" s="35">
        <v>2011</v>
      </c>
      <c r="C20" s="35">
        <v>25540</v>
      </c>
      <c r="D20" s="35">
        <v>54</v>
      </c>
      <c r="E20" s="35">
        <v>59972</v>
      </c>
      <c r="F20" s="35">
        <v>2.348159749412686</v>
      </c>
      <c r="G20" s="35">
        <v>2.1143304620203601E-3</v>
      </c>
    </row>
    <row r="21" spans="1:7" x14ac:dyDescent="0.25">
      <c r="A21" s="35" t="s">
        <v>3181</v>
      </c>
      <c r="B21" s="35">
        <v>2011</v>
      </c>
      <c r="C21" s="35">
        <v>25540</v>
      </c>
      <c r="D21" s="35">
        <v>118</v>
      </c>
      <c r="E21" s="35">
        <v>36020</v>
      </c>
      <c r="F21" s="35">
        <v>1.4103367267032108</v>
      </c>
      <c r="G21" s="35">
        <v>4.6202036021926393E-3</v>
      </c>
    </row>
    <row r="22" spans="1:7" x14ac:dyDescent="0.25">
      <c r="A22" s="35" t="s">
        <v>3215</v>
      </c>
      <c r="B22" s="35">
        <v>2011</v>
      </c>
      <c r="C22" s="35">
        <v>25540</v>
      </c>
      <c r="D22" s="35">
        <v>265</v>
      </c>
      <c r="E22" s="35">
        <v>15092</v>
      </c>
      <c r="F22" s="35">
        <v>0.59091620986687554</v>
      </c>
      <c r="G22" s="35">
        <v>1.0375880971025842E-2</v>
      </c>
    </row>
    <row r="23" spans="1:7" x14ac:dyDescent="0.25">
      <c r="A23" s="35" t="s">
        <v>3234</v>
      </c>
      <c r="B23" s="35">
        <v>2011</v>
      </c>
      <c r="C23" s="35">
        <v>25540</v>
      </c>
      <c r="D23" s="35">
        <v>2277</v>
      </c>
      <c r="E23" s="35">
        <v>576476</v>
      </c>
      <c r="F23" s="35">
        <v>22.571495693030542</v>
      </c>
      <c r="G23" s="35">
        <v>8.9154267815191854E-2</v>
      </c>
    </row>
    <row r="24" spans="1:7" x14ac:dyDescent="0.25">
      <c r="A24" s="35" t="s">
        <v>3018</v>
      </c>
      <c r="B24" s="35">
        <v>2011</v>
      </c>
      <c r="C24" s="35">
        <v>25540</v>
      </c>
      <c r="D24" s="35">
        <v>30</v>
      </c>
      <c r="E24" s="35">
        <v>3510</v>
      </c>
      <c r="F24" s="35">
        <v>0.13743148003132341</v>
      </c>
      <c r="G24" s="35">
        <v>1.1746280344557558E-3</v>
      </c>
    </row>
    <row r="25" spans="1:7" x14ac:dyDescent="0.25">
      <c r="A25" s="35" t="s">
        <v>3038</v>
      </c>
      <c r="B25" s="35">
        <v>2011</v>
      </c>
      <c r="C25" s="35">
        <v>25540</v>
      </c>
      <c r="D25" s="35">
        <v>281</v>
      </c>
      <c r="E25" s="35">
        <v>32185</v>
      </c>
      <c r="F25" s="35">
        <v>1.2601801096319498</v>
      </c>
      <c r="G25" s="35">
        <v>1.1002349256068911E-2</v>
      </c>
    </row>
    <row r="26" spans="1:7" x14ac:dyDescent="0.25">
      <c r="A26" s="35" t="s">
        <v>3142</v>
      </c>
      <c r="B26" s="35">
        <v>2011</v>
      </c>
      <c r="C26" s="35">
        <v>25540</v>
      </c>
      <c r="D26" s="35">
        <v>456</v>
      </c>
      <c r="E26" s="35">
        <v>5154</v>
      </c>
      <c r="F26" s="35">
        <v>0.20180109631949883</v>
      </c>
      <c r="G26" s="35">
        <v>1.7854346123727487E-2</v>
      </c>
    </row>
    <row r="27" spans="1:7" x14ac:dyDescent="0.25">
      <c r="A27" s="35" t="s">
        <v>3235</v>
      </c>
      <c r="B27" s="35">
        <v>2011</v>
      </c>
      <c r="C27" s="35">
        <v>25540</v>
      </c>
      <c r="D27" s="35">
        <v>342</v>
      </c>
      <c r="E27" s="35">
        <v>140869</v>
      </c>
      <c r="F27" s="35">
        <v>5.5156225528582619</v>
      </c>
      <c r="G27" s="35">
        <v>1.3390759592795615E-2</v>
      </c>
    </row>
    <row r="28" spans="1:7" x14ac:dyDescent="0.25">
      <c r="A28" s="35" t="s">
        <v>3019</v>
      </c>
      <c r="B28" s="35">
        <v>2011</v>
      </c>
      <c r="C28" s="35">
        <v>25540</v>
      </c>
      <c r="D28" s="35">
        <v>58</v>
      </c>
      <c r="E28" s="35">
        <v>3480</v>
      </c>
      <c r="F28" s="35">
        <v>0.13625685199686766</v>
      </c>
      <c r="G28" s="35">
        <v>2.2709475332811277E-3</v>
      </c>
    </row>
    <row r="29" spans="1:7" x14ac:dyDescent="0.25">
      <c r="A29" s="35" t="s">
        <v>3039</v>
      </c>
      <c r="B29" s="35">
        <v>2011</v>
      </c>
      <c r="C29" s="35">
        <v>25540</v>
      </c>
      <c r="D29" s="35">
        <v>75</v>
      </c>
      <c r="E29" s="35">
        <v>42023</v>
      </c>
      <c r="F29" s="35">
        <v>1.6453797963978074</v>
      </c>
      <c r="G29" s="35">
        <v>2.9365700861393894E-3</v>
      </c>
    </row>
    <row r="30" spans="1:7" x14ac:dyDescent="0.25">
      <c r="A30" s="35" t="s">
        <v>3077</v>
      </c>
      <c r="B30" s="35">
        <v>2011</v>
      </c>
      <c r="C30" s="35">
        <v>25540</v>
      </c>
      <c r="D30" s="35">
        <v>20</v>
      </c>
      <c r="E30" s="35">
        <v>1840</v>
      </c>
      <c r="F30" s="35">
        <v>7.204385277995301E-2</v>
      </c>
      <c r="G30" s="35">
        <v>7.8308535630383712E-4</v>
      </c>
    </row>
    <row r="31" spans="1:7" x14ac:dyDescent="0.25">
      <c r="A31" s="35" t="s">
        <v>3102</v>
      </c>
      <c r="B31" s="35">
        <v>2011</v>
      </c>
      <c r="C31" s="35">
        <v>25540</v>
      </c>
      <c r="D31" s="35">
        <v>37</v>
      </c>
      <c r="E31" s="35">
        <v>7586</v>
      </c>
      <c r="F31" s="35">
        <v>0.29702427564604544</v>
      </c>
      <c r="G31" s="35">
        <v>1.4487079091620987E-3</v>
      </c>
    </row>
    <row r="32" spans="1:7" x14ac:dyDescent="0.25">
      <c r="A32" s="35" t="s">
        <v>3143</v>
      </c>
      <c r="B32" s="35">
        <v>2011</v>
      </c>
      <c r="C32" s="35">
        <v>25540</v>
      </c>
      <c r="D32" s="35">
        <v>232</v>
      </c>
      <c r="E32" s="35">
        <v>10321</v>
      </c>
      <c r="F32" s="35">
        <v>0.40411119812059515</v>
      </c>
      <c r="G32" s="35">
        <v>9.083790133124511E-3</v>
      </c>
    </row>
    <row r="33" spans="1:7" x14ac:dyDescent="0.25">
      <c r="A33" s="35" t="s">
        <v>3182</v>
      </c>
      <c r="B33" s="35">
        <v>2011</v>
      </c>
      <c r="C33" s="35">
        <v>25540</v>
      </c>
      <c r="D33" s="35">
        <v>53</v>
      </c>
      <c r="E33" s="35">
        <v>7832</v>
      </c>
      <c r="F33" s="35">
        <v>0.30665622552858263</v>
      </c>
      <c r="G33" s="35">
        <v>2.0751761942051682E-3</v>
      </c>
    </row>
    <row r="34" spans="1:7" x14ac:dyDescent="0.25">
      <c r="A34" s="35" t="s">
        <v>3236</v>
      </c>
      <c r="B34" s="35">
        <v>2011</v>
      </c>
      <c r="C34" s="35">
        <v>25540</v>
      </c>
      <c r="D34" s="35">
        <v>242</v>
      </c>
      <c r="E34" s="35">
        <v>58148</v>
      </c>
      <c r="F34" s="35">
        <v>2.276742364917776</v>
      </c>
      <c r="G34" s="35">
        <v>9.4753328112764292E-3</v>
      </c>
    </row>
    <row r="35" spans="1:7" x14ac:dyDescent="0.25">
      <c r="A35" s="35" t="s">
        <v>3020</v>
      </c>
      <c r="B35" s="35">
        <v>2011</v>
      </c>
      <c r="C35" s="35">
        <v>25540</v>
      </c>
      <c r="D35" s="35">
        <v>30</v>
      </c>
      <c r="E35" s="35">
        <v>12150</v>
      </c>
      <c r="F35" s="35">
        <v>0.47572435395458107</v>
      </c>
      <c r="G35" s="35">
        <v>1.1746280344557558E-3</v>
      </c>
    </row>
    <row r="36" spans="1:7" x14ac:dyDescent="0.25">
      <c r="A36" s="35" t="s">
        <v>3040</v>
      </c>
      <c r="B36" s="35">
        <v>2011</v>
      </c>
      <c r="C36" s="35">
        <v>25540</v>
      </c>
      <c r="D36" s="35">
        <v>253</v>
      </c>
      <c r="E36" s="35">
        <v>20371</v>
      </c>
      <c r="F36" s="35">
        <v>0.79761158966327328</v>
      </c>
      <c r="G36" s="35">
        <v>9.9060297572435389E-3</v>
      </c>
    </row>
    <row r="37" spans="1:7" x14ac:dyDescent="0.25">
      <c r="A37" s="35" t="s">
        <v>3060</v>
      </c>
      <c r="B37" s="35">
        <v>2011</v>
      </c>
      <c r="C37" s="35">
        <v>25540</v>
      </c>
      <c r="D37" s="35">
        <v>1283</v>
      </c>
      <c r="E37" s="35">
        <v>76744</v>
      </c>
      <c r="F37" s="35">
        <v>3.0048551292090839</v>
      </c>
      <c r="G37" s="35">
        <v>5.0234925606891148E-2</v>
      </c>
    </row>
    <row r="38" spans="1:7" x14ac:dyDescent="0.25">
      <c r="A38" s="35" t="s">
        <v>3078</v>
      </c>
      <c r="B38" s="35">
        <v>2011</v>
      </c>
      <c r="C38" s="35">
        <v>25540</v>
      </c>
      <c r="D38" s="35">
        <v>92</v>
      </c>
      <c r="E38" s="35">
        <v>9899</v>
      </c>
      <c r="F38" s="35">
        <v>0.38758809710258418</v>
      </c>
      <c r="G38" s="35">
        <v>3.602192638997651E-3</v>
      </c>
    </row>
    <row r="39" spans="1:7" x14ac:dyDescent="0.25">
      <c r="A39" s="35" t="s">
        <v>3103</v>
      </c>
      <c r="B39" s="35">
        <v>2011</v>
      </c>
      <c r="C39" s="35">
        <v>25540</v>
      </c>
      <c r="D39" s="35">
        <v>133</v>
      </c>
      <c r="E39" s="35">
        <v>19019</v>
      </c>
      <c r="F39" s="35">
        <v>0.74467501957713389</v>
      </c>
      <c r="G39" s="35">
        <v>5.2075176194205167E-3</v>
      </c>
    </row>
    <row r="40" spans="1:7" x14ac:dyDescent="0.25">
      <c r="A40" s="35" t="s">
        <v>3122</v>
      </c>
      <c r="B40" s="35">
        <v>2011</v>
      </c>
      <c r="C40" s="35">
        <v>25540</v>
      </c>
      <c r="D40" s="35">
        <v>65</v>
      </c>
      <c r="E40" s="35">
        <v>25140</v>
      </c>
      <c r="F40" s="35">
        <v>0.98433829287392327</v>
      </c>
      <c r="G40" s="35">
        <v>2.5450274079874707E-3</v>
      </c>
    </row>
    <row r="41" spans="1:7" x14ac:dyDescent="0.25">
      <c r="A41" s="35" t="s">
        <v>3144</v>
      </c>
      <c r="B41" s="35">
        <v>2011</v>
      </c>
      <c r="C41" s="35">
        <v>25540</v>
      </c>
      <c r="D41" s="35">
        <v>131</v>
      </c>
      <c r="E41" s="35">
        <v>33005</v>
      </c>
      <c r="F41" s="35">
        <v>1.2922866092404073</v>
      </c>
      <c r="G41" s="35">
        <v>5.1292090837901328E-3</v>
      </c>
    </row>
    <row r="42" spans="1:7" x14ac:dyDescent="0.25">
      <c r="A42" s="35" t="s">
        <v>3183</v>
      </c>
      <c r="B42" s="35">
        <v>2011</v>
      </c>
      <c r="C42" s="35">
        <v>25540</v>
      </c>
      <c r="D42" s="35">
        <v>42</v>
      </c>
      <c r="E42" s="35">
        <v>42852</v>
      </c>
      <c r="F42" s="35">
        <v>1.6778386844166013</v>
      </c>
      <c r="G42" s="35">
        <v>1.6444792482380581E-3</v>
      </c>
    </row>
    <row r="43" spans="1:7" x14ac:dyDescent="0.25">
      <c r="A43" s="35" t="s">
        <v>3237</v>
      </c>
      <c r="B43" s="35">
        <v>2011</v>
      </c>
      <c r="C43" s="35">
        <v>25540</v>
      </c>
      <c r="D43" s="35">
        <v>299</v>
      </c>
      <c r="E43" s="35">
        <v>18278</v>
      </c>
      <c r="F43" s="35">
        <v>0.7156617071260768</v>
      </c>
      <c r="G43" s="35">
        <v>1.1707126076742364E-2</v>
      </c>
    </row>
    <row r="44" spans="1:7" x14ac:dyDescent="0.25">
      <c r="A44" s="35" t="s">
        <v>3021</v>
      </c>
      <c r="B44" s="35">
        <v>2011</v>
      </c>
      <c r="C44" s="35">
        <v>25540</v>
      </c>
      <c r="D44" s="35">
        <v>17</v>
      </c>
      <c r="E44" s="35">
        <v>3842</v>
      </c>
      <c r="F44" s="35">
        <v>0.15043069694596711</v>
      </c>
      <c r="G44" s="35">
        <v>6.656225528582616E-4</v>
      </c>
    </row>
    <row r="45" spans="1:7" x14ac:dyDescent="0.25">
      <c r="A45" s="35" t="s">
        <v>3061</v>
      </c>
      <c r="B45" s="35">
        <v>2011</v>
      </c>
      <c r="C45" s="35">
        <v>25540</v>
      </c>
      <c r="D45" s="35">
        <v>23</v>
      </c>
      <c r="E45" s="35">
        <v>1035</v>
      </c>
      <c r="F45" s="35">
        <v>4.0524667188723572E-2</v>
      </c>
      <c r="G45" s="35">
        <v>9.0054815974941274E-4</v>
      </c>
    </row>
    <row r="46" spans="1:7" x14ac:dyDescent="0.25">
      <c r="A46" s="35" t="s">
        <v>3104</v>
      </c>
      <c r="B46" s="35">
        <v>2011</v>
      </c>
      <c r="C46" s="35">
        <v>25540</v>
      </c>
      <c r="D46" s="35">
        <v>23</v>
      </c>
      <c r="E46" s="35">
        <v>9292</v>
      </c>
      <c r="F46" s="35">
        <v>0.36382145653876274</v>
      </c>
      <c r="G46" s="35">
        <v>9.0054815974941274E-4</v>
      </c>
    </row>
    <row r="47" spans="1:7" x14ac:dyDescent="0.25">
      <c r="A47" s="35" t="s">
        <v>3145</v>
      </c>
      <c r="B47" s="35">
        <v>2011</v>
      </c>
      <c r="C47" s="35">
        <v>25540</v>
      </c>
      <c r="D47" s="35">
        <v>25</v>
      </c>
      <c r="E47" s="35">
        <v>1250</v>
      </c>
      <c r="F47" s="35">
        <v>4.8942834768989821E-2</v>
      </c>
      <c r="G47" s="35">
        <v>9.7885669537979645E-4</v>
      </c>
    </row>
    <row r="48" spans="1:7" x14ac:dyDescent="0.25">
      <c r="A48" s="35" t="s">
        <v>3184</v>
      </c>
      <c r="B48" s="35">
        <v>2011</v>
      </c>
      <c r="C48" s="35">
        <v>25540</v>
      </c>
      <c r="D48" s="35">
        <v>63</v>
      </c>
      <c r="E48" s="35">
        <v>17971</v>
      </c>
      <c r="F48" s="35">
        <v>0.70364134690681279</v>
      </c>
      <c r="G48" s="35">
        <v>2.4667188723570869E-3</v>
      </c>
    </row>
    <row r="49" spans="1:7" x14ac:dyDescent="0.25">
      <c r="A49" s="35" t="s">
        <v>3238</v>
      </c>
      <c r="B49" s="35">
        <v>2011</v>
      </c>
      <c r="C49" s="35">
        <v>25540</v>
      </c>
      <c r="D49" s="35">
        <v>151</v>
      </c>
      <c r="E49" s="35">
        <v>29379</v>
      </c>
      <c r="F49" s="35">
        <v>1.1503132341425215</v>
      </c>
      <c r="G49" s="35">
        <v>5.9122944400939702E-3</v>
      </c>
    </row>
    <row r="50" spans="1:7" x14ac:dyDescent="0.25">
      <c r="A50" s="35" t="s">
        <v>3022</v>
      </c>
      <c r="B50" s="35">
        <v>2011</v>
      </c>
      <c r="C50" s="35">
        <v>25540</v>
      </c>
      <c r="D50" s="35">
        <v>2865</v>
      </c>
      <c r="E50" s="35">
        <v>122484</v>
      </c>
      <c r="F50" s="35">
        <v>4.7957713390759595</v>
      </c>
      <c r="G50" s="35">
        <v>0.11217697729052467</v>
      </c>
    </row>
    <row r="51" spans="1:7" x14ac:dyDescent="0.25">
      <c r="A51" s="35" t="s">
        <v>3079</v>
      </c>
      <c r="B51" s="35">
        <v>2011</v>
      </c>
      <c r="C51" s="35">
        <v>25540</v>
      </c>
      <c r="D51" s="35">
        <v>261</v>
      </c>
      <c r="E51" s="35">
        <v>28728</v>
      </c>
      <c r="F51" s="35">
        <v>1.1248238057948317</v>
      </c>
      <c r="G51" s="35">
        <v>1.0219263899765074E-2</v>
      </c>
    </row>
    <row r="52" spans="1:7" x14ac:dyDescent="0.25">
      <c r="A52" s="35" t="s">
        <v>3105</v>
      </c>
      <c r="B52" s="35">
        <v>2011</v>
      </c>
      <c r="C52" s="35">
        <v>25540</v>
      </c>
      <c r="D52" s="35">
        <v>288</v>
      </c>
      <c r="E52" s="35">
        <v>51600</v>
      </c>
      <c r="F52" s="35">
        <v>2.0203602192638996</v>
      </c>
      <c r="G52" s="35">
        <v>1.1276429130775254E-2</v>
      </c>
    </row>
    <row r="53" spans="1:7" x14ac:dyDescent="0.25">
      <c r="A53" s="35" t="s">
        <v>3123</v>
      </c>
      <c r="B53" s="35">
        <v>2011</v>
      </c>
      <c r="C53" s="35">
        <v>25540</v>
      </c>
      <c r="D53" s="35">
        <v>183</v>
      </c>
      <c r="E53" s="35">
        <v>45574</v>
      </c>
      <c r="F53" s="35">
        <v>1.7844166014095537</v>
      </c>
      <c r="G53" s="35">
        <v>7.1652310101801096E-3</v>
      </c>
    </row>
    <row r="54" spans="1:7" x14ac:dyDescent="0.25">
      <c r="A54" s="35" t="s">
        <v>3146</v>
      </c>
      <c r="B54" s="35">
        <v>2011</v>
      </c>
      <c r="C54" s="35">
        <v>25540</v>
      </c>
      <c r="D54" s="35">
        <v>7</v>
      </c>
      <c r="E54" s="35">
        <v>2527</v>
      </c>
      <c r="F54" s="35">
        <v>9.8942834768989824E-2</v>
      </c>
      <c r="G54" s="35">
        <v>2.7407987470634299E-4</v>
      </c>
    </row>
    <row r="55" spans="1:7" x14ac:dyDescent="0.25">
      <c r="A55" s="35" t="s">
        <v>3185</v>
      </c>
      <c r="B55" s="35">
        <v>2011</v>
      </c>
      <c r="C55" s="35">
        <v>25540</v>
      </c>
      <c r="D55" s="35">
        <v>32</v>
      </c>
      <c r="E55" s="35">
        <v>12672</v>
      </c>
      <c r="F55" s="35">
        <v>0.49616288175411122</v>
      </c>
      <c r="G55" s="35">
        <v>1.2529365700861394E-3</v>
      </c>
    </row>
    <row r="56" spans="1:7" x14ac:dyDescent="0.25">
      <c r="A56" s="35" t="s">
        <v>3199</v>
      </c>
      <c r="B56" s="35">
        <v>2011</v>
      </c>
      <c r="C56" s="35">
        <v>25540</v>
      </c>
      <c r="D56" s="35">
        <v>709</v>
      </c>
      <c r="E56" s="35">
        <v>171379</v>
      </c>
      <c r="F56" s="35">
        <v>6.7102192638997646</v>
      </c>
      <c r="G56" s="35">
        <v>2.7760375880971026E-2</v>
      </c>
    </row>
    <row r="57" spans="1:7" x14ac:dyDescent="0.25">
      <c r="A57" s="35" t="s">
        <v>3216</v>
      </c>
      <c r="B57" s="35">
        <v>2011</v>
      </c>
      <c r="C57" s="35">
        <v>25540</v>
      </c>
      <c r="D57" s="35">
        <v>25</v>
      </c>
      <c r="E57" s="35">
        <v>4230</v>
      </c>
      <c r="F57" s="35">
        <v>0.16562255285826155</v>
      </c>
      <c r="G57" s="35">
        <v>9.7885669537979645E-4</v>
      </c>
    </row>
    <row r="58" spans="1:7" x14ac:dyDescent="0.25">
      <c r="A58" s="35" t="s">
        <v>3239</v>
      </c>
      <c r="B58" s="35">
        <v>2011</v>
      </c>
      <c r="C58" s="35">
        <v>25540</v>
      </c>
      <c r="D58" s="35">
        <v>1140</v>
      </c>
      <c r="E58" s="35">
        <v>74579</v>
      </c>
      <c r="F58" s="35">
        <v>2.9200861393891935</v>
      </c>
      <c r="G58" s="35">
        <v>4.4635865309318713E-2</v>
      </c>
    </row>
    <row r="59" spans="1:7" x14ac:dyDescent="0.25">
      <c r="A59" s="35" t="s">
        <v>3023</v>
      </c>
      <c r="B59" s="35">
        <v>2011</v>
      </c>
      <c r="C59" s="35">
        <v>25540</v>
      </c>
      <c r="D59" s="35">
        <v>87</v>
      </c>
      <c r="E59" s="35">
        <v>25900</v>
      </c>
      <c r="F59" s="35">
        <v>1.0140955364134692</v>
      </c>
      <c r="G59" s="35">
        <v>3.4064212999216914E-3</v>
      </c>
    </row>
    <row r="60" spans="1:7" x14ac:dyDescent="0.25">
      <c r="A60" s="35" t="s">
        <v>3062</v>
      </c>
      <c r="B60" s="35">
        <v>2011</v>
      </c>
      <c r="C60" s="35">
        <v>25540</v>
      </c>
      <c r="D60" s="35">
        <v>56</v>
      </c>
      <c r="E60" s="35">
        <v>4052</v>
      </c>
      <c r="F60" s="35">
        <v>0.1586530931871574</v>
      </c>
      <c r="G60" s="35">
        <v>2.1926389976507439E-3</v>
      </c>
    </row>
    <row r="61" spans="1:7" x14ac:dyDescent="0.25">
      <c r="A61" s="35" t="s">
        <v>3080</v>
      </c>
      <c r="B61" s="35">
        <v>2011</v>
      </c>
      <c r="C61" s="35">
        <v>25540</v>
      </c>
      <c r="D61" s="35">
        <v>326</v>
      </c>
      <c r="E61" s="35">
        <v>13168</v>
      </c>
      <c r="F61" s="35">
        <v>0.51558339859044633</v>
      </c>
      <c r="G61" s="35">
        <v>1.2764291307752544E-2</v>
      </c>
    </row>
    <row r="62" spans="1:7" x14ac:dyDescent="0.25">
      <c r="A62" s="35" t="s">
        <v>3106</v>
      </c>
      <c r="B62" s="35">
        <v>2011</v>
      </c>
      <c r="C62" s="35">
        <v>25540</v>
      </c>
      <c r="D62" s="35">
        <v>26</v>
      </c>
      <c r="E62" s="35">
        <v>7800</v>
      </c>
      <c r="F62" s="35">
        <v>0.3054032889584965</v>
      </c>
      <c r="G62" s="35">
        <v>1.0180109631949884E-3</v>
      </c>
    </row>
    <row r="63" spans="1:7" x14ac:dyDescent="0.25">
      <c r="A63" s="35" t="s">
        <v>3124</v>
      </c>
      <c r="B63" s="35">
        <v>2011</v>
      </c>
      <c r="C63" s="35">
        <v>25540</v>
      </c>
      <c r="D63" s="35">
        <v>279</v>
      </c>
      <c r="E63" s="35">
        <v>78387</v>
      </c>
      <c r="F63" s="35">
        <v>3.0691855912294441</v>
      </c>
      <c r="G63" s="35">
        <v>1.0924040720438528E-2</v>
      </c>
    </row>
    <row r="64" spans="1:7" x14ac:dyDescent="0.25">
      <c r="A64" s="35" t="s">
        <v>3164</v>
      </c>
      <c r="B64" s="35">
        <v>2011</v>
      </c>
      <c r="C64" s="35">
        <v>25540</v>
      </c>
      <c r="D64" s="35">
        <v>33</v>
      </c>
      <c r="E64" s="35">
        <v>13200</v>
      </c>
      <c r="F64" s="35">
        <v>0.51683633516053251</v>
      </c>
      <c r="G64" s="35">
        <v>1.2920908379013313E-3</v>
      </c>
    </row>
    <row r="65" spans="1:7" x14ac:dyDescent="0.25">
      <c r="A65" s="35" t="s">
        <v>3186</v>
      </c>
      <c r="B65" s="35">
        <v>2011</v>
      </c>
      <c r="C65" s="35">
        <v>25540</v>
      </c>
      <c r="D65" s="35">
        <v>135</v>
      </c>
      <c r="E65" s="35">
        <v>50888</v>
      </c>
      <c r="F65" s="35">
        <v>1.9924823805794831</v>
      </c>
      <c r="G65" s="35">
        <v>5.2858261550509005E-3</v>
      </c>
    </row>
    <row r="66" spans="1:7" x14ac:dyDescent="0.25">
      <c r="A66" s="35" t="s">
        <v>3217</v>
      </c>
      <c r="B66" s="35">
        <v>2011</v>
      </c>
      <c r="C66" s="35">
        <v>25540</v>
      </c>
      <c r="D66" s="35">
        <v>5</v>
      </c>
      <c r="E66" s="35">
        <v>1725</v>
      </c>
      <c r="F66" s="35">
        <v>6.7541111981205951E-2</v>
      </c>
      <c r="G66" s="35">
        <v>1.9577133907595928E-4</v>
      </c>
    </row>
    <row r="67" spans="1:7" x14ac:dyDescent="0.25">
      <c r="A67" s="35" t="s">
        <v>3240</v>
      </c>
      <c r="B67" s="35">
        <v>2011</v>
      </c>
      <c r="C67" s="35">
        <v>25540</v>
      </c>
      <c r="D67" s="35">
        <v>419</v>
      </c>
      <c r="E67" s="35">
        <v>28236</v>
      </c>
      <c r="F67" s="35">
        <v>1.1055599060297572</v>
      </c>
      <c r="G67" s="35">
        <v>1.6405638214565386E-2</v>
      </c>
    </row>
    <row r="68" spans="1:7" x14ac:dyDescent="0.25">
      <c r="A68" s="35" t="s">
        <v>3041</v>
      </c>
      <c r="B68" s="35">
        <v>2011</v>
      </c>
      <c r="C68" s="35">
        <v>25540</v>
      </c>
      <c r="D68" s="35">
        <v>229</v>
      </c>
      <c r="E68" s="35">
        <v>22753</v>
      </c>
      <c r="F68" s="35">
        <v>0.89087705559906027</v>
      </c>
      <c r="G68" s="35">
        <v>8.9663273296789348E-3</v>
      </c>
    </row>
    <row r="69" spans="1:7" x14ac:dyDescent="0.25">
      <c r="A69" s="35" t="s">
        <v>3063</v>
      </c>
      <c r="B69" s="35">
        <v>2011</v>
      </c>
      <c r="C69" s="35">
        <v>25540</v>
      </c>
      <c r="D69" s="35">
        <v>117</v>
      </c>
      <c r="E69" s="35">
        <v>6945</v>
      </c>
      <c r="F69" s="35">
        <v>0.27192638997650742</v>
      </c>
      <c r="G69" s="35">
        <v>4.581049334377447E-3</v>
      </c>
    </row>
    <row r="70" spans="1:7" x14ac:dyDescent="0.25">
      <c r="A70" s="35" t="s">
        <v>3081</v>
      </c>
      <c r="B70" s="35">
        <v>2011</v>
      </c>
      <c r="C70" s="35">
        <v>25540</v>
      </c>
      <c r="D70" s="35">
        <v>970</v>
      </c>
      <c r="E70" s="35">
        <v>96260</v>
      </c>
      <c r="F70" s="35">
        <v>3.768989819890368</v>
      </c>
      <c r="G70" s="35">
        <v>3.7979639780736103E-2</v>
      </c>
    </row>
    <row r="71" spans="1:7" x14ac:dyDescent="0.25">
      <c r="A71" s="35" t="s">
        <v>3125</v>
      </c>
      <c r="B71" s="35">
        <v>2011</v>
      </c>
      <c r="C71" s="35">
        <v>25540</v>
      </c>
      <c r="D71" s="35">
        <v>18</v>
      </c>
      <c r="E71" s="35">
        <v>3150</v>
      </c>
      <c r="F71" s="35">
        <v>0.12333594361785434</v>
      </c>
      <c r="G71" s="35">
        <v>7.0477682067345341E-4</v>
      </c>
    </row>
    <row r="72" spans="1:7" x14ac:dyDescent="0.25">
      <c r="A72" s="35" t="s">
        <v>3165</v>
      </c>
      <c r="B72" s="35">
        <v>2011</v>
      </c>
      <c r="C72" s="35">
        <v>25540</v>
      </c>
      <c r="D72" s="35">
        <v>35</v>
      </c>
      <c r="E72" s="35">
        <v>13500</v>
      </c>
      <c r="F72" s="35">
        <v>0.52858261550509</v>
      </c>
      <c r="G72" s="35">
        <v>1.3703993735317149E-3</v>
      </c>
    </row>
    <row r="73" spans="1:7" x14ac:dyDescent="0.25">
      <c r="A73" s="35" t="s">
        <v>3187</v>
      </c>
      <c r="B73" s="35">
        <v>2011</v>
      </c>
      <c r="C73" s="35">
        <v>25540</v>
      </c>
      <c r="D73" s="35">
        <v>80</v>
      </c>
      <c r="E73" s="35">
        <v>11266</v>
      </c>
      <c r="F73" s="35">
        <v>0.44111198120595146</v>
      </c>
      <c r="G73" s="35">
        <v>3.1323414252153485E-3</v>
      </c>
    </row>
    <row r="74" spans="1:7" x14ac:dyDescent="0.25">
      <c r="A74" s="35" t="s">
        <v>3200</v>
      </c>
      <c r="B74" s="35">
        <v>2011</v>
      </c>
      <c r="C74" s="35">
        <v>25540</v>
      </c>
      <c r="D74" s="35">
        <v>673</v>
      </c>
      <c r="E74" s="35">
        <v>42310</v>
      </c>
      <c r="F74" s="35">
        <v>1.6566170712607675</v>
      </c>
      <c r="G74" s="35">
        <v>2.6350822239624119E-2</v>
      </c>
    </row>
    <row r="75" spans="1:7" x14ac:dyDescent="0.25">
      <c r="A75" s="35" t="s">
        <v>3218</v>
      </c>
      <c r="B75" s="35">
        <v>2011</v>
      </c>
      <c r="C75" s="35">
        <v>25540</v>
      </c>
      <c r="D75" s="35">
        <v>10</v>
      </c>
      <c r="E75" s="35">
        <v>3880</v>
      </c>
      <c r="F75" s="35">
        <v>0.15191855912294441</v>
      </c>
      <c r="G75" s="35">
        <v>3.9154267815191856E-4</v>
      </c>
    </row>
    <row r="76" spans="1:7" x14ac:dyDescent="0.25">
      <c r="A76" s="35" t="s">
        <v>3042</v>
      </c>
      <c r="B76" s="35">
        <v>2011</v>
      </c>
      <c r="C76" s="35">
        <v>25540</v>
      </c>
      <c r="D76" s="35">
        <v>9</v>
      </c>
      <c r="E76" s="35">
        <v>3519</v>
      </c>
      <c r="F76" s="35">
        <v>0.13778386844166013</v>
      </c>
      <c r="G76" s="35">
        <v>3.523884103367267E-4</v>
      </c>
    </row>
    <row r="77" spans="1:7" x14ac:dyDescent="0.25">
      <c r="A77" s="35" t="s">
        <v>3064</v>
      </c>
      <c r="B77" s="35">
        <v>2011</v>
      </c>
      <c r="C77" s="35">
        <v>25540</v>
      </c>
      <c r="D77" s="35">
        <v>6</v>
      </c>
      <c r="E77" s="35">
        <v>714</v>
      </c>
      <c r="F77" s="35">
        <v>2.7956147220046985E-2</v>
      </c>
      <c r="G77" s="35">
        <v>2.3492560689115114E-4</v>
      </c>
    </row>
    <row r="78" spans="1:7" x14ac:dyDescent="0.25">
      <c r="A78" s="35" t="s">
        <v>3082</v>
      </c>
      <c r="B78" s="35">
        <v>2011</v>
      </c>
      <c r="C78" s="35">
        <v>25540</v>
      </c>
      <c r="D78" s="35">
        <v>1296</v>
      </c>
      <c r="E78" s="35">
        <v>315841</v>
      </c>
      <c r="F78" s="35">
        <v>12.366523101018011</v>
      </c>
      <c r="G78" s="35">
        <v>5.0743931088488646E-2</v>
      </c>
    </row>
    <row r="79" spans="1:7" x14ac:dyDescent="0.25">
      <c r="A79" s="35" t="s">
        <v>3107</v>
      </c>
      <c r="B79" s="35">
        <v>2011</v>
      </c>
      <c r="C79" s="35">
        <v>25540</v>
      </c>
      <c r="D79" s="35">
        <v>24</v>
      </c>
      <c r="E79" s="35">
        <v>58028</v>
      </c>
      <c r="F79" s="35">
        <v>2.2720438527799529</v>
      </c>
      <c r="G79" s="35">
        <v>9.3970242756460454E-4</v>
      </c>
    </row>
    <row r="80" spans="1:7" x14ac:dyDescent="0.25">
      <c r="A80" s="35" t="s">
        <v>3147</v>
      </c>
      <c r="B80" s="35">
        <v>2011</v>
      </c>
      <c r="C80" s="35">
        <v>25540</v>
      </c>
      <c r="D80" s="35">
        <v>75</v>
      </c>
      <c r="E80" s="35">
        <v>19068</v>
      </c>
      <c r="F80" s="35">
        <v>0.74659357870007825</v>
      </c>
      <c r="G80" s="35">
        <v>2.9365700861393894E-3</v>
      </c>
    </row>
    <row r="81" spans="1:7" x14ac:dyDescent="0.25">
      <c r="A81" s="35" t="s">
        <v>3166</v>
      </c>
      <c r="B81" s="35">
        <v>2011</v>
      </c>
      <c r="C81" s="35">
        <v>25540</v>
      </c>
      <c r="D81" s="35">
        <v>1075</v>
      </c>
      <c r="E81" s="35">
        <v>152845</v>
      </c>
      <c r="F81" s="35">
        <v>5.9845340642129994</v>
      </c>
      <c r="G81" s="35">
        <v>4.2090837901331245E-2</v>
      </c>
    </row>
    <row r="82" spans="1:7" x14ac:dyDescent="0.25">
      <c r="A82" s="35" t="s">
        <v>3241</v>
      </c>
      <c r="B82" s="35">
        <v>2011</v>
      </c>
      <c r="C82" s="35">
        <v>25540</v>
      </c>
      <c r="D82" s="35">
        <v>965</v>
      </c>
      <c r="E82" s="35">
        <v>51726</v>
      </c>
      <c r="F82" s="35">
        <v>2.0252936570086137</v>
      </c>
      <c r="G82" s="35">
        <v>3.7783868441660144E-2</v>
      </c>
    </row>
    <row r="83" spans="1:7" x14ac:dyDescent="0.25">
      <c r="A83" s="35" t="s">
        <v>3024</v>
      </c>
      <c r="B83" s="35">
        <v>2011</v>
      </c>
      <c r="C83" s="35">
        <v>25540</v>
      </c>
      <c r="D83" s="35">
        <v>944</v>
      </c>
      <c r="E83" s="35">
        <v>6608</v>
      </c>
      <c r="F83" s="35">
        <v>0.2587314017227878</v>
      </c>
      <c r="G83" s="35">
        <v>3.6961628817541115E-2</v>
      </c>
    </row>
    <row r="84" spans="1:7" x14ac:dyDescent="0.25">
      <c r="A84" s="35" t="s">
        <v>3043</v>
      </c>
      <c r="B84" s="35">
        <v>2011</v>
      </c>
      <c r="C84" s="35">
        <v>25540</v>
      </c>
      <c r="D84" s="35">
        <v>12</v>
      </c>
      <c r="E84" s="35">
        <v>684</v>
      </c>
      <c r="F84" s="35">
        <v>2.678151918559123E-2</v>
      </c>
      <c r="G84" s="35">
        <v>4.6985121378230227E-4</v>
      </c>
    </row>
    <row r="85" spans="1:7" x14ac:dyDescent="0.25">
      <c r="A85" s="35" t="s">
        <v>3065</v>
      </c>
      <c r="B85" s="35">
        <v>2011</v>
      </c>
      <c r="C85" s="35">
        <v>25540</v>
      </c>
      <c r="D85" s="35">
        <v>12</v>
      </c>
      <c r="E85" s="35">
        <v>2172</v>
      </c>
      <c r="F85" s="35">
        <v>8.5043069694596712E-2</v>
      </c>
      <c r="G85" s="35">
        <v>4.6985121378230227E-4</v>
      </c>
    </row>
    <row r="86" spans="1:7" x14ac:dyDescent="0.25">
      <c r="A86" s="35" t="s">
        <v>3083</v>
      </c>
      <c r="B86" s="35">
        <v>2011</v>
      </c>
      <c r="C86" s="35">
        <v>25540</v>
      </c>
      <c r="D86" s="35">
        <v>257</v>
      </c>
      <c r="E86" s="35">
        <v>51651</v>
      </c>
      <c r="F86" s="35">
        <v>2.0223570869224745</v>
      </c>
      <c r="G86" s="35">
        <v>1.0062646828504307E-2</v>
      </c>
    </row>
    <row r="87" spans="1:7" x14ac:dyDescent="0.25">
      <c r="A87" s="35" t="s">
        <v>3108</v>
      </c>
      <c r="B87" s="35">
        <v>2011</v>
      </c>
      <c r="C87" s="35">
        <v>25540</v>
      </c>
      <c r="D87" s="35">
        <v>137</v>
      </c>
      <c r="E87" s="35">
        <v>13615</v>
      </c>
      <c r="F87" s="35">
        <v>0.53308535630383713</v>
      </c>
      <c r="G87" s="35">
        <v>5.3641346906812843E-3</v>
      </c>
    </row>
    <row r="88" spans="1:7" x14ac:dyDescent="0.25">
      <c r="A88" s="35" t="s">
        <v>3148</v>
      </c>
      <c r="B88" s="35">
        <v>2011</v>
      </c>
      <c r="C88" s="35">
        <v>25540</v>
      </c>
      <c r="D88" s="35">
        <v>143</v>
      </c>
      <c r="E88" s="35">
        <v>10697</v>
      </c>
      <c r="F88" s="35">
        <v>0.4188332028191073</v>
      </c>
      <c r="G88" s="35">
        <v>5.5990602975724358E-3</v>
      </c>
    </row>
    <row r="89" spans="1:7" x14ac:dyDescent="0.25">
      <c r="A89" s="35" t="s">
        <v>3167</v>
      </c>
      <c r="B89" s="35">
        <v>2011</v>
      </c>
      <c r="C89" s="35">
        <v>25540</v>
      </c>
      <c r="D89" s="35">
        <v>858</v>
      </c>
      <c r="E89" s="35">
        <v>74617</v>
      </c>
      <c r="F89" s="35">
        <v>2.9215740015661709</v>
      </c>
      <c r="G89" s="35">
        <v>3.3594361785434609E-2</v>
      </c>
    </row>
    <row r="90" spans="1:7" x14ac:dyDescent="0.25">
      <c r="A90" s="35" t="s">
        <v>3201</v>
      </c>
      <c r="B90" s="35">
        <v>2011</v>
      </c>
      <c r="C90" s="35">
        <v>25540</v>
      </c>
      <c r="D90" s="35">
        <v>25</v>
      </c>
      <c r="E90" s="35">
        <v>2985</v>
      </c>
      <c r="F90" s="35">
        <v>0.11687548942834769</v>
      </c>
      <c r="G90" s="35">
        <v>9.7885669537979645E-4</v>
      </c>
    </row>
    <row r="91" spans="1:7" x14ac:dyDescent="0.25">
      <c r="A91" s="35" t="s">
        <v>3219</v>
      </c>
      <c r="B91" s="35">
        <v>2011</v>
      </c>
      <c r="C91" s="35">
        <v>25540</v>
      </c>
      <c r="D91" s="35">
        <v>280</v>
      </c>
      <c r="E91" s="35">
        <v>47637</v>
      </c>
      <c r="F91" s="35">
        <v>1.8651918559122944</v>
      </c>
      <c r="G91" s="35">
        <v>1.0963194988253719E-2</v>
      </c>
    </row>
    <row r="92" spans="1:7" x14ac:dyDescent="0.25">
      <c r="A92" s="35" t="s">
        <v>3242</v>
      </c>
      <c r="B92" s="35">
        <v>2011</v>
      </c>
      <c r="C92" s="35">
        <v>25540</v>
      </c>
      <c r="D92" s="35">
        <v>857</v>
      </c>
      <c r="E92" s="35">
        <v>20107</v>
      </c>
      <c r="F92" s="35">
        <v>0.78727486296006266</v>
      </c>
      <c r="G92" s="35">
        <v>3.3555207517619423E-2</v>
      </c>
    </row>
    <row r="93" spans="1:7" x14ac:dyDescent="0.25">
      <c r="A93" s="35" t="s">
        <v>3025</v>
      </c>
      <c r="B93" s="35">
        <v>2011</v>
      </c>
      <c r="C93" s="35">
        <v>25540</v>
      </c>
      <c r="D93" s="35">
        <v>38</v>
      </c>
      <c r="E93" s="35">
        <v>20491</v>
      </c>
      <c r="F93" s="35">
        <v>0.8023101018010963</v>
      </c>
      <c r="G93" s="35">
        <v>1.4878621769772906E-3</v>
      </c>
    </row>
    <row r="94" spans="1:7" x14ac:dyDescent="0.25">
      <c r="A94" s="35" t="s">
        <v>3044</v>
      </c>
      <c r="B94" s="35">
        <v>2011</v>
      </c>
      <c r="C94" s="35">
        <v>25540</v>
      </c>
      <c r="D94" s="35">
        <v>153</v>
      </c>
      <c r="E94" s="35">
        <v>24588</v>
      </c>
      <c r="F94" s="35">
        <v>0.96272513703993734</v>
      </c>
      <c r="G94" s="35">
        <v>5.990602975724354E-3</v>
      </c>
    </row>
    <row r="95" spans="1:7" x14ac:dyDescent="0.25">
      <c r="A95" s="35" t="s">
        <v>3066</v>
      </c>
      <c r="B95" s="35">
        <v>2011</v>
      </c>
      <c r="C95" s="35">
        <v>25540</v>
      </c>
      <c r="D95" s="35">
        <v>974</v>
      </c>
      <c r="E95" s="35">
        <v>13536</v>
      </c>
      <c r="F95" s="35">
        <v>0.52999216914643699</v>
      </c>
      <c r="G95" s="35">
        <v>3.8136256851996869E-2</v>
      </c>
    </row>
    <row r="96" spans="1:7" x14ac:dyDescent="0.25">
      <c r="A96" s="35" t="s">
        <v>3084</v>
      </c>
      <c r="B96" s="35">
        <v>2011</v>
      </c>
      <c r="C96" s="35">
        <v>25540</v>
      </c>
      <c r="D96" s="35">
        <v>125</v>
      </c>
      <c r="E96" s="35">
        <v>9897</v>
      </c>
      <c r="F96" s="35">
        <v>0.38750978856695378</v>
      </c>
      <c r="G96" s="35">
        <v>4.8942834768989823E-3</v>
      </c>
    </row>
    <row r="97" spans="1:7" x14ac:dyDescent="0.25">
      <c r="A97" s="35" t="s">
        <v>3109</v>
      </c>
      <c r="B97" s="35">
        <v>2011</v>
      </c>
      <c r="C97" s="35">
        <v>25540</v>
      </c>
      <c r="D97" s="35">
        <v>201</v>
      </c>
      <c r="E97" s="35">
        <v>43040</v>
      </c>
      <c r="F97" s="35">
        <v>1.6851996867658574</v>
      </c>
      <c r="G97" s="35">
        <v>7.8700078308535631E-3</v>
      </c>
    </row>
    <row r="98" spans="1:7" x14ac:dyDescent="0.25">
      <c r="A98" s="35" t="s">
        <v>3126</v>
      </c>
      <c r="B98" s="35">
        <v>2011</v>
      </c>
      <c r="C98" s="35">
        <v>25540</v>
      </c>
      <c r="D98" s="35">
        <v>177</v>
      </c>
      <c r="E98" s="35">
        <v>28380</v>
      </c>
      <c r="F98" s="35">
        <v>1.1111981205951449</v>
      </c>
      <c r="G98" s="35">
        <v>6.9303054032889581E-3</v>
      </c>
    </row>
    <row r="99" spans="1:7" x14ac:dyDescent="0.25">
      <c r="A99" s="35" t="s">
        <v>3149</v>
      </c>
      <c r="B99" s="35">
        <v>2011</v>
      </c>
      <c r="C99" s="35">
        <v>25540</v>
      </c>
      <c r="D99" s="35">
        <v>586</v>
      </c>
      <c r="E99" s="35">
        <v>110504</v>
      </c>
      <c r="F99" s="35">
        <v>4.3267032106499608</v>
      </c>
      <c r="G99" s="35">
        <v>2.2944400939702427E-2</v>
      </c>
    </row>
    <row r="100" spans="1:7" x14ac:dyDescent="0.25">
      <c r="A100" s="35" t="s">
        <v>3188</v>
      </c>
      <c r="B100" s="35">
        <v>2011</v>
      </c>
      <c r="C100" s="35">
        <v>25540</v>
      </c>
      <c r="D100" s="35">
        <v>392</v>
      </c>
      <c r="E100" s="35">
        <v>44369</v>
      </c>
      <c r="F100" s="35">
        <v>1.7372357086922474</v>
      </c>
      <c r="G100" s="35">
        <v>1.5348472983555208E-2</v>
      </c>
    </row>
    <row r="101" spans="1:7" x14ac:dyDescent="0.25">
      <c r="A101" s="35" t="s">
        <v>3202</v>
      </c>
      <c r="B101" s="35">
        <v>2011</v>
      </c>
      <c r="C101" s="35">
        <v>25540</v>
      </c>
      <c r="D101" s="35">
        <v>1210</v>
      </c>
      <c r="E101" s="35">
        <v>93264</v>
      </c>
      <c r="F101" s="35">
        <v>3.6516836335160532</v>
      </c>
      <c r="G101" s="35">
        <v>4.7376664056382148E-2</v>
      </c>
    </row>
    <row r="102" spans="1:7" x14ac:dyDescent="0.25">
      <c r="A102" s="35" t="s">
        <v>3220</v>
      </c>
      <c r="B102" s="35">
        <v>2011</v>
      </c>
      <c r="C102" s="35">
        <v>25540</v>
      </c>
      <c r="D102" s="35">
        <v>114</v>
      </c>
      <c r="E102" s="35">
        <v>3762</v>
      </c>
      <c r="F102" s="35">
        <v>0.14729835552075177</v>
      </c>
      <c r="G102" s="35">
        <v>4.4635865309318717E-3</v>
      </c>
    </row>
    <row r="103" spans="1:7" x14ac:dyDescent="0.25">
      <c r="A103" s="35" t="s">
        <v>3243</v>
      </c>
      <c r="B103" s="35">
        <v>2011</v>
      </c>
      <c r="C103" s="35">
        <v>25540</v>
      </c>
      <c r="D103" s="35">
        <v>159</v>
      </c>
      <c r="E103" s="35">
        <v>51478</v>
      </c>
      <c r="F103" s="35">
        <v>2.0155833985904463</v>
      </c>
      <c r="G103" s="35">
        <v>6.2255285826155055E-3</v>
      </c>
    </row>
    <row r="104" spans="1:7" x14ac:dyDescent="0.25">
      <c r="A104" s="35" t="s">
        <v>3026</v>
      </c>
      <c r="B104" s="35">
        <v>2011</v>
      </c>
      <c r="C104" s="35">
        <v>25540</v>
      </c>
      <c r="D104" s="35">
        <v>14</v>
      </c>
      <c r="E104" s="35">
        <v>5712</v>
      </c>
      <c r="F104" s="35">
        <v>0.22364917776037588</v>
      </c>
      <c r="G104" s="35">
        <v>5.4815974941268598E-4</v>
      </c>
    </row>
    <row r="105" spans="1:7" x14ac:dyDescent="0.25">
      <c r="A105" s="35" t="s">
        <v>3045</v>
      </c>
      <c r="B105" s="35">
        <v>2011</v>
      </c>
      <c r="C105" s="35">
        <v>25540</v>
      </c>
      <c r="D105" s="35">
        <v>22</v>
      </c>
      <c r="E105" s="35">
        <v>8910</v>
      </c>
      <c r="F105" s="35">
        <v>0.34886452623335945</v>
      </c>
      <c r="G105" s="35">
        <v>8.6139389193422083E-4</v>
      </c>
    </row>
    <row r="106" spans="1:7" x14ac:dyDescent="0.25">
      <c r="A106" s="35" t="s">
        <v>3085</v>
      </c>
      <c r="B106" s="35">
        <v>2011</v>
      </c>
      <c r="C106" s="35">
        <v>25540</v>
      </c>
      <c r="D106" s="35">
        <v>173</v>
      </c>
      <c r="E106" s="35">
        <v>16077</v>
      </c>
      <c r="F106" s="35">
        <v>0.62948316366483947</v>
      </c>
      <c r="G106" s="35">
        <v>6.7736883320281913E-3</v>
      </c>
    </row>
    <row r="107" spans="1:7" x14ac:dyDescent="0.25">
      <c r="A107" s="35" t="s">
        <v>3127</v>
      </c>
      <c r="B107" s="35">
        <v>2011</v>
      </c>
      <c r="C107" s="35">
        <v>25540</v>
      </c>
      <c r="D107" s="35">
        <v>11</v>
      </c>
      <c r="E107" s="35">
        <v>308</v>
      </c>
      <c r="F107" s="35">
        <v>1.2059514487079091E-2</v>
      </c>
      <c r="G107" s="35">
        <v>4.3069694596711041E-4</v>
      </c>
    </row>
    <row r="108" spans="1:7" x14ac:dyDescent="0.25">
      <c r="A108" s="35" t="s">
        <v>3150</v>
      </c>
      <c r="B108" s="35">
        <v>2011</v>
      </c>
      <c r="C108" s="35">
        <v>25540</v>
      </c>
      <c r="D108" s="35">
        <v>380</v>
      </c>
      <c r="E108" s="35">
        <v>54409</v>
      </c>
      <c r="F108" s="35">
        <v>2.1303445575567737</v>
      </c>
      <c r="G108" s="35">
        <v>1.4878621769772905E-2</v>
      </c>
    </row>
    <row r="109" spans="1:7" x14ac:dyDescent="0.25">
      <c r="A109" s="35" t="s">
        <v>3189</v>
      </c>
      <c r="B109" s="35">
        <v>2011</v>
      </c>
      <c r="C109" s="35">
        <v>25540</v>
      </c>
      <c r="D109" s="35">
        <v>158</v>
      </c>
      <c r="E109" s="35">
        <v>33527</v>
      </c>
      <c r="F109" s="35">
        <v>1.3127251370399373</v>
      </c>
      <c r="G109" s="35">
        <v>6.1863743148003131E-3</v>
      </c>
    </row>
    <row r="110" spans="1:7" x14ac:dyDescent="0.25">
      <c r="A110" s="35" t="s">
        <v>3203</v>
      </c>
      <c r="B110" s="35">
        <v>2011</v>
      </c>
      <c r="C110" s="35">
        <v>25540</v>
      </c>
      <c r="D110" s="35">
        <v>273</v>
      </c>
      <c r="E110" s="35">
        <v>76150</v>
      </c>
      <c r="F110" s="35">
        <v>2.9815974941268597</v>
      </c>
      <c r="G110" s="35">
        <v>1.0689115113547377E-2</v>
      </c>
    </row>
    <row r="111" spans="1:7" x14ac:dyDescent="0.25">
      <c r="A111" s="35" t="s">
        <v>3221</v>
      </c>
      <c r="B111" s="35">
        <v>2011</v>
      </c>
      <c r="C111" s="35">
        <v>25540</v>
      </c>
      <c r="D111" s="35">
        <v>1170</v>
      </c>
      <c r="E111" s="35">
        <v>25695</v>
      </c>
      <c r="F111" s="35">
        <v>1.0060689115113548</v>
      </c>
      <c r="G111" s="35">
        <v>4.5810493343774468E-2</v>
      </c>
    </row>
    <row r="112" spans="1:7" x14ac:dyDescent="0.25">
      <c r="A112" s="35" t="s">
        <v>3244</v>
      </c>
      <c r="B112" s="35">
        <v>2011</v>
      </c>
      <c r="C112" s="35">
        <v>25540</v>
      </c>
      <c r="D112" s="35">
        <v>174</v>
      </c>
      <c r="E112" s="35">
        <v>60751</v>
      </c>
      <c r="F112" s="35">
        <v>2.3786609240407204</v>
      </c>
      <c r="G112" s="35">
        <v>6.8128425998433828E-3</v>
      </c>
    </row>
    <row r="113" spans="1:7" x14ac:dyDescent="0.25">
      <c r="A113" s="35" t="s">
        <v>3027</v>
      </c>
      <c r="B113" s="35">
        <v>2011</v>
      </c>
      <c r="C113" s="35">
        <v>25540</v>
      </c>
      <c r="D113" s="35">
        <v>750</v>
      </c>
      <c r="E113" s="35">
        <v>22636</v>
      </c>
      <c r="F113" s="35">
        <v>0.88629600626468286</v>
      </c>
      <c r="G113" s="35">
        <v>2.9365700861393892E-2</v>
      </c>
    </row>
    <row r="114" spans="1:7" x14ac:dyDescent="0.25">
      <c r="A114" s="35" t="s">
        <v>3046</v>
      </c>
      <c r="B114" s="35">
        <v>2011</v>
      </c>
      <c r="C114" s="35">
        <v>25540</v>
      </c>
      <c r="D114" s="35">
        <v>19</v>
      </c>
      <c r="E114" s="35">
        <v>2375</v>
      </c>
      <c r="F114" s="35">
        <v>9.2991386061080664E-2</v>
      </c>
      <c r="G114" s="35">
        <v>7.4393108848864532E-4</v>
      </c>
    </row>
    <row r="115" spans="1:7" x14ac:dyDescent="0.25">
      <c r="A115" s="35" t="s">
        <v>3067</v>
      </c>
      <c r="B115" s="35">
        <v>2011</v>
      </c>
      <c r="C115" s="35">
        <v>25540</v>
      </c>
      <c r="D115" s="35">
        <v>25</v>
      </c>
      <c r="E115" s="35">
        <v>18325</v>
      </c>
      <c r="F115" s="35">
        <v>0.71750195771339076</v>
      </c>
      <c r="G115" s="35">
        <v>9.7885669537979645E-4</v>
      </c>
    </row>
    <row r="116" spans="1:7" x14ac:dyDescent="0.25">
      <c r="A116" s="35" t="s">
        <v>3086</v>
      </c>
      <c r="B116" s="35">
        <v>2011</v>
      </c>
      <c r="C116" s="35">
        <v>25540</v>
      </c>
      <c r="D116" s="35">
        <v>56</v>
      </c>
      <c r="E116" s="35">
        <v>6552</v>
      </c>
      <c r="F116" s="35">
        <v>0.25653876272513704</v>
      </c>
      <c r="G116" s="35">
        <v>2.1926389976507439E-3</v>
      </c>
    </row>
    <row r="117" spans="1:7" x14ac:dyDescent="0.25">
      <c r="A117" s="35" t="s">
        <v>3110</v>
      </c>
      <c r="B117" s="35">
        <v>2011</v>
      </c>
      <c r="C117" s="35">
        <v>25540</v>
      </c>
      <c r="D117" s="35">
        <v>240</v>
      </c>
      <c r="E117" s="35">
        <v>8370</v>
      </c>
      <c r="F117" s="35">
        <v>0.32772122161315581</v>
      </c>
      <c r="G117" s="35">
        <v>9.3970242756460463E-3</v>
      </c>
    </row>
    <row r="118" spans="1:7" x14ac:dyDescent="0.25">
      <c r="A118" s="35" t="s">
        <v>3128</v>
      </c>
      <c r="B118" s="35">
        <v>2011</v>
      </c>
      <c r="C118" s="35">
        <v>25540</v>
      </c>
      <c r="D118" s="35">
        <v>687</v>
      </c>
      <c r="E118" s="35">
        <v>64596</v>
      </c>
      <c r="F118" s="35">
        <v>2.5292090837901333</v>
      </c>
      <c r="G118" s="35">
        <v>2.6898981989036806E-2</v>
      </c>
    </row>
    <row r="119" spans="1:7" x14ac:dyDescent="0.25">
      <c r="A119" s="35" t="s">
        <v>3151</v>
      </c>
      <c r="B119" s="35">
        <v>2011</v>
      </c>
      <c r="C119" s="35">
        <v>25540</v>
      </c>
      <c r="D119" s="35">
        <v>111</v>
      </c>
      <c r="E119" s="35">
        <v>11180</v>
      </c>
      <c r="F119" s="35">
        <v>0.43774471417384497</v>
      </c>
      <c r="G119" s="35">
        <v>4.3461237274862964E-3</v>
      </c>
    </row>
    <row r="120" spans="1:7" x14ac:dyDescent="0.25">
      <c r="A120" s="35" t="s">
        <v>3190</v>
      </c>
      <c r="B120" s="35">
        <v>2011</v>
      </c>
      <c r="C120" s="35">
        <v>25540</v>
      </c>
      <c r="D120" s="35">
        <v>145</v>
      </c>
      <c r="E120" s="35">
        <v>7851</v>
      </c>
      <c r="F120" s="35">
        <v>0.30740015661707126</v>
      </c>
      <c r="G120" s="35">
        <v>5.6773688332028187E-3</v>
      </c>
    </row>
    <row r="121" spans="1:7" x14ac:dyDescent="0.25">
      <c r="A121" s="35" t="s">
        <v>3222</v>
      </c>
      <c r="B121" s="35">
        <v>2011</v>
      </c>
      <c r="C121" s="35">
        <v>25540</v>
      </c>
      <c r="D121" s="35">
        <v>202</v>
      </c>
      <c r="E121" s="35">
        <v>52128</v>
      </c>
      <c r="F121" s="35">
        <v>2.0410336726703209</v>
      </c>
      <c r="G121" s="35">
        <v>7.9091620986687546E-3</v>
      </c>
    </row>
    <row r="122" spans="1:7" x14ac:dyDescent="0.25">
      <c r="A122" s="35" t="s">
        <v>3245</v>
      </c>
      <c r="B122" s="35">
        <v>2011</v>
      </c>
      <c r="C122" s="35">
        <v>25540</v>
      </c>
      <c r="D122" s="35">
        <v>107</v>
      </c>
      <c r="E122" s="35">
        <v>40029</v>
      </c>
      <c r="F122" s="35">
        <v>1.5673061863743147</v>
      </c>
      <c r="G122" s="35">
        <v>4.1895066562255287E-3</v>
      </c>
    </row>
    <row r="123" spans="1:7" x14ac:dyDescent="0.25">
      <c r="A123" s="35" t="s">
        <v>3087</v>
      </c>
      <c r="B123" s="35">
        <v>2011</v>
      </c>
      <c r="C123" s="35">
        <v>25540</v>
      </c>
      <c r="D123" s="35">
        <v>98</v>
      </c>
      <c r="E123" s="35">
        <v>5961</v>
      </c>
      <c r="F123" s="35">
        <v>0.23339859044635866</v>
      </c>
      <c r="G123" s="35">
        <v>3.837118245888802E-3</v>
      </c>
    </row>
    <row r="124" spans="1:7" x14ac:dyDescent="0.25">
      <c r="A124" s="35" t="s">
        <v>3111</v>
      </c>
      <c r="B124" s="35">
        <v>2011</v>
      </c>
      <c r="C124" s="35">
        <v>25540</v>
      </c>
      <c r="D124" s="35">
        <v>131</v>
      </c>
      <c r="E124" s="35">
        <v>5184</v>
      </c>
      <c r="F124" s="35">
        <v>0.20297572435395458</v>
      </c>
      <c r="G124" s="35">
        <v>5.1292090837901328E-3</v>
      </c>
    </row>
    <row r="125" spans="1:7" x14ac:dyDescent="0.25">
      <c r="A125" s="35" t="s">
        <v>3129</v>
      </c>
      <c r="B125" s="35">
        <v>2011</v>
      </c>
      <c r="C125" s="35">
        <v>25540</v>
      </c>
      <c r="D125" s="35">
        <v>136</v>
      </c>
      <c r="E125" s="35">
        <v>19986</v>
      </c>
      <c r="F125" s="35">
        <v>0.78253719655442444</v>
      </c>
      <c r="G125" s="35">
        <v>5.3249804228660928E-3</v>
      </c>
    </row>
    <row r="126" spans="1:7" x14ac:dyDescent="0.25">
      <c r="A126" s="35" t="s">
        <v>3168</v>
      </c>
      <c r="B126" s="35">
        <v>2011</v>
      </c>
      <c r="C126" s="35">
        <v>25540</v>
      </c>
      <c r="D126" s="35">
        <v>42</v>
      </c>
      <c r="E126" s="35">
        <v>945</v>
      </c>
      <c r="F126" s="35">
        <v>3.7000783085356301E-2</v>
      </c>
      <c r="G126" s="35">
        <v>1.6444792482380581E-3</v>
      </c>
    </row>
    <row r="127" spans="1:7" x14ac:dyDescent="0.25">
      <c r="A127" s="35" t="s">
        <v>3191</v>
      </c>
      <c r="B127" s="35">
        <v>2011</v>
      </c>
      <c r="C127" s="35">
        <v>25540</v>
      </c>
      <c r="D127" s="35">
        <v>61</v>
      </c>
      <c r="E127" s="35">
        <v>4319</v>
      </c>
      <c r="F127" s="35">
        <v>0.16910728269381362</v>
      </c>
      <c r="G127" s="35">
        <v>2.388410336726703E-3</v>
      </c>
    </row>
    <row r="128" spans="1:7" x14ac:dyDescent="0.25">
      <c r="A128" s="35" t="s">
        <v>3204</v>
      </c>
      <c r="B128" s="35">
        <v>2011</v>
      </c>
      <c r="C128" s="35">
        <v>25540</v>
      </c>
      <c r="D128" s="35">
        <v>5548</v>
      </c>
      <c r="E128" s="35">
        <v>32589</v>
      </c>
      <c r="F128" s="35">
        <v>1.2759984338292873</v>
      </c>
      <c r="G128" s="35">
        <v>0.21722787783868441</v>
      </c>
    </row>
    <row r="129" spans="1:7" x14ac:dyDescent="0.25">
      <c r="A129" s="35" t="s">
        <v>3246</v>
      </c>
      <c r="B129" s="35">
        <v>2011</v>
      </c>
      <c r="C129" s="35">
        <v>25540</v>
      </c>
      <c r="D129" s="35">
        <v>302</v>
      </c>
      <c r="E129" s="35">
        <v>20254</v>
      </c>
      <c r="F129" s="35">
        <v>0.79303054032889586</v>
      </c>
      <c r="G129" s="35">
        <v>1.182458888018794E-2</v>
      </c>
    </row>
    <row r="130" spans="1:7" x14ac:dyDescent="0.25">
      <c r="A130" s="35" t="s">
        <v>3047</v>
      </c>
      <c r="B130" s="35">
        <v>2011</v>
      </c>
      <c r="C130" s="35">
        <v>25540</v>
      </c>
      <c r="D130" s="35">
        <v>1197</v>
      </c>
      <c r="E130" s="35">
        <v>79730</v>
      </c>
      <c r="F130" s="35">
        <v>3.1217697729052465</v>
      </c>
      <c r="G130" s="35">
        <v>4.686765857478465E-2</v>
      </c>
    </row>
    <row r="131" spans="1:7" x14ac:dyDescent="0.25">
      <c r="A131" s="35" t="s">
        <v>3130</v>
      </c>
      <c r="B131" s="35">
        <v>2011</v>
      </c>
      <c r="C131" s="35">
        <v>25540</v>
      </c>
      <c r="D131" s="35">
        <v>35</v>
      </c>
      <c r="E131" s="35">
        <v>8190</v>
      </c>
      <c r="F131" s="35">
        <v>0.32067345340642128</v>
      </c>
      <c r="G131" s="35">
        <v>1.3703993735317149E-3</v>
      </c>
    </row>
    <row r="132" spans="1:7" x14ac:dyDescent="0.25">
      <c r="A132" s="35" t="s">
        <v>3192</v>
      </c>
      <c r="B132" s="35">
        <v>2011</v>
      </c>
      <c r="C132" s="35">
        <v>25540</v>
      </c>
      <c r="D132" s="35">
        <v>583</v>
      </c>
      <c r="E132" s="35">
        <v>24504</v>
      </c>
      <c r="F132" s="35">
        <v>0.95943617854346119</v>
      </c>
      <c r="G132" s="35">
        <v>2.2826938136256851E-2</v>
      </c>
    </row>
    <row r="133" spans="1:7" x14ac:dyDescent="0.25">
      <c r="A133" s="35" t="s">
        <v>3205</v>
      </c>
      <c r="B133" s="35">
        <v>2011</v>
      </c>
      <c r="C133" s="35">
        <v>25540</v>
      </c>
      <c r="D133" s="35">
        <v>760</v>
      </c>
      <c r="E133" s="35">
        <v>39593</v>
      </c>
      <c r="F133" s="35">
        <v>1.5502349256068912</v>
      </c>
      <c r="G133" s="35">
        <v>2.975724353954581E-2</v>
      </c>
    </row>
    <row r="134" spans="1:7" x14ac:dyDescent="0.25">
      <c r="A134" s="35" t="s">
        <v>3223</v>
      </c>
      <c r="B134" s="35">
        <v>2011</v>
      </c>
      <c r="C134" s="35">
        <v>25540</v>
      </c>
      <c r="D134" s="35">
        <v>11</v>
      </c>
      <c r="E134" s="35">
        <v>3256</v>
      </c>
      <c r="F134" s="35">
        <v>0.12748629600626468</v>
      </c>
      <c r="G134" s="35">
        <v>4.3069694596711041E-4</v>
      </c>
    </row>
    <row r="135" spans="1:7" x14ac:dyDescent="0.25">
      <c r="A135" s="35" t="s">
        <v>3048</v>
      </c>
      <c r="B135" s="35">
        <v>2011</v>
      </c>
      <c r="C135" s="35">
        <v>25540</v>
      </c>
      <c r="D135" s="35">
        <v>668</v>
      </c>
      <c r="E135" s="35">
        <v>104152</v>
      </c>
      <c r="F135" s="35">
        <v>4.0779953014878618</v>
      </c>
      <c r="G135" s="35">
        <v>2.6155050900548159E-2</v>
      </c>
    </row>
    <row r="136" spans="1:7" x14ac:dyDescent="0.25">
      <c r="A136" s="35" t="s">
        <v>3068</v>
      </c>
      <c r="B136" s="35">
        <v>2011</v>
      </c>
      <c r="C136" s="35">
        <v>25540</v>
      </c>
      <c r="D136" s="35">
        <v>17</v>
      </c>
      <c r="E136" s="35">
        <v>2363</v>
      </c>
      <c r="F136" s="35">
        <v>9.2521534847298359E-2</v>
      </c>
      <c r="G136" s="35">
        <v>6.656225528582616E-4</v>
      </c>
    </row>
    <row r="137" spans="1:7" x14ac:dyDescent="0.25">
      <c r="A137" s="35" t="s">
        <v>3088</v>
      </c>
      <c r="B137" s="35">
        <v>2011</v>
      </c>
      <c r="C137" s="35">
        <v>25540</v>
      </c>
      <c r="D137" s="35">
        <v>432</v>
      </c>
      <c r="E137" s="35">
        <v>16721</v>
      </c>
      <c r="F137" s="35">
        <v>0.65469851213782304</v>
      </c>
      <c r="G137" s="35">
        <v>1.6914643696162881E-2</v>
      </c>
    </row>
    <row r="138" spans="1:7" x14ac:dyDescent="0.25">
      <c r="A138" s="35" t="s">
        <v>3112</v>
      </c>
      <c r="B138" s="35">
        <v>2011</v>
      </c>
      <c r="C138" s="35">
        <v>25540</v>
      </c>
      <c r="D138" s="35">
        <v>645</v>
      </c>
      <c r="E138" s="35">
        <v>113937</v>
      </c>
      <c r="F138" s="35">
        <v>4.4611198120595148</v>
      </c>
      <c r="G138" s="35">
        <v>2.5254502740798747E-2</v>
      </c>
    </row>
    <row r="139" spans="1:7" x14ac:dyDescent="0.25">
      <c r="A139" s="35" t="s">
        <v>3152</v>
      </c>
      <c r="B139" s="35">
        <v>2011</v>
      </c>
      <c r="C139" s="35">
        <v>25540</v>
      </c>
      <c r="D139" s="35">
        <v>184</v>
      </c>
      <c r="E139" s="35">
        <v>54464</v>
      </c>
      <c r="F139" s="35">
        <v>2.1324980422866093</v>
      </c>
      <c r="G139" s="35">
        <v>7.2043852779953019E-3</v>
      </c>
    </row>
    <row r="140" spans="1:7" x14ac:dyDescent="0.25">
      <c r="A140" s="35" t="s">
        <v>3247</v>
      </c>
      <c r="B140" s="35">
        <v>2011</v>
      </c>
      <c r="C140" s="35">
        <v>25540</v>
      </c>
      <c r="D140" s="35">
        <v>384</v>
      </c>
      <c r="E140" s="35">
        <v>37318</v>
      </c>
      <c r="F140" s="35">
        <v>1.4611589663273297</v>
      </c>
      <c r="G140" s="35">
        <v>1.5035238841033673E-2</v>
      </c>
    </row>
    <row r="141" spans="1:7" x14ac:dyDescent="0.25">
      <c r="A141" s="35" t="s">
        <v>3028</v>
      </c>
      <c r="B141" s="35">
        <v>2011</v>
      </c>
      <c r="C141" s="35">
        <v>25540</v>
      </c>
      <c r="D141" s="35">
        <v>48</v>
      </c>
      <c r="E141" s="35">
        <v>1056</v>
      </c>
      <c r="F141" s="35">
        <v>4.1346906812842601E-2</v>
      </c>
      <c r="G141" s="35">
        <v>1.8794048551292091E-3</v>
      </c>
    </row>
    <row r="142" spans="1:7" x14ac:dyDescent="0.25">
      <c r="A142" s="35" t="s">
        <v>3089</v>
      </c>
      <c r="B142" s="35">
        <v>2011</v>
      </c>
      <c r="C142" s="35">
        <v>25540</v>
      </c>
      <c r="D142" s="35">
        <v>299</v>
      </c>
      <c r="E142" s="35">
        <v>43079</v>
      </c>
      <c r="F142" s="35">
        <v>1.6867267032106499</v>
      </c>
      <c r="G142" s="35">
        <v>1.1707126076742364E-2</v>
      </c>
    </row>
    <row r="143" spans="1:7" x14ac:dyDescent="0.25">
      <c r="A143" s="35" t="s">
        <v>3113</v>
      </c>
      <c r="B143" s="35">
        <v>2011</v>
      </c>
      <c r="C143" s="35">
        <v>25540</v>
      </c>
      <c r="D143" s="35">
        <v>92</v>
      </c>
      <c r="E143" s="35">
        <v>32226</v>
      </c>
      <c r="F143" s="35">
        <v>1.2617854346123727</v>
      </c>
      <c r="G143" s="35">
        <v>3.602192638997651E-3</v>
      </c>
    </row>
    <row r="144" spans="1:7" x14ac:dyDescent="0.25">
      <c r="A144" s="35" t="s">
        <v>3131</v>
      </c>
      <c r="B144" s="35">
        <v>2011</v>
      </c>
      <c r="C144" s="35">
        <v>25540</v>
      </c>
      <c r="D144" s="35">
        <v>687</v>
      </c>
      <c r="E144" s="35">
        <v>20056</v>
      </c>
      <c r="F144" s="35">
        <v>0.7852779953014879</v>
      </c>
      <c r="G144" s="35">
        <v>2.6898981989036806E-2</v>
      </c>
    </row>
    <row r="145" spans="1:7" x14ac:dyDescent="0.25">
      <c r="A145" s="35" t="s">
        <v>3153</v>
      </c>
      <c r="B145" s="35">
        <v>2011</v>
      </c>
      <c r="C145" s="35">
        <v>25540</v>
      </c>
      <c r="D145" s="35">
        <v>179</v>
      </c>
      <c r="E145" s="35">
        <v>66361</v>
      </c>
      <c r="F145" s="35">
        <v>2.5983163664839468</v>
      </c>
      <c r="G145" s="35">
        <v>7.0086139389193419E-3</v>
      </c>
    </row>
    <row r="146" spans="1:7" x14ac:dyDescent="0.25">
      <c r="A146" s="35" t="s">
        <v>3169</v>
      </c>
      <c r="B146" s="35">
        <v>2011</v>
      </c>
      <c r="C146" s="35">
        <v>25540</v>
      </c>
      <c r="D146" s="35">
        <v>693</v>
      </c>
      <c r="E146" s="35">
        <v>24232</v>
      </c>
      <c r="F146" s="35">
        <v>0.94878621769772908</v>
      </c>
      <c r="G146" s="35">
        <v>2.7133907595927955E-2</v>
      </c>
    </row>
    <row r="147" spans="1:7" x14ac:dyDescent="0.25">
      <c r="A147" s="35" t="s">
        <v>3206</v>
      </c>
      <c r="B147" s="35">
        <v>2011</v>
      </c>
      <c r="C147" s="35">
        <v>25540</v>
      </c>
      <c r="D147" s="35">
        <v>19</v>
      </c>
      <c r="E147" s="35">
        <v>7030</v>
      </c>
      <c r="F147" s="35">
        <v>0.27525450274079877</v>
      </c>
      <c r="G147" s="35">
        <v>7.4393108848864532E-4</v>
      </c>
    </row>
    <row r="148" spans="1:7" x14ac:dyDescent="0.25">
      <c r="A148" s="35" t="s">
        <v>3248</v>
      </c>
      <c r="B148" s="35">
        <v>2011</v>
      </c>
      <c r="C148" s="35">
        <v>25540</v>
      </c>
      <c r="D148" s="35">
        <v>1433</v>
      </c>
      <c r="E148" s="35">
        <v>35715</v>
      </c>
      <c r="F148" s="35">
        <v>1.398394675019577</v>
      </c>
      <c r="G148" s="35">
        <v>5.6108065779169929E-2</v>
      </c>
    </row>
    <row r="149" spans="1:7" x14ac:dyDescent="0.25">
      <c r="A149" s="35" t="s">
        <v>3029</v>
      </c>
      <c r="B149" s="35">
        <v>2011</v>
      </c>
      <c r="C149" s="35">
        <v>25540</v>
      </c>
      <c r="D149" s="35">
        <v>97</v>
      </c>
      <c r="E149" s="35">
        <v>43039</v>
      </c>
      <c r="F149" s="35">
        <v>1.6851605324980423</v>
      </c>
      <c r="G149" s="35">
        <v>3.7979639780736101E-3</v>
      </c>
    </row>
    <row r="150" spans="1:7" x14ac:dyDescent="0.25">
      <c r="A150" s="35" t="s">
        <v>3049</v>
      </c>
      <c r="B150" s="35">
        <v>2011</v>
      </c>
      <c r="C150" s="35">
        <v>25540</v>
      </c>
      <c r="D150" s="35">
        <v>202</v>
      </c>
      <c r="E150" s="35">
        <v>50845</v>
      </c>
      <c r="F150" s="35">
        <v>1.9907987470634299</v>
      </c>
      <c r="G150" s="35">
        <v>7.9091620986687546E-3</v>
      </c>
    </row>
    <row r="151" spans="1:7" x14ac:dyDescent="0.25">
      <c r="A151" s="35" t="s">
        <v>3090</v>
      </c>
      <c r="B151" s="35">
        <v>2011</v>
      </c>
      <c r="C151" s="35">
        <v>25540</v>
      </c>
      <c r="D151" s="35">
        <v>59</v>
      </c>
      <c r="E151" s="35">
        <v>4130</v>
      </c>
      <c r="F151" s="35">
        <v>0.16170712607674237</v>
      </c>
      <c r="G151" s="35">
        <v>2.3101018010963197E-3</v>
      </c>
    </row>
    <row r="152" spans="1:7" x14ac:dyDescent="0.25">
      <c r="A152" s="35" t="s">
        <v>3114</v>
      </c>
      <c r="B152" s="35">
        <v>2011</v>
      </c>
      <c r="C152" s="35">
        <v>25540</v>
      </c>
      <c r="D152" s="35">
        <v>92</v>
      </c>
      <c r="E152" s="35">
        <v>10108</v>
      </c>
      <c r="F152" s="35">
        <v>0.39577133907595929</v>
      </c>
      <c r="G152" s="35">
        <v>3.602192638997651E-3</v>
      </c>
    </row>
    <row r="153" spans="1:7" x14ac:dyDescent="0.25">
      <c r="A153" s="35" t="s">
        <v>3132</v>
      </c>
      <c r="B153" s="35">
        <v>2011</v>
      </c>
      <c r="C153" s="35">
        <v>25540</v>
      </c>
      <c r="D153" s="35">
        <v>1544</v>
      </c>
      <c r="E153" s="35">
        <v>56493</v>
      </c>
      <c r="F153" s="35">
        <v>2.2119420516836334</v>
      </c>
      <c r="G153" s="35">
        <v>6.0454189506656222E-2</v>
      </c>
    </row>
    <row r="154" spans="1:7" x14ac:dyDescent="0.25">
      <c r="A154" s="35" t="s">
        <v>3154</v>
      </c>
      <c r="B154" s="35">
        <v>2011</v>
      </c>
      <c r="C154" s="35">
        <v>25540</v>
      </c>
      <c r="D154" s="35">
        <v>206</v>
      </c>
      <c r="E154" s="35">
        <v>39713</v>
      </c>
      <c r="F154" s="35">
        <v>1.5549334377447142</v>
      </c>
      <c r="G154" s="35">
        <v>8.0657791699295222E-3</v>
      </c>
    </row>
    <row r="155" spans="1:7" x14ac:dyDescent="0.25">
      <c r="A155" s="35" t="s">
        <v>3170</v>
      </c>
      <c r="B155" s="35">
        <v>2011</v>
      </c>
      <c r="C155" s="35">
        <v>25540</v>
      </c>
      <c r="D155" s="35">
        <v>36</v>
      </c>
      <c r="E155" s="35">
        <v>2268</v>
      </c>
      <c r="F155" s="35">
        <v>8.8801879404855136E-2</v>
      </c>
      <c r="G155" s="35">
        <v>1.4095536413469068E-3</v>
      </c>
    </row>
    <row r="156" spans="1:7" x14ac:dyDescent="0.25">
      <c r="A156" s="35" t="s">
        <v>3193</v>
      </c>
      <c r="B156" s="35">
        <v>2011</v>
      </c>
      <c r="C156" s="35">
        <v>25540</v>
      </c>
      <c r="D156" s="35">
        <v>25</v>
      </c>
      <c r="E156" s="35">
        <v>2027</v>
      </c>
      <c r="F156" s="35">
        <v>7.9365700861393898E-2</v>
      </c>
      <c r="G156" s="35">
        <v>9.7885669537979645E-4</v>
      </c>
    </row>
    <row r="157" spans="1:7" x14ac:dyDescent="0.25">
      <c r="A157" s="35" t="s">
        <v>3207</v>
      </c>
      <c r="B157" s="35">
        <v>2011</v>
      </c>
      <c r="C157" s="35">
        <v>25540</v>
      </c>
      <c r="D157" s="35">
        <v>49</v>
      </c>
      <c r="E157" s="35">
        <v>18963</v>
      </c>
      <c r="F157" s="35">
        <v>0.74248238057948313</v>
      </c>
      <c r="G157" s="35">
        <v>1.918559122944401E-3</v>
      </c>
    </row>
    <row r="158" spans="1:7" x14ac:dyDescent="0.25">
      <c r="A158" s="35" t="s">
        <v>3224</v>
      </c>
      <c r="B158" s="35">
        <v>2011</v>
      </c>
      <c r="C158" s="35">
        <v>25540</v>
      </c>
      <c r="D158" s="35">
        <v>31</v>
      </c>
      <c r="E158" s="35">
        <v>8065</v>
      </c>
      <c r="F158" s="35">
        <v>0.31577916992952232</v>
      </c>
      <c r="G158" s="35">
        <v>1.2137823022709475E-3</v>
      </c>
    </row>
    <row r="159" spans="1:7" x14ac:dyDescent="0.25">
      <c r="A159" s="35" t="s">
        <v>3249</v>
      </c>
      <c r="B159" s="35">
        <v>2011</v>
      </c>
      <c r="C159" s="35">
        <v>25540</v>
      </c>
      <c r="D159" s="35">
        <v>1831</v>
      </c>
      <c r="E159" s="35">
        <v>203301</v>
      </c>
      <c r="F159" s="35">
        <v>7.9601018010963198</v>
      </c>
      <c r="G159" s="35">
        <v>7.1691464369616292E-2</v>
      </c>
    </row>
    <row r="160" spans="1:7" x14ac:dyDescent="0.25">
      <c r="A160" s="35" t="s">
        <v>3030</v>
      </c>
      <c r="B160" s="35">
        <v>2011</v>
      </c>
      <c r="C160" s="35">
        <v>25540</v>
      </c>
      <c r="D160" s="35">
        <v>30</v>
      </c>
      <c r="E160" s="35">
        <v>12150</v>
      </c>
      <c r="F160" s="35">
        <v>0.47572435395458107</v>
      </c>
      <c r="G160" s="35">
        <v>1.1746280344557558E-3</v>
      </c>
    </row>
    <row r="161" spans="1:7" x14ac:dyDescent="0.25">
      <c r="A161" s="35" t="s">
        <v>3050</v>
      </c>
      <c r="B161" s="35">
        <v>2011</v>
      </c>
      <c r="C161" s="35">
        <v>25540</v>
      </c>
      <c r="D161" s="35">
        <v>75</v>
      </c>
      <c r="E161" s="35">
        <v>24000</v>
      </c>
      <c r="F161" s="35">
        <v>0.93970242756460454</v>
      </c>
      <c r="G161" s="35">
        <v>2.9365700861393894E-3</v>
      </c>
    </row>
    <row r="162" spans="1:7" x14ac:dyDescent="0.25">
      <c r="A162" s="35" t="s">
        <v>3133</v>
      </c>
      <c r="B162" s="35">
        <v>2011</v>
      </c>
      <c r="C162" s="35">
        <v>25540</v>
      </c>
      <c r="D162" s="35">
        <v>13</v>
      </c>
      <c r="E162" s="35">
        <v>5915</v>
      </c>
      <c r="F162" s="35">
        <v>0.23159749412685982</v>
      </c>
      <c r="G162" s="35">
        <v>5.0900548159749418E-4</v>
      </c>
    </row>
    <row r="163" spans="1:7" x14ac:dyDescent="0.25">
      <c r="A163" s="35" t="s">
        <v>3155</v>
      </c>
      <c r="B163" s="35">
        <v>2011</v>
      </c>
      <c r="C163" s="35">
        <v>25540</v>
      </c>
      <c r="D163" s="35">
        <v>67</v>
      </c>
      <c r="E163" s="35">
        <v>23450</v>
      </c>
      <c r="F163" s="35">
        <v>0.91816758026624901</v>
      </c>
      <c r="G163" s="35">
        <v>2.6233359436178545E-3</v>
      </c>
    </row>
    <row r="164" spans="1:7" x14ac:dyDescent="0.25">
      <c r="A164" s="35" t="s">
        <v>3171</v>
      </c>
      <c r="B164" s="35">
        <v>2011</v>
      </c>
      <c r="C164" s="35">
        <v>25540</v>
      </c>
      <c r="D164" s="35">
        <v>2528</v>
      </c>
      <c r="E164" s="35">
        <v>75840</v>
      </c>
      <c r="F164" s="35">
        <v>2.9694596711041505</v>
      </c>
      <c r="G164" s="35">
        <v>9.898198903680501E-2</v>
      </c>
    </row>
    <row r="165" spans="1:7" x14ac:dyDescent="0.25">
      <c r="A165" s="35" t="s">
        <v>3194</v>
      </c>
      <c r="B165" s="35">
        <v>2011</v>
      </c>
      <c r="C165" s="35">
        <v>25540</v>
      </c>
      <c r="D165" s="35">
        <v>75</v>
      </c>
      <c r="E165" s="35">
        <v>18375</v>
      </c>
      <c r="F165" s="35">
        <v>0.71945967110415032</v>
      </c>
      <c r="G165" s="35">
        <v>2.9365700861393894E-3</v>
      </c>
    </row>
    <row r="166" spans="1:7" x14ac:dyDescent="0.25">
      <c r="A166" s="35" t="s">
        <v>3208</v>
      </c>
      <c r="B166" s="35">
        <v>2011</v>
      </c>
      <c r="C166" s="35">
        <v>25540</v>
      </c>
      <c r="D166" s="35">
        <v>170</v>
      </c>
      <c r="E166" s="35">
        <v>9991</v>
      </c>
      <c r="F166" s="35">
        <v>0.39119028974158182</v>
      </c>
      <c r="G166" s="35">
        <v>6.6562255285826152E-3</v>
      </c>
    </row>
    <row r="167" spans="1:7" x14ac:dyDescent="0.25">
      <c r="A167" s="35" t="s">
        <v>3225</v>
      </c>
      <c r="B167" s="35">
        <v>2011</v>
      </c>
      <c r="C167" s="35">
        <v>25540</v>
      </c>
      <c r="D167" s="35">
        <v>11</v>
      </c>
      <c r="E167" s="35">
        <v>4015</v>
      </c>
      <c r="F167" s="35">
        <v>0.1572043852779953</v>
      </c>
      <c r="G167" s="35">
        <v>4.3069694596711041E-4</v>
      </c>
    </row>
    <row r="168" spans="1:7" x14ac:dyDescent="0.25">
      <c r="A168" s="35" t="s">
        <v>3250</v>
      </c>
      <c r="B168" s="35">
        <v>2011</v>
      </c>
      <c r="C168" s="35">
        <v>25540</v>
      </c>
      <c r="D168" s="35">
        <v>394</v>
      </c>
      <c r="E168" s="35">
        <v>24626</v>
      </c>
      <c r="F168" s="35">
        <v>0.96421299921691461</v>
      </c>
      <c r="G168" s="35">
        <v>1.5426781519185591E-2</v>
      </c>
    </row>
    <row r="169" spans="1:7" x14ac:dyDescent="0.25">
      <c r="A169" s="35" t="s">
        <v>3091</v>
      </c>
      <c r="B169" s="35">
        <v>2011</v>
      </c>
      <c r="C169" s="35">
        <v>25540</v>
      </c>
      <c r="D169" s="35">
        <v>237</v>
      </c>
      <c r="E169" s="35">
        <v>14173</v>
      </c>
      <c r="F169" s="35">
        <v>0.55493343774471415</v>
      </c>
      <c r="G169" s="35">
        <v>9.2795614722004701E-3</v>
      </c>
    </row>
    <row r="170" spans="1:7" x14ac:dyDescent="0.25">
      <c r="A170" s="35" t="s">
        <v>3134</v>
      </c>
      <c r="B170" s="35">
        <v>2011</v>
      </c>
      <c r="C170" s="35">
        <v>25540</v>
      </c>
      <c r="D170" s="35">
        <v>38</v>
      </c>
      <c r="E170" s="35">
        <v>3065</v>
      </c>
      <c r="F170" s="35">
        <v>0.12000783085356304</v>
      </c>
      <c r="G170" s="35">
        <v>1.4878621769772906E-3</v>
      </c>
    </row>
    <row r="171" spans="1:7" x14ac:dyDescent="0.25">
      <c r="A171" s="35" t="s">
        <v>3156</v>
      </c>
      <c r="B171" s="35">
        <v>2011</v>
      </c>
      <c r="C171" s="35">
        <v>25540</v>
      </c>
      <c r="D171" s="35">
        <v>237</v>
      </c>
      <c r="E171" s="35">
        <v>54289</v>
      </c>
      <c r="F171" s="35">
        <v>2.1256460454189505</v>
      </c>
      <c r="G171" s="35">
        <v>9.2795614722004701E-3</v>
      </c>
    </row>
    <row r="172" spans="1:7" x14ac:dyDescent="0.25">
      <c r="A172" s="35" t="s">
        <v>3172</v>
      </c>
      <c r="B172" s="35">
        <v>2011</v>
      </c>
      <c r="C172" s="35">
        <v>25540</v>
      </c>
      <c r="D172" s="35">
        <v>1403</v>
      </c>
      <c r="E172" s="35">
        <v>276327</v>
      </c>
      <c r="F172" s="35">
        <v>10.819381362568519</v>
      </c>
      <c r="G172" s="35">
        <v>5.4933437744714174E-2</v>
      </c>
    </row>
    <row r="173" spans="1:7" x14ac:dyDescent="0.25">
      <c r="A173" s="35" t="s">
        <v>3195</v>
      </c>
      <c r="B173" s="35">
        <v>2011</v>
      </c>
      <c r="C173" s="35">
        <v>25540</v>
      </c>
      <c r="D173" s="35">
        <v>1400</v>
      </c>
      <c r="E173" s="35">
        <v>92700</v>
      </c>
      <c r="F173" s="35">
        <v>3.6296006264682852</v>
      </c>
      <c r="G173" s="35">
        <v>5.4815974941268601E-2</v>
      </c>
    </row>
    <row r="174" spans="1:7" x14ac:dyDescent="0.25">
      <c r="A174" s="35" t="s">
        <v>3226</v>
      </c>
      <c r="B174" s="35">
        <v>2011</v>
      </c>
      <c r="C174" s="35">
        <v>25540</v>
      </c>
      <c r="D174" s="35">
        <v>16</v>
      </c>
      <c r="E174" s="35">
        <v>1184</v>
      </c>
      <c r="F174" s="35">
        <v>4.6358653093187159E-2</v>
      </c>
      <c r="G174" s="35">
        <v>6.2646828504306969E-4</v>
      </c>
    </row>
    <row r="175" spans="1:7" x14ac:dyDescent="0.25">
      <c r="A175" s="35" t="s">
        <v>3251</v>
      </c>
      <c r="B175" s="35">
        <v>2011</v>
      </c>
      <c r="C175" s="35">
        <v>25540</v>
      </c>
      <c r="D175" s="35">
        <v>153</v>
      </c>
      <c r="E175" s="35">
        <v>41121</v>
      </c>
      <c r="F175" s="35">
        <v>1.6100626468285042</v>
      </c>
      <c r="G175" s="35">
        <v>5.990602975724354E-3</v>
      </c>
    </row>
    <row r="176" spans="1:7" x14ac:dyDescent="0.25">
      <c r="A176" s="35" t="s">
        <v>3051</v>
      </c>
      <c r="B176" s="35">
        <v>2011</v>
      </c>
      <c r="C176" s="35">
        <v>25540</v>
      </c>
      <c r="D176" s="35">
        <v>3</v>
      </c>
      <c r="E176" s="35">
        <v>120</v>
      </c>
      <c r="F176" s="35">
        <v>4.6985121378230231E-3</v>
      </c>
      <c r="G176" s="35">
        <v>1.1746280344557557E-4</v>
      </c>
    </row>
    <row r="177" spans="1:7" x14ac:dyDescent="0.25">
      <c r="A177" s="35" t="s">
        <v>3069</v>
      </c>
      <c r="B177" s="35">
        <v>2011</v>
      </c>
      <c r="C177" s="35">
        <v>25540</v>
      </c>
      <c r="D177" s="35">
        <v>75</v>
      </c>
      <c r="E177" s="35">
        <v>10372</v>
      </c>
      <c r="F177" s="35">
        <v>0.40610806577916991</v>
      </c>
      <c r="G177" s="35">
        <v>2.9365700861393894E-3</v>
      </c>
    </row>
    <row r="178" spans="1:7" x14ac:dyDescent="0.25">
      <c r="A178" s="35" t="s">
        <v>3092</v>
      </c>
      <c r="B178" s="35">
        <v>2011</v>
      </c>
      <c r="C178" s="35">
        <v>25540</v>
      </c>
      <c r="D178" s="35">
        <v>5499</v>
      </c>
      <c r="E178" s="35">
        <v>114020</v>
      </c>
      <c r="F178" s="35">
        <v>4.4643696162881756</v>
      </c>
      <c r="G178" s="35">
        <v>0.21530931871574002</v>
      </c>
    </row>
    <row r="179" spans="1:7" x14ac:dyDescent="0.25">
      <c r="A179" s="35" t="s">
        <v>3135</v>
      </c>
      <c r="B179" s="35">
        <v>2011</v>
      </c>
      <c r="C179" s="35">
        <v>25540</v>
      </c>
      <c r="D179" s="35">
        <v>258</v>
      </c>
      <c r="E179" s="35">
        <v>23613</v>
      </c>
      <c r="F179" s="35">
        <v>0.9245497259201253</v>
      </c>
      <c r="G179" s="35">
        <v>1.0101801096319498E-2</v>
      </c>
    </row>
    <row r="180" spans="1:7" x14ac:dyDescent="0.25">
      <c r="A180" s="35" t="s">
        <v>3173</v>
      </c>
      <c r="B180" s="35">
        <v>2011</v>
      </c>
      <c r="C180" s="35">
        <v>25540</v>
      </c>
      <c r="D180" s="35">
        <v>59</v>
      </c>
      <c r="E180" s="35">
        <v>27365</v>
      </c>
      <c r="F180" s="35">
        <v>1.0714565387627251</v>
      </c>
      <c r="G180" s="35">
        <v>2.3101018010963197E-3</v>
      </c>
    </row>
    <row r="181" spans="1:7" x14ac:dyDescent="0.25">
      <c r="A181" s="35" t="s">
        <v>3196</v>
      </c>
      <c r="B181" s="35">
        <v>2011</v>
      </c>
      <c r="C181" s="35">
        <v>25540</v>
      </c>
      <c r="D181" s="35">
        <v>154</v>
      </c>
      <c r="E181" s="35">
        <v>6795</v>
      </c>
      <c r="F181" s="35">
        <v>0.26605324980422868</v>
      </c>
      <c r="G181" s="35">
        <v>6.0297572435395455E-3</v>
      </c>
    </row>
    <row r="182" spans="1:7" x14ac:dyDescent="0.25">
      <c r="A182" s="35" t="s">
        <v>3209</v>
      </c>
      <c r="B182" s="35">
        <v>2011</v>
      </c>
      <c r="C182" s="35">
        <v>25540</v>
      </c>
      <c r="D182" s="35">
        <v>223</v>
      </c>
      <c r="E182" s="35">
        <v>15500</v>
      </c>
      <c r="F182" s="35">
        <v>0.60689115113547376</v>
      </c>
      <c r="G182" s="35">
        <v>8.7314017227877842E-3</v>
      </c>
    </row>
    <row r="183" spans="1:7" x14ac:dyDescent="0.25">
      <c r="A183" s="35" t="s">
        <v>3227</v>
      </c>
      <c r="B183" s="35">
        <v>2011</v>
      </c>
      <c r="C183" s="35">
        <v>25540</v>
      </c>
      <c r="D183" s="35">
        <v>765</v>
      </c>
      <c r="E183" s="35">
        <v>80132</v>
      </c>
      <c r="F183" s="35">
        <v>3.1375097885669536</v>
      </c>
      <c r="G183" s="35">
        <v>2.9953014878621769E-2</v>
      </c>
    </row>
    <row r="184" spans="1:7" x14ac:dyDescent="0.25">
      <c r="A184" s="35" t="s">
        <v>3252</v>
      </c>
      <c r="B184" s="35">
        <v>2011</v>
      </c>
      <c r="C184" s="35">
        <v>25540</v>
      </c>
      <c r="D184" s="35">
        <v>296</v>
      </c>
      <c r="E184" s="35">
        <v>79929</v>
      </c>
      <c r="F184" s="35">
        <v>3.1295614722004697</v>
      </c>
      <c r="G184" s="35">
        <v>1.158966327329679E-2</v>
      </c>
    </row>
    <row r="185" spans="1:7" x14ac:dyDescent="0.25">
      <c r="A185" s="35" t="s">
        <v>3052</v>
      </c>
      <c r="B185" s="35">
        <v>2011</v>
      </c>
      <c r="C185" s="35">
        <v>25540</v>
      </c>
      <c r="D185" s="35">
        <v>67</v>
      </c>
      <c r="E185" s="35">
        <v>15965</v>
      </c>
      <c r="F185" s="35">
        <v>0.62509788566953794</v>
      </c>
      <c r="G185" s="35">
        <v>2.6233359436178545E-3</v>
      </c>
    </row>
    <row r="186" spans="1:7" x14ac:dyDescent="0.25">
      <c r="A186" s="35" t="s">
        <v>3070</v>
      </c>
      <c r="B186" s="35">
        <v>2011</v>
      </c>
      <c r="C186" s="35">
        <v>25540</v>
      </c>
      <c r="D186" s="35">
        <v>170</v>
      </c>
      <c r="E186" s="35">
        <v>30506</v>
      </c>
      <c r="F186" s="35">
        <v>1.1944400939702429</v>
      </c>
      <c r="G186" s="35">
        <v>6.6562255285826152E-3</v>
      </c>
    </row>
    <row r="187" spans="1:7" x14ac:dyDescent="0.25">
      <c r="A187" s="35" t="s">
        <v>3093</v>
      </c>
      <c r="B187" s="35">
        <v>2011</v>
      </c>
      <c r="C187" s="35">
        <v>25540</v>
      </c>
      <c r="D187" s="35">
        <v>95</v>
      </c>
      <c r="E187" s="35">
        <v>15539</v>
      </c>
      <c r="F187" s="35">
        <v>0.60841816758026623</v>
      </c>
      <c r="G187" s="35">
        <v>3.7196554424432263E-3</v>
      </c>
    </row>
    <row r="188" spans="1:7" x14ac:dyDescent="0.25">
      <c r="A188" s="35" t="s">
        <v>3115</v>
      </c>
      <c r="B188" s="35">
        <v>2011</v>
      </c>
      <c r="C188" s="35">
        <v>25540</v>
      </c>
      <c r="D188" s="35">
        <v>71</v>
      </c>
      <c r="E188" s="35">
        <v>15388</v>
      </c>
      <c r="F188" s="35">
        <v>0.60250587314017223</v>
      </c>
      <c r="G188" s="35">
        <v>2.7799530148786217E-3</v>
      </c>
    </row>
    <row r="189" spans="1:7" x14ac:dyDescent="0.25">
      <c r="A189" s="35" t="s">
        <v>3136</v>
      </c>
      <c r="B189" s="35">
        <v>2011</v>
      </c>
      <c r="C189" s="35">
        <v>25540</v>
      </c>
      <c r="D189" s="35">
        <v>116</v>
      </c>
      <c r="E189" s="35">
        <v>8088</v>
      </c>
      <c r="F189" s="35">
        <v>0.31667971808927176</v>
      </c>
      <c r="G189" s="35">
        <v>4.5418950665622555E-3</v>
      </c>
    </row>
    <row r="190" spans="1:7" x14ac:dyDescent="0.25">
      <c r="A190" s="35" t="s">
        <v>3157</v>
      </c>
      <c r="B190" s="35">
        <v>2011</v>
      </c>
      <c r="C190" s="35">
        <v>25540</v>
      </c>
      <c r="D190" s="35">
        <v>195</v>
      </c>
      <c r="E190" s="35">
        <v>31178</v>
      </c>
      <c r="F190" s="35">
        <v>1.2207517619420516</v>
      </c>
      <c r="G190" s="35">
        <v>7.6350822239624116E-3</v>
      </c>
    </row>
    <row r="191" spans="1:7" x14ac:dyDescent="0.25">
      <c r="A191" s="35" t="s">
        <v>3174</v>
      </c>
      <c r="B191" s="35">
        <v>2011</v>
      </c>
      <c r="C191" s="35">
        <v>25540</v>
      </c>
      <c r="D191" s="35">
        <v>252</v>
      </c>
      <c r="E191" s="35">
        <v>51658</v>
      </c>
      <c r="F191" s="35">
        <v>2.022631166797181</v>
      </c>
      <c r="G191" s="35">
        <v>9.8668754894283475E-3</v>
      </c>
    </row>
    <row r="192" spans="1:7" x14ac:dyDescent="0.25">
      <c r="A192" s="35" t="s">
        <v>3197</v>
      </c>
      <c r="B192" s="35">
        <v>2011</v>
      </c>
      <c r="C192" s="35">
        <v>25540</v>
      </c>
      <c r="D192" s="35">
        <v>208</v>
      </c>
      <c r="E192" s="35">
        <v>3328</v>
      </c>
      <c r="F192" s="35">
        <v>0.13030540328895851</v>
      </c>
      <c r="G192" s="35">
        <v>8.1440877055599069E-3</v>
      </c>
    </row>
    <row r="193" spans="1:7" x14ac:dyDescent="0.25">
      <c r="A193" s="35" t="s">
        <v>3228</v>
      </c>
      <c r="B193" s="35">
        <v>2011</v>
      </c>
      <c r="C193" s="35">
        <v>25540</v>
      </c>
      <c r="D193" s="35">
        <v>421</v>
      </c>
      <c r="E193" s="35">
        <v>189244</v>
      </c>
      <c r="F193" s="35">
        <v>7.4097102584181673</v>
      </c>
      <c r="G193" s="35">
        <v>1.6483946750195773E-2</v>
      </c>
    </row>
    <row r="194" spans="1:7" x14ac:dyDescent="0.25">
      <c r="A194" s="35" t="s">
        <v>3053</v>
      </c>
      <c r="B194" s="35">
        <v>2011</v>
      </c>
      <c r="C194" s="35">
        <v>25540</v>
      </c>
      <c r="D194" s="35">
        <v>155</v>
      </c>
      <c r="E194" s="35">
        <v>5569</v>
      </c>
      <c r="F194" s="35">
        <v>0.21805011746280345</v>
      </c>
      <c r="G194" s="35">
        <v>6.0689115113547378E-3</v>
      </c>
    </row>
    <row r="195" spans="1:7" x14ac:dyDescent="0.25">
      <c r="A195" s="35" t="s">
        <v>3071</v>
      </c>
      <c r="B195" s="35">
        <v>2011</v>
      </c>
      <c r="C195" s="35">
        <v>25540</v>
      </c>
      <c r="D195" s="35">
        <v>205</v>
      </c>
      <c r="E195" s="35">
        <v>36451</v>
      </c>
      <c r="F195" s="35">
        <v>1.4272122161315584</v>
      </c>
      <c r="G195" s="35">
        <v>8.0266249021143307E-3</v>
      </c>
    </row>
    <row r="196" spans="1:7" x14ac:dyDescent="0.25">
      <c r="A196" s="35" t="s">
        <v>3094</v>
      </c>
      <c r="B196" s="35">
        <v>2011</v>
      </c>
      <c r="C196" s="35">
        <v>25540</v>
      </c>
      <c r="D196" s="35">
        <v>48</v>
      </c>
      <c r="E196" s="35">
        <v>51680</v>
      </c>
      <c r="F196" s="35">
        <v>2.0234925606891152</v>
      </c>
      <c r="G196" s="35">
        <v>1.8794048551292091E-3</v>
      </c>
    </row>
    <row r="197" spans="1:7" x14ac:dyDescent="0.25">
      <c r="A197" s="35" t="s">
        <v>3116</v>
      </c>
      <c r="B197" s="35">
        <v>2011</v>
      </c>
      <c r="C197" s="35">
        <v>25540</v>
      </c>
      <c r="D197" s="35">
        <v>75</v>
      </c>
      <c r="E197" s="35">
        <v>47743</v>
      </c>
      <c r="F197" s="35">
        <v>1.8693422083007047</v>
      </c>
      <c r="G197" s="35">
        <v>2.9365700861393894E-3</v>
      </c>
    </row>
    <row r="198" spans="1:7" x14ac:dyDescent="0.25">
      <c r="A198" s="35" t="s">
        <v>3175</v>
      </c>
      <c r="B198" s="35">
        <v>2011</v>
      </c>
      <c r="C198" s="35">
        <v>25540</v>
      </c>
      <c r="D198" s="35">
        <v>68</v>
      </c>
      <c r="E198" s="35">
        <v>16226</v>
      </c>
      <c r="F198" s="35">
        <v>0.63531714956930307</v>
      </c>
      <c r="G198" s="35">
        <v>2.6624902114330464E-3</v>
      </c>
    </row>
    <row r="199" spans="1:7" x14ac:dyDescent="0.25">
      <c r="A199" s="35" t="s">
        <v>3210</v>
      </c>
      <c r="B199" s="35">
        <v>2011</v>
      </c>
      <c r="C199" s="35">
        <v>25540</v>
      </c>
      <c r="D199" s="35">
        <v>192</v>
      </c>
      <c r="E199" s="35">
        <v>43916</v>
      </c>
      <c r="F199" s="35">
        <v>1.7194988253719656</v>
      </c>
      <c r="G199" s="35">
        <v>7.5176194205168363E-3</v>
      </c>
    </row>
    <row r="200" spans="1:7" x14ac:dyDescent="0.25">
      <c r="A200" s="35" t="s">
        <v>3229</v>
      </c>
      <c r="B200" s="35">
        <v>2011</v>
      </c>
      <c r="C200" s="35">
        <v>25540</v>
      </c>
      <c r="D200" s="35">
        <v>470</v>
      </c>
      <c r="E200" s="35">
        <v>49977</v>
      </c>
      <c r="F200" s="35">
        <v>1.9568128425998434</v>
      </c>
      <c r="G200" s="35">
        <v>1.8402505873140171E-2</v>
      </c>
    </row>
    <row r="201" spans="1:7" x14ac:dyDescent="0.25">
      <c r="A201" s="35" t="s">
        <v>3253</v>
      </c>
      <c r="B201" s="35">
        <v>2011</v>
      </c>
      <c r="C201" s="35">
        <v>25540</v>
      </c>
      <c r="D201" s="35">
        <v>8</v>
      </c>
      <c r="E201" s="35">
        <v>660</v>
      </c>
      <c r="F201" s="35">
        <v>2.5841816758026624E-2</v>
      </c>
      <c r="G201" s="35">
        <v>3.1323414252153485E-4</v>
      </c>
    </row>
    <row r="202" spans="1:7" x14ac:dyDescent="0.25">
      <c r="A202" s="35" t="s">
        <v>3054</v>
      </c>
      <c r="B202" s="35">
        <v>2011</v>
      </c>
      <c r="C202" s="35">
        <v>25540</v>
      </c>
      <c r="D202" s="35">
        <v>156</v>
      </c>
      <c r="E202" s="35">
        <v>6820</v>
      </c>
      <c r="F202" s="35">
        <v>0.26703210649960846</v>
      </c>
      <c r="G202" s="35">
        <v>6.1080657791699293E-3</v>
      </c>
    </row>
    <row r="203" spans="1:7" x14ac:dyDescent="0.25">
      <c r="A203" s="35" t="s">
        <v>3095</v>
      </c>
      <c r="B203" s="35">
        <v>2011</v>
      </c>
      <c r="C203" s="35">
        <v>25540</v>
      </c>
      <c r="D203" s="35">
        <v>130</v>
      </c>
      <c r="E203" s="35">
        <v>12441</v>
      </c>
      <c r="F203" s="35">
        <v>0.48711824588880187</v>
      </c>
      <c r="G203" s="35">
        <v>5.0900548159749414E-3</v>
      </c>
    </row>
    <row r="204" spans="1:7" x14ac:dyDescent="0.25">
      <c r="A204" s="35" t="s">
        <v>3117</v>
      </c>
      <c r="B204" s="35">
        <v>2011</v>
      </c>
      <c r="C204" s="35">
        <v>25540</v>
      </c>
      <c r="D204" s="35">
        <v>473</v>
      </c>
      <c r="E204" s="35">
        <v>48628</v>
      </c>
      <c r="F204" s="35">
        <v>1.9039937353171497</v>
      </c>
      <c r="G204" s="35">
        <v>1.8519968676585747E-2</v>
      </c>
    </row>
    <row r="205" spans="1:7" x14ac:dyDescent="0.25">
      <c r="A205" s="35" t="s">
        <v>3176</v>
      </c>
      <c r="B205" s="35">
        <v>2011</v>
      </c>
      <c r="C205" s="35">
        <v>25540</v>
      </c>
      <c r="D205" s="35">
        <v>76</v>
      </c>
      <c r="E205" s="35">
        <v>4598</v>
      </c>
      <c r="F205" s="35">
        <v>0.18003132341425215</v>
      </c>
      <c r="G205" s="35">
        <v>2.9757243539545813E-3</v>
      </c>
    </row>
    <row r="206" spans="1:7" x14ac:dyDescent="0.25">
      <c r="A206" s="35" t="s">
        <v>3211</v>
      </c>
      <c r="B206" s="35">
        <v>2011</v>
      </c>
      <c r="C206" s="35">
        <v>25540</v>
      </c>
      <c r="D206" s="35">
        <v>193</v>
      </c>
      <c r="E206" s="35">
        <v>30358</v>
      </c>
      <c r="F206" s="35">
        <v>1.1886452623335944</v>
      </c>
      <c r="G206" s="35">
        <v>7.5567736883320278E-3</v>
      </c>
    </row>
    <row r="207" spans="1:7" x14ac:dyDescent="0.25">
      <c r="A207" s="35" t="s">
        <v>3031</v>
      </c>
      <c r="B207" s="35">
        <v>2011</v>
      </c>
      <c r="C207" s="35">
        <v>25540</v>
      </c>
      <c r="D207" s="35">
        <v>1557</v>
      </c>
      <c r="E207" s="35">
        <v>664163</v>
      </c>
      <c r="F207" s="35">
        <v>26.00481597494127</v>
      </c>
      <c r="G207" s="35">
        <v>6.096319498825372E-2</v>
      </c>
    </row>
    <row r="208" spans="1:7" x14ac:dyDescent="0.25">
      <c r="A208" s="35" t="s">
        <v>3055</v>
      </c>
      <c r="B208" s="35">
        <v>2011</v>
      </c>
      <c r="C208" s="35">
        <v>25540</v>
      </c>
      <c r="D208" s="35">
        <v>1288</v>
      </c>
      <c r="E208" s="35">
        <v>309670</v>
      </c>
      <c r="F208" s="35">
        <v>12.124902114330462</v>
      </c>
      <c r="G208" s="35">
        <v>5.0430696945967107E-2</v>
      </c>
    </row>
    <row r="209" spans="1:7" x14ac:dyDescent="0.25">
      <c r="A209" s="35" t="s">
        <v>3072</v>
      </c>
      <c r="B209" s="35">
        <v>2011</v>
      </c>
      <c r="C209" s="35">
        <v>25540</v>
      </c>
      <c r="D209" s="35">
        <v>543</v>
      </c>
      <c r="E209" s="35">
        <v>79401</v>
      </c>
      <c r="F209" s="35">
        <v>3.1088880187940484</v>
      </c>
      <c r="G209" s="35">
        <v>2.1260767423649178E-2</v>
      </c>
    </row>
    <row r="210" spans="1:7" x14ac:dyDescent="0.25">
      <c r="A210" s="35" t="s">
        <v>3118</v>
      </c>
      <c r="B210" s="35">
        <v>2011</v>
      </c>
      <c r="C210" s="35">
        <v>25540</v>
      </c>
      <c r="D210" s="35">
        <v>91</v>
      </c>
      <c r="E210" s="35">
        <v>5215</v>
      </c>
      <c r="F210" s="35">
        <v>0.20418950665622554</v>
      </c>
      <c r="G210" s="35">
        <v>3.563038371182459E-3</v>
      </c>
    </row>
    <row r="211" spans="1:7" x14ac:dyDescent="0.25">
      <c r="A211" s="35" t="s">
        <v>3158</v>
      </c>
      <c r="B211" s="35">
        <v>2011</v>
      </c>
      <c r="C211" s="35">
        <v>25540</v>
      </c>
      <c r="D211" s="35">
        <v>95</v>
      </c>
      <c r="E211" s="35">
        <v>6955</v>
      </c>
      <c r="F211" s="35">
        <v>0.27231793265465937</v>
      </c>
      <c r="G211" s="35">
        <v>3.7196554424432263E-3</v>
      </c>
    </row>
    <row r="212" spans="1:7" x14ac:dyDescent="0.25">
      <c r="A212" s="35" t="s">
        <v>3177</v>
      </c>
      <c r="B212" s="35">
        <v>2011</v>
      </c>
      <c r="C212" s="35">
        <v>25540</v>
      </c>
      <c r="D212" s="35">
        <v>47</v>
      </c>
      <c r="E212" s="35">
        <v>3807</v>
      </c>
      <c r="F212" s="35">
        <v>0.14906029757243539</v>
      </c>
      <c r="G212" s="35">
        <v>1.8402505873140172E-3</v>
      </c>
    </row>
    <row r="213" spans="1:7" x14ac:dyDescent="0.25">
      <c r="A213" s="35" t="s">
        <v>3230</v>
      </c>
      <c r="B213" s="35">
        <v>2011</v>
      </c>
      <c r="C213" s="35">
        <v>25540</v>
      </c>
      <c r="D213" s="35">
        <v>101</v>
      </c>
      <c r="E213" s="35">
        <v>26526</v>
      </c>
      <c r="F213" s="35">
        <v>1.0386061080657791</v>
      </c>
      <c r="G213" s="35">
        <v>3.9545810493343773E-3</v>
      </c>
    </row>
    <row r="214" spans="1:7" x14ac:dyDescent="0.25">
      <c r="A214" s="35" t="s">
        <v>3254</v>
      </c>
      <c r="B214" s="35">
        <v>2011</v>
      </c>
      <c r="C214" s="35">
        <v>25540</v>
      </c>
      <c r="D214" s="35">
        <v>23</v>
      </c>
      <c r="E214" s="35">
        <v>15379</v>
      </c>
      <c r="F214" s="35">
        <v>0.60215348472983554</v>
      </c>
      <c r="G214" s="35">
        <v>9.0054815974941274E-4</v>
      </c>
    </row>
    <row r="215" spans="1:7" x14ac:dyDescent="0.25">
      <c r="A215" s="35" t="s">
        <v>3032</v>
      </c>
      <c r="B215" s="35">
        <v>2011</v>
      </c>
      <c r="C215" s="35">
        <v>25540</v>
      </c>
      <c r="D215" s="35">
        <v>904</v>
      </c>
      <c r="E215" s="35">
        <v>160450</v>
      </c>
      <c r="F215" s="35">
        <v>6.2823022709475334</v>
      </c>
      <c r="G215" s="35">
        <v>3.5395458104933435E-2</v>
      </c>
    </row>
    <row r="216" spans="1:7" x14ac:dyDescent="0.25">
      <c r="A216" s="35" t="s">
        <v>3056</v>
      </c>
      <c r="B216" s="35">
        <v>2011</v>
      </c>
      <c r="C216" s="35">
        <v>25540</v>
      </c>
      <c r="D216" s="35">
        <v>199</v>
      </c>
      <c r="E216" s="35">
        <v>16917</v>
      </c>
      <c r="F216" s="35">
        <v>0.66237274862960061</v>
      </c>
      <c r="G216" s="35">
        <v>7.7916992952231793E-3</v>
      </c>
    </row>
    <row r="217" spans="1:7" x14ac:dyDescent="0.25">
      <c r="A217" s="35" t="s">
        <v>3073</v>
      </c>
      <c r="B217" s="35">
        <v>2011</v>
      </c>
      <c r="C217" s="35">
        <v>25540</v>
      </c>
      <c r="D217" s="35">
        <v>18</v>
      </c>
      <c r="E217" s="35">
        <v>3546</v>
      </c>
      <c r="F217" s="35">
        <v>0.13884103367267031</v>
      </c>
      <c r="G217" s="35">
        <v>7.0477682067345341E-4</v>
      </c>
    </row>
    <row r="218" spans="1:7" x14ac:dyDescent="0.25">
      <c r="A218" s="35" t="s">
        <v>3096</v>
      </c>
      <c r="B218" s="35">
        <v>2011</v>
      </c>
      <c r="C218" s="35">
        <v>25540</v>
      </c>
      <c r="D218" s="35">
        <v>11</v>
      </c>
      <c r="E218" s="35">
        <v>594</v>
      </c>
      <c r="F218" s="35">
        <v>2.3257635082223962E-2</v>
      </c>
      <c r="G218" s="35">
        <v>4.3069694596711041E-4</v>
      </c>
    </row>
    <row r="219" spans="1:7" x14ac:dyDescent="0.25">
      <c r="A219" s="35" t="s">
        <v>3137</v>
      </c>
      <c r="B219" s="35">
        <v>2011</v>
      </c>
      <c r="C219" s="35">
        <v>25540</v>
      </c>
      <c r="D219" s="35">
        <v>753</v>
      </c>
      <c r="E219" s="35">
        <v>55288</v>
      </c>
      <c r="F219" s="35">
        <v>2.1647611589663271</v>
      </c>
      <c r="G219" s="35">
        <v>2.9483163664839468E-2</v>
      </c>
    </row>
    <row r="220" spans="1:7" x14ac:dyDescent="0.25">
      <c r="A220" s="35" t="s">
        <v>3159</v>
      </c>
      <c r="B220" s="35">
        <v>2011</v>
      </c>
      <c r="C220" s="35">
        <v>25540</v>
      </c>
      <c r="D220" s="35">
        <v>27</v>
      </c>
      <c r="E220" s="35">
        <v>1755</v>
      </c>
      <c r="F220" s="35">
        <v>6.8715740015661705E-2</v>
      </c>
      <c r="G220" s="35">
        <v>1.0571652310101801E-3</v>
      </c>
    </row>
    <row r="221" spans="1:7" x14ac:dyDescent="0.25">
      <c r="A221" s="35" t="s">
        <v>3212</v>
      </c>
      <c r="B221" s="35">
        <v>2011</v>
      </c>
      <c r="C221" s="35">
        <v>25540</v>
      </c>
      <c r="D221" s="35">
        <v>61</v>
      </c>
      <c r="E221" s="35">
        <v>3892</v>
      </c>
      <c r="F221" s="35">
        <v>0.1523884103367267</v>
      </c>
      <c r="G221" s="35">
        <v>2.388410336726703E-3</v>
      </c>
    </row>
    <row r="222" spans="1:7" x14ac:dyDescent="0.25">
      <c r="A222" s="35" t="s">
        <v>3255</v>
      </c>
      <c r="B222" s="35">
        <v>2011</v>
      </c>
      <c r="C222" s="35">
        <v>25540</v>
      </c>
      <c r="D222" s="35">
        <v>65</v>
      </c>
      <c r="E222" s="35">
        <v>14334</v>
      </c>
      <c r="F222" s="35">
        <v>0.56123727486296004</v>
      </c>
      <c r="G222" s="35">
        <v>2.5450274079874707E-3</v>
      </c>
    </row>
    <row r="223" spans="1:7" x14ac:dyDescent="0.25">
      <c r="A223" s="35" t="s">
        <v>3033</v>
      </c>
      <c r="B223" s="35">
        <v>2011</v>
      </c>
      <c r="C223" s="35">
        <v>25540</v>
      </c>
      <c r="D223" s="35">
        <v>562</v>
      </c>
      <c r="E223" s="35">
        <v>77330</v>
      </c>
      <c r="F223" s="35">
        <v>3.0277995301487861</v>
      </c>
      <c r="G223" s="35">
        <v>2.2004698512137821E-2</v>
      </c>
    </row>
    <row r="224" spans="1:7" x14ac:dyDescent="0.25">
      <c r="A224" s="35" t="s">
        <v>3097</v>
      </c>
      <c r="B224" s="35">
        <v>2011</v>
      </c>
      <c r="C224" s="35">
        <v>25540</v>
      </c>
      <c r="D224" s="35">
        <v>42</v>
      </c>
      <c r="E224" s="35">
        <v>16482</v>
      </c>
      <c r="F224" s="35">
        <v>0.6453406421299922</v>
      </c>
      <c r="G224" s="35">
        <v>1.6444792482380581E-3</v>
      </c>
    </row>
    <row r="225" spans="1:7" x14ac:dyDescent="0.25">
      <c r="A225" s="35" t="s">
        <v>3138</v>
      </c>
      <c r="B225" s="35">
        <v>2011</v>
      </c>
      <c r="C225" s="35">
        <v>25540</v>
      </c>
      <c r="D225" s="35">
        <v>175</v>
      </c>
      <c r="E225" s="35">
        <v>21294</v>
      </c>
      <c r="F225" s="35">
        <v>0.83375097885669536</v>
      </c>
      <c r="G225" s="35">
        <v>6.8519968676585752E-3</v>
      </c>
    </row>
    <row r="226" spans="1:7" x14ac:dyDescent="0.25">
      <c r="A226" s="35" t="s">
        <v>3160</v>
      </c>
      <c r="B226" s="35">
        <v>2011</v>
      </c>
      <c r="C226" s="35">
        <v>25540</v>
      </c>
      <c r="D226" s="35">
        <v>137</v>
      </c>
      <c r="E226" s="35">
        <v>44662</v>
      </c>
      <c r="F226" s="35">
        <v>1.7487079091620987</v>
      </c>
      <c r="G226" s="35">
        <v>5.3641346906812843E-3</v>
      </c>
    </row>
    <row r="227" spans="1:7" x14ac:dyDescent="0.25">
      <c r="A227" s="35" t="s">
        <v>3178</v>
      </c>
      <c r="B227" s="35">
        <v>2011</v>
      </c>
      <c r="C227" s="35">
        <v>25540</v>
      </c>
      <c r="D227" s="35">
        <v>202</v>
      </c>
      <c r="E227" s="35">
        <v>42158</v>
      </c>
      <c r="F227" s="35">
        <v>1.6506656225528582</v>
      </c>
      <c r="G227" s="35">
        <v>7.9091620986687546E-3</v>
      </c>
    </row>
    <row r="228" spans="1:7" x14ac:dyDescent="0.25">
      <c r="A228" s="35" t="s">
        <v>3231</v>
      </c>
      <c r="B228" s="35">
        <v>2011</v>
      </c>
      <c r="C228" s="35">
        <v>25540</v>
      </c>
      <c r="D228" s="35">
        <v>29</v>
      </c>
      <c r="E228" s="35">
        <v>63191</v>
      </c>
      <c r="F228" s="35">
        <v>2.4741973375097888</v>
      </c>
      <c r="G228" s="35">
        <v>1.1354737666405639E-3</v>
      </c>
    </row>
    <row r="229" spans="1:7" x14ac:dyDescent="0.25">
      <c r="A229" s="35" t="s">
        <v>3256</v>
      </c>
      <c r="B229" s="35">
        <v>2011</v>
      </c>
      <c r="C229" s="35">
        <v>25540</v>
      </c>
      <c r="D229" s="35">
        <v>88</v>
      </c>
      <c r="E229" s="35">
        <v>12879</v>
      </c>
      <c r="F229" s="35">
        <v>0.50426781519185593</v>
      </c>
      <c r="G229" s="35">
        <v>3.4455755677368833E-3</v>
      </c>
    </row>
    <row r="230" spans="1:7" x14ac:dyDescent="0.25">
      <c r="A230" s="35" t="s">
        <v>3034</v>
      </c>
      <c r="B230" s="35">
        <v>2011</v>
      </c>
      <c r="C230" s="35">
        <v>25540</v>
      </c>
      <c r="D230" s="35">
        <v>229</v>
      </c>
      <c r="E230" s="35">
        <v>20746</v>
      </c>
      <c r="F230" s="35">
        <v>0.81229444009397023</v>
      </c>
      <c r="G230" s="35">
        <v>8.9663273296789348E-3</v>
      </c>
    </row>
    <row r="231" spans="1:7" x14ac:dyDescent="0.25">
      <c r="A231" s="35" t="s">
        <v>3074</v>
      </c>
      <c r="B231" s="35">
        <v>2011</v>
      </c>
      <c r="C231" s="35">
        <v>25540</v>
      </c>
      <c r="D231" s="35">
        <v>280</v>
      </c>
      <c r="E231" s="35">
        <v>13692</v>
      </c>
      <c r="F231" s="35">
        <v>0.53610023492560688</v>
      </c>
      <c r="G231" s="35">
        <v>1.0963194988253719E-2</v>
      </c>
    </row>
    <row r="232" spans="1:7" x14ac:dyDescent="0.25">
      <c r="A232" s="35" t="s">
        <v>3098</v>
      </c>
      <c r="B232" s="35">
        <v>2011</v>
      </c>
      <c r="C232" s="35">
        <v>25540</v>
      </c>
      <c r="D232" s="35">
        <v>103</v>
      </c>
      <c r="E232" s="35">
        <v>27516</v>
      </c>
      <c r="F232" s="35">
        <v>1.0773688332028191</v>
      </c>
      <c r="G232" s="35">
        <v>4.0328895849647611E-3</v>
      </c>
    </row>
    <row r="233" spans="1:7" x14ac:dyDescent="0.25">
      <c r="A233" s="35" t="s">
        <v>3139</v>
      </c>
      <c r="B233" s="35">
        <v>2011</v>
      </c>
      <c r="C233" s="35">
        <v>25540</v>
      </c>
      <c r="D233" s="35">
        <v>176</v>
      </c>
      <c r="E233" s="35">
        <v>34210</v>
      </c>
      <c r="F233" s="35">
        <v>1.3394675019577134</v>
      </c>
      <c r="G233" s="35">
        <v>6.8911511354737666E-3</v>
      </c>
    </row>
    <row r="234" spans="1:7" x14ac:dyDescent="0.25">
      <c r="A234" s="35" t="s">
        <v>3257</v>
      </c>
      <c r="B234" s="35">
        <v>2011</v>
      </c>
      <c r="C234" s="35">
        <v>25540</v>
      </c>
      <c r="D234" s="35">
        <v>74</v>
      </c>
      <c r="E234" s="35">
        <v>26270</v>
      </c>
      <c r="F234" s="35">
        <v>1.0285826155050901</v>
      </c>
      <c r="G234" s="35">
        <v>2.8974158183241974E-3</v>
      </c>
    </row>
    <row r="235" spans="1:7" x14ac:dyDescent="0.25">
      <c r="A235" s="35" t="s">
        <v>3035</v>
      </c>
      <c r="B235" s="35">
        <v>2011</v>
      </c>
      <c r="C235" s="35">
        <v>25540</v>
      </c>
      <c r="D235" s="35">
        <v>26</v>
      </c>
      <c r="E235" s="35">
        <v>1144</v>
      </c>
      <c r="F235" s="35">
        <v>4.4792482380579486E-2</v>
      </c>
      <c r="G235" s="35">
        <v>1.0180109631949884E-3</v>
      </c>
    </row>
    <row r="236" spans="1:7" x14ac:dyDescent="0.25">
      <c r="A236" s="35" t="s">
        <v>3075</v>
      </c>
      <c r="B236" s="35">
        <v>2011</v>
      </c>
      <c r="C236" s="35">
        <v>25540</v>
      </c>
      <c r="D236" s="35">
        <v>271</v>
      </c>
      <c r="E236" s="35">
        <v>31571</v>
      </c>
      <c r="F236" s="35">
        <v>1.236139389193422</v>
      </c>
      <c r="G236" s="35">
        <v>1.0610806577916992E-2</v>
      </c>
    </row>
    <row r="237" spans="1:7" x14ac:dyDescent="0.25">
      <c r="A237" s="35" t="s">
        <v>3099</v>
      </c>
      <c r="B237" s="35">
        <v>2011</v>
      </c>
      <c r="C237" s="35">
        <v>25540</v>
      </c>
      <c r="D237" s="35">
        <v>61</v>
      </c>
      <c r="E237" s="35">
        <v>7087</v>
      </c>
      <c r="F237" s="35">
        <v>0.27748629600626468</v>
      </c>
      <c r="G237" s="35">
        <v>2.388410336726703E-3</v>
      </c>
    </row>
    <row r="238" spans="1:7" x14ac:dyDescent="0.25">
      <c r="A238" s="35" t="s">
        <v>3140</v>
      </c>
      <c r="B238" s="35">
        <v>2011</v>
      </c>
      <c r="C238" s="35">
        <v>25540</v>
      </c>
      <c r="D238" s="35">
        <v>35</v>
      </c>
      <c r="E238" s="35">
        <v>4785</v>
      </c>
      <c r="F238" s="35">
        <v>0.18735317149569303</v>
      </c>
      <c r="G238" s="35">
        <v>1.3703993735317149E-3</v>
      </c>
    </row>
    <row r="239" spans="1:7" x14ac:dyDescent="0.25">
      <c r="A239" s="35" t="s">
        <v>3161</v>
      </c>
      <c r="B239" s="35">
        <v>2011</v>
      </c>
      <c r="C239" s="35">
        <v>25540</v>
      </c>
      <c r="D239" s="35">
        <v>798</v>
      </c>
      <c r="E239" s="35">
        <v>92553</v>
      </c>
      <c r="F239" s="35">
        <v>3.623844949099452</v>
      </c>
      <c r="G239" s="35">
        <v>3.12451057165231E-2</v>
      </c>
    </row>
    <row r="240" spans="1:7" x14ac:dyDescent="0.25">
      <c r="A240" s="35" t="s">
        <v>3179</v>
      </c>
      <c r="B240" s="35">
        <v>2011</v>
      </c>
      <c r="C240" s="35">
        <v>25540</v>
      </c>
      <c r="D240" s="35">
        <v>6</v>
      </c>
      <c r="E240" s="35">
        <v>180</v>
      </c>
      <c r="F240" s="35">
        <v>7.0477682067345343E-3</v>
      </c>
      <c r="G240" s="35">
        <v>2.3492560689115114E-4</v>
      </c>
    </row>
    <row r="241" spans="1:7" x14ac:dyDescent="0.25">
      <c r="A241" s="35" t="s">
        <v>3057</v>
      </c>
      <c r="B241" s="35">
        <v>2011</v>
      </c>
      <c r="C241" s="35">
        <v>25540</v>
      </c>
      <c r="D241" s="35">
        <v>251</v>
      </c>
      <c r="E241" s="35">
        <v>21752</v>
      </c>
      <c r="F241" s="35">
        <v>0.85168363351605325</v>
      </c>
      <c r="G241" s="35">
        <v>9.827721221613156E-3</v>
      </c>
    </row>
    <row r="242" spans="1:7" x14ac:dyDescent="0.25">
      <c r="A242" s="35" t="s">
        <v>3119</v>
      </c>
      <c r="B242" s="35">
        <v>2011</v>
      </c>
      <c r="C242" s="35">
        <v>25540</v>
      </c>
      <c r="D242" s="35">
        <v>125</v>
      </c>
      <c r="E242" s="35">
        <v>29075</v>
      </c>
      <c r="F242" s="35">
        <v>1.1384103367267031</v>
      </c>
      <c r="G242" s="35">
        <v>4.8942834768989823E-3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workbookViewId="0">
      <selection activeCell="E24" sqref="E24"/>
    </sheetView>
  </sheetViews>
  <sheetFormatPr defaultRowHeight="15" x14ac:dyDescent="0.25"/>
  <cols>
    <col min="1" max="1" width="13.85546875" style="37" customWidth="1"/>
    <col min="2" max="16384" width="9.140625" style="37"/>
  </cols>
  <sheetData>
    <row r="1" spans="1:5" x14ac:dyDescent="0.25">
      <c r="A1" s="36" t="s">
        <v>0</v>
      </c>
      <c r="B1" s="36" t="s">
        <v>5</v>
      </c>
      <c r="C1" s="36" t="s">
        <v>6</v>
      </c>
      <c r="D1" s="36" t="s">
        <v>995</v>
      </c>
      <c r="E1" s="36" t="s">
        <v>996</v>
      </c>
    </row>
    <row r="2" spans="1:5" x14ac:dyDescent="0.25">
      <c r="A2" s="38" t="s">
        <v>3213</v>
      </c>
      <c r="B2" s="38">
        <v>0.39205168363351606</v>
      </c>
      <c r="C2" s="38">
        <v>1.9968676585747848E-3</v>
      </c>
      <c r="D2" s="38">
        <v>0.39205168363351606</v>
      </c>
      <c r="E2" s="38">
        <v>1.9968676585747848E-3</v>
      </c>
    </row>
    <row r="3" spans="1:5" x14ac:dyDescent="0.25">
      <c r="A3" s="38" t="s">
        <v>3232</v>
      </c>
      <c r="B3" s="38">
        <v>6.6439310884886451</v>
      </c>
      <c r="C3" s="38">
        <v>1.2607674236491777E-2</v>
      </c>
      <c r="D3" s="38">
        <v>6.6439310884886451</v>
      </c>
      <c r="E3" s="38">
        <v>1.2607674236491777E-2</v>
      </c>
    </row>
    <row r="4" spans="1:5" x14ac:dyDescent="0.25">
      <c r="A4" s="38" t="s">
        <v>3036</v>
      </c>
      <c r="B4" s="38">
        <v>2.0610806577916994</v>
      </c>
      <c r="C4" s="38">
        <v>5.4150352388410337E-2</v>
      </c>
      <c r="D4" s="38">
        <v>2.0610806577916994</v>
      </c>
      <c r="E4" s="38">
        <v>5.4150352388410337E-2</v>
      </c>
    </row>
    <row r="5" spans="1:5" x14ac:dyDescent="0.25">
      <c r="A5" s="38" t="s">
        <v>3058</v>
      </c>
      <c r="B5" s="38">
        <v>0.43132341425215348</v>
      </c>
      <c r="C5" s="38">
        <v>1.4095536413469068E-3</v>
      </c>
      <c r="D5" s="38">
        <v>0.43132341425215348</v>
      </c>
      <c r="E5" s="38">
        <v>1.4095536413469068E-3</v>
      </c>
    </row>
    <row r="6" spans="1:5" x14ac:dyDescent="0.25">
      <c r="A6" s="38" t="s">
        <v>3076</v>
      </c>
      <c r="B6" s="38">
        <v>0.80031323414252153</v>
      </c>
      <c r="C6" s="38">
        <v>6.0689115113547378E-3</v>
      </c>
      <c r="D6" s="38">
        <v>0.80031323414252153</v>
      </c>
      <c r="E6" s="38">
        <v>6.0689115113547378E-3</v>
      </c>
    </row>
    <row r="7" spans="1:5" x14ac:dyDescent="0.25">
      <c r="A7" s="38" t="s">
        <v>3100</v>
      </c>
      <c r="B7" s="38">
        <v>2.2757243539545811</v>
      </c>
      <c r="C7" s="38">
        <v>4.0759592795614724E-2</v>
      </c>
      <c r="D7" s="38">
        <v>2.2757243539545811</v>
      </c>
      <c r="E7" s="38">
        <v>4.0759592795614724E-2</v>
      </c>
    </row>
    <row r="8" spans="1:5" x14ac:dyDescent="0.25">
      <c r="A8" s="38" t="s">
        <v>3120</v>
      </c>
      <c r="B8" s="38">
        <v>1.2332028191072828</v>
      </c>
      <c r="C8" s="38">
        <v>3.9937353171495696E-3</v>
      </c>
      <c r="D8" s="38">
        <v>1.2332028191072828</v>
      </c>
      <c r="E8" s="38">
        <v>3.9937353171495696E-3</v>
      </c>
    </row>
    <row r="9" spans="1:5" x14ac:dyDescent="0.25">
      <c r="A9" s="38" t="s">
        <v>3141</v>
      </c>
      <c r="B9" s="38">
        <v>0.90371965544244326</v>
      </c>
      <c r="C9" s="38">
        <v>7.3218480814408772E-3</v>
      </c>
      <c r="D9" s="38">
        <v>0.90371965544244326</v>
      </c>
      <c r="E9" s="38">
        <v>7.3218480814408772E-3</v>
      </c>
    </row>
    <row r="10" spans="1:5" x14ac:dyDescent="0.25">
      <c r="A10" s="38" t="s">
        <v>3162</v>
      </c>
      <c r="B10" s="38">
        <v>14.857791699295223</v>
      </c>
      <c r="C10" s="38">
        <v>5.0430696945967107E-2</v>
      </c>
      <c r="D10" s="38">
        <v>14.857791699295223</v>
      </c>
      <c r="E10" s="38">
        <v>5.0430696945967107E-2</v>
      </c>
    </row>
    <row r="11" spans="1:5" x14ac:dyDescent="0.25">
      <c r="A11" s="38" t="s">
        <v>3180</v>
      </c>
      <c r="B11" s="38">
        <v>0.82380579483163663</v>
      </c>
      <c r="C11" s="38">
        <v>2.5841816758026626E-3</v>
      </c>
      <c r="D11" s="38">
        <v>0.82380579483163663</v>
      </c>
      <c r="E11" s="38">
        <v>2.5841816758026626E-3</v>
      </c>
    </row>
    <row r="12" spans="1:5" x14ac:dyDescent="0.25">
      <c r="A12" s="38" t="s">
        <v>3198</v>
      </c>
      <c r="B12" s="38">
        <v>0.71198120595144876</v>
      </c>
      <c r="C12" s="38">
        <v>2.8347689898198903E-2</v>
      </c>
      <c r="D12" s="38">
        <v>0.71198120595144876</v>
      </c>
      <c r="E12" s="38">
        <v>2.8347689898198903E-2</v>
      </c>
    </row>
    <row r="13" spans="1:5" x14ac:dyDescent="0.25">
      <c r="A13" s="38" t="s">
        <v>3214</v>
      </c>
      <c r="B13" s="38">
        <v>0.70086139389193425</v>
      </c>
      <c r="C13" s="38">
        <v>2.8974158183241974E-3</v>
      </c>
      <c r="D13" s="38">
        <v>0.70086139389193425</v>
      </c>
      <c r="E13" s="38">
        <v>2.8974158183241974E-3</v>
      </c>
    </row>
    <row r="14" spans="1:5" x14ac:dyDescent="0.25">
      <c r="A14" s="38" t="s">
        <v>3233</v>
      </c>
      <c r="B14" s="38">
        <v>1.4767032106499609</v>
      </c>
      <c r="C14" s="38">
        <v>4.3735317149569304E-2</v>
      </c>
      <c r="D14" s="38">
        <v>1.4767032106499609</v>
      </c>
      <c r="E14" s="38">
        <v>4.3735317149569304E-2</v>
      </c>
    </row>
    <row r="15" spans="1:5" x14ac:dyDescent="0.25">
      <c r="A15" s="38" t="s">
        <v>3017</v>
      </c>
      <c r="B15" s="38">
        <v>1.2918559122944402</v>
      </c>
      <c r="C15" s="38">
        <v>2.8856695379796397E-2</v>
      </c>
      <c r="D15" s="38">
        <v>1.2918559122944402</v>
      </c>
      <c r="E15" s="38">
        <v>2.8856695379796397E-2</v>
      </c>
    </row>
    <row r="16" spans="1:5" x14ac:dyDescent="0.25">
      <c r="A16" s="38" t="s">
        <v>3037</v>
      </c>
      <c r="B16" s="38">
        <v>2.3790524667188722</v>
      </c>
      <c r="C16" s="38">
        <v>2.3688332028191074E-2</v>
      </c>
      <c r="D16" s="38">
        <v>2.3790524667188722</v>
      </c>
      <c r="E16" s="38">
        <v>2.3688332028191074E-2</v>
      </c>
    </row>
    <row r="17" spans="1:5" x14ac:dyDescent="0.25">
      <c r="A17" s="38" t="s">
        <v>3059</v>
      </c>
      <c r="B17" s="38">
        <v>3.5248629600626469</v>
      </c>
      <c r="C17" s="38">
        <v>2.6350822239624119E-2</v>
      </c>
      <c r="D17" s="38">
        <v>3.5248629600626469</v>
      </c>
      <c r="E17" s="38">
        <v>2.6350822239624119E-2</v>
      </c>
    </row>
    <row r="18" spans="1:5" x14ac:dyDescent="0.25">
      <c r="A18" s="38" t="s">
        <v>3101</v>
      </c>
      <c r="B18" s="38">
        <v>1.483046202036022</v>
      </c>
      <c r="C18" s="38">
        <v>6.8911511354737666E-3</v>
      </c>
      <c r="D18" s="38">
        <v>1.483046202036022</v>
      </c>
      <c r="E18" s="38">
        <v>6.8911511354737666E-3</v>
      </c>
    </row>
    <row r="19" spans="1:5" x14ac:dyDescent="0.25">
      <c r="A19" s="38" t="s">
        <v>3121</v>
      </c>
      <c r="B19" s="38">
        <v>0.79541895066562252</v>
      </c>
      <c r="C19" s="38">
        <v>3.3281127642913076E-3</v>
      </c>
      <c r="D19" s="38">
        <v>0.79541895066562252</v>
      </c>
      <c r="E19" s="38">
        <v>3.3281127642913076E-3</v>
      </c>
    </row>
    <row r="20" spans="1:5" x14ac:dyDescent="0.25">
      <c r="A20" s="38" t="s">
        <v>3163</v>
      </c>
      <c r="B20" s="38">
        <v>2.348159749412686</v>
      </c>
      <c r="C20" s="38">
        <v>2.1143304620203601E-3</v>
      </c>
      <c r="D20" s="38">
        <v>2.348159749412686</v>
      </c>
      <c r="E20" s="38">
        <v>2.1143304620203601E-3</v>
      </c>
    </row>
    <row r="21" spans="1:5" x14ac:dyDescent="0.25">
      <c r="A21" s="38" t="s">
        <v>3181</v>
      </c>
      <c r="B21" s="38">
        <v>1.4103367267032108</v>
      </c>
      <c r="C21" s="38">
        <v>4.6202036021926393E-3</v>
      </c>
      <c r="D21" s="38">
        <v>1.4103367267032108</v>
      </c>
      <c r="E21" s="38">
        <v>4.6202036021926393E-3</v>
      </c>
    </row>
    <row r="22" spans="1:5" x14ac:dyDescent="0.25">
      <c r="A22" s="38" t="s">
        <v>3215</v>
      </c>
      <c r="B22" s="38">
        <v>0.59091620986687554</v>
      </c>
      <c r="C22" s="38">
        <v>1.0375880971025842E-2</v>
      </c>
      <c r="D22" s="38">
        <v>0.59091620986687554</v>
      </c>
      <c r="E22" s="38">
        <v>1.0375880971025842E-2</v>
      </c>
    </row>
    <row r="23" spans="1:5" x14ac:dyDescent="0.25">
      <c r="A23" s="38" t="s">
        <v>3234</v>
      </c>
      <c r="B23" s="38">
        <v>22.571495693030542</v>
      </c>
      <c r="C23" s="38">
        <v>8.9154267815191854E-2</v>
      </c>
      <c r="D23" s="38">
        <v>22.571495693030542</v>
      </c>
      <c r="E23" s="38">
        <v>8.9154267815191854E-2</v>
      </c>
    </row>
    <row r="24" spans="1:5" x14ac:dyDescent="0.25">
      <c r="A24" s="38" t="s">
        <v>3018</v>
      </c>
      <c r="B24" s="38">
        <v>0.13743148003132341</v>
      </c>
      <c r="C24" s="38">
        <v>1.1746280344557558E-3</v>
      </c>
      <c r="D24" s="38">
        <v>0.13743148003132341</v>
      </c>
      <c r="E24" s="38">
        <v>1.1746280344557558E-3</v>
      </c>
    </row>
    <row r="25" spans="1:5" x14ac:dyDescent="0.25">
      <c r="A25" s="38" t="s">
        <v>3038</v>
      </c>
      <c r="B25" s="38">
        <v>1.2601801096319498</v>
      </c>
      <c r="C25" s="38">
        <v>1.1002349256068911E-2</v>
      </c>
      <c r="D25" s="38">
        <v>1.2601801096319498</v>
      </c>
      <c r="E25" s="38">
        <v>1.1002349256068911E-2</v>
      </c>
    </row>
    <row r="26" spans="1:5" x14ac:dyDescent="0.25">
      <c r="A26" s="38" t="s">
        <v>3142</v>
      </c>
      <c r="B26" s="38">
        <v>0.20180109631949883</v>
      </c>
      <c r="C26" s="38">
        <v>1.7854346123727487E-2</v>
      </c>
      <c r="D26" s="38">
        <v>0.20180109631949883</v>
      </c>
      <c r="E26" s="38">
        <v>1.7854346123727487E-2</v>
      </c>
    </row>
    <row r="27" spans="1:5" x14ac:dyDescent="0.25">
      <c r="A27" s="38" t="s">
        <v>3235</v>
      </c>
      <c r="B27" s="38">
        <v>5.5156225528582619</v>
      </c>
      <c r="C27" s="38">
        <v>1.3390759592795615E-2</v>
      </c>
      <c r="D27" s="38">
        <v>5.5156225528582619</v>
      </c>
      <c r="E27" s="38">
        <v>1.3390759592795615E-2</v>
      </c>
    </row>
    <row r="28" spans="1:5" x14ac:dyDescent="0.25">
      <c r="A28" s="38" t="s">
        <v>3019</v>
      </c>
      <c r="B28" s="38">
        <v>0.13625685199686766</v>
      </c>
      <c r="C28" s="38">
        <v>2.2709475332811277E-3</v>
      </c>
      <c r="D28" s="38">
        <v>0.13625685199686766</v>
      </c>
      <c r="E28" s="38">
        <v>2.2709475332811277E-3</v>
      </c>
    </row>
    <row r="29" spans="1:5" x14ac:dyDescent="0.25">
      <c r="A29" s="38" t="s">
        <v>3039</v>
      </c>
      <c r="B29" s="38">
        <v>1.6453797963978074</v>
      </c>
      <c r="C29" s="38">
        <v>2.9365700861393894E-3</v>
      </c>
      <c r="D29" s="38">
        <v>1.6453797963978074</v>
      </c>
      <c r="E29" s="38">
        <v>2.9365700861393894E-3</v>
      </c>
    </row>
    <row r="30" spans="1:5" x14ac:dyDescent="0.25">
      <c r="A30" s="38" t="s">
        <v>3077</v>
      </c>
      <c r="B30" s="38">
        <v>7.204385277995301E-2</v>
      </c>
      <c r="C30" s="38">
        <v>7.8308535630383712E-4</v>
      </c>
      <c r="D30" s="38">
        <v>7.204385277995301E-2</v>
      </c>
      <c r="E30" s="38">
        <v>7.8308535630383712E-4</v>
      </c>
    </row>
    <row r="31" spans="1:5" x14ac:dyDescent="0.25">
      <c r="A31" s="38" t="s">
        <v>3102</v>
      </c>
      <c r="B31" s="38">
        <v>0.29702427564604544</v>
      </c>
      <c r="C31" s="38">
        <v>1.4487079091620987E-3</v>
      </c>
      <c r="D31" s="38">
        <v>0.29702427564604544</v>
      </c>
      <c r="E31" s="38">
        <v>1.4487079091620987E-3</v>
      </c>
    </row>
    <row r="32" spans="1:5" x14ac:dyDescent="0.25">
      <c r="A32" s="38" t="s">
        <v>3143</v>
      </c>
      <c r="B32" s="38">
        <v>0.40411119812059515</v>
      </c>
      <c r="C32" s="38">
        <v>9.083790133124511E-3</v>
      </c>
      <c r="D32" s="38">
        <v>0.40411119812059515</v>
      </c>
      <c r="E32" s="38">
        <v>9.083790133124511E-3</v>
      </c>
    </row>
    <row r="33" spans="1:5" x14ac:dyDescent="0.25">
      <c r="A33" s="38" t="s">
        <v>3182</v>
      </c>
      <c r="B33" s="38">
        <v>0.30665622552858263</v>
      </c>
      <c r="C33" s="38">
        <v>2.0751761942051682E-3</v>
      </c>
      <c r="D33" s="38">
        <v>0.30665622552858263</v>
      </c>
      <c r="E33" s="38">
        <v>2.0751761942051682E-3</v>
      </c>
    </row>
    <row r="34" spans="1:5" x14ac:dyDescent="0.25">
      <c r="A34" s="38" t="s">
        <v>3236</v>
      </c>
      <c r="B34" s="38">
        <v>2.276742364917776</v>
      </c>
      <c r="C34" s="38">
        <v>9.4753328112764292E-3</v>
      </c>
      <c r="D34" s="38">
        <v>2.276742364917776</v>
      </c>
      <c r="E34" s="38">
        <v>9.4753328112764292E-3</v>
      </c>
    </row>
    <row r="35" spans="1:5" x14ac:dyDescent="0.25">
      <c r="A35" s="38" t="s">
        <v>3020</v>
      </c>
      <c r="B35" s="38">
        <v>0.47572435395458107</v>
      </c>
      <c r="C35" s="38">
        <v>1.1746280344557558E-3</v>
      </c>
      <c r="D35" s="38">
        <v>0.47572435395458107</v>
      </c>
      <c r="E35" s="38">
        <v>1.1746280344557558E-3</v>
      </c>
    </row>
    <row r="36" spans="1:5" x14ac:dyDescent="0.25">
      <c r="A36" s="38" t="s">
        <v>3040</v>
      </c>
      <c r="B36" s="38">
        <v>0.79761158966327328</v>
      </c>
      <c r="C36" s="38">
        <v>9.9060297572435389E-3</v>
      </c>
      <c r="D36" s="38">
        <v>0.79761158966327328</v>
      </c>
      <c r="E36" s="38">
        <v>9.9060297572435389E-3</v>
      </c>
    </row>
    <row r="37" spans="1:5" x14ac:dyDescent="0.25">
      <c r="A37" s="38" t="s">
        <v>3060</v>
      </c>
      <c r="B37" s="38">
        <v>3.0048551292090839</v>
      </c>
      <c r="C37" s="38">
        <v>5.0234925606891148E-2</v>
      </c>
      <c r="D37" s="38">
        <v>3.0048551292090839</v>
      </c>
      <c r="E37" s="38">
        <v>5.0234925606891148E-2</v>
      </c>
    </row>
    <row r="38" spans="1:5" x14ac:dyDescent="0.25">
      <c r="A38" s="38" t="s">
        <v>3078</v>
      </c>
      <c r="B38" s="38">
        <v>0.38758809710258418</v>
      </c>
      <c r="C38" s="38">
        <v>3.602192638997651E-3</v>
      </c>
      <c r="D38" s="38">
        <v>0.38758809710258418</v>
      </c>
      <c r="E38" s="38">
        <v>3.602192638997651E-3</v>
      </c>
    </row>
    <row r="39" spans="1:5" x14ac:dyDescent="0.25">
      <c r="A39" s="38" t="s">
        <v>3103</v>
      </c>
      <c r="B39" s="38">
        <v>0.74467501957713389</v>
      </c>
      <c r="C39" s="38">
        <v>5.2075176194205167E-3</v>
      </c>
      <c r="D39" s="38">
        <v>0.74467501957713389</v>
      </c>
      <c r="E39" s="38">
        <v>5.2075176194205167E-3</v>
      </c>
    </row>
    <row r="40" spans="1:5" x14ac:dyDescent="0.25">
      <c r="A40" s="38" t="s">
        <v>3122</v>
      </c>
      <c r="B40" s="38">
        <v>0.98433829287392327</v>
      </c>
      <c r="C40" s="38">
        <v>2.5450274079874707E-3</v>
      </c>
      <c r="D40" s="38">
        <v>0.98433829287392327</v>
      </c>
      <c r="E40" s="38">
        <v>2.5450274079874707E-3</v>
      </c>
    </row>
    <row r="41" spans="1:5" x14ac:dyDescent="0.25">
      <c r="A41" s="38" t="s">
        <v>3144</v>
      </c>
      <c r="B41" s="38">
        <v>1.2922866092404073</v>
      </c>
      <c r="C41" s="38">
        <v>5.1292090837901328E-3</v>
      </c>
      <c r="D41" s="38">
        <v>1.2922866092404073</v>
      </c>
      <c r="E41" s="38">
        <v>5.1292090837901328E-3</v>
      </c>
    </row>
    <row r="42" spans="1:5" x14ac:dyDescent="0.25">
      <c r="A42" s="38" t="s">
        <v>3183</v>
      </c>
      <c r="B42" s="38">
        <v>1.6778386844166013</v>
      </c>
      <c r="C42" s="38">
        <v>1.6444792482380581E-3</v>
      </c>
      <c r="D42" s="38">
        <v>1.6778386844166013</v>
      </c>
      <c r="E42" s="38">
        <v>1.6444792482380581E-3</v>
      </c>
    </row>
    <row r="43" spans="1:5" x14ac:dyDescent="0.25">
      <c r="A43" s="38" t="s">
        <v>3237</v>
      </c>
      <c r="B43" s="38">
        <v>0.7156617071260768</v>
      </c>
      <c r="C43" s="38">
        <v>1.1707126076742364E-2</v>
      </c>
      <c r="D43" s="38">
        <v>0.7156617071260768</v>
      </c>
      <c r="E43" s="38">
        <v>1.1707126076742364E-2</v>
      </c>
    </row>
    <row r="44" spans="1:5" x14ac:dyDescent="0.25">
      <c r="A44" s="38" t="s">
        <v>3021</v>
      </c>
      <c r="B44" s="38">
        <v>0.15043069694596711</v>
      </c>
      <c r="C44" s="38">
        <v>6.656225528582616E-4</v>
      </c>
      <c r="D44" s="38">
        <v>0.15043069694596711</v>
      </c>
      <c r="E44" s="38">
        <v>6.656225528582616E-4</v>
      </c>
    </row>
    <row r="45" spans="1:5" x14ac:dyDescent="0.25">
      <c r="A45" s="38" t="s">
        <v>3061</v>
      </c>
      <c r="B45" s="38">
        <v>4.0524667188723572E-2</v>
      </c>
      <c r="C45" s="38">
        <v>9.0054815974941274E-4</v>
      </c>
      <c r="D45" s="38">
        <v>4.0524667188723572E-2</v>
      </c>
      <c r="E45" s="38">
        <v>9.0054815974941274E-4</v>
      </c>
    </row>
    <row r="46" spans="1:5" x14ac:dyDescent="0.25">
      <c r="A46" s="38" t="s">
        <v>3104</v>
      </c>
      <c r="B46" s="38">
        <v>0.36382145653876274</v>
      </c>
      <c r="C46" s="38">
        <v>9.0054815974941274E-4</v>
      </c>
      <c r="D46" s="38">
        <v>0.36382145653876274</v>
      </c>
      <c r="E46" s="38">
        <v>9.0054815974941274E-4</v>
      </c>
    </row>
    <row r="47" spans="1:5" x14ac:dyDescent="0.25">
      <c r="A47" s="38" t="s">
        <v>3145</v>
      </c>
      <c r="B47" s="38">
        <v>4.8942834768989821E-2</v>
      </c>
      <c r="C47" s="38">
        <v>9.7885669537979645E-4</v>
      </c>
      <c r="D47" s="38">
        <v>4.8942834768989821E-2</v>
      </c>
      <c r="E47" s="38">
        <v>9.7885669537979645E-4</v>
      </c>
    </row>
    <row r="48" spans="1:5" x14ac:dyDescent="0.25">
      <c r="A48" s="38" t="s">
        <v>3184</v>
      </c>
      <c r="B48" s="38">
        <v>0.70364134690681279</v>
      </c>
      <c r="C48" s="38">
        <v>2.4667188723570869E-3</v>
      </c>
      <c r="D48" s="38">
        <v>0.70364134690681279</v>
      </c>
      <c r="E48" s="38">
        <v>2.4667188723570869E-3</v>
      </c>
    </row>
    <row r="49" spans="1:5" x14ac:dyDescent="0.25">
      <c r="A49" s="38" t="s">
        <v>3238</v>
      </c>
      <c r="B49" s="38">
        <v>1.1503132341425215</v>
      </c>
      <c r="C49" s="38">
        <v>5.9122944400939702E-3</v>
      </c>
      <c r="D49" s="38">
        <v>1.1503132341425215</v>
      </c>
      <c r="E49" s="38">
        <v>5.9122944400939702E-3</v>
      </c>
    </row>
    <row r="50" spans="1:5" x14ac:dyDescent="0.25">
      <c r="A50" s="38" t="s">
        <v>3022</v>
      </c>
      <c r="B50" s="38">
        <v>4.7957713390759595</v>
      </c>
      <c r="C50" s="38">
        <v>0.11217697729052467</v>
      </c>
      <c r="D50" s="38">
        <v>4.7957713390759595</v>
      </c>
      <c r="E50" s="38">
        <v>0.11217697729052467</v>
      </c>
    </row>
    <row r="51" spans="1:5" x14ac:dyDescent="0.25">
      <c r="A51" s="38" t="s">
        <v>3079</v>
      </c>
      <c r="B51" s="38">
        <v>1.1248238057948317</v>
      </c>
      <c r="C51" s="38">
        <v>1.0219263899765074E-2</v>
      </c>
      <c r="D51" s="38">
        <v>1.1248238057948317</v>
      </c>
      <c r="E51" s="38">
        <v>1.0219263899765074E-2</v>
      </c>
    </row>
    <row r="52" spans="1:5" x14ac:dyDescent="0.25">
      <c r="A52" s="38" t="s">
        <v>3105</v>
      </c>
      <c r="B52" s="38">
        <v>2.0203602192638996</v>
      </c>
      <c r="C52" s="38">
        <v>1.1276429130775254E-2</v>
      </c>
      <c r="D52" s="38">
        <v>2.0203602192638996</v>
      </c>
      <c r="E52" s="38">
        <v>1.1276429130775254E-2</v>
      </c>
    </row>
    <row r="53" spans="1:5" x14ac:dyDescent="0.25">
      <c r="A53" s="38" t="s">
        <v>3123</v>
      </c>
      <c r="B53" s="38">
        <v>1.7844166014095537</v>
      </c>
      <c r="C53" s="38">
        <v>7.1652310101801096E-3</v>
      </c>
      <c r="D53" s="38">
        <v>1.7844166014095537</v>
      </c>
      <c r="E53" s="38">
        <v>7.1652310101801096E-3</v>
      </c>
    </row>
    <row r="54" spans="1:5" x14ac:dyDescent="0.25">
      <c r="A54" s="38" t="s">
        <v>3146</v>
      </c>
      <c r="B54" s="38">
        <v>9.8942834768989824E-2</v>
      </c>
      <c r="C54" s="38">
        <v>2.7407987470634299E-4</v>
      </c>
      <c r="D54" s="38">
        <v>9.8942834768989824E-2</v>
      </c>
      <c r="E54" s="38">
        <v>2.7407987470634299E-4</v>
      </c>
    </row>
    <row r="55" spans="1:5" x14ac:dyDescent="0.25">
      <c r="A55" s="38" t="s">
        <v>3185</v>
      </c>
      <c r="B55" s="38">
        <v>0.49616288175411122</v>
      </c>
      <c r="C55" s="38">
        <v>1.2529365700861394E-3</v>
      </c>
      <c r="D55" s="38">
        <v>0.49616288175411122</v>
      </c>
      <c r="E55" s="38">
        <v>1.2529365700861394E-3</v>
      </c>
    </row>
    <row r="56" spans="1:5" x14ac:dyDescent="0.25">
      <c r="A56" s="38" t="s">
        <v>3199</v>
      </c>
      <c r="B56" s="38">
        <v>6.7102192638997646</v>
      </c>
      <c r="C56" s="38">
        <v>2.7760375880971026E-2</v>
      </c>
      <c r="D56" s="38">
        <v>6.7102192638997646</v>
      </c>
      <c r="E56" s="38">
        <v>2.7760375880971026E-2</v>
      </c>
    </row>
    <row r="57" spans="1:5" x14ac:dyDescent="0.25">
      <c r="A57" s="38" t="s">
        <v>3216</v>
      </c>
      <c r="B57" s="38">
        <v>0.16562255285826155</v>
      </c>
      <c r="C57" s="38">
        <v>9.7885669537979645E-4</v>
      </c>
      <c r="D57" s="38">
        <v>0.16562255285826155</v>
      </c>
      <c r="E57" s="38">
        <v>9.7885669537979645E-4</v>
      </c>
    </row>
    <row r="58" spans="1:5" x14ac:dyDescent="0.25">
      <c r="A58" s="38" t="s">
        <v>3239</v>
      </c>
      <c r="B58" s="38">
        <v>2.9200861393891935</v>
      </c>
      <c r="C58" s="38">
        <v>4.4635865309318713E-2</v>
      </c>
      <c r="D58" s="38">
        <v>2.9200861393891935</v>
      </c>
      <c r="E58" s="38">
        <v>4.4635865309318713E-2</v>
      </c>
    </row>
    <row r="59" spans="1:5" x14ac:dyDescent="0.25">
      <c r="A59" s="38" t="s">
        <v>3023</v>
      </c>
      <c r="B59" s="38">
        <v>1.0140955364134692</v>
      </c>
      <c r="C59" s="38">
        <v>3.4064212999216914E-3</v>
      </c>
      <c r="D59" s="38">
        <v>1.0140955364134692</v>
      </c>
      <c r="E59" s="38">
        <v>3.4064212999216914E-3</v>
      </c>
    </row>
    <row r="60" spans="1:5" x14ac:dyDescent="0.25">
      <c r="A60" s="38" t="s">
        <v>3062</v>
      </c>
      <c r="B60" s="38">
        <v>0.1586530931871574</v>
      </c>
      <c r="C60" s="38">
        <v>2.1926389976507439E-3</v>
      </c>
      <c r="D60" s="38">
        <v>0.1586530931871574</v>
      </c>
      <c r="E60" s="38">
        <v>2.1926389976507439E-3</v>
      </c>
    </row>
    <row r="61" spans="1:5" x14ac:dyDescent="0.25">
      <c r="A61" s="38" t="s">
        <v>3080</v>
      </c>
      <c r="B61" s="38">
        <v>0.51558339859044633</v>
      </c>
      <c r="C61" s="38">
        <v>1.2764291307752544E-2</v>
      </c>
      <c r="D61" s="38">
        <v>0.51558339859044633</v>
      </c>
      <c r="E61" s="38">
        <v>1.2764291307752544E-2</v>
      </c>
    </row>
    <row r="62" spans="1:5" x14ac:dyDescent="0.25">
      <c r="A62" s="38" t="s">
        <v>3106</v>
      </c>
      <c r="B62" s="38">
        <v>0.3054032889584965</v>
      </c>
      <c r="C62" s="38">
        <v>1.0180109631949884E-3</v>
      </c>
      <c r="D62" s="38">
        <v>0.3054032889584965</v>
      </c>
      <c r="E62" s="38">
        <v>1.0180109631949884E-3</v>
      </c>
    </row>
    <row r="63" spans="1:5" x14ac:dyDescent="0.25">
      <c r="A63" s="38" t="s">
        <v>3124</v>
      </c>
      <c r="B63" s="38">
        <v>3.0691855912294441</v>
      </c>
      <c r="C63" s="38">
        <v>1.0924040720438528E-2</v>
      </c>
      <c r="D63" s="38">
        <v>3.0691855912294441</v>
      </c>
      <c r="E63" s="38">
        <v>1.0924040720438528E-2</v>
      </c>
    </row>
    <row r="64" spans="1:5" x14ac:dyDescent="0.25">
      <c r="A64" s="38" t="s">
        <v>3164</v>
      </c>
      <c r="B64" s="38">
        <v>0.51683633516053251</v>
      </c>
      <c r="C64" s="38">
        <v>1.2920908379013313E-3</v>
      </c>
      <c r="D64" s="38">
        <v>0.51683633516053251</v>
      </c>
      <c r="E64" s="38">
        <v>1.2920908379013313E-3</v>
      </c>
    </row>
    <row r="65" spans="1:5" x14ac:dyDescent="0.25">
      <c r="A65" s="38" t="s">
        <v>3186</v>
      </c>
      <c r="B65" s="38">
        <v>1.9924823805794831</v>
      </c>
      <c r="C65" s="38">
        <v>5.2858261550509005E-3</v>
      </c>
      <c r="D65" s="38">
        <v>1.9924823805794831</v>
      </c>
      <c r="E65" s="38">
        <v>5.2858261550509005E-3</v>
      </c>
    </row>
    <row r="66" spans="1:5" x14ac:dyDescent="0.25">
      <c r="A66" s="38" t="s">
        <v>3217</v>
      </c>
      <c r="B66" s="38">
        <v>6.7541111981205951E-2</v>
      </c>
      <c r="C66" s="38">
        <v>1.9577133907595928E-4</v>
      </c>
      <c r="D66" s="38">
        <v>6.7541111981205951E-2</v>
      </c>
      <c r="E66" s="38">
        <v>1.9577133907595928E-4</v>
      </c>
    </row>
    <row r="67" spans="1:5" x14ac:dyDescent="0.25">
      <c r="A67" s="38" t="s">
        <v>3240</v>
      </c>
      <c r="B67" s="38">
        <v>1.1055599060297572</v>
      </c>
      <c r="C67" s="38">
        <v>1.6405638214565386E-2</v>
      </c>
      <c r="D67" s="38">
        <v>1.1055599060297572</v>
      </c>
      <c r="E67" s="38">
        <v>1.6405638214565386E-2</v>
      </c>
    </row>
    <row r="68" spans="1:5" x14ac:dyDescent="0.25">
      <c r="A68" s="38" t="s">
        <v>3041</v>
      </c>
      <c r="B68" s="38">
        <v>0.89087705559906027</v>
      </c>
      <c r="C68" s="38">
        <v>8.9663273296789348E-3</v>
      </c>
      <c r="D68" s="38">
        <v>0.89087705559906027</v>
      </c>
      <c r="E68" s="38">
        <v>8.9663273296789348E-3</v>
      </c>
    </row>
    <row r="69" spans="1:5" x14ac:dyDescent="0.25">
      <c r="A69" s="38" t="s">
        <v>3063</v>
      </c>
      <c r="B69" s="38">
        <v>0.27192638997650742</v>
      </c>
      <c r="C69" s="38">
        <v>4.581049334377447E-3</v>
      </c>
      <c r="D69" s="38">
        <v>0.27192638997650742</v>
      </c>
      <c r="E69" s="38">
        <v>4.581049334377447E-3</v>
      </c>
    </row>
    <row r="70" spans="1:5" x14ac:dyDescent="0.25">
      <c r="A70" s="38" t="s">
        <v>3081</v>
      </c>
      <c r="B70" s="38">
        <v>3.768989819890368</v>
      </c>
      <c r="C70" s="38">
        <v>3.7979639780736103E-2</v>
      </c>
      <c r="D70" s="38">
        <v>3.768989819890368</v>
      </c>
      <c r="E70" s="38">
        <v>3.7979639780736103E-2</v>
      </c>
    </row>
    <row r="71" spans="1:5" x14ac:dyDescent="0.25">
      <c r="A71" s="38" t="s">
        <v>3125</v>
      </c>
      <c r="B71" s="38">
        <v>0.12333594361785434</v>
      </c>
      <c r="C71" s="38">
        <v>7.0477682067345341E-4</v>
      </c>
      <c r="D71" s="38">
        <v>0.12333594361785434</v>
      </c>
      <c r="E71" s="38">
        <v>7.0477682067345341E-4</v>
      </c>
    </row>
    <row r="72" spans="1:5" x14ac:dyDescent="0.25">
      <c r="A72" s="38" t="s">
        <v>3165</v>
      </c>
      <c r="B72" s="38">
        <v>0.52858261550509</v>
      </c>
      <c r="C72" s="38">
        <v>1.3703993735317149E-3</v>
      </c>
      <c r="D72" s="38">
        <v>0.52858261550509</v>
      </c>
      <c r="E72" s="38">
        <v>1.3703993735317149E-3</v>
      </c>
    </row>
    <row r="73" spans="1:5" x14ac:dyDescent="0.25">
      <c r="A73" s="38" t="s">
        <v>3187</v>
      </c>
      <c r="B73" s="38">
        <v>0.44111198120595146</v>
      </c>
      <c r="C73" s="38">
        <v>3.1323414252153485E-3</v>
      </c>
      <c r="D73" s="38">
        <v>0.44111198120595146</v>
      </c>
      <c r="E73" s="38">
        <v>3.1323414252153485E-3</v>
      </c>
    </row>
    <row r="74" spans="1:5" x14ac:dyDescent="0.25">
      <c r="A74" s="38" t="s">
        <v>3200</v>
      </c>
      <c r="B74" s="38">
        <v>1.6566170712607675</v>
      </c>
      <c r="C74" s="38">
        <v>2.6350822239624119E-2</v>
      </c>
      <c r="D74" s="38">
        <v>1.6566170712607675</v>
      </c>
      <c r="E74" s="38">
        <v>2.6350822239624119E-2</v>
      </c>
    </row>
    <row r="75" spans="1:5" x14ac:dyDescent="0.25">
      <c r="A75" s="38" t="s">
        <v>3218</v>
      </c>
      <c r="B75" s="38">
        <v>0.15191855912294441</v>
      </c>
      <c r="C75" s="38">
        <v>3.9154267815191856E-4</v>
      </c>
      <c r="D75" s="38">
        <v>0.15191855912294441</v>
      </c>
      <c r="E75" s="38">
        <v>3.9154267815191856E-4</v>
      </c>
    </row>
    <row r="76" spans="1:5" x14ac:dyDescent="0.25">
      <c r="A76" s="38" t="s">
        <v>3042</v>
      </c>
      <c r="B76" s="38">
        <v>0.13778386844166013</v>
      </c>
      <c r="C76" s="38">
        <v>3.523884103367267E-4</v>
      </c>
      <c r="D76" s="38">
        <v>0.13778386844166013</v>
      </c>
      <c r="E76" s="38">
        <v>3.523884103367267E-4</v>
      </c>
    </row>
    <row r="77" spans="1:5" x14ac:dyDescent="0.25">
      <c r="A77" s="38" t="s">
        <v>3064</v>
      </c>
      <c r="B77" s="38">
        <v>2.7956147220046985E-2</v>
      </c>
      <c r="C77" s="38">
        <v>2.3492560689115114E-4</v>
      </c>
      <c r="D77" s="38">
        <v>2.7956147220046985E-2</v>
      </c>
      <c r="E77" s="38">
        <v>2.3492560689115114E-4</v>
      </c>
    </row>
    <row r="78" spans="1:5" x14ac:dyDescent="0.25">
      <c r="A78" s="38" t="s">
        <v>3082</v>
      </c>
      <c r="B78" s="38">
        <v>12.366523101018011</v>
      </c>
      <c r="C78" s="38">
        <v>5.0743931088488646E-2</v>
      </c>
      <c r="D78" s="38">
        <v>12.366523101018011</v>
      </c>
      <c r="E78" s="38">
        <v>5.0743931088488646E-2</v>
      </c>
    </row>
    <row r="79" spans="1:5" x14ac:dyDescent="0.25">
      <c r="A79" s="38" t="s">
        <v>3107</v>
      </c>
      <c r="B79" s="38">
        <v>2.2720438527799529</v>
      </c>
      <c r="C79" s="38">
        <v>9.3970242756460454E-4</v>
      </c>
      <c r="D79" s="38">
        <v>2.2720438527799529</v>
      </c>
      <c r="E79" s="38">
        <v>9.3970242756460454E-4</v>
      </c>
    </row>
    <row r="80" spans="1:5" x14ac:dyDescent="0.25">
      <c r="A80" s="38" t="s">
        <v>3147</v>
      </c>
      <c r="B80" s="38">
        <v>0.74659357870007825</v>
      </c>
      <c r="C80" s="38">
        <v>2.9365700861393894E-3</v>
      </c>
      <c r="D80" s="38">
        <v>0.74659357870007825</v>
      </c>
      <c r="E80" s="38">
        <v>2.9365700861393894E-3</v>
      </c>
    </row>
    <row r="81" spans="1:5" x14ac:dyDescent="0.25">
      <c r="A81" s="38" t="s">
        <v>3166</v>
      </c>
      <c r="B81" s="38">
        <v>5.9845340642129994</v>
      </c>
      <c r="C81" s="38">
        <v>4.2090837901331245E-2</v>
      </c>
      <c r="D81" s="38">
        <v>5.9845340642129994</v>
      </c>
      <c r="E81" s="38">
        <v>4.2090837901331245E-2</v>
      </c>
    </row>
    <row r="82" spans="1:5" x14ac:dyDescent="0.25">
      <c r="A82" s="38" t="s">
        <v>3241</v>
      </c>
      <c r="B82" s="38">
        <v>2.0252936570086137</v>
      </c>
      <c r="C82" s="38">
        <v>3.7783868441660144E-2</v>
      </c>
      <c r="D82" s="38">
        <v>2.0252936570086137</v>
      </c>
      <c r="E82" s="38">
        <v>3.7783868441660144E-2</v>
      </c>
    </row>
    <row r="83" spans="1:5" x14ac:dyDescent="0.25">
      <c r="A83" s="38" t="s">
        <v>3024</v>
      </c>
      <c r="B83" s="38">
        <v>0.2587314017227878</v>
      </c>
      <c r="C83" s="38">
        <v>3.6961628817541115E-2</v>
      </c>
      <c r="D83" s="38">
        <v>0.2587314017227878</v>
      </c>
      <c r="E83" s="38">
        <v>3.6961628817541115E-2</v>
      </c>
    </row>
    <row r="84" spans="1:5" x14ac:dyDescent="0.25">
      <c r="A84" s="38" t="s">
        <v>3043</v>
      </c>
      <c r="B84" s="38">
        <v>2.678151918559123E-2</v>
      </c>
      <c r="C84" s="38">
        <v>4.6985121378230227E-4</v>
      </c>
      <c r="D84" s="38">
        <v>2.678151918559123E-2</v>
      </c>
      <c r="E84" s="38">
        <v>4.6985121378230227E-4</v>
      </c>
    </row>
    <row r="85" spans="1:5" x14ac:dyDescent="0.25">
      <c r="A85" s="38" t="s">
        <v>3065</v>
      </c>
      <c r="B85" s="38">
        <v>8.5043069694596712E-2</v>
      </c>
      <c r="C85" s="38">
        <v>4.6985121378230227E-4</v>
      </c>
      <c r="D85" s="38">
        <v>8.5043069694596712E-2</v>
      </c>
      <c r="E85" s="38">
        <v>4.6985121378230227E-4</v>
      </c>
    </row>
    <row r="86" spans="1:5" x14ac:dyDescent="0.25">
      <c r="A86" s="38" t="s">
        <v>3083</v>
      </c>
      <c r="B86" s="38">
        <v>2.0223570869224745</v>
      </c>
      <c r="C86" s="38">
        <v>1.0062646828504307E-2</v>
      </c>
      <c r="D86" s="38">
        <v>2.0223570869224745</v>
      </c>
      <c r="E86" s="38">
        <v>1.0062646828504307E-2</v>
      </c>
    </row>
    <row r="87" spans="1:5" x14ac:dyDescent="0.25">
      <c r="A87" s="38" t="s">
        <v>3108</v>
      </c>
      <c r="B87" s="38">
        <v>0.53308535630383713</v>
      </c>
      <c r="C87" s="38">
        <v>5.3641346906812843E-3</v>
      </c>
      <c r="D87" s="38">
        <v>0.53308535630383713</v>
      </c>
      <c r="E87" s="38">
        <v>5.3641346906812843E-3</v>
      </c>
    </row>
    <row r="88" spans="1:5" x14ac:dyDescent="0.25">
      <c r="A88" s="38" t="s">
        <v>3148</v>
      </c>
      <c r="B88" s="38">
        <v>0.4188332028191073</v>
      </c>
      <c r="C88" s="38">
        <v>5.5990602975724358E-3</v>
      </c>
      <c r="D88" s="38">
        <v>0.4188332028191073</v>
      </c>
      <c r="E88" s="38">
        <v>5.5990602975724358E-3</v>
      </c>
    </row>
    <row r="89" spans="1:5" x14ac:dyDescent="0.25">
      <c r="A89" s="38" t="s">
        <v>3167</v>
      </c>
      <c r="B89" s="38">
        <v>2.9215740015661709</v>
      </c>
      <c r="C89" s="38">
        <v>3.3594361785434609E-2</v>
      </c>
      <c r="D89" s="38">
        <v>2.9215740015661709</v>
      </c>
      <c r="E89" s="38">
        <v>3.3594361785434609E-2</v>
      </c>
    </row>
    <row r="90" spans="1:5" x14ac:dyDescent="0.25">
      <c r="A90" s="38" t="s">
        <v>3201</v>
      </c>
      <c r="B90" s="38">
        <v>0.11687548942834769</v>
      </c>
      <c r="C90" s="38">
        <v>9.7885669537979645E-4</v>
      </c>
      <c r="D90" s="38">
        <v>0.11687548942834769</v>
      </c>
      <c r="E90" s="38">
        <v>9.7885669537979645E-4</v>
      </c>
    </row>
    <row r="91" spans="1:5" x14ac:dyDescent="0.25">
      <c r="A91" s="38" t="s">
        <v>3219</v>
      </c>
      <c r="B91" s="38">
        <v>1.8651918559122944</v>
      </c>
      <c r="C91" s="38">
        <v>1.0963194988253719E-2</v>
      </c>
      <c r="D91" s="38">
        <v>1.8651918559122944</v>
      </c>
      <c r="E91" s="38">
        <v>1.0963194988253719E-2</v>
      </c>
    </row>
    <row r="92" spans="1:5" x14ac:dyDescent="0.25">
      <c r="A92" s="38" t="s">
        <v>3242</v>
      </c>
      <c r="B92" s="38">
        <v>0.78727486296006266</v>
      </c>
      <c r="C92" s="38">
        <v>3.3555207517619423E-2</v>
      </c>
      <c r="D92" s="38">
        <v>0.78727486296006266</v>
      </c>
      <c r="E92" s="38">
        <v>3.3555207517619423E-2</v>
      </c>
    </row>
    <row r="93" spans="1:5" x14ac:dyDescent="0.25">
      <c r="A93" s="38" t="s">
        <v>3025</v>
      </c>
      <c r="B93" s="38">
        <v>0.8023101018010963</v>
      </c>
      <c r="C93" s="38">
        <v>1.4878621769772906E-3</v>
      </c>
      <c r="D93" s="38">
        <v>0.8023101018010963</v>
      </c>
      <c r="E93" s="38">
        <v>1.4878621769772906E-3</v>
      </c>
    </row>
    <row r="94" spans="1:5" x14ac:dyDescent="0.25">
      <c r="A94" s="38" t="s">
        <v>3044</v>
      </c>
      <c r="B94" s="38">
        <v>0.96272513703993734</v>
      </c>
      <c r="C94" s="38">
        <v>5.990602975724354E-3</v>
      </c>
      <c r="D94" s="38">
        <v>0.96272513703993734</v>
      </c>
      <c r="E94" s="38">
        <v>5.990602975724354E-3</v>
      </c>
    </row>
    <row r="95" spans="1:5" x14ac:dyDescent="0.25">
      <c r="A95" s="38" t="s">
        <v>3066</v>
      </c>
      <c r="B95" s="38">
        <v>0.52999216914643699</v>
      </c>
      <c r="C95" s="38">
        <v>3.8136256851996869E-2</v>
      </c>
      <c r="D95" s="38">
        <v>0.52999216914643699</v>
      </c>
      <c r="E95" s="38">
        <v>3.8136256851996869E-2</v>
      </c>
    </row>
    <row r="96" spans="1:5" x14ac:dyDescent="0.25">
      <c r="A96" s="38" t="s">
        <v>3084</v>
      </c>
      <c r="B96" s="38">
        <v>0.38750978856695378</v>
      </c>
      <c r="C96" s="38">
        <v>4.8942834768989823E-3</v>
      </c>
      <c r="D96" s="38">
        <v>0.38750978856695378</v>
      </c>
      <c r="E96" s="38">
        <v>4.8942834768989823E-3</v>
      </c>
    </row>
    <row r="97" spans="1:5" x14ac:dyDescent="0.25">
      <c r="A97" s="38" t="s">
        <v>3109</v>
      </c>
      <c r="B97" s="38">
        <v>1.6851996867658574</v>
      </c>
      <c r="C97" s="38">
        <v>7.8700078308535631E-3</v>
      </c>
      <c r="D97" s="38">
        <v>1.6851996867658574</v>
      </c>
      <c r="E97" s="38">
        <v>7.8700078308535631E-3</v>
      </c>
    </row>
    <row r="98" spans="1:5" x14ac:dyDescent="0.25">
      <c r="A98" s="38" t="s">
        <v>3126</v>
      </c>
      <c r="B98" s="38">
        <v>1.1111981205951449</v>
      </c>
      <c r="C98" s="38">
        <v>6.9303054032889581E-3</v>
      </c>
      <c r="D98" s="38">
        <v>1.1111981205951449</v>
      </c>
      <c r="E98" s="38">
        <v>6.9303054032889581E-3</v>
      </c>
    </row>
    <row r="99" spans="1:5" x14ac:dyDescent="0.25">
      <c r="A99" s="38" t="s">
        <v>3149</v>
      </c>
      <c r="B99" s="38">
        <v>4.3267032106499608</v>
      </c>
      <c r="C99" s="38">
        <v>2.2944400939702427E-2</v>
      </c>
      <c r="D99" s="38">
        <v>4.3267032106499608</v>
      </c>
      <c r="E99" s="38">
        <v>2.2944400939702427E-2</v>
      </c>
    </row>
    <row r="100" spans="1:5" x14ac:dyDescent="0.25">
      <c r="A100" s="38" t="s">
        <v>3188</v>
      </c>
      <c r="B100" s="38">
        <v>1.7372357086922474</v>
      </c>
      <c r="C100" s="38">
        <v>1.5348472983555208E-2</v>
      </c>
      <c r="D100" s="38">
        <v>1.7372357086922474</v>
      </c>
      <c r="E100" s="38">
        <v>1.5348472983555208E-2</v>
      </c>
    </row>
    <row r="101" spans="1:5" x14ac:dyDescent="0.25">
      <c r="A101" s="38" t="s">
        <v>3202</v>
      </c>
      <c r="B101" s="38">
        <v>3.6516836335160532</v>
      </c>
      <c r="C101" s="38">
        <v>4.7376664056382148E-2</v>
      </c>
      <c r="D101" s="38">
        <v>3.6516836335160532</v>
      </c>
      <c r="E101" s="38">
        <v>4.7376664056382148E-2</v>
      </c>
    </row>
    <row r="102" spans="1:5" x14ac:dyDescent="0.25">
      <c r="A102" s="38" t="s">
        <v>3220</v>
      </c>
      <c r="B102" s="38">
        <v>0.14729835552075177</v>
      </c>
      <c r="C102" s="38">
        <v>4.4635865309318717E-3</v>
      </c>
      <c r="D102" s="38">
        <v>0.14729835552075177</v>
      </c>
      <c r="E102" s="38">
        <v>4.4635865309318717E-3</v>
      </c>
    </row>
    <row r="103" spans="1:5" x14ac:dyDescent="0.25">
      <c r="A103" s="38" t="s">
        <v>3243</v>
      </c>
      <c r="B103" s="38">
        <v>2.0155833985904463</v>
      </c>
      <c r="C103" s="38">
        <v>6.2255285826155055E-3</v>
      </c>
      <c r="D103" s="38">
        <v>2.0155833985904463</v>
      </c>
      <c r="E103" s="38">
        <v>6.2255285826155055E-3</v>
      </c>
    </row>
    <row r="104" spans="1:5" x14ac:dyDescent="0.25">
      <c r="A104" s="38" t="s">
        <v>3026</v>
      </c>
      <c r="B104" s="38">
        <v>0.22364917776037588</v>
      </c>
      <c r="C104" s="38">
        <v>5.4815974941268598E-4</v>
      </c>
      <c r="D104" s="38">
        <v>0.22364917776037588</v>
      </c>
      <c r="E104" s="38">
        <v>5.4815974941268598E-4</v>
      </c>
    </row>
    <row r="105" spans="1:5" x14ac:dyDescent="0.25">
      <c r="A105" s="38" t="s">
        <v>3045</v>
      </c>
      <c r="B105" s="38">
        <v>0.34886452623335945</v>
      </c>
      <c r="C105" s="38">
        <v>8.6139389193422083E-4</v>
      </c>
      <c r="D105" s="38">
        <v>0.34886452623335945</v>
      </c>
      <c r="E105" s="38">
        <v>8.6139389193422083E-4</v>
      </c>
    </row>
    <row r="106" spans="1:5" x14ac:dyDescent="0.25">
      <c r="A106" s="38" t="s">
        <v>3085</v>
      </c>
      <c r="B106" s="38">
        <v>0.62948316366483947</v>
      </c>
      <c r="C106" s="38">
        <v>6.7736883320281913E-3</v>
      </c>
      <c r="D106" s="38">
        <v>0.62948316366483947</v>
      </c>
      <c r="E106" s="38">
        <v>6.7736883320281913E-3</v>
      </c>
    </row>
    <row r="107" spans="1:5" x14ac:dyDescent="0.25">
      <c r="A107" s="38" t="s">
        <v>3127</v>
      </c>
      <c r="B107" s="38">
        <v>1.2059514487079091E-2</v>
      </c>
      <c r="C107" s="38">
        <v>4.3069694596711041E-4</v>
      </c>
      <c r="D107" s="38">
        <v>1.2059514487079091E-2</v>
      </c>
      <c r="E107" s="38">
        <v>4.3069694596711041E-4</v>
      </c>
    </row>
    <row r="108" spans="1:5" x14ac:dyDescent="0.25">
      <c r="A108" s="38" t="s">
        <v>3150</v>
      </c>
      <c r="B108" s="38">
        <v>2.1303445575567737</v>
      </c>
      <c r="C108" s="38">
        <v>1.4878621769772905E-2</v>
      </c>
      <c r="D108" s="38">
        <v>2.1303445575567737</v>
      </c>
      <c r="E108" s="38">
        <v>1.4878621769772905E-2</v>
      </c>
    </row>
    <row r="109" spans="1:5" x14ac:dyDescent="0.25">
      <c r="A109" s="38" t="s">
        <v>3189</v>
      </c>
      <c r="B109" s="38">
        <v>1.3127251370399373</v>
      </c>
      <c r="C109" s="38">
        <v>6.1863743148003131E-3</v>
      </c>
      <c r="D109" s="38">
        <v>1.3127251370399373</v>
      </c>
      <c r="E109" s="38">
        <v>6.1863743148003131E-3</v>
      </c>
    </row>
    <row r="110" spans="1:5" x14ac:dyDescent="0.25">
      <c r="A110" s="38" t="s">
        <v>3203</v>
      </c>
      <c r="B110" s="38">
        <v>2.9815974941268597</v>
      </c>
      <c r="C110" s="38">
        <v>1.0689115113547377E-2</v>
      </c>
      <c r="D110" s="38">
        <v>2.9815974941268597</v>
      </c>
      <c r="E110" s="38">
        <v>1.0689115113547377E-2</v>
      </c>
    </row>
    <row r="111" spans="1:5" x14ac:dyDescent="0.25">
      <c r="A111" s="38" t="s">
        <v>3221</v>
      </c>
      <c r="B111" s="38">
        <v>1.0060689115113548</v>
      </c>
      <c r="C111" s="38">
        <v>4.5810493343774468E-2</v>
      </c>
      <c r="D111" s="38">
        <v>1.0060689115113548</v>
      </c>
      <c r="E111" s="38">
        <v>4.5810493343774468E-2</v>
      </c>
    </row>
    <row r="112" spans="1:5" x14ac:dyDescent="0.25">
      <c r="A112" s="38" t="s">
        <v>3244</v>
      </c>
      <c r="B112" s="38">
        <v>2.3786609240407204</v>
      </c>
      <c r="C112" s="38">
        <v>6.8128425998433828E-3</v>
      </c>
      <c r="D112" s="38">
        <v>2.3786609240407204</v>
      </c>
      <c r="E112" s="38">
        <v>6.8128425998433828E-3</v>
      </c>
    </row>
    <row r="113" spans="1:5" x14ac:dyDescent="0.25">
      <c r="A113" s="38" t="s">
        <v>3027</v>
      </c>
      <c r="B113" s="38">
        <v>0.88629600626468286</v>
      </c>
      <c r="C113" s="38">
        <v>2.9365700861393892E-2</v>
      </c>
      <c r="D113" s="38">
        <v>0.88629600626468286</v>
      </c>
      <c r="E113" s="38">
        <v>2.9365700861393892E-2</v>
      </c>
    </row>
    <row r="114" spans="1:5" x14ac:dyDescent="0.25">
      <c r="A114" s="38" t="s">
        <v>3046</v>
      </c>
      <c r="B114" s="38">
        <v>9.2991386061080664E-2</v>
      </c>
      <c r="C114" s="38">
        <v>7.4393108848864532E-4</v>
      </c>
      <c r="D114" s="38">
        <v>9.2991386061080664E-2</v>
      </c>
      <c r="E114" s="38">
        <v>7.4393108848864532E-4</v>
      </c>
    </row>
    <row r="115" spans="1:5" x14ac:dyDescent="0.25">
      <c r="A115" s="38" t="s">
        <v>3067</v>
      </c>
      <c r="B115" s="38">
        <v>0.71750195771339076</v>
      </c>
      <c r="C115" s="38">
        <v>9.7885669537979645E-4</v>
      </c>
      <c r="D115" s="38">
        <v>0.71750195771339076</v>
      </c>
      <c r="E115" s="38">
        <v>9.7885669537979645E-4</v>
      </c>
    </row>
    <row r="116" spans="1:5" x14ac:dyDescent="0.25">
      <c r="A116" s="38" t="s">
        <v>3086</v>
      </c>
      <c r="B116" s="38">
        <v>0.25653876272513704</v>
      </c>
      <c r="C116" s="38">
        <v>2.1926389976507439E-3</v>
      </c>
      <c r="D116" s="38">
        <v>0.25653876272513704</v>
      </c>
      <c r="E116" s="38">
        <v>2.1926389976507439E-3</v>
      </c>
    </row>
    <row r="117" spans="1:5" x14ac:dyDescent="0.25">
      <c r="A117" s="38" t="s">
        <v>3110</v>
      </c>
      <c r="B117" s="38">
        <v>0.32772122161315581</v>
      </c>
      <c r="C117" s="38">
        <v>9.3970242756460463E-3</v>
      </c>
      <c r="D117" s="38">
        <v>0.32772122161315581</v>
      </c>
      <c r="E117" s="38">
        <v>9.3970242756460463E-3</v>
      </c>
    </row>
    <row r="118" spans="1:5" x14ac:dyDescent="0.25">
      <c r="A118" s="38" t="s">
        <v>3128</v>
      </c>
      <c r="B118" s="38">
        <v>2.5292090837901333</v>
      </c>
      <c r="C118" s="38">
        <v>2.6898981989036806E-2</v>
      </c>
      <c r="D118" s="38">
        <v>2.5292090837901333</v>
      </c>
      <c r="E118" s="38">
        <v>2.6898981989036806E-2</v>
      </c>
    </row>
    <row r="119" spans="1:5" x14ac:dyDescent="0.25">
      <c r="A119" s="38" t="s">
        <v>3151</v>
      </c>
      <c r="B119" s="38">
        <v>0.43774471417384497</v>
      </c>
      <c r="C119" s="38">
        <v>4.3461237274862964E-3</v>
      </c>
      <c r="D119" s="38">
        <v>0.43774471417384497</v>
      </c>
      <c r="E119" s="38">
        <v>4.3461237274862964E-3</v>
      </c>
    </row>
    <row r="120" spans="1:5" x14ac:dyDescent="0.25">
      <c r="A120" s="38" t="s">
        <v>3190</v>
      </c>
      <c r="B120" s="38">
        <v>0.30740015661707126</v>
      </c>
      <c r="C120" s="38">
        <v>5.6773688332028187E-3</v>
      </c>
      <c r="D120" s="38">
        <v>0.30740015661707126</v>
      </c>
      <c r="E120" s="38">
        <v>5.6773688332028187E-3</v>
      </c>
    </row>
    <row r="121" spans="1:5" x14ac:dyDescent="0.25">
      <c r="A121" s="38" t="s">
        <v>3222</v>
      </c>
      <c r="B121" s="38">
        <v>2.0410336726703209</v>
      </c>
      <c r="C121" s="38">
        <v>7.9091620986687546E-3</v>
      </c>
      <c r="D121" s="38">
        <v>2.0410336726703209</v>
      </c>
      <c r="E121" s="38">
        <v>7.9091620986687546E-3</v>
      </c>
    </row>
    <row r="122" spans="1:5" x14ac:dyDescent="0.25">
      <c r="A122" s="38" t="s">
        <v>3245</v>
      </c>
      <c r="B122" s="38">
        <v>1.5673061863743147</v>
      </c>
      <c r="C122" s="38">
        <v>4.1895066562255287E-3</v>
      </c>
      <c r="D122" s="38">
        <v>1.5673061863743147</v>
      </c>
      <c r="E122" s="38">
        <v>4.1895066562255287E-3</v>
      </c>
    </row>
    <row r="123" spans="1:5" x14ac:dyDescent="0.25">
      <c r="A123" s="38" t="s">
        <v>3087</v>
      </c>
      <c r="B123" s="38">
        <v>0.23339859044635866</v>
      </c>
      <c r="C123" s="38">
        <v>3.837118245888802E-3</v>
      </c>
      <c r="D123" s="38">
        <v>0.23339859044635866</v>
      </c>
      <c r="E123" s="38">
        <v>3.837118245888802E-3</v>
      </c>
    </row>
    <row r="124" spans="1:5" x14ac:dyDescent="0.25">
      <c r="A124" s="38" t="s">
        <v>3111</v>
      </c>
      <c r="B124" s="38">
        <v>0.20297572435395458</v>
      </c>
      <c r="C124" s="38">
        <v>5.1292090837901328E-3</v>
      </c>
      <c r="D124" s="38">
        <v>0.20297572435395458</v>
      </c>
      <c r="E124" s="38">
        <v>5.1292090837901328E-3</v>
      </c>
    </row>
    <row r="125" spans="1:5" x14ac:dyDescent="0.25">
      <c r="A125" s="38" t="s">
        <v>3129</v>
      </c>
      <c r="B125" s="38">
        <v>0.78253719655442444</v>
      </c>
      <c r="C125" s="38">
        <v>5.3249804228660928E-3</v>
      </c>
      <c r="D125" s="38">
        <v>0.78253719655442444</v>
      </c>
      <c r="E125" s="38">
        <v>5.3249804228660928E-3</v>
      </c>
    </row>
    <row r="126" spans="1:5" x14ac:dyDescent="0.25">
      <c r="A126" s="38" t="s">
        <v>3168</v>
      </c>
      <c r="B126" s="38">
        <v>3.7000783085356301E-2</v>
      </c>
      <c r="C126" s="38">
        <v>1.6444792482380581E-3</v>
      </c>
      <c r="D126" s="38">
        <v>3.7000783085356301E-2</v>
      </c>
      <c r="E126" s="38">
        <v>1.6444792482380581E-3</v>
      </c>
    </row>
    <row r="127" spans="1:5" x14ac:dyDescent="0.25">
      <c r="A127" s="38" t="s">
        <v>3191</v>
      </c>
      <c r="B127" s="38">
        <v>0.16910728269381362</v>
      </c>
      <c r="C127" s="38">
        <v>2.388410336726703E-3</v>
      </c>
      <c r="D127" s="38">
        <v>0.16910728269381362</v>
      </c>
      <c r="E127" s="38">
        <v>2.388410336726703E-3</v>
      </c>
    </row>
    <row r="128" spans="1:5" x14ac:dyDescent="0.25">
      <c r="A128" s="38" t="s">
        <v>3204</v>
      </c>
      <c r="B128" s="38">
        <v>1.2759984338292873</v>
      </c>
      <c r="C128" s="38">
        <v>0.21722787783868441</v>
      </c>
      <c r="D128" s="38">
        <v>1.2759984338292873</v>
      </c>
      <c r="E128" s="38">
        <v>0.21722787783868441</v>
      </c>
    </row>
    <row r="129" spans="1:5" x14ac:dyDescent="0.25">
      <c r="A129" s="38" t="s">
        <v>3246</v>
      </c>
      <c r="B129" s="38">
        <v>0.79303054032889586</v>
      </c>
      <c r="C129" s="38">
        <v>1.182458888018794E-2</v>
      </c>
      <c r="D129" s="38">
        <v>0.79303054032889586</v>
      </c>
      <c r="E129" s="38">
        <v>1.182458888018794E-2</v>
      </c>
    </row>
    <row r="130" spans="1:5" x14ac:dyDescent="0.25">
      <c r="A130" s="38" t="s">
        <v>3047</v>
      </c>
      <c r="B130" s="38">
        <v>3.1217697729052465</v>
      </c>
      <c r="C130" s="38">
        <v>4.686765857478465E-2</v>
      </c>
      <c r="D130" s="38">
        <v>3.1217697729052465</v>
      </c>
      <c r="E130" s="38">
        <v>4.686765857478465E-2</v>
      </c>
    </row>
    <row r="131" spans="1:5" x14ac:dyDescent="0.25">
      <c r="A131" s="38" t="s">
        <v>3130</v>
      </c>
      <c r="B131" s="38">
        <v>0.32067345340642128</v>
      </c>
      <c r="C131" s="38">
        <v>1.3703993735317149E-3</v>
      </c>
      <c r="D131" s="38">
        <v>0.32067345340642128</v>
      </c>
      <c r="E131" s="38">
        <v>1.3703993735317149E-3</v>
      </c>
    </row>
    <row r="132" spans="1:5" x14ac:dyDescent="0.25">
      <c r="A132" s="38" t="s">
        <v>3192</v>
      </c>
      <c r="B132" s="38">
        <v>0.95943617854346119</v>
      </c>
      <c r="C132" s="38">
        <v>2.2826938136256851E-2</v>
      </c>
      <c r="D132" s="38">
        <v>0.95943617854346119</v>
      </c>
      <c r="E132" s="38">
        <v>2.2826938136256851E-2</v>
      </c>
    </row>
    <row r="133" spans="1:5" x14ac:dyDescent="0.25">
      <c r="A133" s="38" t="s">
        <v>3205</v>
      </c>
      <c r="B133" s="38">
        <v>1.5502349256068912</v>
      </c>
      <c r="C133" s="38">
        <v>2.975724353954581E-2</v>
      </c>
      <c r="D133" s="38">
        <v>1.5502349256068912</v>
      </c>
      <c r="E133" s="38">
        <v>2.975724353954581E-2</v>
      </c>
    </row>
    <row r="134" spans="1:5" x14ac:dyDescent="0.25">
      <c r="A134" s="38" t="s">
        <v>3223</v>
      </c>
      <c r="B134" s="38">
        <v>0.12748629600626468</v>
      </c>
      <c r="C134" s="38">
        <v>4.3069694596711041E-4</v>
      </c>
      <c r="D134" s="38">
        <v>0.12748629600626468</v>
      </c>
      <c r="E134" s="38">
        <v>4.3069694596711041E-4</v>
      </c>
    </row>
    <row r="135" spans="1:5" x14ac:dyDescent="0.25">
      <c r="A135" s="38" t="s">
        <v>3048</v>
      </c>
      <c r="B135" s="38">
        <v>4.0779953014878618</v>
      </c>
      <c r="C135" s="38">
        <v>2.6155050900548159E-2</v>
      </c>
      <c r="D135" s="38">
        <v>4.0779953014878618</v>
      </c>
      <c r="E135" s="38">
        <v>2.6155050900548159E-2</v>
      </c>
    </row>
    <row r="136" spans="1:5" x14ac:dyDescent="0.25">
      <c r="A136" s="38" t="s">
        <v>3068</v>
      </c>
      <c r="B136" s="38">
        <v>9.2521534847298359E-2</v>
      </c>
      <c r="C136" s="38">
        <v>6.656225528582616E-4</v>
      </c>
      <c r="D136" s="38">
        <v>9.2521534847298359E-2</v>
      </c>
      <c r="E136" s="38">
        <v>6.656225528582616E-4</v>
      </c>
    </row>
    <row r="137" spans="1:5" x14ac:dyDescent="0.25">
      <c r="A137" s="38" t="s">
        <v>3088</v>
      </c>
      <c r="B137" s="38">
        <v>0.65469851213782304</v>
      </c>
      <c r="C137" s="38">
        <v>1.6914643696162881E-2</v>
      </c>
      <c r="D137" s="38">
        <v>0.65469851213782304</v>
      </c>
      <c r="E137" s="38">
        <v>1.6914643696162881E-2</v>
      </c>
    </row>
    <row r="138" spans="1:5" x14ac:dyDescent="0.25">
      <c r="A138" s="38" t="s">
        <v>3112</v>
      </c>
      <c r="B138" s="38">
        <v>4.4611198120595148</v>
      </c>
      <c r="C138" s="38">
        <v>2.5254502740798747E-2</v>
      </c>
      <c r="D138" s="38">
        <v>4.4611198120595148</v>
      </c>
      <c r="E138" s="38">
        <v>2.5254502740798747E-2</v>
      </c>
    </row>
    <row r="139" spans="1:5" x14ac:dyDescent="0.25">
      <c r="A139" s="38" t="s">
        <v>3152</v>
      </c>
      <c r="B139" s="38">
        <v>2.1324980422866093</v>
      </c>
      <c r="C139" s="38">
        <v>7.2043852779953019E-3</v>
      </c>
      <c r="D139" s="38">
        <v>2.1324980422866093</v>
      </c>
      <c r="E139" s="38">
        <v>7.2043852779953019E-3</v>
      </c>
    </row>
    <row r="140" spans="1:5" x14ac:dyDescent="0.25">
      <c r="A140" s="38" t="s">
        <v>3247</v>
      </c>
      <c r="B140" s="38">
        <v>1.4611589663273297</v>
      </c>
      <c r="C140" s="38">
        <v>1.5035238841033673E-2</v>
      </c>
      <c r="D140" s="38">
        <v>1.4611589663273297</v>
      </c>
      <c r="E140" s="38">
        <v>1.5035238841033673E-2</v>
      </c>
    </row>
    <row r="141" spans="1:5" x14ac:dyDescent="0.25">
      <c r="A141" s="38" t="s">
        <v>3028</v>
      </c>
      <c r="B141" s="38">
        <v>4.1346906812842601E-2</v>
      </c>
      <c r="C141" s="38">
        <v>1.8794048551292091E-3</v>
      </c>
      <c r="D141" s="38">
        <v>4.1346906812842601E-2</v>
      </c>
      <c r="E141" s="38">
        <v>1.8794048551292091E-3</v>
      </c>
    </row>
    <row r="142" spans="1:5" x14ac:dyDescent="0.25">
      <c r="A142" s="38" t="s">
        <v>3089</v>
      </c>
      <c r="B142" s="38">
        <v>1.6867267032106499</v>
      </c>
      <c r="C142" s="38">
        <v>1.1707126076742364E-2</v>
      </c>
      <c r="D142" s="38">
        <v>1.6867267032106499</v>
      </c>
      <c r="E142" s="38">
        <v>1.1707126076742364E-2</v>
      </c>
    </row>
    <row r="143" spans="1:5" x14ac:dyDescent="0.25">
      <c r="A143" s="38" t="s">
        <v>3113</v>
      </c>
      <c r="B143" s="38">
        <v>1.2617854346123727</v>
      </c>
      <c r="C143" s="38">
        <v>3.602192638997651E-3</v>
      </c>
      <c r="D143" s="38">
        <v>1.2617854346123727</v>
      </c>
      <c r="E143" s="38">
        <v>3.602192638997651E-3</v>
      </c>
    </row>
    <row r="144" spans="1:5" x14ac:dyDescent="0.25">
      <c r="A144" s="38" t="s">
        <v>3131</v>
      </c>
      <c r="B144" s="38">
        <v>0.7852779953014879</v>
      </c>
      <c r="C144" s="38">
        <v>2.6898981989036806E-2</v>
      </c>
      <c r="D144" s="38">
        <v>0.7852779953014879</v>
      </c>
      <c r="E144" s="38">
        <v>2.6898981989036806E-2</v>
      </c>
    </row>
    <row r="145" spans="1:5" x14ac:dyDescent="0.25">
      <c r="A145" s="38" t="s">
        <v>3153</v>
      </c>
      <c r="B145" s="38">
        <v>2.5983163664839468</v>
      </c>
      <c r="C145" s="38">
        <v>7.0086139389193419E-3</v>
      </c>
      <c r="D145" s="38">
        <v>2.5983163664839468</v>
      </c>
      <c r="E145" s="38">
        <v>7.0086139389193419E-3</v>
      </c>
    </row>
    <row r="146" spans="1:5" x14ac:dyDescent="0.25">
      <c r="A146" s="38" t="s">
        <v>3169</v>
      </c>
      <c r="B146" s="38">
        <v>0.94878621769772908</v>
      </c>
      <c r="C146" s="38">
        <v>2.7133907595927955E-2</v>
      </c>
      <c r="D146" s="38">
        <v>0.94878621769772908</v>
      </c>
      <c r="E146" s="38">
        <v>2.7133907595927955E-2</v>
      </c>
    </row>
    <row r="147" spans="1:5" x14ac:dyDescent="0.25">
      <c r="A147" s="38" t="s">
        <v>3206</v>
      </c>
      <c r="B147" s="38">
        <v>0.27525450274079877</v>
      </c>
      <c r="C147" s="38">
        <v>7.4393108848864532E-4</v>
      </c>
      <c r="D147" s="38">
        <v>0.27525450274079877</v>
      </c>
      <c r="E147" s="38">
        <v>7.4393108848864532E-4</v>
      </c>
    </row>
    <row r="148" spans="1:5" x14ac:dyDescent="0.25">
      <c r="A148" s="38" t="s">
        <v>3248</v>
      </c>
      <c r="B148" s="38">
        <v>1.398394675019577</v>
      </c>
      <c r="C148" s="38">
        <v>5.6108065779169929E-2</v>
      </c>
      <c r="D148" s="38">
        <v>1.398394675019577</v>
      </c>
      <c r="E148" s="38">
        <v>5.6108065779169929E-2</v>
      </c>
    </row>
    <row r="149" spans="1:5" x14ac:dyDescent="0.25">
      <c r="A149" s="38" t="s">
        <v>3029</v>
      </c>
      <c r="B149" s="38">
        <v>1.6851605324980423</v>
      </c>
      <c r="C149" s="38">
        <v>3.7979639780736101E-3</v>
      </c>
      <c r="D149" s="38">
        <v>1.6851605324980423</v>
      </c>
      <c r="E149" s="38">
        <v>3.7979639780736101E-3</v>
      </c>
    </row>
    <row r="150" spans="1:5" x14ac:dyDescent="0.25">
      <c r="A150" s="38" t="s">
        <v>3049</v>
      </c>
      <c r="B150" s="38">
        <v>1.9907987470634299</v>
      </c>
      <c r="C150" s="38">
        <v>7.9091620986687546E-3</v>
      </c>
      <c r="D150" s="38">
        <v>1.9907987470634299</v>
      </c>
      <c r="E150" s="38">
        <v>7.9091620986687546E-3</v>
      </c>
    </row>
    <row r="151" spans="1:5" x14ac:dyDescent="0.25">
      <c r="A151" s="38" t="s">
        <v>3090</v>
      </c>
      <c r="B151" s="38">
        <v>0.16170712607674237</v>
      </c>
      <c r="C151" s="38">
        <v>2.3101018010963197E-3</v>
      </c>
      <c r="D151" s="38">
        <v>0.16170712607674237</v>
      </c>
      <c r="E151" s="38">
        <v>2.3101018010963197E-3</v>
      </c>
    </row>
    <row r="152" spans="1:5" x14ac:dyDescent="0.25">
      <c r="A152" s="38" t="s">
        <v>3114</v>
      </c>
      <c r="B152" s="38">
        <v>0.39577133907595929</v>
      </c>
      <c r="C152" s="38">
        <v>3.602192638997651E-3</v>
      </c>
      <c r="D152" s="38">
        <v>0.39577133907595929</v>
      </c>
      <c r="E152" s="38">
        <v>3.602192638997651E-3</v>
      </c>
    </row>
    <row r="153" spans="1:5" x14ac:dyDescent="0.25">
      <c r="A153" s="38" t="s">
        <v>3132</v>
      </c>
      <c r="B153" s="38">
        <v>2.2119420516836334</v>
      </c>
      <c r="C153" s="38">
        <v>6.0454189506656222E-2</v>
      </c>
      <c r="D153" s="38">
        <v>2.2119420516836334</v>
      </c>
      <c r="E153" s="38">
        <v>6.0454189506656222E-2</v>
      </c>
    </row>
    <row r="154" spans="1:5" x14ac:dyDescent="0.25">
      <c r="A154" s="38" t="s">
        <v>3154</v>
      </c>
      <c r="B154" s="38">
        <v>1.5549334377447142</v>
      </c>
      <c r="C154" s="38">
        <v>8.0657791699295222E-3</v>
      </c>
      <c r="D154" s="38">
        <v>1.5549334377447142</v>
      </c>
      <c r="E154" s="38">
        <v>8.0657791699295222E-3</v>
      </c>
    </row>
    <row r="155" spans="1:5" x14ac:dyDescent="0.25">
      <c r="A155" s="38" t="s">
        <v>3170</v>
      </c>
      <c r="B155" s="38">
        <v>8.8801879404855136E-2</v>
      </c>
      <c r="C155" s="38">
        <v>1.4095536413469068E-3</v>
      </c>
      <c r="D155" s="38">
        <v>8.8801879404855136E-2</v>
      </c>
      <c r="E155" s="38">
        <v>1.4095536413469068E-3</v>
      </c>
    </row>
    <row r="156" spans="1:5" x14ac:dyDescent="0.25">
      <c r="A156" s="38" t="s">
        <v>3193</v>
      </c>
      <c r="B156" s="38">
        <v>7.9365700861393898E-2</v>
      </c>
      <c r="C156" s="38">
        <v>9.7885669537979645E-4</v>
      </c>
      <c r="D156" s="38">
        <v>7.9365700861393898E-2</v>
      </c>
      <c r="E156" s="38">
        <v>9.7885669537979645E-4</v>
      </c>
    </row>
    <row r="157" spans="1:5" x14ac:dyDescent="0.25">
      <c r="A157" s="38" t="s">
        <v>3207</v>
      </c>
      <c r="B157" s="38">
        <v>0.74248238057948313</v>
      </c>
      <c r="C157" s="38">
        <v>1.918559122944401E-3</v>
      </c>
      <c r="D157" s="38">
        <v>0.74248238057948313</v>
      </c>
      <c r="E157" s="38">
        <v>1.918559122944401E-3</v>
      </c>
    </row>
    <row r="158" spans="1:5" x14ac:dyDescent="0.25">
      <c r="A158" s="38" t="s">
        <v>3224</v>
      </c>
      <c r="B158" s="38">
        <v>0.31577916992952232</v>
      </c>
      <c r="C158" s="38">
        <v>1.2137823022709475E-3</v>
      </c>
      <c r="D158" s="38">
        <v>0.31577916992952232</v>
      </c>
      <c r="E158" s="38">
        <v>1.2137823022709475E-3</v>
      </c>
    </row>
    <row r="159" spans="1:5" x14ac:dyDescent="0.25">
      <c r="A159" s="38" t="s">
        <v>3249</v>
      </c>
      <c r="B159" s="38">
        <v>7.9601018010963198</v>
      </c>
      <c r="C159" s="38">
        <v>7.1691464369616292E-2</v>
      </c>
      <c r="D159" s="38">
        <v>7.9601018010963198</v>
      </c>
      <c r="E159" s="38">
        <v>7.1691464369616292E-2</v>
      </c>
    </row>
    <row r="160" spans="1:5" x14ac:dyDescent="0.25">
      <c r="A160" s="38" t="s">
        <v>3030</v>
      </c>
      <c r="B160" s="38">
        <v>0.47572435395458107</v>
      </c>
      <c r="C160" s="38">
        <v>1.1746280344557558E-3</v>
      </c>
      <c r="D160" s="38">
        <v>0.47572435395458107</v>
      </c>
      <c r="E160" s="38">
        <v>1.1746280344557558E-3</v>
      </c>
    </row>
    <row r="161" spans="1:5" x14ac:dyDescent="0.25">
      <c r="A161" s="38" t="s">
        <v>3050</v>
      </c>
      <c r="B161" s="38">
        <v>0.93970242756460454</v>
      </c>
      <c r="C161" s="38">
        <v>2.9365700861393894E-3</v>
      </c>
      <c r="D161" s="38">
        <v>0.93970242756460454</v>
      </c>
      <c r="E161" s="38">
        <v>2.9365700861393894E-3</v>
      </c>
    </row>
    <row r="162" spans="1:5" x14ac:dyDescent="0.25">
      <c r="A162" s="38" t="s">
        <v>3133</v>
      </c>
      <c r="B162" s="38">
        <v>0.23159749412685982</v>
      </c>
      <c r="C162" s="38">
        <v>5.0900548159749418E-4</v>
      </c>
      <c r="D162" s="38">
        <v>0.23159749412685982</v>
      </c>
      <c r="E162" s="38">
        <v>5.0900548159749418E-4</v>
      </c>
    </row>
    <row r="163" spans="1:5" x14ac:dyDescent="0.25">
      <c r="A163" s="38" t="s">
        <v>3155</v>
      </c>
      <c r="B163" s="38">
        <v>0.91816758026624901</v>
      </c>
      <c r="C163" s="38">
        <v>2.6233359436178545E-3</v>
      </c>
      <c r="D163" s="38">
        <v>0.91816758026624901</v>
      </c>
      <c r="E163" s="38">
        <v>2.6233359436178545E-3</v>
      </c>
    </row>
    <row r="164" spans="1:5" x14ac:dyDescent="0.25">
      <c r="A164" s="38" t="s">
        <v>3171</v>
      </c>
      <c r="B164" s="38">
        <v>2.9694596711041505</v>
      </c>
      <c r="C164" s="38">
        <v>9.898198903680501E-2</v>
      </c>
      <c r="D164" s="38">
        <v>2.9694596711041505</v>
      </c>
      <c r="E164" s="38">
        <v>9.898198903680501E-2</v>
      </c>
    </row>
    <row r="165" spans="1:5" x14ac:dyDescent="0.25">
      <c r="A165" s="38" t="s">
        <v>3194</v>
      </c>
      <c r="B165" s="38">
        <v>0.71945967110415032</v>
      </c>
      <c r="C165" s="38">
        <v>2.9365700861393894E-3</v>
      </c>
      <c r="D165" s="38">
        <v>0.71945967110415032</v>
      </c>
      <c r="E165" s="38">
        <v>2.9365700861393894E-3</v>
      </c>
    </row>
    <row r="166" spans="1:5" x14ac:dyDescent="0.25">
      <c r="A166" s="38" t="s">
        <v>3208</v>
      </c>
      <c r="B166" s="38">
        <v>0.39119028974158182</v>
      </c>
      <c r="C166" s="38">
        <v>6.6562255285826152E-3</v>
      </c>
      <c r="D166" s="38">
        <v>0.39119028974158182</v>
      </c>
      <c r="E166" s="38">
        <v>6.6562255285826152E-3</v>
      </c>
    </row>
    <row r="167" spans="1:5" x14ac:dyDescent="0.25">
      <c r="A167" s="38" t="s">
        <v>3225</v>
      </c>
      <c r="B167" s="38">
        <v>0.1572043852779953</v>
      </c>
      <c r="C167" s="38">
        <v>4.3069694596711041E-4</v>
      </c>
      <c r="D167" s="38">
        <v>0.1572043852779953</v>
      </c>
      <c r="E167" s="38">
        <v>4.3069694596711041E-4</v>
      </c>
    </row>
    <row r="168" spans="1:5" x14ac:dyDescent="0.25">
      <c r="A168" s="38" t="s">
        <v>3250</v>
      </c>
      <c r="B168" s="38">
        <v>0.96421299921691461</v>
      </c>
      <c r="C168" s="38">
        <v>1.5426781519185591E-2</v>
      </c>
      <c r="D168" s="38">
        <v>0.96421299921691461</v>
      </c>
      <c r="E168" s="38">
        <v>1.5426781519185591E-2</v>
      </c>
    </row>
    <row r="169" spans="1:5" x14ac:dyDescent="0.25">
      <c r="A169" s="38" t="s">
        <v>3091</v>
      </c>
      <c r="B169" s="38">
        <v>0.55493343774471415</v>
      </c>
      <c r="C169" s="38">
        <v>9.2795614722004701E-3</v>
      </c>
      <c r="D169" s="38">
        <v>0.55493343774471415</v>
      </c>
      <c r="E169" s="38">
        <v>9.2795614722004701E-3</v>
      </c>
    </row>
    <row r="170" spans="1:5" x14ac:dyDescent="0.25">
      <c r="A170" s="38" t="s">
        <v>3134</v>
      </c>
      <c r="B170" s="38">
        <v>0.12000783085356304</v>
      </c>
      <c r="C170" s="38">
        <v>1.4878621769772906E-3</v>
      </c>
      <c r="D170" s="38">
        <v>0.12000783085356304</v>
      </c>
      <c r="E170" s="38">
        <v>1.4878621769772906E-3</v>
      </c>
    </row>
    <row r="171" spans="1:5" x14ac:dyDescent="0.25">
      <c r="A171" s="38" t="s">
        <v>3156</v>
      </c>
      <c r="B171" s="38">
        <v>2.1256460454189505</v>
      </c>
      <c r="C171" s="38">
        <v>9.2795614722004701E-3</v>
      </c>
      <c r="D171" s="38">
        <v>2.1256460454189505</v>
      </c>
      <c r="E171" s="38">
        <v>9.2795614722004701E-3</v>
      </c>
    </row>
    <row r="172" spans="1:5" x14ac:dyDescent="0.25">
      <c r="A172" s="38" t="s">
        <v>3172</v>
      </c>
      <c r="B172" s="38">
        <v>10.819381362568519</v>
      </c>
      <c r="C172" s="38">
        <v>5.4933437744714174E-2</v>
      </c>
      <c r="D172" s="38">
        <v>10.819381362568519</v>
      </c>
      <c r="E172" s="38">
        <v>5.4933437744714174E-2</v>
      </c>
    </row>
    <row r="173" spans="1:5" x14ac:dyDescent="0.25">
      <c r="A173" s="38" t="s">
        <v>3195</v>
      </c>
      <c r="B173" s="38">
        <v>3.6296006264682852</v>
      </c>
      <c r="C173" s="38">
        <v>5.4815974941268601E-2</v>
      </c>
      <c r="D173" s="38">
        <v>3.6296006264682852</v>
      </c>
      <c r="E173" s="38">
        <v>5.4815974941268601E-2</v>
      </c>
    </row>
    <row r="174" spans="1:5" x14ac:dyDescent="0.25">
      <c r="A174" s="38" t="s">
        <v>3226</v>
      </c>
      <c r="B174" s="38">
        <v>4.6358653093187159E-2</v>
      </c>
      <c r="C174" s="38">
        <v>6.2646828504306969E-4</v>
      </c>
      <c r="D174" s="38">
        <v>4.6358653093187159E-2</v>
      </c>
      <c r="E174" s="38">
        <v>6.2646828504306969E-4</v>
      </c>
    </row>
    <row r="175" spans="1:5" x14ac:dyDescent="0.25">
      <c r="A175" s="38" t="s">
        <v>3251</v>
      </c>
      <c r="B175" s="38">
        <v>1.6100626468285042</v>
      </c>
      <c r="C175" s="38">
        <v>5.990602975724354E-3</v>
      </c>
      <c r="D175" s="38">
        <v>1.6100626468285042</v>
      </c>
      <c r="E175" s="38">
        <v>5.990602975724354E-3</v>
      </c>
    </row>
    <row r="176" spans="1:5" x14ac:dyDescent="0.25">
      <c r="A176" s="38" t="s">
        <v>3051</v>
      </c>
      <c r="B176" s="38">
        <v>4.6985121378230231E-3</v>
      </c>
      <c r="C176" s="38">
        <v>1.1746280344557557E-4</v>
      </c>
      <c r="D176" s="38">
        <v>4.6985121378230231E-3</v>
      </c>
      <c r="E176" s="38">
        <v>1.1746280344557557E-4</v>
      </c>
    </row>
    <row r="177" spans="1:5" x14ac:dyDescent="0.25">
      <c r="A177" s="38" t="s">
        <v>3069</v>
      </c>
      <c r="B177" s="38">
        <v>0.40610806577916991</v>
      </c>
      <c r="C177" s="38">
        <v>2.9365700861393894E-3</v>
      </c>
      <c r="D177" s="38">
        <v>0.40610806577916991</v>
      </c>
      <c r="E177" s="38">
        <v>2.9365700861393894E-3</v>
      </c>
    </row>
    <row r="178" spans="1:5" x14ac:dyDescent="0.25">
      <c r="A178" s="38" t="s">
        <v>3092</v>
      </c>
      <c r="B178" s="38">
        <v>4.4643696162881756</v>
      </c>
      <c r="C178" s="38">
        <v>0.21530931871574002</v>
      </c>
      <c r="D178" s="38">
        <v>4.4643696162881756</v>
      </c>
      <c r="E178" s="38">
        <v>0.21530931871574002</v>
      </c>
    </row>
    <row r="179" spans="1:5" x14ac:dyDescent="0.25">
      <c r="A179" s="38" t="s">
        <v>3135</v>
      </c>
      <c r="B179" s="38">
        <v>0.9245497259201253</v>
      </c>
      <c r="C179" s="38">
        <v>1.0101801096319498E-2</v>
      </c>
      <c r="D179" s="38">
        <v>0.9245497259201253</v>
      </c>
      <c r="E179" s="38">
        <v>1.0101801096319498E-2</v>
      </c>
    </row>
    <row r="180" spans="1:5" x14ac:dyDescent="0.25">
      <c r="A180" s="38" t="s">
        <v>3173</v>
      </c>
      <c r="B180" s="38">
        <v>1.0714565387627251</v>
      </c>
      <c r="C180" s="38">
        <v>2.3101018010963197E-3</v>
      </c>
      <c r="D180" s="38">
        <v>1.0714565387627251</v>
      </c>
      <c r="E180" s="38">
        <v>2.3101018010963197E-3</v>
      </c>
    </row>
    <row r="181" spans="1:5" x14ac:dyDescent="0.25">
      <c r="A181" s="38" t="s">
        <v>3196</v>
      </c>
      <c r="B181" s="38">
        <v>0.26605324980422868</v>
      </c>
      <c r="C181" s="38">
        <v>6.0297572435395455E-3</v>
      </c>
      <c r="D181" s="38">
        <v>0.26605324980422868</v>
      </c>
      <c r="E181" s="38">
        <v>6.0297572435395455E-3</v>
      </c>
    </row>
    <row r="182" spans="1:5" x14ac:dyDescent="0.25">
      <c r="A182" s="38" t="s">
        <v>3209</v>
      </c>
      <c r="B182" s="38">
        <v>0.60689115113547376</v>
      </c>
      <c r="C182" s="38">
        <v>8.7314017227877842E-3</v>
      </c>
      <c r="D182" s="38">
        <v>0.60689115113547376</v>
      </c>
      <c r="E182" s="38">
        <v>8.7314017227877842E-3</v>
      </c>
    </row>
    <row r="183" spans="1:5" x14ac:dyDescent="0.25">
      <c r="A183" s="38" t="s">
        <v>3227</v>
      </c>
      <c r="B183" s="38">
        <v>3.1375097885669536</v>
      </c>
      <c r="C183" s="38">
        <v>2.9953014878621769E-2</v>
      </c>
      <c r="D183" s="38">
        <v>3.1375097885669536</v>
      </c>
      <c r="E183" s="38">
        <v>2.9953014878621769E-2</v>
      </c>
    </row>
    <row r="184" spans="1:5" x14ac:dyDescent="0.25">
      <c r="A184" s="38" t="s">
        <v>3252</v>
      </c>
      <c r="B184" s="38">
        <v>3.1295614722004697</v>
      </c>
      <c r="C184" s="38">
        <v>1.158966327329679E-2</v>
      </c>
      <c r="D184" s="38">
        <v>3.1295614722004697</v>
      </c>
      <c r="E184" s="38">
        <v>1.158966327329679E-2</v>
      </c>
    </row>
    <row r="185" spans="1:5" x14ac:dyDescent="0.25">
      <c r="A185" s="38" t="s">
        <v>3052</v>
      </c>
      <c r="B185" s="38">
        <v>0.62509788566953794</v>
      </c>
      <c r="C185" s="38">
        <v>2.6233359436178545E-3</v>
      </c>
      <c r="D185" s="38">
        <v>0.62509788566953794</v>
      </c>
      <c r="E185" s="38">
        <v>2.6233359436178545E-3</v>
      </c>
    </row>
    <row r="186" spans="1:5" x14ac:dyDescent="0.25">
      <c r="A186" s="38" t="s">
        <v>3070</v>
      </c>
      <c r="B186" s="38">
        <v>1.1944400939702429</v>
      </c>
      <c r="C186" s="38">
        <v>6.6562255285826152E-3</v>
      </c>
      <c r="D186" s="38">
        <v>1.1944400939702429</v>
      </c>
      <c r="E186" s="38">
        <v>6.6562255285826152E-3</v>
      </c>
    </row>
    <row r="187" spans="1:5" x14ac:dyDescent="0.25">
      <c r="A187" s="38" t="s">
        <v>3093</v>
      </c>
      <c r="B187" s="38">
        <v>0.60841816758026623</v>
      </c>
      <c r="C187" s="38">
        <v>3.7196554424432263E-3</v>
      </c>
      <c r="D187" s="38">
        <v>0.60841816758026623</v>
      </c>
      <c r="E187" s="38">
        <v>3.7196554424432263E-3</v>
      </c>
    </row>
    <row r="188" spans="1:5" x14ac:dyDescent="0.25">
      <c r="A188" s="38" t="s">
        <v>3115</v>
      </c>
      <c r="B188" s="38">
        <v>0.60250587314017223</v>
      </c>
      <c r="C188" s="38">
        <v>2.7799530148786217E-3</v>
      </c>
      <c r="D188" s="38">
        <v>0.60250587314017223</v>
      </c>
      <c r="E188" s="38">
        <v>2.7799530148786217E-3</v>
      </c>
    </row>
    <row r="189" spans="1:5" x14ac:dyDescent="0.25">
      <c r="A189" s="38" t="s">
        <v>3136</v>
      </c>
      <c r="B189" s="38">
        <v>0.31667971808927176</v>
      </c>
      <c r="C189" s="38">
        <v>4.5418950665622555E-3</v>
      </c>
      <c r="D189" s="38">
        <v>0.31667971808927176</v>
      </c>
      <c r="E189" s="38">
        <v>4.5418950665622555E-3</v>
      </c>
    </row>
    <row r="190" spans="1:5" x14ac:dyDescent="0.25">
      <c r="A190" s="38" t="s">
        <v>3157</v>
      </c>
      <c r="B190" s="38">
        <v>1.2207517619420516</v>
      </c>
      <c r="C190" s="38">
        <v>7.6350822239624116E-3</v>
      </c>
      <c r="D190" s="38">
        <v>1.2207517619420516</v>
      </c>
      <c r="E190" s="38">
        <v>7.6350822239624116E-3</v>
      </c>
    </row>
    <row r="191" spans="1:5" x14ac:dyDescent="0.25">
      <c r="A191" s="38" t="s">
        <v>3174</v>
      </c>
      <c r="B191" s="38">
        <v>2.022631166797181</v>
      </c>
      <c r="C191" s="38">
        <v>9.8668754894283475E-3</v>
      </c>
      <c r="D191" s="38">
        <v>2.022631166797181</v>
      </c>
      <c r="E191" s="38">
        <v>9.8668754894283475E-3</v>
      </c>
    </row>
    <row r="192" spans="1:5" x14ac:dyDescent="0.25">
      <c r="A192" s="38" t="s">
        <v>3197</v>
      </c>
      <c r="B192" s="38">
        <v>0.13030540328895851</v>
      </c>
      <c r="C192" s="38">
        <v>8.1440877055599069E-3</v>
      </c>
      <c r="D192" s="38">
        <v>0.13030540328895851</v>
      </c>
      <c r="E192" s="38">
        <v>8.1440877055599069E-3</v>
      </c>
    </row>
    <row r="193" spans="1:5" x14ac:dyDescent="0.25">
      <c r="A193" s="38" t="s">
        <v>3228</v>
      </c>
      <c r="B193" s="38">
        <v>7.4097102584181673</v>
      </c>
      <c r="C193" s="38">
        <v>1.6483946750195773E-2</v>
      </c>
      <c r="D193" s="38">
        <v>7.4097102584181673</v>
      </c>
      <c r="E193" s="38">
        <v>1.6483946750195773E-2</v>
      </c>
    </row>
    <row r="194" spans="1:5" x14ac:dyDescent="0.25">
      <c r="A194" s="38" t="s">
        <v>3053</v>
      </c>
      <c r="B194" s="38">
        <v>0.21805011746280345</v>
      </c>
      <c r="C194" s="38">
        <v>6.0689115113547378E-3</v>
      </c>
      <c r="D194" s="38">
        <v>0.21805011746280345</v>
      </c>
      <c r="E194" s="38">
        <v>6.0689115113547378E-3</v>
      </c>
    </row>
    <row r="195" spans="1:5" x14ac:dyDescent="0.25">
      <c r="A195" s="38" t="s">
        <v>3071</v>
      </c>
      <c r="B195" s="38">
        <v>1.4272122161315584</v>
      </c>
      <c r="C195" s="38">
        <v>8.0266249021143307E-3</v>
      </c>
      <c r="D195" s="38">
        <v>1.4272122161315584</v>
      </c>
      <c r="E195" s="38">
        <v>8.0266249021143307E-3</v>
      </c>
    </row>
    <row r="196" spans="1:5" x14ac:dyDescent="0.25">
      <c r="A196" s="38" t="s">
        <v>3094</v>
      </c>
      <c r="B196" s="38">
        <v>2.0234925606891152</v>
      </c>
      <c r="C196" s="38">
        <v>1.8794048551292091E-3</v>
      </c>
      <c r="D196" s="38">
        <v>2.0234925606891152</v>
      </c>
      <c r="E196" s="38">
        <v>1.8794048551292091E-3</v>
      </c>
    </row>
    <row r="197" spans="1:5" x14ac:dyDescent="0.25">
      <c r="A197" s="38" t="s">
        <v>3116</v>
      </c>
      <c r="B197" s="38">
        <v>1.8693422083007047</v>
      </c>
      <c r="C197" s="38">
        <v>2.9365700861393894E-3</v>
      </c>
      <c r="D197" s="38">
        <v>1.8693422083007047</v>
      </c>
      <c r="E197" s="38">
        <v>2.9365700861393894E-3</v>
      </c>
    </row>
    <row r="198" spans="1:5" x14ac:dyDescent="0.25">
      <c r="A198" s="38" t="s">
        <v>3175</v>
      </c>
      <c r="B198" s="38">
        <v>0.63531714956930307</v>
      </c>
      <c r="C198" s="38">
        <v>2.6624902114330464E-3</v>
      </c>
      <c r="D198" s="38">
        <v>0.63531714956930307</v>
      </c>
      <c r="E198" s="38">
        <v>2.6624902114330464E-3</v>
      </c>
    </row>
    <row r="199" spans="1:5" x14ac:dyDescent="0.25">
      <c r="A199" s="38" t="s">
        <v>3210</v>
      </c>
      <c r="B199" s="38">
        <v>1.7194988253719656</v>
      </c>
      <c r="C199" s="38">
        <v>7.5176194205168363E-3</v>
      </c>
      <c r="D199" s="38">
        <v>1.7194988253719656</v>
      </c>
      <c r="E199" s="38">
        <v>7.5176194205168363E-3</v>
      </c>
    </row>
    <row r="200" spans="1:5" x14ac:dyDescent="0.25">
      <c r="A200" s="38" t="s">
        <v>3229</v>
      </c>
      <c r="B200" s="38">
        <v>1.9568128425998434</v>
      </c>
      <c r="C200" s="38">
        <v>1.8402505873140171E-2</v>
      </c>
      <c r="D200" s="38">
        <v>1.9568128425998434</v>
      </c>
      <c r="E200" s="38">
        <v>1.8402505873140171E-2</v>
      </c>
    </row>
    <row r="201" spans="1:5" x14ac:dyDescent="0.25">
      <c r="A201" s="38" t="s">
        <v>3253</v>
      </c>
      <c r="B201" s="38">
        <v>2.5841816758026624E-2</v>
      </c>
      <c r="C201" s="38">
        <v>3.1323414252153485E-4</v>
      </c>
      <c r="D201" s="38">
        <v>2.5841816758026624E-2</v>
      </c>
      <c r="E201" s="38">
        <v>3.1323414252153485E-4</v>
      </c>
    </row>
    <row r="202" spans="1:5" x14ac:dyDescent="0.25">
      <c r="A202" s="38" t="s">
        <v>3054</v>
      </c>
      <c r="B202" s="38">
        <v>0.26703210649960846</v>
      </c>
      <c r="C202" s="38">
        <v>6.1080657791699293E-3</v>
      </c>
      <c r="D202" s="38">
        <v>0.26703210649960846</v>
      </c>
      <c r="E202" s="38">
        <v>6.1080657791699293E-3</v>
      </c>
    </row>
    <row r="203" spans="1:5" x14ac:dyDescent="0.25">
      <c r="A203" s="38" t="s">
        <v>3095</v>
      </c>
      <c r="B203" s="38">
        <v>0.48711824588880187</v>
      </c>
      <c r="C203" s="38">
        <v>5.0900548159749414E-3</v>
      </c>
      <c r="D203" s="38">
        <v>0.48711824588880187</v>
      </c>
      <c r="E203" s="38">
        <v>5.0900548159749414E-3</v>
      </c>
    </row>
    <row r="204" spans="1:5" x14ac:dyDescent="0.25">
      <c r="A204" s="38" t="s">
        <v>3117</v>
      </c>
      <c r="B204" s="38">
        <v>1.9039937353171497</v>
      </c>
      <c r="C204" s="38">
        <v>1.8519968676585747E-2</v>
      </c>
      <c r="D204" s="38">
        <v>1.9039937353171497</v>
      </c>
      <c r="E204" s="38">
        <v>1.8519968676585747E-2</v>
      </c>
    </row>
    <row r="205" spans="1:5" x14ac:dyDescent="0.25">
      <c r="A205" s="38" t="s">
        <v>3176</v>
      </c>
      <c r="B205" s="38">
        <v>0.18003132341425215</v>
      </c>
      <c r="C205" s="38">
        <v>2.9757243539545813E-3</v>
      </c>
      <c r="D205" s="38">
        <v>0.18003132341425215</v>
      </c>
      <c r="E205" s="38">
        <v>2.9757243539545813E-3</v>
      </c>
    </row>
    <row r="206" spans="1:5" x14ac:dyDescent="0.25">
      <c r="A206" s="38" t="s">
        <v>3211</v>
      </c>
      <c r="B206" s="38">
        <v>1.1886452623335944</v>
      </c>
      <c r="C206" s="38">
        <v>7.5567736883320278E-3</v>
      </c>
      <c r="D206" s="38">
        <v>1.1886452623335944</v>
      </c>
      <c r="E206" s="38">
        <v>7.5567736883320278E-3</v>
      </c>
    </row>
    <row r="207" spans="1:5" x14ac:dyDescent="0.25">
      <c r="A207" s="38" t="s">
        <v>3031</v>
      </c>
      <c r="B207" s="38">
        <v>26.00481597494127</v>
      </c>
      <c r="C207" s="38">
        <v>6.096319498825372E-2</v>
      </c>
      <c r="D207" s="38">
        <v>22.858056433675696</v>
      </c>
      <c r="E207" s="38">
        <v>6.096319498825372E-2</v>
      </c>
    </row>
    <row r="208" spans="1:5" x14ac:dyDescent="0.25">
      <c r="A208" s="38" t="s">
        <v>3055</v>
      </c>
      <c r="B208" s="38">
        <v>12.124902114330462</v>
      </c>
      <c r="C208" s="38">
        <v>5.0430696945967107E-2</v>
      </c>
      <c r="D208" s="38">
        <v>12.124902114330462</v>
      </c>
      <c r="E208" s="38">
        <v>5.0430696945967107E-2</v>
      </c>
    </row>
    <row r="209" spans="1:5" x14ac:dyDescent="0.25">
      <c r="A209" s="38" t="s">
        <v>3072</v>
      </c>
      <c r="B209" s="38">
        <v>3.1088880187940484</v>
      </c>
      <c r="C209" s="38">
        <v>2.1260767423649178E-2</v>
      </c>
      <c r="D209" s="38">
        <v>3.1088880187940484</v>
      </c>
      <c r="E209" s="38">
        <v>2.1260767423649178E-2</v>
      </c>
    </row>
    <row r="210" spans="1:5" x14ac:dyDescent="0.25">
      <c r="A210" s="38" t="s">
        <v>3118</v>
      </c>
      <c r="B210" s="38">
        <v>0.20418950665622554</v>
      </c>
      <c r="C210" s="38">
        <v>3.563038371182459E-3</v>
      </c>
      <c r="D210" s="38">
        <v>0.20418950665622554</v>
      </c>
      <c r="E210" s="38">
        <v>3.563038371182459E-3</v>
      </c>
    </row>
    <row r="211" spans="1:5" x14ac:dyDescent="0.25">
      <c r="A211" s="38" t="s">
        <v>3158</v>
      </c>
      <c r="B211" s="38">
        <v>0.27231793265465937</v>
      </c>
      <c r="C211" s="38">
        <v>3.7196554424432263E-3</v>
      </c>
      <c r="D211" s="38">
        <v>0.27231793265465937</v>
      </c>
      <c r="E211" s="38">
        <v>3.7196554424432263E-3</v>
      </c>
    </row>
    <row r="212" spans="1:5" x14ac:dyDescent="0.25">
      <c r="A212" s="38" t="s">
        <v>3177</v>
      </c>
      <c r="B212" s="38">
        <v>0.14906029757243539</v>
      </c>
      <c r="C212" s="38">
        <v>1.8402505873140172E-3</v>
      </c>
      <c r="D212" s="38">
        <v>0.14906029757243539</v>
      </c>
      <c r="E212" s="38">
        <v>1.8402505873140172E-3</v>
      </c>
    </row>
    <row r="213" spans="1:5" x14ac:dyDescent="0.25">
      <c r="A213" s="38" t="s">
        <v>3230</v>
      </c>
      <c r="B213" s="38">
        <v>1.0386061080657791</v>
      </c>
      <c r="C213" s="38">
        <v>3.9545810493343773E-3</v>
      </c>
      <c r="D213" s="38">
        <v>1.0386061080657791</v>
      </c>
      <c r="E213" s="38">
        <v>3.9545810493343773E-3</v>
      </c>
    </row>
    <row r="214" spans="1:5" x14ac:dyDescent="0.25">
      <c r="A214" s="38" t="s">
        <v>3254</v>
      </c>
      <c r="B214" s="38">
        <v>0.60215348472983554</v>
      </c>
      <c r="C214" s="38">
        <v>9.0054815974941274E-4</v>
      </c>
      <c r="D214" s="38">
        <v>0.60215348472983554</v>
      </c>
      <c r="E214" s="38">
        <v>9.0054815974941274E-4</v>
      </c>
    </row>
    <row r="215" spans="1:5" x14ac:dyDescent="0.25">
      <c r="A215" s="38" t="s">
        <v>3032</v>
      </c>
      <c r="B215" s="38">
        <v>6.2823022709475334</v>
      </c>
      <c r="C215" s="38">
        <v>3.5395458104933435E-2</v>
      </c>
      <c r="D215" s="38">
        <v>6.2823022709475334</v>
      </c>
      <c r="E215" s="38">
        <v>3.5395458104933435E-2</v>
      </c>
    </row>
    <row r="216" spans="1:5" x14ac:dyDescent="0.25">
      <c r="A216" s="38" t="s">
        <v>3056</v>
      </c>
      <c r="B216" s="38">
        <v>0.66237274862960061</v>
      </c>
      <c r="C216" s="38">
        <v>7.7916992952231793E-3</v>
      </c>
      <c r="D216" s="38">
        <v>0.66237274862960061</v>
      </c>
      <c r="E216" s="38">
        <v>7.7916992952231793E-3</v>
      </c>
    </row>
    <row r="217" spans="1:5" x14ac:dyDescent="0.25">
      <c r="A217" s="38" t="s">
        <v>3073</v>
      </c>
      <c r="B217" s="38">
        <v>0.13884103367267031</v>
      </c>
      <c r="C217" s="38">
        <v>7.0477682067345341E-4</v>
      </c>
      <c r="D217" s="38">
        <v>0.13884103367267031</v>
      </c>
      <c r="E217" s="38">
        <v>7.0477682067345341E-4</v>
      </c>
    </row>
    <row r="218" spans="1:5" x14ac:dyDescent="0.25">
      <c r="A218" s="38" t="s">
        <v>3096</v>
      </c>
      <c r="B218" s="38">
        <v>2.3257635082223962E-2</v>
      </c>
      <c r="C218" s="38">
        <v>4.3069694596711041E-4</v>
      </c>
      <c r="D218" s="38">
        <v>2.3257635082223962E-2</v>
      </c>
      <c r="E218" s="38">
        <v>4.3069694596711041E-4</v>
      </c>
    </row>
    <row r="219" spans="1:5" x14ac:dyDescent="0.25">
      <c r="A219" s="38" t="s">
        <v>3137</v>
      </c>
      <c r="B219" s="38">
        <v>2.1647611589663271</v>
      </c>
      <c r="C219" s="38">
        <v>2.9483163664839468E-2</v>
      </c>
      <c r="D219" s="38">
        <v>2.1647611589663271</v>
      </c>
      <c r="E219" s="38">
        <v>2.9483163664839468E-2</v>
      </c>
    </row>
    <row r="220" spans="1:5" x14ac:dyDescent="0.25">
      <c r="A220" s="38" t="s">
        <v>3159</v>
      </c>
      <c r="B220" s="38">
        <v>6.8715740015661705E-2</v>
      </c>
      <c r="C220" s="38">
        <v>1.0571652310101801E-3</v>
      </c>
      <c r="D220" s="38">
        <v>6.8715740015661705E-2</v>
      </c>
      <c r="E220" s="38">
        <v>1.0571652310101801E-3</v>
      </c>
    </row>
    <row r="221" spans="1:5" x14ac:dyDescent="0.25">
      <c r="A221" s="38" t="s">
        <v>3212</v>
      </c>
      <c r="B221" s="38">
        <v>0.1523884103367267</v>
      </c>
      <c r="C221" s="38">
        <v>2.388410336726703E-3</v>
      </c>
      <c r="D221" s="38">
        <v>0.1523884103367267</v>
      </c>
      <c r="E221" s="38">
        <v>2.388410336726703E-3</v>
      </c>
    </row>
    <row r="222" spans="1:5" x14ac:dyDescent="0.25">
      <c r="A222" s="38" t="s">
        <v>3255</v>
      </c>
      <c r="B222" s="38">
        <v>0.56123727486296004</v>
      </c>
      <c r="C222" s="38">
        <v>2.5450274079874707E-3</v>
      </c>
      <c r="D222" s="38">
        <v>0.56123727486296004</v>
      </c>
      <c r="E222" s="38">
        <v>2.5450274079874707E-3</v>
      </c>
    </row>
    <row r="223" spans="1:5" x14ac:dyDescent="0.25">
      <c r="A223" s="38" t="s">
        <v>3033</v>
      </c>
      <c r="B223" s="38">
        <v>3.0277995301487861</v>
      </c>
      <c r="C223" s="38">
        <v>2.2004698512137821E-2</v>
      </c>
      <c r="D223" s="38">
        <v>3.0277995301487861</v>
      </c>
      <c r="E223" s="38">
        <v>2.2004698512137821E-2</v>
      </c>
    </row>
    <row r="224" spans="1:5" x14ac:dyDescent="0.25">
      <c r="A224" s="38" t="s">
        <v>3097</v>
      </c>
      <c r="B224" s="38">
        <v>0.6453406421299922</v>
      </c>
      <c r="C224" s="38">
        <v>1.6444792482380581E-3</v>
      </c>
      <c r="D224" s="38">
        <v>0.6453406421299922</v>
      </c>
      <c r="E224" s="38">
        <v>1.6444792482380581E-3</v>
      </c>
    </row>
    <row r="225" spans="1:5" x14ac:dyDescent="0.25">
      <c r="A225" s="38" t="s">
        <v>3138</v>
      </c>
      <c r="B225" s="38">
        <v>0.83375097885669536</v>
      </c>
      <c r="C225" s="38">
        <v>6.8519968676585752E-3</v>
      </c>
      <c r="D225" s="38">
        <v>0.83375097885669536</v>
      </c>
      <c r="E225" s="38">
        <v>6.8519968676585752E-3</v>
      </c>
    </row>
    <row r="226" spans="1:5" x14ac:dyDescent="0.25">
      <c r="A226" s="38" t="s">
        <v>3160</v>
      </c>
      <c r="B226" s="38">
        <v>1.7487079091620987</v>
      </c>
      <c r="C226" s="38">
        <v>5.3641346906812843E-3</v>
      </c>
      <c r="D226" s="38">
        <v>1.7487079091620987</v>
      </c>
      <c r="E226" s="38">
        <v>5.3641346906812843E-3</v>
      </c>
    </row>
    <row r="227" spans="1:5" x14ac:dyDescent="0.25">
      <c r="A227" s="38" t="s">
        <v>3178</v>
      </c>
      <c r="B227" s="38">
        <v>1.6506656225528582</v>
      </c>
      <c r="C227" s="38">
        <v>7.9091620986687546E-3</v>
      </c>
      <c r="D227" s="38">
        <v>1.6506656225528582</v>
      </c>
      <c r="E227" s="38">
        <v>7.9091620986687546E-3</v>
      </c>
    </row>
    <row r="228" spans="1:5" x14ac:dyDescent="0.25">
      <c r="A228" s="38" t="s">
        <v>3231</v>
      </c>
      <c r="B228" s="38">
        <v>2.4741973375097888</v>
      </c>
      <c r="C228" s="38">
        <v>1.1354737666405639E-3</v>
      </c>
      <c r="D228" s="38">
        <v>2.4741973375097888</v>
      </c>
      <c r="E228" s="38">
        <v>1.1354737666405639E-3</v>
      </c>
    </row>
    <row r="229" spans="1:5" x14ac:dyDescent="0.25">
      <c r="A229" s="38" t="s">
        <v>3256</v>
      </c>
      <c r="B229" s="38">
        <v>0.50426781519185593</v>
      </c>
      <c r="C229" s="38">
        <v>3.4455755677368833E-3</v>
      </c>
      <c r="D229" s="38">
        <v>0.50426781519185593</v>
      </c>
      <c r="E229" s="38">
        <v>3.4455755677368833E-3</v>
      </c>
    </row>
    <row r="230" spans="1:5" x14ac:dyDescent="0.25">
      <c r="A230" s="38" t="s">
        <v>3034</v>
      </c>
      <c r="B230" s="38">
        <v>0.81229444009397023</v>
      </c>
      <c r="C230" s="38">
        <v>8.9663273296789348E-3</v>
      </c>
      <c r="D230" s="38">
        <v>0.81229444009397023</v>
      </c>
      <c r="E230" s="38">
        <v>8.9663273296789348E-3</v>
      </c>
    </row>
    <row r="231" spans="1:5" x14ac:dyDescent="0.25">
      <c r="A231" s="38" t="s">
        <v>3074</v>
      </c>
      <c r="B231" s="38">
        <v>0.53610023492560688</v>
      </c>
      <c r="C231" s="38">
        <v>1.0963194988253719E-2</v>
      </c>
      <c r="D231" s="38">
        <v>0.53610023492560688</v>
      </c>
      <c r="E231" s="38">
        <v>1.0963194988253719E-2</v>
      </c>
    </row>
    <row r="232" spans="1:5" x14ac:dyDescent="0.25">
      <c r="A232" s="38" t="s">
        <v>3098</v>
      </c>
      <c r="B232" s="38">
        <v>1.0773688332028191</v>
      </c>
      <c r="C232" s="38">
        <v>4.0328895849647611E-3</v>
      </c>
      <c r="D232" s="38">
        <v>1.0773688332028191</v>
      </c>
      <c r="E232" s="38">
        <v>4.0328895849647611E-3</v>
      </c>
    </row>
    <row r="233" spans="1:5" x14ac:dyDescent="0.25">
      <c r="A233" s="38" t="s">
        <v>3139</v>
      </c>
      <c r="B233" s="38">
        <v>1.3394675019577134</v>
      </c>
      <c r="C233" s="38">
        <v>6.8911511354737666E-3</v>
      </c>
      <c r="D233" s="38">
        <v>1.3394675019577134</v>
      </c>
      <c r="E233" s="38">
        <v>6.8911511354737666E-3</v>
      </c>
    </row>
    <row r="234" spans="1:5" x14ac:dyDescent="0.25">
      <c r="A234" s="38" t="s">
        <v>3257</v>
      </c>
      <c r="B234" s="38">
        <v>1.0285826155050901</v>
      </c>
      <c r="C234" s="38">
        <v>2.8974158183241974E-3</v>
      </c>
      <c r="D234" s="38">
        <v>1.0285826155050901</v>
      </c>
      <c r="E234" s="38">
        <v>2.8974158183241974E-3</v>
      </c>
    </row>
    <row r="235" spans="1:5" x14ac:dyDescent="0.25">
      <c r="A235" s="38" t="s">
        <v>3035</v>
      </c>
      <c r="B235" s="38">
        <v>4.4792482380579486E-2</v>
      </c>
      <c r="C235" s="38">
        <v>1.0180109631949884E-3</v>
      </c>
      <c r="D235" s="38">
        <v>4.4792482380579486E-2</v>
      </c>
      <c r="E235" s="38">
        <v>1.0180109631949884E-3</v>
      </c>
    </row>
    <row r="236" spans="1:5" x14ac:dyDescent="0.25">
      <c r="A236" s="38" t="s">
        <v>3075</v>
      </c>
      <c r="B236" s="38">
        <v>1.236139389193422</v>
      </c>
      <c r="C236" s="38">
        <v>1.0610806577916992E-2</v>
      </c>
      <c r="D236" s="38">
        <v>1.236139389193422</v>
      </c>
      <c r="E236" s="38">
        <v>1.0610806577916992E-2</v>
      </c>
    </row>
    <row r="237" spans="1:5" x14ac:dyDescent="0.25">
      <c r="A237" s="38" t="s">
        <v>3099</v>
      </c>
      <c r="B237" s="38">
        <v>0.27748629600626468</v>
      </c>
      <c r="C237" s="38">
        <v>2.388410336726703E-3</v>
      </c>
      <c r="D237" s="38">
        <v>0.27748629600626468</v>
      </c>
      <c r="E237" s="38">
        <v>2.388410336726703E-3</v>
      </c>
    </row>
    <row r="238" spans="1:5" x14ac:dyDescent="0.25">
      <c r="A238" s="38" t="s">
        <v>3140</v>
      </c>
      <c r="B238" s="38">
        <v>0.18735317149569303</v>
      </c>
      <c r="C238" s="38">
        <v>1.3703993735317149E-3</v>
      </c>
      <c r="D238" s="38">
        <v>0.18735317149569303</v>
      </c>
      <c r="E238" s="38">
        <v>1.3703993735317149E-3</v>
      </c>
    </row>
    <row r="239" spans="1:5" x14ac:dyDescent="0.25">
      <c r="A239" s="38" t="s">
        <v>3161</v>
      </c>
      <c r="B239" s="38">
        <v>3.623844949099452</v>
      </c>
      <c r="C239" s="38">
        <v>3.12451057165231E-2</v>
      </c>
      <c r="D239" s="38">
        <v>3.623844949099452</v>
      </c>
      <c r="E239" s="38">
        <v>3.12451057165231E-2</v>
      </c>
    </row>
    <row r="240" spans="1:5" x14ac:dyDescent="0.25">
      <c r="A240" s="38" t="s">
        <v>3179</v>
      </c>
      <c r="B240" s="38">
        <v>7.0477682067345343E-3</v>
      </c>
      <c r="C240" s="38">
        <v>2.3492560689115114E-4</v>
      </c>
      <c r="D240" s="38">
        <v>7.0477682067345343E-3</v>
      </c>
      <c r="E240" s="38">
        <v>2.3492560689115114E-4</v>
      </c>
    </row>
    <row r="241" spans="1:5" x14ac:dyDescent="0.25">
      <c r="A241" s="38" t="s">
        <v>3057</v>
      </c>
      <c r="B241" s="38">
        <v>0.85168363351605325</v>
      </c>
      <c r="C241" s="38">
        <v>9.827721221613156E-3</v>
      </c>
      <c r="D241" s="38">
        <v>0.85168363351605325</v>
      </c>
      <c r="E241" s="38">
        <v>9.827721221613156E-3</v>
      </c>
    </row>
    <row r="242" spans="1:5" x14ac:dyDescent="0.25">
      <c r="A242" s="38" t="s">
        <v>3119</v>
      </c>
      <c r="B242" s="38">
        <v>1.1384103367267031</v>
      </c>
      <c r="C242" s="38">
        <v>4.8942834768989823E-3</v>
      </c>
      <c r="D242" s="38">
        <v>1.1384103367267031</v>
      </c>
      <c r="E242" s="38">
        <v>4.8942834768989823E-3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workbookViewId="0">
      <selection activeCell="C11" sqref="C11"/>
    </sheetView>
  </sheetViews>
  <sheetFormatPr defaultRowHeight="15" x14ac:dyDescent="0.25"/>
  <cols>
    <col min="1" max="2" width="11.5703125" bestFit="1" customWidth="1"/>
    <col min="3" max="3" width="16.28515625" bestFit="1" customWidth="1"/>
    <col min="4" max="4" width="15.85546875" bestFit="1" customWidth="1"/>
  </cols>
  <sheetData>
    <row r="2" spans="1:4" x14ac:dyDescent="0.25">
      <c r="A2" s="39" t="s">
        <v>1242</v>
      </c>
      <c r="B2" s="39" t="s">
        <v>1243</v>
      </c>
      <c r="C2" s="39" t="s">
        <v>999</v>
      </c>
      <c r="D2" s="39" t="s">
        <v>1000</v>
      </c>
    </row>
    <row r="3" spans="1:4" x14ac:dyDescent="0.25">
      <c r="A3" s="40">
        <v>395.29267815191838</v>
      </c>
      <c r="B3" s="40">
        <v>3.412411902897416</v>
      </c>
      <c r="C3" s="40">
        <v>392.14591861065281</v>
      </c>
      <c r="D3" s="40">
        <v>3.412411902897416</v>
      </c>
    </row>
    <row r="4" spans="1:4" x14ac:dyDescent="0.25">
      <c r="C4" s="41" t="s">
        <v>1004</v>
      </c>
      <c r="D4" s="41" t="s">
        <v>1007</v>
      </c>
    </row>
    <row r="5" spans="1:4" x14ac:dyDescent="0.25">
      <c r="C5" s="42">
        <v>302.379287151499</v>
      </c>
      <c r="D5" s="42">
        <v>4.2142778820351996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8"/>
  <sheetViews>
    <sheetView topLeftCell="A109" workbookViewId="0">
      <selection activeCell="E126" sqref="E126"/>
    </sheetView>
  </sheetViews>
  <sheetFormatPr defaultRowHeight="15" x14ac:dyDescent="0.25"/>
  <cols>
    <col min="2" max="2" width="13.28515625" customWidth="1"/>
    <col min="4" max="4" width="19.5703125" customWidth="1"/>
  </cols>
  <sheetData>
    <row r="1" spans="1:10" x14ac:dyDescent="0.25">
      <c r="A1" s="58" t="s">
        <v>1255</v>
      </c>
      <c r="B1" s="58" t="s">
        <v>0</v>
      </c>
      <c r="C1" s="58" t="s">
        <v>1256</v>
      </c>
      <c r="D1" s="58" t="s">
        <v>1266</v>
      </c>
      <c r="E1" s="58" t="s">
        <v>1257</v>
      </c>
      <c r="F1" s="58" t="s">
        <v>3</v>
      </c>
      <c r="G1" s="58" t="s">
        <v>4</v>
      </c>
      <c r="H1" s="58" t="s">
        <v>3009</v>
      </c>
      <c r="I1" s="25" t="s">
        <v>1267</v>
      </c>
      <c r="J1" s="25" t="s">
        <v>3013</v>
      </c>
    </row>
    <row r="2" spans="1:10" x14ac:dyDescent="0.25">
      <c r="A2" s="59">
        <v>13312</v>
      </c>
      <c r="B2" s="59" t="s">
        <v>1017</v>
      </c>
      <c r="C2" s="59">
        <v>2010</v>
      </c>
      <c r="D2" s="60">
        <v>40270</v>
      </c>
      <c r="E2" s="59">
        <v>62</v>
      </c>
      <c r="F2" s="59">
        <v>1173</v>
      </c>
      <c r="G2" s="59">
        <v>21958</v>
      </c>
      <c r="H2" s="61" t="s">
        <v>3010</v>
      </c>
      <c r="I2" s="61" t="s">
        <v>1270</v>
      </c>
      <c r="J2" s="61" t="s">
        <v>4385</v>
      </c>
    </row>
    <row r="3" spans="1:10" x14ac:dyDescent="0.25">
      <c r="A3" s="59">
        <v>13313</v>
      </c>
      <c r="B3" s="59" t="s">
        <v>1017</v>
      </c>
      <c r="C3" s="59">
        <v>2010</v>
      </c>
      <c r="D3" s="60">
        <v>40270</v>
      </c>
      <c r="E3" s="59">
        <v>93</v>
      </c>
      <c r="F3" s="59">
        <v>53</v>
      </c>
      <c r="G3" s="59">
        <v>4929</v>
      </c>
      <c r="H3" s="61" t="s">
        <v>3010</v>
      </c>
      <c r="I3" s="61" t="s">
        <v>1322</v>
      </c>
      <c r="J3" s="61" t="s">
        <v>4386</v>
      </c>
    </row>
    <row r="4" spans="1:10" x14ac:dyDescent="0.25">
      <c r="A4" s="59">
        <v>13314</v>
      </c>
      <c r="B4" s="59" t="s">
        <v>1053</v>
      </c>
      <c r="C4" s="59">
        <v>2010</v>
      </c>
      <c r="D4" s="60">
        <v>40275</v>
      </c>
      <c r="E4" s="59">
        <v>57</v>
      </c>
      <c r="F4" s="59">
        <v>16</v>
      </c>
      <c r="G4" s="59">
        <v>1616</v>
      </c>
      <c r="H4" s="61" t="s">
        <v>3010</v>
      </c>
      <c r="I4" s="61" t="s">
        <v>1283</v>
      </c>
      <c r="J4" s="61" t="s">
        <v>4387</v>
      </c>
    </row>
    <row r="5" spans="1:10" x14ac:dyDescent="0.25">
      <c r="A5" s="59">
        <v>13321</v>
      </c>
      <c r="B5" s="59" t="s">
        <v>1053</v>
      </c>
      <c r="C5" s="59">
        <v>2010</v>
      </c>
      <c r="D5" s="60">
        <v>40275</v>
      </c>
      <c r="E5" s="59">
        <v>136</v>
      </c>
      <c r="F5" s="59">
        <v>31</v>
      </c>
      <c r="G5" s="59">
        <v>4216</v>
      </c>
      <c r="H5" s="61" t="s">
        <v>3011</v>
      </c>
      <c r="I5" s="61" t="s">
        <v>1272</v>
      </c>
      <c r="J5" s="61" t="s">
        <v>4388</v>
      </c>
    </row>
    <row r="6" spans="1:10" x14ac:dyDescent="0.25">
      <c r="A6" s="59">
        <v>13323</v>
      </c>
      <c r="B6" s="59" t="s">
        <v>1060</v>
      </c>
      <c r="C6" s="59">
        <v>2010</v>
      </c>
      <c r="D6" s="60">
        <v>40276</v>
      </c>
      <c r="E6" s="59">
        <v>416</v>
      </c>
      <c r="F6" s="59">
        <v>13</v>
      </c>
      <c r="G6" s="59">
        <v>5408</v>
      </c>
      <c r="H6" s="61" t="s">
        <v>3011</v>
      </c>
      <c r="I6" s="61" t="s">
        <v>1272</v>
      </c>
      <c r="J6" s="61" t="s">
        <v>4389</v>
      </c>
    </row>
    <row r="7" spans="1:10" x14ac:dyDescent="0.25">
      <c r="A7" s="59">
        <v>13325</v>
      </c>
      <c r="B7" s="59" t="s">
        <v>1060</v>
      </c>
      <c r="C7" s="59">
        <v>2010</v>
      </c>
      <c r="D7" s="60">
        <v>40276</v>
      </c>
      <c r="E7" s="59">
        <v>57</v>
      </c>
      <c r="F7" s="59">
        <v>12</v>
      </c>
      <c r="G7" s="59">
        <v>684</v>
      </c>
      <c r="H7" s="61" t="s">
        <v>3011</v>
      </c>
      <c r="I7" s="61" t="s">
        <v>1272</v>
      </c>
      <c r="J7" s="61" t="s">
        <v>4390</v>
      </c>
    </row>
    <row r="8" spans="1:10" x14ac:dyDescent="0.25">
      <c r="A8" s="59">
        <v>13322</v>
      </c>
      <c r="B8" s="59" t="s">
        <v>1069</v>
      </c>
      <c r="C8" s="59">
        <v>2010</v>
      </c>
      <c r="D8" s="60">
        <v>40277</v>
      </c>
      <c r="E8" s="59">
        <v>47</v>
      </c>
      <c r="F8" s="59">
        <v>23</v>
      </c>
      <c r="G8" s="59">
        <v>1081</v>
      </c>
      <c r="H8" s="61" t="s">
        <v>3011</v>
      </c>
      <c r="I8" s="61" t="s">
        <v>1272</v>
      </c>
      <c r="J8" s="61" t="s">
        <v>4391</v>
      </c>
    </row>
    <row r="9" spans="1:10" x14ac:dyDescent="0.25">
      <c r="A9" s="59">
        <v>13324</v>
      </c>
      <c r="B9" s="59" t="s">
        <v>1069</v>
      </c>
      <c r="C9" s="59">
        <v>2010</v>
      </c>
      <c r="D9" s="60">
        <v>40277</v>
      </c>
      <c r="E9" s="59">
        <v>372</v>
      </c>
      <c r="F9" s="59">
        <v>3</v>
      </c>
      <c r="G9" s="59">
        <v>1116</v>
      </c>
      <c r="H9" s="61" t="s">
        <v>3011</v>
      </c>
      <c r="I9" s="61" t="s">
        <v>1272</v>
      </c>
      <c r="J9" s="61" t="s">
        <v>4392</v>
      </c>
    </row>
    <row r="10" spans="1:10" x14ac:dyDescent="0.25">
      <c r="A10" s="59">
        <v>13329</v>
      </c>
      <c r="B10" s="59" t="s">
        <v>1114</v>
      </c>
      <c r="C10" s="59">
        <v>2010</v>
      </c>
      <c r="D10" s="60">
        <v>40283</v>
      </c>
      <c r="E10" s="59">
        <v>283</v>
      </c>
      <c r="F10" s="59">
        <v>43</v>
      </c>
      <c r="G10" s="59">
        <v>5479</v>
      </c>
      <c r="H10" s="61" t="s">
        <v>3011</v>
      </c>
      <c r="I10" s="61" t="s">
        <v>1272</v>
      </c>
      <c r="J10" s="61" t="s">
        <v>4393</v>
      </c>
    </row>
    <row r="11" spans="1:10" x14ac:dyDescent="0.25">
      <c r="A11" s="59">
        <v>13315</v>
      </c>
      <c r="B11" s="59" t="s">
        <v>1122</v>
      </c>
      <c r="C11" s="59">
        <v>2010</v>
      </c>
      <c r="D11" s="60">
        <v>40284</v>
      </c>
      <c r="E11" s="59">
        <v>183</v>
      </c>
      <c r="F11" s="59">
        <v>61</v>
      </c>
      <c r="G11" s="59">
        <v>8168</v>
      </c>
      <c r="H11" s="61" t="s">
        <v>3010</v>
      </c>
      <c r="I11" s="61" t="s">
        <v>1274</v>
      </c>
      <c r="J11" s="61" t="s">
        <v>4394</v>
      </c>
    </row>
    <row r="12" spans="1:10" x14ac:dyDescent="0.25">
      <c r="A12" s="59">
        <v>13316</v>
      </c>
      <c r="B12" s="59" t="s">
        <v>1122</v>
      </c>
      <c r="C12" s="59">
        <v>2010</v>
      </c>
      <c r="D12" s="60">
        <v>40284</v>
      </c>
      <c r="E12" s="59">
        <v>131</v>
      </c>
      <c r="F12" s="59">
        <v>167</v>
      </c>
      <c r="G12" s="59">
        <v>8488</v>
      </c>
      <c r="H12" s="61" t="s">
        <v>3010</v>
      </c>
      <c r="I12" s="61" t="s">
        <v>1270</v>
      </c>
      <c r="J12" s="61" t="s">
        <v>1899</v>
      </c>
    </row>
    <row r="13" spans="1:10" x14ac:dyDescent="0.25">
      <c r="A13" s="59">
        <v>13317</v>
      </c>
      <c r="B13" s="59" t="s">
        <v>1128</v>
      </c>
      <c r="C13" s="59">
        <v>2010</v>
      </c>
      <c r="D13" s="60">
        <v>40285</v>
      </c>
      <c r="E13" s="59">
        <v>67</v>
      </c>
      <c r="F13" s="59">
        <v>311</v>
      </c>
      <c r="G13" s="59">
        <v>20837</v>
      </c>
      <c r="H13" s="61" t="s">
        <v>3010</v>
      </c>
      <c r="I13" s="61" t="s">
        <v>1274</v>
      </c>
      <c r="J13" s="61" t="s">
        <v>4395</v>
      </c>
    </row>
    <row r="14" spans="1:10" x14ac:dyDescent="0.25">
      <c r="A14" s="59">
        <v>13318</v>
      </c>
      <c r="B14" s="59" t="s">
        <v>1136</v>
      </c>
      <c r="C14" s="59">
        <v>2010</v>
      </c>
      <c r="D14" s="60">
        <v>40286</v>
      </c>
      <c r="E14" s="59">
        <v>54</v>
      </c>
      <c r="F14" s="59">
        <v>981</v>
      </c>
      <c r="G14" s="59">
        <v>41710</v>
      </c>
      <c r="H14" s="61" t="s">
        <v>3010</v>
      </c>
      <c r="I14" s="61" t="s">
        <v>1270</v>
      </c>
      <c r="J14" s="61" t="s">
        <v>4396</v>
      </c>
    </row>
    <row r="15" spans="1:10" x14ac:dyDescent="0.25">
      <c r="A15" s="59">
        <v>13331</v>
      </c>
      <c r="B15" s="59" t="s">
        <v>1206</v>
      </c>
      <c r="C15" s="59">
        <v>2010</v>
      </c>
      <c r="D15" s="60">
        <v>40294</v>
      </c>
      <c r="E15" s="59">
        <v>195</v>
      </c>
      <c r="F15" s="59">
        <v>9</v>
      </c>
      <c r="G15" s="59">
        <v>1755</v>
      </c>
      <c r="H15" s="61" t="s">
        <v>3011</v>
      </c>
      <c r="I15" s="61" t="s">
        <v>1272</v>
      </c>
      <c r="J15" s="61" t="s">
        <v>4397</v>
      </c>
    </row>
    <row r="16" spans="1:10" x14ac:dyDescent="0.25">
      <c r="A16" s="59">
        <v>13319</v>
      </c>
      <c r="B16" s="59" t="s">
        <v>1215</v>
      </c>
      <c r="C16" s="59">
        <v>2010</v>
      </c>
      <c r="D16" s="60">
        <v>40295</v>
      </c>
      <c r="E16" s="59">
        <v>29</v>
      </c>
      <c r="F16" s="59">
        <v>172</v>
      </c>
      <c r="G16" s="59">
        <v>2648</v>
      </c>
      <c r="H16" s="61" t="s">
        <v>3010</v>
      </c>
      <c r="I16" s="61" t="s">
        <v>1270</v>
      </c>
      <c r="J16" s="61" t="s">
        <v>4345</v>
      </c>
    </row>
    <row r="17" spans="1:10" x14ac:dyDescent="0.25">
      <c r="A17" s="59">
        <v>13320</v>
      </c>
      <c r="B17" s="59" t="s">
        <v>1215</v>
      </c>
      <c r="C17" s="59">
        <v>2010</v>
      </c>
      <c r="D17" s="60">
        <v>40295</v>
      </c>
      <c r="E17" s="59">
        <v>10</v>
      </c>
      <c r="F17" s="59">
        <v>1359</v>
      </c>
      <c r="G17" s="59">
        <v>13590</v>
      </c>
      <c r="H17" s="61" t="s">
        <v>3010</v>
      </c>
      <c r="I17" s="61" t="s">
        <v>1270</v>
      </c>
      <c r="J17" s="61" t="s">
        <v>4398</v>
      </c>
    </row>
    <row r="18" spans="1:10" x14ac:dyDescent="0.25">
      <c r="A18" s="59">
        <v>13326</v>
      </c>
      <c r="B18" s="59" t="s">
        <v>1215</v>
      </c>
      <c r="C18" s="59">
        <v>2010</v>
      </c>
      <c r="D18" s="60">
        <v>40295</v>
      </c>
      <c r="E18" s="59">
        <v>145</v>
      </c>
      <c r="F18" s="59">
        <v>75</v>
      </c>
      <c r="G18" s="59">
        <v>10875</v>
      </c>
      <c r="H18" s="61" t="s">
        <v>3011</v>
      </c>
      <c r="I18" s="61" t="s">
        <v>1272</v>
      </c>
      <c r="J18" s="61" t="s">
        <v>4399</v>
      </c>
    </row>
    <row r="19" spans="1:10" x14ac:dyDescent="0.25">
      <c r="A19" s="59">
        <v>13328</v>
      </c>
      <c r="B19" s="59" t="s">
        <v>1215</v>
      </c>
      <c r="C19" s="59">
        <v>2010</v>
      </c>
      <c r="D19" s="60">
        <v>40295</v>
      </c>
      <c r="E19" s="59">
        <v>105</v>
      </c>
      <c r="F19" s="59">
        <v>25</v>
      </c>
      <c r="G19" s="59">
        <v>2625</v>
      </c>
      <c r="H19" s="61" t="s">
        <v>3011</v>
      </c>
      <c r="I19" s="61" t="s">
        <v>1272</v>
      </c>
      <c r="J19" s="61" t="s">
        <v>4400</v>
      </c>
    </row>
    <row r="20" spans="1:10" x14ac:dyDescent="0.25">
      <c r="A20" s="59">
        <v>13330</v>
      </c>
      <c r="B20" s="59" t="s">
        <v>1215</v>
      </c>
      <c r="C20" s="59">
        <v>2010</v>
      </c>
      <c r="D20" s="60">
        <v>40295</v>
      </c>
      <c r="E20" s="59">
        <v>365</v>
      </c>
      <c r="F20" s="59">
        <v>80</v>
      </c>
      <c r="G20" s="59">
        <v>29200</v>
      </c>
      <c r="H20" s="61" t="s">
        <v>3011</v>
      </c>
      <c r="I20" s="61" t="s">
        <v>1272</v>
      </c>
      <c r="J20" s="61" t="s">
        <v>4401</v>
      </c>
    </row>
    <row r="21" spans="1:10" x14ac:dyDescent="0.25">
      <c r="A21" s="59">
        <v>13327</v>
      </c>
      <c r="B21" s="59" t="s">
        <v>1235</v>
      </c>
      <c r="C21" s="59">
        <v>2010</v>
      </c>
      <c r="D21" s="60">
        <v>40298</v>
      </c>
      <c r="E21" s="59">
        <v>257</v>
      </c>
      <c r="F21" s="59">
        <v>7</v>
      </c>
      <c r="G21" s="59">
        <v>1799</v>
      </c>
      <c r="H21" s="61" t="s">
        <v>3011</v>
      </c>
      <c r="I21" s="61" t="s">
        <v>1272</v>
      </c>
      <c r="J21" s="61" t="s">
        <v>4402</v>
      </c>
    </row>
    <row r="22" spans="1:10" x14ac:dyDescent="0.25">
      <c r="A22" s="59">
        <v>13333</v>
      </c>
      <c r="B22" s="59" t="s">
        <v>1037</v>
      </c>
      <c r="C22" s="59">
        <v>2010</v>
      </c>
      <c r="D22" s="60">
        <v>40303</v>
      </c>
      <c r="E22" s="59">
        <v>12</v>
      </c>
      <c r="F22" s="59">
        <v>16</v>
      </c>
      <c r="G22" s="59">
        <v>192</v>
      </c>
      <c r="H22" s="61" t="s">
        <v>3010</v>
      </c>
      <c r="I22" s="61" t="s">
        <v>1322</v>
      </c>
      <c r="J22" s="61" t="s">
        <v>4403</v>
      </c>
    </row>
    <row r="23" spans="1:10" x14ac:dyDescent="0.25">
      <c r="A23" s="59">
        <v>13357</v>
      </c>
      <c r="B23" s="59" t="s">
        <v>1037</v>
      </c>
      <c r="C23" s="59">
        <v>2010</v>
      </c>
      <c r="D23" s="60">
        <v>40303</v>
      </c>
      <c r="E23" s="59">
        <v>312</v>
      </c>
      <c r="F23" s="59">
        <v>33</v>
      </c>
      <c r="G23" s="59">
        <v>10296</v>
      </c>
      <c r="H23" s="61" t="s">
        <v>3011</v>
      </c>
      <c r="I23" s="61" t="s">
        <v>1272</v>
      </c>
      <c r="J23" s="61" t="s">
        <v>4404</v>
      </c>
    </row>
    <row r="24" spans="1:10" x14ac:dyDescent="0.25">
      <c r="A24" s="59">
        <v>13334</v>
      </c>
      <c r="B24" s="59" t="s">
        <v>1044</v>
      </c>
      <c r="C24" s="59">
        <v>2010</v>
      </c>
      <c r="D24" s="60">
        <v>40304</v>
      </c>
      <c r="E24" s="59">
        <v>45</v>
      </c>
      <c r="F24" s="59">
        <v>1520</v>
      </c>
      <c r="G24" s="59">
        <v>40484</v>
      </c>
      <c r="H24" s="61" t="s">
        <v>3010</v>
      </c>
      <c r="I24" s="61" t="s">
        <v>1270</v>
      </c>
      <c r="J24" s="61" t="s">
        <v>2568</v>
      </c>
    </row>
    <row r="25" spans="1:10" x14ac:dyDescent="0.25">
      <c r="A25" s="59">
        <v>13335</v>
      </c>
      <c r="B25" s="59" t="s">
        <v>1044</v>
      </c>
      <c r="C25" s="59">
        <v>2010</v>
      </c>
      <c r="D25" s="60">
        <v>40304</v>
      </c>
      <c r="E25" s="59">
        <v>148</v>
      </c>
      <c r="F25" s="59">
        <v>9</v>
      </c>
      <c r="G25" s="59">
        <v>1332</v>
      </c>
      <c r="H25" s="61" t="s">
        <v>3010</v>
      </c>
      <c r="I25" s="61" t="s">
        <v>1274</v>
      </c>
      <c r="J25" s="61" t="s">
        <v>4405</v>
      </c>
    </row>
    <row r="26" spans="1:10" x14ac:dyDescent="0.25">
      <c r="A26" s="59">
        <v>13359</v>
      </c>
      <c r="B26" s="59" t="s">
        <v>1044</v>
      </c>
      <c r="C26" s="59">
        <v>2010</v>
      </c>
      <c r="D26" s="60">
        <v>40304</v>
      </c>
      <c r="E26" s="59">
        <v>382</v>
      </c>
      <c r="F26" s="59">
        <v>12</v>
      </c>
      <c r="G26" s="59">
        <v>16380</v>
      </c>
      <c r="H26" s="61" t="s">
        <v>3011</v>
      </c>
      <c r="I26" s="61" t="s">
        <v>1272</v>
      </c>
      <c r="J26" s="61" t="s">
        <v>4406</v>
      </c>
    </row>
    <row r="27" spans="1:10" x14ac:dyDescent="0.25">
      <c r="A27" s="59">
        <v>13336</v>
      </c>
      <c r="B27" s="59" t="s">
        <v>1061</v>
      </c>
      <c r="C27" s="59">
        <v>2010</v>
      </c>
      <c r="D27" s="60">
        <v>40306</v>
      </c>
      <c r="E27" s="59">
        <v>134</v>
      </c>
      <c r="F27" s="59">
        <v>730</v>
      </c>
      <c r="G27" s="59">
        <v>53348</v>
      </c>
      <c r="H27" s="61" t="s">
        <v>3010</v>
      </c>
      <c r="I27" s="61" t="s">
        <v>1274</v>
      </c>
      <c r="J27" s="61" t="s">
        <v>4407</v>
      </c>
    </row>
    <row r="28" spans="1:10" x14ac:dyDescent="0.25">
      <c r="A28" s="59">
        <v>13337</v>
      </c>
      <c r="B28" s="59" t="s">
        <v>1061</v>
      </c>
      <c r="C28" s="59">
        <v>2010</v>
      </c>
      <c r="D28" s="60">
        <v>40306</v>
      </c>
      <c r="E28" s="59">
        <v>500</v>
      </c>
      <c r="F28" s="59">
        <v>55</v>
      </c>
      <c r="G28" s="59">
        <v>14162</v>
      </c>
      <c r="H28" s="61" t="s">
        <v>3010</v>
      </c>
      <c r="I28" s="61" t="s">
        <v>1274</v>
      </c>
      <c r="J28" s="61" t="s">
        <v>4408</v>
      </c>
    </row>
    <row r="29" spans="1:10" x14ac:dyDescent="0.25">
      <c r="A29" s="59">
        <v>13358</v>
      </c>
      <c r="B29" s="59" t="s">
        <v>1061</v>
      </c>
      <c r="C29" s="59">
        <v>2010</v>
      </c>
      <c r="D29" s="60">
        <v>40306</v>
      </c>
      <c r="E29" s="59">
        <v>395</v>
      </c>
      <c r="F29" s="59">
        <v>120</v>
      </c>
      <c r="G29" s="59">
        <v>31920</v>
      </c>
      <c r="H29" s="61" t="s">
        <v>3011</v>
      </c>
      <c r="I29" s="61" t="s">
        <v>1272</v>
      </c>
      <c r="J29" s="61" t="s">
        <v>4409</v>
      </c>
    </row>
    <row r="30" spans="1:10" x14ac:dyDescent="0.25">
      <c r="A30" s="59">
        <v>13338</v>
      </c>
      <c r="B30" s="59" t="s">
        <v>1070</v>
      </c>
      <c r="C30" s="59">
        <v>2010</v>
      </c>
      <c r="D30" s="60">
        <v>40307</v>
      </c>
      <c r="E30" s="59">
        <v>29</v>
      </c>
      <c r="F30" s="59">
        <v>64</v>
      </c>
      <c r="G30" s="59">
        <v>1856</v>
      </c>
      <c r="H30" s="61" t="s">
        <v>3010</v>
      </c>
      <c r="I30" s="61" t="s">
        <v>1274</v>
      </c>
      <c r="J30" s="61" t="s">
        <v>4410</v>
      </c>
    </row>
    <row r="31" spans="1:10" x14ac:dyDescent="0.25">
      <c r="A31" s="59">
        <v>13339</v>
      </c>
      <c r="B31" s="59" t="s">
        <v>1090</v>
      </c>
      <c r="C31" s="59">
        <v>2010</v>
      </c>
      <c r="D31" s="60">
        <v>40310</v>
      </c>
      <c r="E31" s="59">
        <v>758</v>
      </c>
      <c r="F31" s="59">
        <v>91</v>
      </c>
      <c r="G31" s="59">
        <v>11176</v>
      </c>
      <c r="H31" s="61" t="s">
        <v>3010</v>
      </c>
      <c r="I31" s="61" t="s">
        <v>1322</v>
      </c>
      <c r="J31" s="61" t="s">
        <v>4411</v>
      </c>
    </row>
    <row r="32" spans="1:10" x14ac:dyDescent="0.25">
      <c r="A32" s="59">
        <v>13360</v>
      </c>
      <c r="B32" s="59" t="s">
        <v>1090</v>
      </c>
      <c r="C32" s="59">
        <v>2010</v>
      </c>
      <c r="D32" s="60">
        <v>40310</v>
      </c>
      <c r="E32" s="59">
        <v>388</v>
      </c>
      <c r="F32" s="59">
        <v>12</v>
      </c>
      <c r="G32" s="59">
        <v>27708</v>
      </c>
      <c r="H32" s="61" t="s">
        <v>3011</v>
      </c>
      <c r="I32" s="61" t="s">
        <v>1272</v>
      </c>
      <c r="J32" s="61" t="s">
        <v>4412</v>
      </c>
    </row>
    <row r="33" spans="1:10" x14ac:dyDescent="0.25">
      <c r="A33" s="59">
        <v>13363</v>
      </c>
      <c r="B33" s="59" t="s">
        <v>1105</v>
      </c>
      <c r="C33" s="59">
        <v>2010</v>
      </c>
      <c r="D33" s="60">
        <v>40312</v>
      </c>
      <c r="E33" s="59">
        <v>360</v>
      </c>
      <c r="F33" s="59">
        <v>21</v>
      </c>
      <c r="G33" s="59">
        <v>6543</v>
      </c>
      <c r="H33" s="61" t="s">
        <v>3011</v>
      </c>
      <c r="I33" s="61" t="s">
        <v>1272</v>
      </c>
      <c r="J33" s="61" t="s">
        <v>4413</v>
      </c>
    </row>
    <row r="34" spans="1:10" x14ac:dyDescent="0.25">
      <c r="A34" s="59">
        <v>13340</v>
      </c>
      <c r="B34" s="59" t="s">
        <v>1129</v>
      </c>
      <c r="C34" s="59">
        <v>2010</v>
      </c>
      <c r="D34" s="60">
        <v>40315</v>
      </c>
      <c r="E34" s="59">
        <v>61</v>
      </c>
      <c r="F34" s="59">
        <v>2516</v>
      </c>
      <c r="G34" s="59">
        <v>153476</v>
      </c>
      <c r="H34" s="61" t="s">
        <v>3010</v>
      </c>
      <c r="I34" s="61" t="s">
        <v>1270</v>
      </c>
      <c r="J34" s="61" t="s">
        <v>4414</v>
      </c>
    </row>
    <row r="35" spans="1:10" x14ac:dyDescent="0.25">
      <c r="A35" s="59">
        <v>13342</v>
      </c>
      <c r="B35" s="59" t="s">
        <v>1137</v>
      </c>
      <c r="C35" s="59">
        <v>2010</v>
      </c>
      <c r="D35" s="60">
        <v>40316</v>
      </c>
      <c r="E35" s="59">
        <v>22</v>
      </c>
      <c r="F35" s="59">
        <v>1520</v>
      </c>
      <c r="G35" s="59">
        <v>27490</v>
      </c>
      <c r="H35" s="61" t="s">
        <v>3010</v>
      </c>
      <c r="I35" s="61" t="s">
        <v>1322</v>
      </c>
      <c r="J35" s="61" t="s">
        <v>4415</v>
      </c>
    </row>
    <row r="36" spans="1:10" x14ac:dyDescent="0.25">
      <c r="A36" s="59">
        <v>13361</v>
      </c>
      <c r="B36" s="59" t="s">
        <v>1137</v>
      </c>
      <c r="C36" s="59">
        <v>2010</v>
      </c>
      <c r="D36" s="60">
        <v>40316</v>
      </c>
      <c r="E36" s="59">
        <v>180</v>
      </c>
      <c r="F36" s="59">
        <v>38</v>
      </c>
      <c r="G36" s="59">
        <v>6840</v>
      </c>
      <c r="H36" s="61" t="s">
        <v>3011</v>
      </c>
      <c r="I36" s="61" t="s">
        <v>1272</v>
      </c>
      <c r="J36" s="61" t="s">
        <v>4416</v>
      </c>
    </row>
    <row r="37" spans="1:10" x14ac:dyDescent="0.25">
      <c r="A37" s="59">
        <v>13364</v>
      </c>
      <c r="B37" s="59" t="s">
        <v>1137</v>
      </c>
      <c r="C37" s="59">
        <v>2010</v>
      </c>
      <c r="D37" s="60">
        <v>40316</v>
      </c>
      <c r="E37" s="59">
        <v>14</v>
      </c>
      <c r="F37" s="59">
        <v>63</v>
      </c>
      <c r="G37" s="59">
        <v>1638</v>
      </c>
      <c r="H37" s="61" t="s">
        <v>3011</v>
      </c>
      <c r="I37" s="61" t="s">
        <v>1272</v>
      </c>
      <c r="J37" s="61" t="s">
        <v>4417</v>
      </c>
    </row>
    <row r="38" spans="1:10" x14ac:dyDescent="0.25">
      <c r="A38" s="59">
        <v>13365</v>
      </c>
      <c r="B38" s="59" t="s">
        <v>1137</v>
      </c>
      <c r="C38" s="59">
        <v>2010</v>
      </c>
      <c r="D38" s="60">
        <v>40316</v>
      </c>
      <c r="E38" s="59">
        <v>435</v>
      </c>
      <c r="F38" s="59">
        <v>6</v>
      </c>
      <c r="G38" s="59">
        <v>2610</v>
      </c>
      <c r="H38" s="61" t="s">
        <v>3011</v>
      </c>
      <c r="I38" s="61" t="s">
        <v>1272</v>
      </c>
      <c r="J38" s="61" t="s">
        <v>4418</v>
      </c>
    </row>
    <row r="39" spans="1:10" x14ac:dyDescent="0.25">
      <c r="A39" s="59">
        <v>13343</v>
      </c>
      <c r="B39" s="59" t="s">
        <v>1146</v>
      </c>
      <c r="C39" s="59">
        <v>2010</v>
      </c>
      <c r="D39" s="60">
        <v>40317</v>
      </c>
      <c r="E39" s="59">
        <v>41</v>
      </c>
      <c r="F39" s="59">
        <v>222</v>
      </c>
      <c r="G39" s="59">
        <v>9102</v>
      </c>
      <c r="H39" s="61" t="s">
        <v>3010</v>
      </c>
      <c r="I39" s="61" t="s">
        <v>1274</v>
      </c>
      <c r="J39" s="61" t="s">
        <v>4419</v>
      </c>
    </row>
    <row r="40" spans="1:10" x14ac:dyDescent="0.25">
      <c r="A40" s="59">
        <v>13356</v>
      </c>
      <c r="B40" s="59" t="s">
        <v>1146</v>
      </c>
      <c r="C40" s="59">
        <v>2010</v>
      </c>
      <c r="D40" s="60">
        <v>40317</v>
      </c>
      <c r="E40" s="59">
        <v>502</v>
      </c>
      <c r="F40" s="59">
        <v>20</v>
      </c>
      <c r="G40" s="59">
        <v>30669</v>
      </c>
      <c r="H40" s="61" t="s">
        <v>3011</v>
      </c>
      <c r="I40" s="61" t="s">
        <v>1272</v>
      </c>
      <c r="J40" s="61" t="s">
        <v>4420</v>
      </c>
    </row>
    <row r="41" spans="1:10" x14ac:dyDescent="0.25">
      <c r="A41" s="59">
        <v>13368</v>
      </c>
      <c r="B41" s="59" t="s">
        <v>1146</v>
      </c>
      <c r="C41" s="59">
        <v>2010</v>
      </c>
      <c r="D41" s="60">
        <v>40317</v>
      </c>
      <c r="E41" s="59">
        <v>48</v>
      </c>
      <c r="F41" s="59">
        <v>165</v>
      </c>
      <c r="G41" s="59">
        <v>7920</v>
      </c>
      <c r="H41" s="61" t="s">
        <v>3011</v>
      </c>
      <c r="I41" s="61" t="s">
        <v>1272</v>
      </c>
      <c r="J41" s="61" t="s">
        <v>4421</v>
      </c>
    </row>
    <row r="42" spans="1:10" x14ac:dyDescent="0.25">
      <c r="A42" s="59">
        <v>13344</v>
      </c>
      <c r="B42" s="59" t="s">
        <v>1163</v>
      </c>
      <c r="C42" s="59">
        <v>2010</v>
      </c>
      <c r="D42" s="60">
        <v>40319</v>
      </c>
      <c r="E42" s="59">
        <v>58</v>
      </c>
      <c r="F42" s="59">
        <v>17</v>
      </c>
      <c r="G42" s="59">
        <v>986</v>
      </c>
      <c r="H42" s="61" t="s">
        <v>3010</v>
      </c>
      <c r="I42" s="61" t="s">
        <v>1274</v>
      </c>
      <c r="J42" s="61" t="s">
        <v>4422</v>
      </c>
    </row>
    <row r="43" spans="1:10" x14ac:dyDescent="0.25">
      <c r="A43" s="59">
        <v>13345</v>
      </c>
      <c r="B43" s="59" t="s">
        <v>1163</v>
      </c>
      <c r="C43" s="59">
        <v>2010</v>
      </c>
      <c r="D43" s="60">
        <v>40319</v>
      </c>
      <c r="E43" s="59">
        <v>142</v>
      </c>
      <c r="F43" s="59">
        <v>18</v>
      </c>
      <c r="G43" s="59">
        <v>2556</v>
      </c>
      <c r="H43" s="61" t="s">
        <v>3010</v>
      </c>
      <c r="I43" s="61" t="s">
        <v>1274</v>
      </c>
      <c r="J43" s="61" t="s">
        <v>4423</v>
      </c>
    </row>
    <row r="44" spans="1:10" x14ac:dyDescent="0.25">
      <c r="A44" s="59">
        <v>13346</v>
      </c>
      <c r="B44" s="59" t="s">
        <v>1189</v>
      </c>
      <c r="C44" s="59">
        <v>2010</v>
      </c>
      <c r="D44" s="60">
        <v>40322</v>
      </c>
      <c r="E44" s="59">
        <v>197</v>
      </c>
      <c r="F44" s="59">
        <v>695</v>
      </c>
      <c r="G44" s="59">
        <v>20635</v>
      </c>
      <c r="H44" s="61" t="s">
        <v>3010</v>
      </c>
      <c r="I44" s="61" t="s">
        <v>1322</v>
      </c>
      <c r="J44" s="61" t="s">
        <v>4424</v>
      </c>
    </row>
    <row r="45" spans="1:10" x14ac:dyDescent="0.25">
      <c r="A45" s="59">
        <v>13347</v>
      </c>
      <c r="B45" s="59" t="s">
        <v>1189</v>
      </c>
      <c r="C45" s="59">
        <v>2010</v>
      </c>
      <c r="D45" s="60">
        <v>40322</v>
      </c>
      <c r="E45" s="59">
        <v>50</v>
      </c>
      <c r="F45" s="59">
        <v>1273</v>
      </c>
      <c r="G45" s="59">
        <v>497008</v>
      </c>
      <c r="H45" s="61" t="s">
        <v>3010</v>
      </c>
      <c r="I45" s="61" t="s">
        <v>1322</v>
      </c>
      <c r="J45" s="61" t="s">
        <v>4425</v>
      </c>
    </row>
    <row r="46" spans="1:10" x14ac:dyDescent="0.25">
      <c r="A46" s="59">
        <v>13348</v>
      </c>
      <c r="B46" s="59" t="s">
        <v>1189</v>
      </c>
      <c r="C46" s="59">
        <v>2010</v>
      </c>
      <c r="D46" s="60">
        <v>40322</v>
      </c>
      <c r="E46" s="59">
        <v>613</v>
      </c>
      <c r="F46" s="59">
        <v>216</v>
      </c>
      <c r="G46" s="59">
        <v>29124</v>
      </c>
      <c r="H46" s="61" t="s">
        <v>3010</v>
      </c>
      <c r="I46" s="61" t="s">
        <v>1299</v>
      </c>
      <c r="J46" s="61" t="s">
        <v>4426</v>
      </c>
    </row>
    <row r="47" spans="1:10" x14ac:dyDescent="0.25">
      <c r="A47" s="59">
        <v>13349</v>
      </c>
      <c r="B47" s="59" t="s">
        <v>1200</v>
      </c>
      <c r="C47" s="59">
        <v>2010</v>
      </c>
      <c r="D47" s="60">
        <v>40323</v>
      </c>
      <c r="E47" s="59">
        <v>23</v>
      </c>
      <c r="F47" s="59">
        <v>483</v>
      </c>
      <c r="G47" s="59">
        <v>19759</v>
      </c>
      <c r="H47" s="61" t="s">
        <v>3010</v>
      </c>
      <c r="I47" s="61" t="s">
        <v>1322</v>
      </c>
      <c r="J47" s="61" t="s">
        <v>4427</v>
      </c>
    </row>
    <row r="48" spans="1:10" x14ac:dyDescent="0.25">
      <c r="A48" s="59">
        <v>13350</v>
      </c>
      <c r="B48" s="59" t="s">
        <v>1207</v>
      </c>
      <c r="C48" s="59">
        <v>2010</v>
      </c>
      <c r="D48" s="60">
        <v>40324</v>
      </c>
      <c r="E48" s="59">
        <v>142</v>
      </c>
      <c r="F48" s="59">
        <v>73</v>
      </c>
      <c r="G48" s="59">
        <v>3048</v>
      </c>
      <c r="H48" s="61" t="s">
        <v>3010</v>
      </c>
      <c r="I48" s="61" t="s">
        <v>1322</v>
      </c>
      <c r="J48" s="61" t="s">
        <v>4428</v>
      </c>
    </row>
    <row r="49" spans="1:10" x14ac:dyDescent="0.25">
      <c r="A49" s="59">
        <v>13351</v>
      </c>
      <c r="B49" s="59" t="s">
        <v>1207</v>
      </c>
      <c r="C49" s="59">
        <v>2010</v>
      </c>
      <c r="D49" s="60">
        <v>40324</v>
      </c>
      <c r="E49" s="59">
        <v>167</v>
      </c>
      <c r="F49" s="59">
        <v>398</v>
      </c>
      <c r="G49" s="59">
        <v>42886</v>
      </c>
      <c r="H49" s="61" t="s">
        <v>3010</v>
      </c>
      <c r="I49" s="61" t="s">
        <v>1274</v>
      </c>
      <c r="J49" s="61" t="s">
        <v>4429</v>
      </c>
    </row>
    <row r="50" spans="1:10" x14ac:dyDescent="0.25">
      <c r="A50" s="59">
        <v>13352</v>
      </c>
      <c r="B50" s="59" t="s">
        <v>1207</v>
      </c>
      <c r="C50" s="59">
        <v>2010</v>
      </c>
      <c r="D50" s="60">
        <v>40324</v>
      </c>
      <c r="E50" s="59">
        <v>772</v>
      </c>
      <c r="F50" s="59">
        <v>57</v>
      </c>
      <c r="G50" s="59">
        <v>39896</v>
      </c>
      <c r="H50" s="61" t="s">
        <v>3010</v>
      </c>
      <c r="I50" s="61" t="s">
        <v>1322</v>
      </c>
      <c r="J50" s="61" t="s">
        <v>4430</v>
      </c>
    </row>
    <row r="51" spans="1:10" x14ac:dyDescent="0.25">
      <c r="A51" s="59">
        <v>13353</v>
      </c>
      <c r="B51" s="59" t="s">
        <v>1216</v>
      </c>
      <c r="C51" s="59">
        <v>2010</v>
      </c>
      <c r="D51" s="60">
        <v>40325</v>
      </c>
      <c r="E51" s="59">
        <v>18</v>
      </c>
      <c r="F51" s="59">
        <v>16</v>
      </c>
      <c r="G51" s="59">
        <v>288</v>
      </c>
      <c r="H51" s="61" t="s">
        <v>3010</v>
      </c>
      <c r="I51" s="61" t="s">
        <v>1274</v>
      </c>
      <c r="J51" s="61" t="s">
        <v>4431</v>
      </c>
    </row>
    <row r="52" spans="1:10" x14ac:dyDescent="0.25">
      <c r="A52" s="59">
        <v>13354</v>
      </c>
      <c r="B52" s="59" t="s">
        <v>1216</v>
      </c>
      <c r="C52" s="59">
        <v>2010</v>
      </c>
      <c r="D52" s="60">
        <v>40325</v>
      </c>
      <c r="E52" s="59">
        <v>16</v>
      </c>
      <c r="F52" s="59">
        <v>117</v>
      </c>
      <c r="G52" s="59">
        <v>1872</v>
      </c>
      <c r="H52" s="61" t="s">
        <v>3010</v>
      </c>
      <c r="I52" s="61" t="s">
        <v>1283</v>
      </c>
      <c r="J52" s="61" t="s">
        <v>4432</v>
      </c>
    </row>
    <row r="53" spans="1:10" x14ac:dyDescent="0.25">
      <c r="A53" s="59">
        <v>13362</v>
      </c>
      <c r="B53" s="59" t="s">
        <v>1216</v>
      </c>
      <c r="C53" s="59">
        <v>2010</v>
      </c>
      <c r="D53" s="60">
        <v>40325</v>
      </c>
      <c r="E53" s="59">
        <v>392</v>
      </c>
      <c r="F53" s="59">
        <v>50</v>
      </c>
      <c r="G53" s="59">
        <v>11660</v>
      </c>
      <c r="H53" s="61" t="s">
        <v>3011</v>
      </c>
      <c r="I53" s="61" t="s">
        <v>1272</v>
      </c>
      <c r="J53" s="61" t="s">
        <v>4433</v>
      </c>
    </row>
    <row r="54" spans="1:10" x14ac:dyDescent="0.25">
      <c r="A54" s="59">
        <v>13367</v>
      </c>
      <c r="B54" s="59" t="s">
        <v>1216</v>
      </c>
      <c r="C54" s="59">
        <v>2010</v>
      </c>
      <c r="D54" s="60">
        <v>40325</v>
      </c>
      <c r="E54" s="59">
        <v>262</v>
      </c>
      <c r="F54" s="59">
        <v>76</v>
      </c>
      <c r="G54" s="59">
        <v>11538</v>
      </c>
      <c r="H54" s="61" t="s">
        <v>3011</v>
      </c>
      <c r="I54" s="61" t="s">
        <v>1272</v>
      </c>
      <c r="J54" s="61" t="s">
        <v>4434</v>
      </c>
    </row>
    <row r="55" spans="1:10" x14ac:dyDescent="0.25">
      <c r="A55" s="59">
        <v>13355</v>
      </c>
      <c r="B55" s="59" t="s">
        <v>1236</v>
      </c>
      <c r="C55" s="59">
        <v>2010</v>
      </c>
      <c r="D55" s="60">
        <v>40328</v>
      </c>
      <c r="E55" s="59">
        <v>890</v>
      </c>
      <c r="F55" s="59">
        <v>172</v>
      </c>
      <c r="G55" s="59">
        <v>43594</v>
      </c>
      <c r="H55" s="61" t="s">
        <v>3010</v>
      </c>
      <c r="I55" s="61" t="s">
        <v>1322</v>
      </c>
      <c r="J55" s="61" t="s">
        <v>4435</v>
      </c>
    </row>
    <row r="56" spans="1:10" x14ac:dyDescent="0.25">
      <c r="A56" s="59">
        <v>13366</v>
      </c>
      <c r="B56" s="59" t="s">
        <v>1240</v>
      </c>
      <c r="C56" s="59">
        <v>2010</v>
      </c>
      <c r="D56" s="60">
        <v>40329</v>
      </c>
      <c r="E56" s="59">
        <v>44</v>
      </c>
      <c r="F56" s="59">
        <v>20</v>
      </c>
      <c r="G56" s="59">
        <v>1160</v>
      </c>
      <c r="H56" s="61" t="s">
        <v>3011</v>
      </c>
      <c r="I56" s="61" t="s">
        <v>1272</v>
      </c>
      <c r="J56" s="61" t="s">
        <v>4436</v>
      </c>
    </row>
    <row r="57" spans="1:10" x14ac:dyDescent="0.25">
      <c r="A57" s="59">
        <v>13369</v>
      </c>
      <c r="B57" s="59" t="s">
        <v>1009</v>
      </c>
      <c r="C57" s="59">
        <v>2010</v>
      </c>
      <c r="D57" s="60">
        <v>40330</v>
      </c>
      <c r="E57" s="59">
        <v>35</v>
      </c>
      <c r="F57" s="59">
        <v>58</v>
      </c>
      <c r="G57" s="59">
        <v>2030</v>
      </c>
      <c r="H57" s="61" t="s">
        <v>3010</v>
      </c>
      <c r="I57" s="61" t="s">
        <v>1274</v>
      </c>
      <c r="J57" s="61" t="s">
        <v>4437</v>
      </c>
    </row>
    <row r="58" spans="1:10" x14ac:dyDescent="0.25">
      <c r="A58" s="59">
        <v>13385</v>
      </c>
      <c r="B58" s="59" t="s">
        <v>1018</v>
      </c>
      <c r="C58" s="59">
        <v>2010</v>
      </c>
      <c r="D58" s="60">
        <v>40331</v>
      </c>
      <c r="E58" s="59">
        <v>355</v>
      </c>
      <c r="F58" s="59">
        <v>102</v>
      </c>
      <c r="G58" s="59">
        <v>14192</v>
      </c>
      <c r="H58" s="61" t="s">
        <v>3011</v>
      </c>
      <c r="I58" s="61" t="s">
        <v>1272</v>
      </c>
      <c r="J58" s="61" t="s">
        <v>4438</v>
      </c>
    </row>
    <row r="59" spans="1:10" x14ac:dyDescent="0.25">
      <c r="A59" s="59">
        <v>13370</v>
      </c>
      <c r="B59" s="59" t="s">
        <v>1062</v>
      </c>
      <c r="C59" s="59">
        <v>2010</v>
      </c>
      <c r="D59" s="60">
        <v>40337</v>
      </c>
      <c r="E59" s="59">
        <v>1875</v>
      </c>
      <c r="F59" s="59">
        <v>366</v>
      </c>
      <c r="G59" s="59">
        <v>21836</v>
      </c>
      <c r="H59" s="61" t="s">
        <v>3010</v>
      </c>
      <c r="I59" s="61" t="s">
        <v>1322</v>
      </c>
      <c r="J59" s="61" t="s">
        <v>4439</v>
      </c>
    </row>
    <row r="60" spans="1:10" x14ac:dyDescent="0.25">
      <c r="A60" s="59">
        <v>13371</v>
      </c>
      <c r="B60" s="59" t="s">
        <v>1062</v>
      </c>
      <c r="C60" s="59">
        <v>2010</v>
      </c>
      <c r="D60" s="60">
        <v>40337</v>
      </c>
      <c r="E60" s="59">
        <v>1191</v>
      </c>
      <c r="F60" s="59">
        <v>53</v>
      </c>
      <c r="G60" s="59">
        <v>18318</v>
      </c>
      <c r="H60" s="61" t="s">
        <v>3010</v>
      </c>
      <c r="I60" s="61" t="s">
        <v>1322</v>
      </c>
      <c r="J60" s="61" t="s">
        <v>4440</v>
      </c>
    </row>
    <row r="61" spans="1:10" x14ac:dyDescent="0.25">
      <c r="A61" s="59">
        <v>13372</v>
      </c>
      <c r="B61" s="59" t="s">
        <v>1062</v>
      </c>
      <c r="C61" s="59">
        <v>2010</v>
      </c>
      <c r="D61" s="60">
        <v>40337</v>
      </c>
      <c r="E61" s="59">
        <v>333</v>
      </c>
      <c r="F61" s="59">
        <v>6</v>
      </c>
      <c r="G61" s="59">
        <v>1998</v>
      </c>
      <c r="H61" s="61" t="s">
        <v>3010</v>
      </c>
      <c r="I61" s="61" t="s">
        <v>1274</v>
      </c>
      <c r="J61" s="61" t="s">
        <v>4441</v>
      </c>
    </row>
    <row r="62" spans="1:10" x14ac:dyDescent="0.25">
      <c r="A62" s="59">
        <v>13373</v>
      </c>
      <c r="B62" s="59" t="s">
        <v>1062</v>
      </c>
      <c r="C62" s="59">
        <v>2010</v>
      </c>
      <c r="D62" s="60">
        <v>40337</v>
      </c>
      <c r="E62" s="59">
        <v>88</v>
      </c>
      <c r="F62" s="59">
        <v>46</v>
      </c>
      <c r="G62" s="59">
        <v>3460</v>
      </c>
      <c r="H62" s="61" t="s">
        <v>3010</v>
      </c>
      <c r="I62" s="61" t="s">
        <v>1274</v>
      </c>
      <c r="J62" s="61" t="s">
        <v>4442</v>
      </c>
    </row>
    <row r="63" spans="1:10" x14ac:dyDescent="0.25">
      <c r="A63" s="59">
        <v>13375</v>
      </c>
      <c r="B63" s="59" t="s">
        <v>1078</v>
      </c>
      <c r="C63" s="59">
        <v>2010</v>
      </c>
      <c r="D63" s="60">
        <v>40339</v>
      </c>
      <c r="E63" s="59">
        <v>66</v>
      </c>
      <c r="F63" s="59">
        <v>81</v>
      </c>
      <c r="G63" s="59">
        <v>3003</v>
      </c>
      <c r="H63" s="61" t="s">
        <v>3010</v>
      </c>
      <c r="I63" s="61" t="s">
        <v>1283</v>
      </c>
      <c r="J63" s="61" t="s">
        <v>4443</v>
      </c>
    </row>
    <row r="64" spans="1:10" x14ac:dyDescent="0.25">
      <c r="A64" s="59">
        <v>13386</v>
      </c>
      <c r="B64" s="59" t="s">
        <v>1098</v>
      </c>
      <c r="C64" s="59">
        <v>2010</v>
      </c>
      <c r="D64" s="60">
        <v>40342</v>
      </c>
      <c r="E64" s="59">
        <v>95</v>
      </c>
      <c r="F64" s="59">
        <v>272</v>
      </c>
      <c r="G64" s="59">
        <v>25840</v>
      </c>
      <c r="H64" s="61" t="s">
        <v>3011</v>
      </c>
      <c r="I64" s="61" t="s">
        <v>1272</v>
      </c>
      <c r="J64" s="61" t="s">
        <v>4444</v>
      </c>
    </row>
    <row r="65" spans="1:10" x14ac:dyDescent="0.25">
      <c r="A65" s="59">
        <v>13374</v>
      </c>
      <c r="B65" s="59" t="s">
        <v>1106</v>
      </c>
      <c r="C65" s="59">
        <v>2010</v>
      </c>
      <c r="D65" s="60">
        <v>40343</v>
      </c>
      <c r="E65" s="59">
        <v>30</v>
      </c>
      <c r="F65" s="59">
        <v>2516</v>
      </c>
      <c r="G65" s="59">
        <v>67620</v>
      </c>
      <c r="H65" s="61" t="s">
        <v>3010</v>
      </c>
      <c r="I65" s="61" t="s">
        <v>1270</v>
      </c>
      <c r="J65" s="61" t="s">
        <v>1886</v>
      </c>
    </row>
    <row r="66" spans="1:10" x14ac:dyDescent="0.25">
      <c r="A66" s="59">
        <v>13387</v>
      </c>
      <c r="B66" s="59" t="s">
        <v>1115</v>
      </c>
      <c r="C66" s="59">
        <v>2010</v>
      </c>
      <c r="D66" s="60">
        <v>40344</v>
      </c>
      <c r="E66" s="59">
        <v>38</v>
      </c>
      <c r="F66" s="59">
        <v>62</v>
      </c>
      <c r="G66" s="59">
        <v>4092</v>
      </c>
      <c r="H66" s="61" t="s">
        <v>3011</v>
      </c>
      <c r="I66" s="61" t="s">
        <v>1272</v>
      </c>
      <c r="J66" s="61" t="s">
        <v>4445</v>
      </c>
    </row>
    <row r="67" spans="1:10" x14ac:dyDescent="0.25">
      <c r="A67" s="59">
        <v>13384</v>
      </c>
      <c r="B67" s="59" t="s">
        <v>1123</v>
      </c>
      <c r="C67" s="59">
        <v>2010</v>
      </c>
      <c r="D67" s="60">
        <v>40345</v>
      </c>
      <c r="E67" s="59">
        <v>481</v>
      </c>
      <c r="F67" s="59">
        <v>50</v>
      </c>
      <c r="G67" s="59">
        <v>6362</v>
      </c>
      <c r="H67" s="61" t="s">
        <v>3011</v>
      </c>
      <c r="I67" s="61" t="s">
        <v>1272</v>
      </c>
      <c r="J67" s="61" t="s">
        <v>4446</v>
      </c>
    </row>
    <row r="68" spans="1:10" x14ac:dyDescent="0.25">
      <c r="A68" s="59">
        <v>13388</v>
      </c>
      <c r="B68" s="59" t="s">
        <v>1138</v>
      </c>
      <c r="C68" s="59">
        <v>2010</v>
      </c>
      <c r="D68" s="60">
        <v>40347</v>
      </c>
      <c r="E68" s="59">
        <v>29</v>
      </c>
      <c r="F68" s="59">
        <v>15</v>
      </c>
      <c r="G68" s="59">
        <v>435</v>
      </c>
      <c r="H68" s="61" t="s">
        <v>3011</v>
      </c>
      <c r="I68" s="61" t="s">
        <v>1272</v>
      </c>
      <c r="J68" s="61" t="s">
        <v>4447</v>
      </c>
    </row>
    <row r="69" spans="1:10" x14ac:dyDescent="0.25">
      <c r="A69" s="59">
        <v>13376</v>
      </c>
      <c r="B69" s="59" t="s">
        <v>1147</v>
      </c>
      <c r="C69" s="59">
        <v>2010</v>
      </c>
      <c r="D69" s="60">
        <v>40348</v>
      </c>
      <c r="E69" s="59">
        <v>445</v>
      </c>
      <c r="F69" s="59">
        <v>730</v>
      </c>
      <c r="G69" s="59">
        <v>220015</v>
      </c>
      <c r="H69" s="61" t="s">
        <v>3010</v>
      </c>
      <c r="I69" s="61" t="s">
        <v>1274</v>
      </c>
      <c r="J69" s="61" t="s">
        <v>4448</v>
      </c>
    </row>
    <row r="70" spans="1:10" x14ac:dyDescent="0.25">
      <c r="A70" s="59">
        <v>13377</v>
      </c>
      <c r="B70" s="59" t="s">
        <v>1155</v>
      </c>
      <c r="C70" s="59">
        <v>2010</v>
      </c>
      <c r="D70" s="60">
        <v>40349</v>
      </c>
      <c r="E70" s="59">
        <v>187</v>
      </c>
      <c r="F70" s="59">
        <v>128</v>
      </c>
      <c r="G70" s="59">
        <v>23936</v>
      </c>
      <c r="H70" s="61" t="s">
        <v>3010</v>
      </c>
      <c r="I70" s="61" t="s">
        <v>1322</v>
      </c>
      <c r="J70" s="61" t="s">
        <v>4449</v>
      </c>
    </row>
    <row r="71" spans="1:10" x14ac:dyDescent="0.25">
      <c r="A71" s="59">
        <v>13378</v>
      </c>
      <c r="B71" s="59" t="s">
        <v>1164</v>
      </c>
      <c r="C71" s="59">
        <v>2010</v>
      </c>
      <c r="D71" s="60">
        <v>40350</v>
      </c>
      <c r="E71" s="59">
        <v>19</v>
      </c>
      <c r="F71" s="59">
        <v>176</v>
      </c>
      <c r="G71" s="59">
        <v>3344</v>
      </c>
      <c r="H71" s="61" t="s">
        <v>3010</v>
      </c>
      <c r="I71" s="61" t="s">
        <v>1270</v>
      </c>
      <c r="J71" s="61" t="s">
        <v>4063</v>
      </c>
    </row>
    <row r="72" spans="1:10" x14ac:dyDescent="0.25">
      <c r="A72" s="59">
        <v>13379</v>
      </c>
      <c r="B72" s="59" t="s">
        <v>1173</v>
      </c>
      <c r="C72" s="59">
        <v>2010</v>
      </c>
      <c r="D72" s="60">
        <v>40351</v>
      </c>
      <c r="E72" s="59">
        <v>166</v>
      </c>
      <c r="F72" s="59">
        <v>274</v>
      </c>
      <c r="G72" s="59">
        <v>4719</v>
      </c>
      <c r="H72" s="61" t="s">
        <v>3010</v>
      </c>
      <c r="I72" s="61" t="s">
        <v>1274</v>
      </c>
      <c r="J72" s="61" t="s">
        <v>4450</v>
      </c>
    </row>
    <row r="73" spans="1:10" x14ac:dyDescent="0.25">
      <c r="A73" s="59">
        <v>13380</v>
      </c>
      <c r="B73" s="59" t="s">
        <v>1190</v>
      </c>
      <c r="C73" s="59">
        <v>2010</v>
      </c>
      <c r="D73" s="60">
        <v>40353</v>
      </c>
      <c r="E73" s="59">
        <v>60</v>
      </c>
      <c r="F73" s="59">
        <v>11</v>
      </c>
      <c r="G73" s="59">
        <v>660</v>
      </c>
      <c r="H73" s="61" t="s">
        <v>3010</v>
      </c>
      <c r="I73" s="61" t="s">
        <v>1322</v>
      </c>
      <c r="J73" s="61" t="s">
        <v>4451</v>
      </c>
    </row>
    <row r="74" spans="1:10" x14ac:dyDescent="0.25">
      <c r="A74" s="59">
        <v>13381</v>
      </c>
      <c r="B74" s="59" t="s">
        <v>1208</v>
      </c>
      <c r="C74" s="59">
        <v>2010</v>
      </c>
      <c r="D74" s="60">
        <v>40355</v>
      </c>
      <c r="E74" s="59">
        <v>88</v>
      </c>
      <c r="F74" s="59">
        <v>75</v>
      </c>
      <c r="G74" s="59">
        <v>6600</v>
      </c>
      <c r="H74" s="61" t="s">
        <v>3010</v>
      </c>
      <c r="I74" s="61" t="s">
        <v>1270</v>
      </c>
      <c r="J74" s="61" t="s">
        <v>2845</v>
      </c>
    </row>
    <row r="75" spans="1:10" x14ac:dyDescent="0.25">
      <c r="A75" s="59">
        <v>13382</v>
      </c>
      <c r="B75" s="59" t="s">
        <v>1208</v>
      </c>
      <c r="C75" s="59">
        <v>2010</v>
      </c>
      <c r="D75" s="60">
        <v>40355</v>
      </c>
      <c r="E75" s="59">
        <v>76</v>
      </c>
      <c r="F75" s="59">
        <v>17</v>
      </c>
      <c r="G75" s="59">
        <v>1751</v>
      </c>
      <c r="H75" s="61" t="s">
        <v>3010</v>
      </c>
      <c r="I75" s="61" t="s">
        <v>1299</v>
      </c>
      <c r="J75" s="61" t="s">
        <v>4452</v>
      </c>
    </row>
    <row r="76" spans="1:10" x14ac:dyDescent="0.25">
      <c r="A76" s="59">
        <v>13383</v>
      </c>
      <c r="B76" s="59" t="s">
        <v>1223</v>
      </c>
      <c r="C76" s="59">
        <v>2010</v>
      </c>
      <c r="D76" s="60">
        <v>40357</v>
      </c>
      <c r="E76" s="59">
        <v>271</v>
      </c>
      <c r="F76" s="59">
        <v>82</v>
      </c>
      <c r="G76" s="59">
        <v>15832</v>
      </c>
      <c r="H76" s="61" t="s">
        <v>3010</v>
      </c>
      <c r="I76" s="61" t="s">
        <v>1283</v>
      </c>
      <c r="J76" s="61" t="s">
        <v>4453</v>
      </c>
    </row>
    <row r="77" spans="1:10" x14ac:dyDescent="0.25">
      <c r="A77" s="59">
        <v>13389</v>
      </c>
      <c r="B77" s="59" t="s">
        <v>1223</v>
      </c>
      <c r="C77" s="59">
        <v>2010</v>
      </c>
      <c r="D77" s="60">
        <v>40357</v>
      </c>
      <c r="E77" s="59">
        <v>60</v>
      </c>
      <c r="F77" s="59">
        <v>46</v>
      </c>
      <c r="G77" s="59">
        <v>2760</v>
      </c>
      <c r="H77" s="61" t="s">
        <v>3011</v>
      </c>
      <c r="I77" s="61" t="s">
        <v>1272</v>
      </c>
      <c r="J77" s="61" t="s">
        <v>4454</v>
      </c>
    </row>
    <row r="78" spans="1:10" x14ac:dyDescent="0.25">
      <c r="A78" s="59">
        <v>13426</v>
      </c>
      <c r="B78" s="59" t="s">
        <v>1010</v>
      </c>
      <c r="C78" s="59">
        <v>2010</v>
      </c>
      <c r="D78" s="60">
        <v>40360</v>
      </c>
      <c r="E78" s="59">
        <v>54</v>
      </c>
      <c r="F78" s="59">
        <v>605</v>
      </c>
      <c r="G78" s="59">
        <v>32670</v>
      </c>
      <c r="H78" s="61" t="s">
        <v>3011</v>
      </c>
      <c r="I78" s="61" t="s">
        <v>1272</v>
      </c>
      <c r="J78" s="61" t="s">
        <v>4455</v>
      </c>
    </row>
    <row r="79" spans="1:10" x14ac:dyDescent="0.25">
      <c r="A79" s="59">
        <v>13427</v>
      </c>
      <c r="B79" s="59" t="s">
        <v>1010</v>
      </c>
      <c r="C79" s="59">
        <v>2010</v>
      </c>
      <c r="D79" s="60">
        <v>40360</v>
      </c>
      <c r="E79" s="59">
        <v>415</v>
      </c>
      <c r="F79" s="59">
        <v>81</v>
      </c>
      <c r="G79" s="59">
        <v>6762</v>
      </c>
      <c r="H79" s="61" t="s">
        <v>3011</v>
      </c>
      <c r="I79" s="61" t="s">
        <v>1272</v>
      </c>
      <c r="J79" s="61" t="s">
        <v>4456</v>
      </c>
    </row>
    <row r="80" spans="1:10" x14ac:dyDescent="0.25">
      <c r="A80" s="59">
        <v>13428</v>
      </c>
      <c r="B80" s="59" t="s">
        <v>1010</v>
      </c>
      <c r="C80" s="59">
        <v>2010</v>
      </c>
      <c r="D80" s="60">
        <v>40360</v>
      </c>
      <c r="E80" s="59">
        <v>385</v>
      </c>
      <c r="F80" s="59">
        <v>6</v>
      </c>
      <c r="G80" s="59">
        <v>2310</v>
      </c>
      <c r="H80" s="61" t="s">
        <v>3011</v>
      </c>
      <c r="I80" s="61" t="s">
        <v>1272</v>
      </c>
      <c r="J80" s="61" t="s">
        <v>4457</v>
      </c>
    </row>
    <row r="81" spans="1:10" x14ac:dyDescent="0.25">
      <c r="A81" s="59">
        <v>13390</v>
      </c>
      <c r="B81" s="59" t="s">
        <v>1019</v>
      </c>
      <c r="C81" s="59">
        <v>2010</v>
      </c>
      <c r="D81" s="60">
        <v>40361</v>
      </c>
      <c r="E81" s="59">
        <v>1041</v>
      </c>
      <c r="F81" s="59">
        <v>248</v>
      </c>
      <c r="G81" s="59">
        <v>95703</v>
      </c>
      <c r="H81" s="61" t="s">
        <v>3010</v>
      </c>
      <c r="I81" s="61" t="s">
        <v>1283</v>
      </c>
      <c r="J81" s="61" t="s">
        <v>4458</v>
      </c>
    </row>
    <row r="82" spans="1:10" x14ac:dyDescent="0.25">
      <c r="A82" s="59">
        <v>13391</v>
      </c>
      <c r="B82" s="59" t="s">
        <v>1019</v>
      </c>
      <c r="C82" s="59">
        <v>2010</v>
      </c>
      <c r="D82" s="60">
        <v>40361</v>
      </c>
      <c r="E82" s="59">
        <v>27</v>
      </c>
      <c r="F82" s="59">
        <v>16</v>
      </c>
      <c r="G82" s="59">
        <v>432</v>
      </c>
      <c r="H82" s="61" t="s">
        <v>3010</v>
      </c>
      <c r="I82" s="61" t="s">
        <v>1274</v>
      </c>
      <c r="J82" s="61" t="s">
        <v>4459</v>
      </c>
    </row>
    <row r="83" spans="1:10" x14ac:dyDescent="0.25">
      <c r="A83" s="59">
        <v>13392</v>
      </c>
      <c r="B83" s="59" t="s">
        <v>1038</v>
      </c>
      <c r="C83" s="59">
        <v>2010</v>
      </c>
      <c r="D83" s="60">
        <v>40364</v>
      </c>
      <c r="E83" s="59">
        <v>1034</v>
      </c>
      <c r="F83" s="59">
        <v>75</v>
      </c>
      <c r="G83" s="59">
        <v>5741</v>
      </c>
      <c r="H83" s="61" t="s">
        <v>3010</v>
      </c>
      <c r="I83" s="61" t="s">
        <v>1322</v>
      </c>
      <c r="J83" s="61" t="s">
        <v>4460</v>
      </c>
    </row>
    <row r="84" spans="1:10" x14ac:dyDescent="0.25">
      <c r="A84" s="59">
        <v>13393</v>
      </c>
      <c r="B84" s="59" t="s">
        <v>1038</v>
      </c>
      <c r="C84" s="59">
        <v>2010</v>
      </c>
      <c r="D84" s="60">
        <v>40364</v>
      </c>
      <c r="E84" s="59">
        <v>189</v>
      </c>
      <c r="F84" s="59">
        <v>54</v>
      </c>
      <c r="G84" s="59">
        <v>10066</v>
      </c>
      <c r="H84" s="61" t="s">
        <v>3010</v>
      </c>
      <c r="I84" s="61" t="s">
        <v>1274</v>
      </c>
      <c r="J84" s="61" t="s">
        <v>4461</v>
      </c>
    </row>
    <row r="85" spans="1:10" x14ac:dyDescent="0.25">
      <c r="A85" s="59">
        <v>13394</v>
      </c>
      <c r="B85" s="59" t="s">
        <v>1038</v>
      </c>
      <c r="C85" s="59">
        <v>2010</v>
      </c>
      <c r="D85" s="60">
        <v>40364</v>
      </c>
      <c r="E85" s="59">
        <v>1505</v>
      </c>
      <c r="F85" s="59">
        <v>60</v>
      </c>
      <c r="G85" s="59">
        <v>28998</v>
      </c>
      <c r="H85" s="61" t="s">
        <v>3010</v>
      </c>
      <c r="I85" s="61" t="s">
        <v>1322</v>
      </c>
      <c r="J85" s="61" t="s">
        <v>4462</v>
      </c>
    </row>
    <row r="86" spans="1:10" x14ac:dyDescent="0.25">
      <c r="A86" s="59">
        <v>13395</v>
      </c>
      <c r="B86" s="59" t="s">
        <v>1045</v>
      </c>
      <c r="C86" s="59">
        <v>2010</v>
      </c>
      <c r="D86" s="60">
        <v>40365</v>
      </c>
      <c r="E86" s="59">
        <v>985</v>
      </c>
      <c r="F86" s="59">
        <v>258</v>
      </c>
      <c r="G86" s="59">
        <v>87816</v>
      </c>
      <c r="H86" s="61" t="s">
        <v>3010</v>
      </c>
      <c r="I86" s="61" t="s">
        <v>1299</v>
      </c>
      <c r="J86" s="61" t="s">
        <v>4463</v>
      </c>
    </row>
    <row r="87" spans="1:10" x14ac:dyDescent="0.25">
      <c r="A87" s="59">
        <v>13396</v>
      </c>
      <c r="B87" s="59" t="s">
        <v>1045</v>
      </c>
      <c r="C87" s="59">
        <v>2010</v>
      </c>
      <c r="D87" s="60">
        <v>40365</v>
      </c>
      <c r="E87" s="59">
        <v>155</v>
      </c>
      <c r="F87" s="59">
        <v>36</v>
      </c>
      <c r="G87" s="59">
        <v>5580</v>
      </c>
      <c r="H87" s="61" t="s">
        <v>3010</v>
      </c>
      <c r="I87" s="61" t="s">
        <v>1274</v>
      </c>
      <c r="J87" s="61" t="s">
        <v>4464</v>
      </c>
    </row>
    <row r="88" spans="1:10" x14ac:dyDescent="0.25">
      <c r="A88" s="59">
        <v>13397</v>
      </c>
      <c r="B88" s="59" t="s">
        <v>1045</v>
      </c>
      <c r="C88" s="59">
        <v>2010</v>
      </c>
      <c r="D88" s="60">
        <v>40365</v>
      </c>
      <c r="E88" s="59">
        <v>17</v>
      </c>
      <c r="F88" s="59">
        <v>136</v>
      </c>
      <c r="G88" s="59">
        <v>2312</v>
      </c>
      <c r="H88" s="61" t="s">
        <v>3010</v>
      </c>
      <c r="I88" s="61" t="s">
        <v>1274</v>
      </c>
      <c r="J88" s="61" t="s">
        <v>4465</v>
      </c>
    </row>
    <row r="89" spans="1:10" x14ac:dyDescent="0.25">
      <c r="A89" s="59">
        <v>13398</v>
      </c>
      <c r="B89" s="59" t="s">
        <v>1045</v>
      </c>
      <c r="C89" s="59">
        <v>2010</v>
      </c>
      <c r="D89" s="60">
        <v>40365</v>
      </c>
      <c r="E89" s="59">
        <v>150</v>
      </c>
      <c r="F89" s="59">
        <v>177</v>
      </c>
      <c r="G89" s="59">
        <v>3116</v>
      </c>
      <c r="H89" s="61" t="s">
        <v>3010</v>
      </c>
      <c r="I89" s="61" t="s">
        <v>1299</v>
      </c>
      <c r="J89" s="61" t="s">
        <v>4466</v>
      </c>
    </row>
    <row r="90" spans="1:10" x14ac:dyDescent="0.25">
      <c r="A90" s="59">
        <v>13399</v>
      </c>
      <c r="B90" s="59" t="s">
        <v>1045</v>
      </c>
      <c r="C90" s="59">
        <v>2010</v>
      </c>
      <c r="D90" s="60">
        <v>40365</v>
      </c>
      <c r="E90" s="59">
        <v>193</v>
      </c>
      <c r="F90" s="59">
        <v>167</v>
      </c>
      <c r="G90" s="59">
        <v>13652</v>
      </c>
      <c r="H90" s="61" t="s">
        <v>3010</v>
      </c>
      <c r="I90" s="61" t="s">
        <v>1322</v>
      </c>
      <c r="J90" s="61" t="s">
        <v>4467</v>
      </c>
    </row>
    <row r="91" spans="1:10" x14ac:dyDescent="0.25">
      <c r="A91" s="59">
        <v>13430</v>
      </c>
      <c r="B91" s="59" t="s">
        <v>1045</v>
      </c>
      <c r="C91" s="59">
        <v>2010</v>
      </c>
      <c r="D91" s="60">
        <v>40365</v>
      </c>
      <c r="E91" s="59">
        <v>371</v>
      </c>
      <c r="F91" s="59">
        <v>6</v>
      </c>
      <c r="G91" s="59">
        <v>5076</v>
      </c>
      <c r="H91" s="61" t="s">
        <v>3011</v>
      </c>
      <c r="I91" s="61" t="s">
        <v>1272</v>
      </c>
      <c r="J91" s="61" t="s">
        <v>4468</v>
      </c>
    </row>
    <row r="92" spans="1:10" x14ac:dyDescent="0.25">
      <c r="A92" s="59">
        <v>13400</v>
      </c>
      <c r="B92" s="59" t="s">
        <v>1054</v>
      </c>
      <c r="C92" s="59">
        <v>2010</v>
      </c>
      <c r="D92" s="60">
        <v>40366</v>
      </c>
      <c r="E92" s="59">
        <v>504</v>
      </c>
      <c r="F92" s="59">
        <v>5</v>
      </c>
      <c r="G92" s="59">
        <v>2520</v>
      </c>
      <c r="H92" s="61" t="s">
        <v>3010</v>
      </c>
      <c r="I92" s="61" t="s">
        <v>1322</v>
      </c>
      <c r="J92" s="61" t="s">
        <v>4469</v>
      </c>
    </row>
    <row r="93" spans="1:10" x14ac:dyDescent="0.25">
      <c r="A93" s="59">
        <v>13401</v>
      </c>
      <c r="B93" s="59" t="s">
        <v>1054</v>
      </c>
      <c r="C93" s="59">
        <v>2010</v>
      </c>
      <c r="D93" s="60">
        <v>40366</v>
      </c>
      <c r="E93" s="59">
        <v>1219</v>
      </c>
      <c r="F93" s="59">
        <v>82</v>
      </c>
      <c r="G93" s="59">
        <v>64877</v>
      </c>
      <c r="H93" s="61" t="s">
        <v>3010</v>
      </c>
      <c r="I93" s="61" t="s">
        <v>1322</v>
      </c>
      <c r="J93" s="61" t="s">
        <v>4470</v>
      </c>
    </row>
    <row r="94" spans="1:10" x14ac:dyDescent="0.25">
      <c r="A94" s="59">
        <v>13402</v>
      </c>
      <c r="B94" s="59" t="s">
        <v>1054</v>
      </c>
      <c r="C94" s="59">
        <v>2010</v>
      </c>
      <c r="D94" s="60">
        <v>40366</v>
      </c>
      <c r="E94" s="59">
        <v>108</v>
      </c>
      <c r="F94" s="59">
        <v>168</v>
      </c>
      <c r="G94" s="59">
        <v>6579</v>
      </c>
      <c r="H94" s="61" t="s">
        <v>3010</v>
      </c>
      <c r="I94" s="61" t="s">
        <v>1322</v>
      </c>
      <c r="J94" s="61" t="s">
        <v>4471</v>
      </c>
    </row>
    <row r="95" spans="1:10" x14ac:dyDescent="0.25">
      <c r="A95" s="59">
        <v>13403</v>
      </c>
      <c r="B95" s="59" t="s">
        <v>1063</v>
      </c>
      <c r="C95" s="59">
        <v>2010</v>
      </c>
      <c r="D95" s="60">
        <v>40367</v>
      </c>
      <c r="E95" s="59">
        <v>83</v>
      </c>
      <c r="F95" s="59">
        <v>421</v>
      </c>
      <c r="G95" s="59">
        <v>18120</v>
      </c>
      <c r="H95" s="61" t="s">
        <v>3010</v>
      </c>
      <c r="I95" s="61" t="s">
        <v>1283</v>
      </c>
      <c r="J95" s="61" t="s">
        <v>4472</v>
      </c>
    </row>
    <row r="96" spans="1:10" x14ac:dyDescent="0.25">
      <c r="A96" s="59">
        <v>13404</v>
      </c>
      <c r="B96" s="59" t="s">
        <v>1063</v>
      </c>
      <c r="C96" s="59">
        <v>2010</v>
      </c>
      <c r="D96" s="60">
        <v>40367</v>
      </c>
      <c r="E96" s="59">
        <v>157</v>
      </c>
      <c r="F96" s="59">
        <v>50</v>
      </c>
      <c r="G96" s="59">
        <v>7850</v>
      </c>
      <c r="H96" s="61" t="s">
        <v>3010</v>
      </c>
      <c r="I96" s="61" t="s">
        <v>1299</v>
      </c>
      <c r="J96" s="61" t="s">
        <v>4473</v>
      </c>
    </row>
    <row r="97" spans="1:10" x14ac:dyDescent="0.25">
      <c r="A97" s="59">
        <v>13405</v>
      </c>
      <c r="B97" s="59" t="s">
        <v>1071</v>
      </c>
      <c r="C97" s="59">
        <v>2010</v>
      </c>
      <c r="D97" s="60">
        <v>40368</v>
      </c>
      <c r="E97" s="59">
        <v>360</v>
      </c>
      <c r="F97" s="59">
        <v>2</v>
      </c>
      <c r="G97" s="59">
        <v>786</v>
      </c>
      <c r="H97" s="61" t="s">
        <v>3010</v>
      </c>
      <c r="I97" s="61" t="s">
        <v>1322</v>
      </c>
      <c r="J97" s="61" t="s">
        <v>4474</v>
      </c>
    </row>
    <row r="98" spans="1:10" x14ac:dyDescent="0.25">
      <c r="A98" s="59">
        <v>13406</v>
      </c>
      <c r="B98" s="59" t="s">
        <v>1071</v>
      </c>
      <c r="C98" s="59">
        <v>2010</v>
      </c>
      <c r="D98" s="60">
        <v>40368</v>
      </c>
      <c r="E98" s="59">
        <v>24</v>
      </c>
      <c r="F98" s="59">
        <v>1275</v>
      </c>
      <c r="G98" s="59">
        <v>17453</v>
      </c>
      <c r="H98" s="61" t="s">
        <v>3010</v>
      </c>
      <c r="I98" s="61" t="s">
        <v>1322</v>
      </c>
      <c r="J98" s="61" t="s">
        <v>4475</v>
      </c>
    </row>
    <row r="99" spans="1:10" x14ac:dyDescent="0.25">
      <c r="A99" s="59">
        <v>13407</v>
      </c>
      <c r="B99" s="59" t="s">
        <v>1079</v>
      </c>
      <c r="C99" s="59">
        <v>2010</v>
      </c>
      <c r="D99" s="60">
        <v>40369</v>
      </c>
      <c r="E99" s="59">
        <v>14</v>
      </c>
      <c r="F99" s="59">
        <v>20</v>
      </c>
      <c r="G99" s="59">
        <v>280</v>
      </c>
      <c r="H99" s="61" t="s">
        <v>3010</v>
      </c>
      <c r="I99" s="61" t="s">
        <v>1274</v>
      </c>
      <c r="J99" s="61" t="s">
        <v>4476</v>
      </c>
    </row>
    <row r="100" spans="1:10" x14ac:dyDescent="0.25">
      <c r="A100" s="59">
        <v>13431</v>
      </c>
      <c r="B100" s="59" t="s">
        <v>1091</v>
      </c>
      <c r="C100" s="59">
        <v>2010</v>
      </c>
      <c r="D100" s="60">
        <v>40371</v>
      </c>
      <c r="E100" s="59">
        <v>302</v>
      </c>
      <c r="F100" s="59">
        <v>36</v>
      </c>
      <c r="G100" s="59">
        <v>10872</v>
      </c>
      <c r="H100" s="61" t="s">
        <v>3011</v>
      </c>
      <c r="I100" s="61" t="s">
        <v>1272</v>
      </c>
      <c r="J100" s="61" t="s">
        <v>4477</v>
      </c>
    </row>
    <row r="101" spans="1:10" x14ac:dyDescent="0.25">
      <c r="A101" s="59">
        <v>13408</v>
      </c>
      <c r="B101" s="59" t="s">
        <v>1099</v>
      </c>
      <c r="C101" s="59">
        <v>2010</v>
      </c>
      <c r="D101" s="60">
        <v>40372</v>
      </c>
      <c r="E101" s="59">
        <v>127</v>
      </c>
      <c r="F101" s="59">
        <v>11</v>
      </c>
      <c r="G101" s="59">
        <v>1190</v>
      </c>
      <c r="H101" s="61" t="s">
        <v>3010</v>
      </c>
      <c r="I101" s="61" t="s">
        <v>1274</v>
      </c>
      <c r="J101" s="61" t="s">
        <v>4478</v>
      </c>
    </row>
    <row r="102" spans="1:10" x14ac:dyDescent="0.25">
      <c r="A102" s="59">
        <v>13409</v>
      </c>
      <c r="B102" s="59" t="s">
        <v>1107</v>
      </c>
      <c r="C102" s="59">
        <v>2010</v>
      </c>
      <c r="D102" s="60">
        <v>40373</v>
      </c>
      <c r="E102" s="59">
        <v>128</v>
      </c>
      <c r="F102" s="59">
        <v>18</v>
      </c>
      <c r="G102" s="59">
        <v>2304</v>
      </c>
      <c r="H102" s="61" t="s">
        <v>3010</v>
      </c>
      <c r="I102" s="61" t="s">
        <v>1274</v>
      </c>
      <c r="J102" s="61" t="s">
        <v>4479</v>
      </c>
    </row>
    <row r="103" spans="1:10" x14ac:dyDescent="0.25">
      <c r="A103" s="59">
        <v>13432</v>
      </c>
      <c r="B103" s="59" t="s">
        <v>1107</v>
      </c>
      <c r="C103" s="59">
        <v>2010</v>
      </c>
      <c r="D103" s="60">
        <v>40373</v>
      </c>
      <c r="E103" s="59">
        <v>404</v>
      </c>
      <c r="F103" s="59">
        <v>69</v>
      </c>
      <c r="G103" s="59">
        <v>9991</v>
      </c>
      <c r="H103" s="61" t="s">
        <v>3011</v>
      </c>
      <c r="I103" s="61" t="s">
        <v>1272</v>
      </c>
      <c r="J103" s="61" t="s">
        <v>4480</v>
      </c>
    </row>
    <row r="104" spans="1:10" x14ac:dyDescent="0.25">
      <c r="A104" s="59">
        <v>13433</v>
      </c>
      <c r="B104" s="59" t="s">
        <v>1107</v>
      </c>
      <c r="C104" s="59">
        <v>2010</v>
      </c>
      <c r="D104" s="60">
        <v>40373</v>
      </c>
      <c r="E104" s="59">
        <v>401</v>
      </c>
      <c r="F104" s="59">
        <v>23</v>
      </c>
      <c r="G104" s="59">
        <v>9223</v>
      </c>
      <c r="H104" s="61" t="s">
        <v>3011</v>
      </c>
      <c r="I104" s="61" t="s">
        <v>1272</v>
      </c>
      <c r="J104" s="61" t="s">
        <v>4481</v>
      </c>
    </row>
    <row r="105" spans="1:10" x14ac:dyDescent="0.25">
      <c r="A105" s="59">
        <v>13434</v>
      </c>
      <c r="B105" s="59" t="s">
        <v>1107</v>
      </c>
      <c r="C105" s="59">
        <v>2010</v>
      </c>
      <c r="D105" s="60">
        <v>40373</v>
      </c>
      <c r="E105" s="59">
        <v>40</v>
      </c>
      <c r="F105" s="59">
        <v>131</v>
      </c>
      <c r="G105" s="59">
        <v>5004</v>
      </c>
      <c r="H105" s="61" t="s">
        <v>3011</v>
      </c>
      <c r="I105" s="61" t="s">
        <v>1272</v>
      </c>
      <c r="J105" s="61" t="s">
        <v>4482</v>
      </c>
    </row>
    <row r="106" spans="1:10" x14ac:dyDescent="0.25">
      <c r="A106" s="59">
        <v>13410</v>
      </c>
      <c r="B106" s="59" t="s">
        <v>1130</v>
      </c>
      <c r="C106" s="59">
        <v>2010</v>
      </c>
      <c r="D106" s="60">
        <v>40376</v>
      </c>
      <c r="E106" s="59">
        <v>80</v>
      </c>
      <c r="F106" s="59">
        <v>388</v>
      </c>
      <c r="G106" s="59">
        <v>31040</v>
      </c>
      <c r="H106" s="61" t="s">
        <v>3010</v>
      </c>
      <c r="I106" s="61" t="s">
        <v>1274</v>
      </c>
      <c r="J106" s="61" t="s">
        <v>4483</v>
      </c>
    </row>
    <row r="107" spans="1:10" x14ac:dyDescent="0.25">
      <c r="A107" s="59">
        <v>13411</v>
      </c>
      <c r="B107" s="59" t="s">
        <v>1130</v>
      </c>
      <c r="C107" s="59">
        <v>2010</v>
      </c>
      <c r="D107" s="60">
        <v>40376</v>
      </c>
      <c r="E107" s="59">
        <v>273</v>
      </c>
      <c r="F107" s="59">
        <v>83</v>
      </c>
      <c r="G107" s="59">
        <v>12197</v>
      </c>
      <c r="H107" s="61" t="s">
        <v>3010</v>
      </c>
      <c r="I107" s="61" t="s">
        <v>1270</v>
      </c>
      <c r="J107" s="61" t="s">
        <v>4484</v>
      </c>
    </row>
    <row r="108" spans="1:10" x14ac:dyDescent="0.25">
      <c r="A108" s="59">
        <v>13412</v>
      </c>
      <c r="B108" s="59" t="s">
        <v>1130</v>
      </c>
      <c r="C108" s="59">
        <v>2010</v>
      </c>
      <c r="D108" s="60">
        <v>40376</v>
      </c>
      <c r="E108" s="59">
        <v>134</v>
      </c>
      <c r="F108" s="59">
        <v>76</v>
      </c>
      <c r="G108" s="59">
        <v>10184</v>
      </c>
      <c r="H108" s="61" t="s">
        <v>3010</v>
      </c>
      <c r="I108" s="61" t="s">
        <v>1283</v>
      </c>
      <c r="J108" s="61" t="s">
        <v>4485</v>
      </c>
    </row>
    <row r="109" spans="1:10" x14ac:dyDescent="0.25">
      <c r="A109" s="59">
        <v>13413</v>
      </c>
      <c r="B109" s="59" t="s">
        <v>1130</v>
      </c>
      <c r="C109" s="59">
        <v>2010</v>
      </c>
      <c r="D109" s="60">
        <v>40376</v>
      </c>
      <c r="E109" s="59">
        <v>204</v>
      </c>
      <c r="F109" s="59">
        <v>75</v>
      </c>
      <c r="G109" s="59">
        <v>4132</v>
      </c>
      <c r="H109" s="61" t="s">
        <v>3010</v>
      </c>
      <c r="I109" s="61" t="s">
        <v>1283</v>
      </c>
      <c r="J109" s="61" t="s">
        <v>4486</v>
      </c>
    </row>
    <row r="110" spans="1:10" x14ac:dyDescent="0.25">
      <c r="A110" s="59">
        <v>13414</v>
      </c>
      <c r="B110" s="59" t="s">
        <v>1139</v>
      </c>
      <c r="C110" s="59">
        <v>2010</v>
      </c>
      <c r="D110" s="60">
        <v>40377</v>
      </c>
      <c r="E110" s="59">
        <v>15</v>
      </c>
      <c r="F110" s="59">
        <v>32</v>
      </c>
      <c r="G110" s="59">
        <v>480</v>
      </c>
      <c r="H110" s="61" t="s">
        <v>3010</v>
      </c>
      <c r="I110" s="61" t="s">
        <v>1274</v>
      </c>
      <c r="J110" s="61" t="s">
        <v>4487</v>
      </c>
    </row>
    <row r="111" spans="1:10" x14ac:dyDescent="0.25">
      <c r="A111" s="59">
        <v>13415</v>
      </c>
      <c r="B111" s="59" t="s">
        <v>1148</v>
      </c>
      <c r="C111" s="59">
        <v>2010</v>
      </c>
      <c r="D111" s="60">
        <v>40378</v>
      </c>
      <c r="E111" s="59">
        <v>10</v>
      </c>
      <c r="F111" s="59">
        <v>24</v>
      </c>
      <c r="G111" s="59">
        <v>240</v>
      </c>
      <c r="H111" s="61" t="s">
        <v>3010</v>
      </c>
      <c r="I111" s="61" t="s">
        <v>1274</v>
      </c>
      <c r="J111" s="61" t="s">
        <v>4488</v>
      </c>
    </row>
    <row r="112" spans="1:10" x14ac:dyDescent="0.25">
      <c r="A112" s="59">
        <v>13436</v>
      </c>
      <c r="B112" s="59" t="s">
        <v>1148</v>
      </c>
      <c r="C112" s="59">
        <v>2010</v>
      </c>
      <c r="D112" s="60">
        <v>40378</v>
      </c>
      <c r="E112" s="59">
        <v>58</v>
      </c>
      <c r="F112" s="59">
        <v>49</v>
      </c>
      <c r="G112" s="59">
        <v>2842</v>
      </c>
      <c r="H112" s="61" t="s">
        <v>3011</v>
      </c>
      <c r="I112" s="61" t="s">
        <v>1272</v>
      </c>
      <c r="J112" s="61" t="s">
        <v>4489</v>
      </c>
    </row>
    <row r="113" spans="1:10" x14ac:dyDescent="0.25">
      <c r="A113" s="59">
        <v>13417</v>
      </c>
      <c r="B113" s="59" t="s">
        <v>1156</v>
      </c>
      <c r="C113" s="59">
        <v>2010</v>
      </c>
      <c r="D113" s="60">
        <v>40379</v>
      </c>
      <c r="E113" s="59">
        <v>344</v>
      </c>
      <c r="F113" s="59">
        <v>74</v>
      </c>
      <c r="G113" s="59">
        <v>12376</v>
      </c>
      <c r="H113" s="61" t="s">
        <v>3010</v>
      </c>
      <c r="I113" s="61" t="s">
        <v>1274</v>
      </c>
      <c r="J113" s="61" t="s">
        <v>4490</v>
      </c>
    </row>
    <row r="114" spans="1:10" x14ac:dyDescent="0.25">
      <c r="A114" s="59">
        <v>13418</v>
      </c>
      <c r="B114" s="59" t="s">
        <v>1156</v>
      </c>
      <c r="C114" s="59">
        <v>2010</v>
      </c>
      <c r="D114" s="60">
        <v>40379</v>
      </c>
      <c r="E114" s="59">
        <v>138</v>
      </c>
      <c r="F114" s="59">
        <v>438</v>
      </c>
      <c r="G114" s="59">
        <v>60354</v>
      </c>
      <c r="H114" s="61" t="s">
        <v>3010</v>
      </c>
      <c r="I114" s="61" t="s">
        <v>1322</v>
      </c>
      <c r="J114" s="61" t="s">
        <v>4491</v>
      </c>
    </row>
    <row r="115" spans="1:10" x14ac:dyDescent="0.25">
      <c r="A115" s="59">
        <v>13419</v>
      </c>
      <c r="B115" s="59" t="s">
        <v>1156</v>
      </c>
      <c r="C115" s="59">
        <v>2010</v>
      </c>
      <c r="D115" s="60">
        <v>40379</v>
      </c>
      <c r="E115" s="59">
        <v>95</v>
      </c>
      <c r="F115" s="59">
        <v>20</v>
      </c>
      <c r="G115" s="59">
        <v>1900</v>
      </c>
      <c r="H115" s="61" t="s">
        <v>3010</v>
      </c>
      <c r="I115" s="61" t="s">
        <v>1274</v>
      </c>
      <c r="J115" s="61" t="s">
        <v>4492</v>
      </c>
    </row>
    <row r="116" spans="1:10" x14ac:dyDescent="0.25">
      <c r="A116" s="59">
        <v>13420</v>
      </c>
      <c r="B116" s="59" t="s">
        <v>1156</v>
      </c>
      <c r="C116" s="59">
        <v>2010</v>
      </c>
      <c r="D116" s="60">
        <v>40379</v>
      </c>
      <c r="E116" s="59">
        <v>368</v>
      </c>
      <c r="F116" s="59">
        <v>12</v>
      </c>
      <c r="G116" s="59">
        <v>2057</v>
      </c>
      <c r="H116" s="61" t="s">
        <v>3010</v>
      </c>
      <c r="I116" s="61" t="s">
        <v>1283</v>
      </c>
      <c r="J116" s="61" t="s">
        <v>4493</v>
      </c>
    </row>
    <row r="117" spans="1:10" x14ac:dyDescent="0.25">
      <c r="A117" s="59">
        <v>13435</v>
      </c>
      <c r="B117" s="59" t="s">
        <v>1156</v>
      </c>
      <c r="C117" s="59">
        <v>2010</v>
      </c>
      <c r="D117" s="60">
        <v>40379</v>
      </c>
      <c r="E117" s="59">
        <v>100</v>
      </c>
      <c r="F117" s="59">
        <v>62</v>
      </c>
      <c r="G117" s="59">
        <v>6200</v>
      </c>
      <c r="H117" s="61" t="s">
        <v>3011</v>
      </c>
      <c r="I117" s="61" t="s">
        <v>1272</v>
      </c>
      <c r="J117" s="61" t="s">
        <v>4494</v>
      </c>
    </row>
    <row r="118" spans="1:10" x14ac:dyDescent="0.25">
      <c r="A118" s="59">
        <v>13437</v>
      </c>
      <c r="B118" s="59" t="s">
        <v>1165</v>
      </c>
      <c r="C118" s="59">
        <v>2010</v>
      </c>
      <c r="D118" s="60">
        <v>40380</v>
      </c>
      <c r="E118" s="59">
        <v>298</v>
      </c>
      <c r="F118" s="59">
        <v>92</v>
      </c>
      <c r="G118" s="59">
        <v>14215</v>
      </c>
      <c r="H118" s="61" t="s">
        <v>3011</v>
      </c>
      <c r="I118" s="61" t="s">
        <v>1272</v>
      </c>
      <c r="J118" s="61" t="s">
        <v>4495</v>
      </c>
    </row>
    <row r="119" spans="1:10" x14ac:dyDescent="0.25">
      <c r="A119" s="59">
        <v>13421</v>
      </c>
      <c r="B119" s="59" t="s">
        <v>1174</v>
      </c>
      <c r="C119" s="59">
        <v>2010</v>
      </c>
      <c r="D119" s="60">
        <v>40381</v>
      </c>
      <c r="E119" s="59">
        <v>36</v>
      </c>
      <c r="F119" s="59">
        <v>8</v>
      </c>
      <c r="G119" s="59">
        <v>288</v>
      </c>
      <c r="H119" s="61" t="s">
        <v>3010</v>
      </c>
      <c r="I119" s="61" t="s">
        <v>1274</v>
      </c>
      <c r="J119" s="61" t="s">
        <v>4496</v>
      </c>
    </row>
    <row r="120" spans="1:10" x14ac:dyDescent="0.25">
      <c r="A120" s="59">
        <v>13438</v>
      </c>
      <c r="B120" s="59" t="s">
        <v>1174</v>
      </c>
      <c r="C120" s="59">
        <v>2010</v>
      </c>
      <c r="D120" s="60">
        <v>40381</v>
      </c>
      <c r="E120" s="59">
        <v>395</v>
      </c>
      <c r="F120" s="59">
        <v>35</v>
      </c>
      <c r="G120" s="59">
        <v>13825</v>
      </c>
      <c r="H120" s="61" t="s">
        <v>3011</v>
      </c>
      <c r="I120" s="61" t="s">
        <v>1272</v>
      </c>
      <c r="J120" s="61" t="s">
        <v>4497</v>
      </c>
    </row>
    <row r="121" spans="1:10" x14ac:dyDescent="0.25">
      <c r="A121" s="59">
        <v>13422</v>
      </c>
      <c r="B121" s="59" t="s">
        <v>1181</v>
      </c>
      <c r="C121" s="59">
        <v>2010</v>
      </c>
      <c r="D121" s="60">
        <v>40382</v>
      </c>
      <c r="E121" s="59">
        <v>8</v>
      </c>
      <c r="F121" s="59">
        <v>438</v>
      </c>
      <c r="G121" s="59">
        <v>3504</v>
      </c>
      <c r="H121" s="61" t="s">
        <v>3010</v>
      </c>
      <c r="I121" s="61" t="s">
        <v>1274</v>
      </c>
      <c r="J121" s="61" t="s">
        <v>4498</v>
      </c>
    </row>
    <row r="122" spans="1:10" x14ac:dyDescent="0.25">
      <c r="A122" s="59">
        <v>13423</v>
      </c>
      <c r="B122" s="59" t="s">
        <v>1191</v>
      </c>
      <c r="C122" s="59">
        <v>2010</v>
      </c>
      <c r="D122" s="60">
        <v>40383</v>
      </c>
      <c r="E122" s="59">
        <v>24</v>
      </c>
      <c r="F122" s="59">
        <v>176</v>
      </c>
      <c r="G122" s="59">
        <v>4224</v>
      </c>
      <c r="H122" s="61" t="s">
        <v>3010</v>
      </c>
      <c r="I122" s="61" t="s">
        <v>1270</v>
      </c>
      <c r="J122" s="61" t="s">
        <v>4499</v>
      </c>
    </row>
    <row r="123" spans="1:10" x14ac:dyDescent="0.25">
      <c r="A123" s="59">
        <v>13424</v>
      </c>
      <c r="B123" s="59" t="s">
        <v>1201</v>
      </c>
      <c r="C123" s="59">
        <v>2010</v>
      </c>
      <c r="D123" s="60">
        <v>40384</v>
      </c>
      <c r="E123" s="59">
        <v>133</v>
      </c>
      <c r="F123" s="59">
        <v>253</v>
      </c>
      <c r="G123" s="59">
        <v>16154</v>
      </c>
      <c r="H123" s="61" t="s">
        <v>3010</v>
      </c>
      <c r="I123" s="61" t="s">
        <v>1283</v>
      </c>
      <c r="J123" s="61" t="s">
        <v>4500</v>
      </c>
    </row>
    <row r="124" spans="1:10" x14ac:dyDescent="0.25">
      <c r="A124" s="59">
        <v>13439</v>
      </c>
      <c r="B124" s="59" t="s">
        <v>1217</v>
      </c>
      <c r="C124" s="59">
        <v>2010</v>
      </c>
      <c r="D124" s="60">
        <v>40386</v>
      </c>
      <c r="E124" s="59">
        <v>420</v>
      </c>
      <c r="F124" s="59">
        <v>177</v>
      </c>
      <c r="G124" s="59">
        <v>78942</v>
      </c>
      <c r="H124" s="61" t="s">
        <v>3011</v>
      </c>
      <c r="I124" s="61" t="s">
        <v>1272</v>
      </c>
      <c r="J124" s="61" t="s">
        <v>4501</v>
      </c>
    </row>
    <row r="125" spans="1:10" x14ac:dyDescent="0.25">
      <c r="A125" s="59">
        <v>13440</v>
      </c>
      <c r="B125" s="59" t="s">
        <v>1224</v>
      </c>
      <c r="C125" s="59">
        <v>2010</v>
      </c>
      <c r="D125" s="60">
        <v>40387</v>
      </c>
      <c r="E125" s="59">
        <v>450</v>
      </c>
      <c r="F125" s="59">
        <v>35</v>
      </c>
      <c r="G125" s="59">
        <v>15750</v>
      </c>
      <c r="H125" s="61" t="s">
        <v>3011</v>
      </c>
      <c r="I125" s="61" t="s">
        <v>1272</v>
      </c>
      <c r="J125" s="61" t="s">
        <v>4502</v>
      </c>
    </row>
    <row r="126" spans="1:10" x14ac:dyDescent="0.25">
      <c r="A126" s="59">
        <v>13441</v>
      </c>
      <c r="B126" s="59" t="s">
        <v>1230</v>
      </c>
      <c r="C126" s="59">
        <v>2010</v>
      </c>
      <c r="D126" s="60">
        <v>40388</v>
      </c>
      <c r="E126" s="59">
        <v>356</v>
      </c>
      <c r="F126" s="59">
        <v>96</v>
      </c>
      <c r="G126" s="59">
        <v>25632</v>
      </c>
      <c r="H126" s="61" t="s">
        <v>3011</v>
      </c>
      <c r="I126" s="61" t="s">
        <v>1272</v>
      </c>
      <c r="J126" s="61" t="s">
        <v>4503</v>
      </c>
    </row>
    <row r="127" spans="1:10" x14ac:dyDescent="0.25">
      <c r="A127" s="59">
        <v>13425</v>
      </c>
      <c r="B127" s="59" t="s">
        <v>1241</v>
      </c>
      <c r="C127" s="59">
        <v>2010</v>
      </c>
      <c r="D127" s="60">
        <v>40390</v>
      </c>
      <c r="E127" s="59">
        <v>103</v>
      </c>
      <c r="F127" s="59">
        <v>72</v>
      </c>
      <c r="G127" s="59">
        <v>7416</v>
      </c>
      <c r="H127" s="61" t="s">
        <v>3010</v>
      </c>
      <c r="I127" s="61" t="s">
        <v>1270</v>
      </c>
      <c r="J127" s="61" t="s">
        <v>4504</v>
      </c>
    </row>
    <row r="128" spans="1:10" x14ac:dyDescent="0.25">
      <c r="A128" s="59">
        <v>13442</v>
      </c>
      <c r="B128" s="59" t="s">
        <v>1011</v>
      </c>
      <c r="C128" s="59">
        <v>2010</v>
      </c>
      <c r="D128" s="60">
        <v>40391</v>
      </c>
      <c r="E128" s="59">
        <v>27</v>
      </c>
      <c r="F128" s="59">
        <v>421</v>
      </c>
      <c r="G128" s="59">
        <v>10499</v>
      </c>
      <c r="H128" s="61" t="s">
        <v>3010</v>
      </c>
      <c r="I128" s="61" t="s">
        <v>1270</v>
      </c>
      <c r="J128" s="61" t="s">
        <v>4505</v>
      </c>
    </row>
    <row r="129" spans="1:10" x14ac:dyDescent="0.25">
      <c r="A129" s="59">
        <v>13443</v>
      </c>
      <c r="B129" s="59" t="s">
        <v>1020</v>
      </c>
      <c r="C129" s="59">
        <v>2010</v>
      </c>
      <c r="D129" s="60">
        <v>40392</v>
      </c>
      <c r="E129" s="59">
        <v>10</v>
      </c>
      <c r="F129" s="59">
        <v>93</v>
      </c>
      <c r="G129" s="59">
        <v>796</v>
      </c>
      <c r="H129" s="61" t="s">
        <v>3010</v>
      </c>
      <c r="I129" s="61" t="s">
        <v>1270</v>
      </c>
      <c r="J129" s="61" t="s">
        <v>4506</v>
      </c>
    </row>
    <row r="130" spans="1:10" x14ac:dyDescent="0.25">
      <c r="A130" s="59">
        <v>13444</v>
      </c>
      <c r="B130" s="59" t="s">
        <v>1020</v>
      </c>
      <c r="C130" s="59">
        <v>2010</v>
      </c>
      <c r="D130" s="60">
        <v>40392</v>
      </c>
      <c r="E130" s="59">
        <v>83</v>
      </c>
      <c r="F130" s="59">
        <v>108</v>
      </c>
      <c r="G130" s="59">
        <v>8964</v>
      </c>
      <c r="H130" s="61" t="s">
        <v>3010</v>
      </c>
      <c r="I130" s="61" t="s">
        <v>1274</v>
      </c>
      <c r="J130" s="61" t="s">
        <v>4507</v>
      </c>
    </row>
    <row r="131" spans="1:10" x14ac:dyDescent="0.25">
      <c r="A131" s="59">
        <v>13466</v>
      </c>
      <c r="B131" s="59" t="s">
        <v>1025</v>
      </c>
      <c r="C131" s="59">
        <v>2010</v>
      </c>
      <c r="D131" s="60">
        <v>40393</v>
      </c>
      <c r="E131" s="59">
        <v>390</v>
      </c>
      <c r="F131" s="59">
        <v>70</v>
      </c>
      <c r="G131" s="59">
        <v>13650</v>
      </c>
      <c r="H131" s="61" t="s">
        <v>3011</v>
      </c>
      <c r="I131" s="61" t="s">
        <v>1272</v>
      </c>
      <c r="J131" s="61" t="s">
        <v>4508</v>
      </c>
    </row>
    <row r="132" spans="1:10" x14ac:dyDescent="0.25">
      <c r="A132" s="59">
        <v>13468</v>
      </c>
      <c r="B132" s="59" t="s">
        <v>1032</v>
      </c>
      <c r="C132" s="59">
        <v>2010</v>
      </c>
      <c r="D132" s="60">
        <v>40394</v>
      </c>
      <c r="E132" s="59">
        <v>438</v>
      </c>
      <c r="F132" s="59">
        <v>44</v>
      </c>
      <c r="G132" s="59">
        <v>3964</v>
      </c>
      <c r="H132" s="61" t="s">
        <v>3011</v>
      </c>
      <c r="I132" s="61" t="s">
        <v>1272</v>
      </c>
      <c r="J132" s="61" t="s">
        <v>4509</v>
      </c>
    </row>
    <row r="133" spans="1:10" x14ac:dyDescent="0.25">
      <c r="A133" s="59">
        <v>13445</v>
      </c>
      <c r="B133" s="59" t="s">
        <v>1039</v>
      </c>
      <c r="C133" s="59">
        <v>2010</v>
      </c>
      <c r="D133" s="60">
        <v>40395</v>
      </c>
      <c r="E133" s="59">
        <v>51</v>
      </c>
      <c r="F133" s="59">
        <v>39</v>
      </c>
      <c r="G133" s="59">
        <v>1989</v>
      </c>
      <c r="H133" s="61" t="s">
        <v>3010</v>
      </c>
      <c r="I133" s="61" t="s">
        <v>1274</v>
      </c>
      <c r="J133" s="61" t="s">
        <v>4510</v>
      </c>
    </row>
    <row r="134" spans="1:10" x14ac:dyDescent="0.25">
      <c r="A134" s="59">
        <v>13467</v>
      </c>
      <c r="B134" s="59" t="s">
        <v>1039</v>
      </c>
      <c r="C134" s="59">
        <v>2010</v>
      </c>
      <c r="D134" s="60">
        <v>40395</v>
      </c>
      <c r="E134" s="59">
        <v>360</v>
      </c>
      <c r="F134" s="59">
        <v>179</v>
      </c>
      <c r="G134" s="59">
        <v>30873</v>
      </c>
      <c r="H134" s="61" t="s">
        <v>3011</v>
      </c>
      <c r="I134" s="61" t="s">
        <v>1272</v>
      </c>
      <c r="J134" s="61" t="s">
        <v>4511</v>
      </c>
    </row>
    <row r="135" spans="1:10" x14ac:dyDescent="0.25">
      <c r="A135" s="59">
        <v>13446</v>
      </c>
      <c r="B135" s="59" t="s">
        <v>1046</v>
      </c>
      <c r="C135" s="59">
        <v>2010</v>
      </c>
      <c r="D135" s="60">
        <v>40396</v>
      </c>
      <c r="E135" s="59">
        <v>407</v>
      </c>
      <c r="F135" s="59">
        <v>122</v>
      </c>
      <c r="G135" s="59">
        <v>17692</v>
      </c>
      <c r="H135" s="61" t="s">
        <v>3010</v>
      </c>
      <c r="I135" s="61" t="s">
        <v>1283</v>
      </c>
      <c r="J135" s="61" t="s">
        <v>4512</v>
      </c>
    </row>
    <row r="136" spans="1:10" x14ac:dyDescent="0.25">
      <c r="A136" s="59">
        <v>13469</v>
      </c>
      <c r="B136" s="59" t="s">
        <v>1080</v>
      </c>
      <c r="C136" s="59">
        <v>2010</v>
      </c>
      <c r="D136" s="60">
        <v>40400</v>
      </c>
      <c r="E136" s="59">
        <v>428</v>
      </c>
      <c r="F136" s="59">
        <v>81</v>
      </c>
      <c r="G136" s="59">
        <v>34668</v>
      </c>
      <c r="H136" s="61" t="s">
        <v>3011</v>
      </c>
      <c r="I136" s="61" t="s">
        <v>1272</v>
      </c>
      <c r="J136" s="61" t="s">
        <v>4513</v>
      </c>
    </row>
    <row r="137" spans="1:10" x14ac:dyDescent="0.25">
      <c r="A137" s="59">
        <v>13477</v>
      </c>
      <c r="B137" s="59" t="s">
        <v>1080</v>
      </c>
      <c r="C137" s="59">
        <v>2010</v>
      </c>
      <c r="D137" s="60">
        <v>40400</v>
      </c>
      <c r="E137" s="59">
        <v>322</v>
      </c>
      <c r="F137" s="59">
        <v>15</v>
      </c>
      <c r="G137" s="59">
        <v>4830</v>
      </c>
      <c r="H137" s="61" t="s">
        <v>3011</v>
      </c>
      <c r="I137" s="61" t="s">
        <v>1272</v>
      </c>
      <c r="J137" s="61" t="s">
        <v>4514</v>
      </c>
    </row>
    <row r="138" spans="1:10" x14ac:dyDescent="0.25">
      <c r="A138" s="59">
        <v>13447</v>
      </c>
      <c r="B138" s="59" t="s">
        <v>1084</v>
      </c>
      <c r="C138" s="59">
        <v>2010</v>
      </c>
      <c r="D138" s="60">
        <v>40401</v>
      </c>
      <c r="E138" s="59">
        <v>66</v>
      </c>
      <c r="F138" s="59">
        <v>10</v>
      </c>
      <c r="G138" s="59">
        <v>660</v>
      </c>
      <c r="H138" s="61" t="s">
        <v>3010</v>
      </c>
      <c r="I138" s="61" t="s">
        <v>1274</v>
      </c>
      <c r="J138" s="61" t="s">
        <v>4515</v>
      </c>
    </row>
    <row r="139" spans="1:10" x14ac:dyDescent="0.25">
      <c r="A139" s="59">
        <v>13470</v>
      </c>
      <c r="B139" s="59" t="s">
        <v>1084</v>
      </c>
      <c r="C139" s="59">
        <v>2010</v>
      </c>
      <c r="D139" s="60">
        <v>40401</v>
      </c>
      <c r="E139" s="59">
        <v>461</v>
      </c>
      <c r="F139" s="59">
        <v>82</v>
      </c>
      <c r="G139" s="59">
        <v>37802</v>
      </c>
      <c r="H139" s="61" t="s">
        <v>3011</v>
      </c>
      <c r="I139" s="61" t="s">
        <v>1272</v>
      </c>
      <c r="J139" s="61" t="s">
        <v>4516</v>
      </c>
    </row>
    <row r="140" spans="1:10" x14ac:dyDescent="0.25">
      <c r="A140" s="59">
        <v>13448</v>
      </c>
      <c r="B140" s="59" t="s">
        <v>1092</v>
      </c>
      <c r="C140" s="59">
        <v>2010</v>
      </c>
      <c r="D140" s="60">
        <v>40402</v>
      </c>
      <c r="E140" s="59">
        <v>34</v>
      </c>
      <c r="F140" s="59">
        <v>7</v>
      </c>
      <c r="G140" s="59">
        <v>238</v>
      </c>
      <c r="H140" s="61" t="s">
        <v>3010</v>
      </c>
      <c r="I140" s="61" t="s">
        <v>1274</v>
      </c>
      <c r="J140" s="61" t="s">
        <v>4517</v>
      </c>
    </row>
    <row r="141" spans="1:10" x14ac:dyDescent="0.25">
      <c r="A141" s="59">
        <v>13471</v>
      </c>
      <c r="B141" s="59" t="s">
        <v>1092</v>
      </c>
      <c r="C141" s="59">
        <v>2010</v>
      </c>
      <c r="D141" s="60">
        <v>40402</v>
      </c>
      <c r="E141" s="59">
        <v>416</v>
      </c>
      <c r="F141" s="59">
        <v>273</v>
      </c>
      <c r="G141" s="59">
        <v>30975</v>
      </c>
      <c r="H141" s="61" t="s">
        <v>3011</v>
      </c>
      <c r="I141" s="61" t="s">
        <v>1272</v>
      </c>
      <c r="J141" s="61" t="s">
        <v>4518</v>
      </c>
    </row>
    <row r="142" spans="1:10" x14ac:dyDescent="0.25">
      <c r="A142" s="59">
        <v>13472</v>
      </c>
      <c r="B142" s="59" t="s">
        <v>1092</v>
      </c>
      <c r="C142" s="59">
        <v>2010</v>
      </c>
      <c r="D142" s="60">
        <v>40402</v>
      </c>
      <c r="E142" s="59">
        <v>513</v>
      </c>
      <c r="F142" s="59">
        <v>12</v>
      </c>
      <c r="G142" s="59">
        <v>6156</v>
      </c>
      <c r="H142" s="61" t="s">
        <v>3011</v>
      </c>
      <c r="I142" s="61" t="s">
        <v>1272</v>
      </c>
      <c r="J142" s="61" t="s">
        <v>4519</v>
      </c>
    </row>
    <row r="143" spans="1:10" x14ac:dyDescent="0.25">
      <c r="A143" s="59">
        <v>13449</v>
      </c>
      <c r="B143" s="59" t="s">
        <v>1108</v>
      </c>
      <c r="C143" s="59">
        <v>2010</v>
      </c>
      <c r="D143" s="60">
        <v>40404</v>
      </c>
      <c r="E143" s="59">
        <v>33</v>
      </c>
      <c r="F143" s="59">
        <v>92</v>
      </c>
      <c r="G143" s="59">
        <v>2806</v>
      </c>
      <c r="H143" s="61" t="s">
        <v>3010</v>
      </c>
      <c r="I143" s="61" t="s">
        <v>1274</v>
      </c>
      <c r="J143" s="61" t="s">
        <v>4520</v>
      </c>
    </row>
    <row r="144" spans="1:10" x14ac:dyDescent="0.25">
      <c r="A144" s="59">
        <v>13450</v>
      </c>
      <c r="B144" s="59" t="s">
        <v>1108</v>
      </c>
      <c r="C144" s="59">
        <v>2010</v>
      </c>
      <c r="D144" s="60">
        <v>40404</v>
      </c>
      <c r="E144" s="59">
        <v>82</v>
      </c>
      <c r="F144" s="59">
        <v>57</v>
      </c>
      <c r="G144" s="59">
        <v>4674</v>
      </c>
      <c r="H144" s="61" t="s">
        <v>3010</v>
      </c>
      <c r="I144" s="61" t="s">
        <v>1274</v>
      </c>
      <c r="J144" s="61" t="s">
        <v>4521</v>
      </c>
    </row>
    <row r="145" spans="1:10" x14ac:dyDescent="0.25">
      <c r="A145" s="59">
        <v>13451</v>
      </c>
      <c r="B145" s="59" t="s">
        <v>1108</v>
      </c>
      <c r="C145" s="59">
        <v>2010</v>
      </c>
      <c r="D145" s="60">
        <v>40404</v>
      </c>
      <c r="E145" s="59">
        <v>226</v>
      </c>
      <c r="F145" s="59">
        <v>86</v>
      </c>
      <c r="G145" s="59">
        <v>7918</v>
      </c>
      <c r="H145" s="61" t="s">
        <v>3010</v>
      </c>
      <c r="I145" s="61" t="s">
        <v>1299</v>
      </c>
      <c r="J145" s="61" t="s">
        <v>4522</v>
      </c>
    </row>
    <row r="146" spans="1:10" x14ac:dyDescent="0.25">
      <c r="A146" s="59">
        <v>13452</v>
      </c>
      <c r="B146" s="59" t="s">
        <v>1108</v>
      </c>
      <c r="C146" s="59">
        <v>2010</v>
      </c>
      <c r="D146" s="60">
        <v>40404</v>
      </c>
      <c r="E146" s="59">
        <v>52</v>
      </c>
      <c r="F146" s="59">
        <v>175</v>
      </c>
      <c r="G146" s="59">
        <v>11923</v>
      </c>
      <c r="H146" s="61" t="s">
        <v>3010</v>
      </c>
      <c r="I146" s="61" t="s">
        <v>1299</v>
      </c>
      <c r="J146" s="61" t="s">
        <v>4523</v>
      </c>
    </row>
    <row r="147" spans="1:10" x14ac:dyDescent="0.25">
      <c r="A147" s="59">
        <v>13476</v>
      </c>
      <c r="B147" s="59" t="s">
        <v>1108</v>
      </c>
      <c r="C147" s="59">
        <v>2010</v>
      </c>
      <c r="D147" s="60">
        <v>40404</v>
      </c>
      <c r="E147" s="59">
        <v>195</v>
      </c>
      <c r="F147" s="59">
        <v>23</v>
      </c>
      <c r="G147" s="59">
        <v>4485</v>
      </c>
      <c r="H147" s="61" t="s">
        <v>3011</v>
      </c>
      <c r="I147" s="61" t="s">
        <v>1272</v>
      </c>
      <c r="J147" s="61" t="s">
        <v>4524</v>
      </c>
    </row>
    <row r="148" spans="1:10" x14ac:dyDescent="0.25">
      <c r="A148" s="59">
        <v>13453</v>
      </c>
      <c r="B148" s="59" t="s">
        <v>1124</v>
      </c>
      <c r="C148" s="59">
        <v>2010</v>
      </c>
      <c r="D148" s="60">
        <v>40406</v>
      </c>
      <c r="E148" s="59">
        <v>189</v>
      </c>
      <c r="F148" s="59">
        <v>120</v>
      </c>
      <c r="G148" s="59">
        <v>11970</v>
      </c>
      <c r="H148" s="61" t="s">
        <v>3010</v>
      </c>
      <c r="I148" s="61" t="s">
        <v>1274</v>
      </c>
      <c r="J148" s="61" t="s">
        <v>4525</v>
      </c>
    </row>
    <row r="149" spans="1:10" x14ac:dyDescent="0.25">
      <c r="A149" s="59">
        <v>13473</v>
      </c>
      <c r="B149" s="59" t="s">
        <v>1131</v>
      </c>
      <c r="C149" s="59">
        <v>2010</v>
      </c>
      <c r="D149" s="60">
        <v>40407</v>
      </c>
      <c r="E149" s="59">
        <v>494</v>
      </c>
      <c r="F149" s="59">
        <v>23</v>
      </c>
      <c r="G149" s="59">
        <v>11362</v>
      </c>
      <c r="H149" s="61" t="s">
        <v>3011</v>
      </c>
      <c r="I149" s="61" t="s">
        <v>1272</v>
      </c>
      <c r="J149" s="61" t="s">
        <v>4526</v>
      </c>
    </row>
    <row r="150" spans="1:10" x14ac:dyDescent="0.25">
      <c r="A150" s="59">
        <v>13454</v>
      </c>
      <c r="B150" s="59" t="s">
        <v>1140</v>
      </c>
      <c r="C150" s="59">
        <v>2010</v>
      </c>
      <c r="D150" s="60">
        <v>40408</v>
      </c>
      <c r="E150" s="59">
        <v>45</v>
      </c>
      <c r="F150" s="59">
        <v>10</v>
      </c>
      <c r="G150" s="59">
        <v>450</v>
      </c>
      <c r="H150" s="61" t="s">
        <v>3010</v>
      </c>
      <c r="I150" s="61" t="s">
        <v>1274</v>
      </c>
      <c r="J150" s="61" t="s">
        <v>4527</v>
      </c>
    </row>
    <row r="151" spans="1:10" x14ac:dyDescent="0.25">
      <c r="A151" s="59">
        <v>13455</v>
      </c>
      <c r="B151" s="59" t="s">
        <v>1140</v>
      </c>
      <c r="C151" s="59">
        <v>2010</v>
      </c>
      <c r="D151" s="60">
        <v>40408</v>
      </c>
      <c r="E151" s="59">
        <v>495</v>
      </c>
      <c r="F151" s="59">
        <v>8</v>
      </c>
      <c r="G151" s="59">
        <v>3960</v>
      </c>
      <c r="H151" s="61" t="s">
        <v>3010</v>
      </c>
      <c r="I151" s="61" t="s">
        <v>1274</v>
      </c>
      <c r="J151" s="61" t="s">
        <v>4528</v>
      </c>
    </row>
    <row r="152" spans="1:10" x14ac:dyDescent="0.25">
      <c r="A152" s="59">
        <v>13465</v>
      </c>
      <c r="B152" s="59" t="s">
        <v>1140</v>
      </c>
      <c r="C152" s="59">
        <v>2010</v>
      </c>
      <c r="D152" s="60">
        <v>40408</v>
      </c>
      <c r="E152" s="59">
        <v>184</v>
      </c>
      <c r="F152" s="59">
        <v>8</v>
      </c>
      <c r="G152" s="59">
        <v>1472</v>
      </c>
      <c r="H152" s="61" t="s">
        <v>3011</v>
      </c>
      <c r="I152" s="61" t="s">
        <v>1272</v>
      </c>
      <c r="J152" s="61" t="s">
        <v>4529</v>
      </c>
    </row>
    <row r="153" spans="1:10" x14ac:dyDescent="0.25">
      <c r="A153" s="59">
        <v>13475</v>
      </c>
      <c r="B153" s="59" t="s">
        <v>1140</v>
      </c>
      <c r="C153" s="59">
        <v>2010</v>
      </c>
      <c r="D153" s="60">
        <v>40408</v>
      </c>
      <c r="E153" s="59">
        <v>342</v>
      </c>
      <c r="F153" s="59">
        <v>9</v>
      </c>
      <c r="G153" s="59">
        <v>3078</v>
      </c>
      <c r="H153" s="61" t="s">
        <v>3011</v>
      </c>
      <c r="I153" s="61" t="s">
        <v>1272</v>
      </c>
      <c r="J153" s="61" t="s">
        <v>4530</v>
      </c>
    </row>
    <row r="154" spans="1:10" x14ac:dyDescent="0.25">
      <c r="A154" s="59">
        <v>13456</v>
      </c>
      <c r="B154" s="59" t="s">
        <v>1149</v>
      </c>
      <c r="C154" s="59">
        <v>2010</v>
      </c>
      <c r="D154" s="60">
        <v>40409</v>
      </c>
      <c r="E154" s="59">
        <v>69</v>
      </c>
      <c r="F154" s="59">
        <v>175</v>
      </c>
      <c r="G154" s="59">
        <v>12075</v>
      </c>
      <c r="H154" s="61" t="s">
        <v>3010</v>
      </c>
      <c r="I154" s="61" t="s">
        <v>1322</v>
      </c>
      <c r="J154" s="61" t="s">
        <v>4531</v>
      </c>
    </row>
    <row r="155" spans="1:10" x14ac:dyDescent="0.25">
      <c r="A155" s="59">
        <v>13474</v>
      </c>
      <c r="B155" s="59" t="s">
        <v>1149</v>
      </c>
      <c r="C155" s="59">
        <v>2010</v>
      </c>
      <c r="D155" s="60">
        <v>40409</v>
      </c>
      <c r="E155" s="59">
        <v>413</v>
      </c>
      <c r="F155" s="59">
        <v>6</v>
      </c>
      <c r="G155" s="59">
        <v>2478</v>
      </c>
      <c r="H155" s="61" t="s">
        <v>3011</v>
      </c>
      <c r="I155" s="61" t="s">
        <v>1272</v>
      </c>
      <c r="J155" s="61" t="s">
        <v>4532</v>
      </c>
    </row>
    <row r="156" spans="1:10" x14ac:dyDescent="0.25">
      <c r="A156" s="59">
        <v>13481</v>
      </c>
      <c r="B156" s="59" t="s">
        <v>1157</v>
      </c>
      <c r="C156" s="59">
        <v>2010</v>
      </c>
      <c r="D156" s="60">
        <v>40410</v>
      </c>
      <c r="E156" s="59">
        <v>420</v>
      </c>
      <c r="F156" s="59">
        <v>15</v>
      </c>
      <c r="G156" s="59">
        <v>6300</v>
      </c>
      <c r="H156" s="61" t="s">
        <v>3011</v>
      </c>
      <c r="I156" s="61" t="s">
        <v>1272</v>
      </c>
      <c r="J156" s="61" t="s">
        <v>4533</v>
      </c>
    </row>
    <row r="157" spans="1:10" x14ac:dyDescent="0.25">
      <c r="A157" s="59">
        <v>13478</v>
      </c>
      <c r="B157" s="59" t="s">
        <v>1192</v>
      </c>
      <c r="C157" s="59">
        <v>2010</v>
      </c>
      <c r="D157" s="60">
        <v>40414</v>
      </c>
      <c r="E157" s="59">
        <v>320</v>
      </c>
      <c r="F157" s="59">
        <v>92</v>
      </c>
      <c r="G157" s="59">
        <v>15646</v>
      </c>
      <c r="H157" s="61" t="s">
        <v>3011</v>
      </c>
      <c r="I157" s="61" t="s">
        <v>1272</v>
      </c>
      <c r="J157" s="61" t="s">
        <v>4534</v>
      </c>
    </row>
    <row r="158" spans="1:10" x14ac:dyDescent="0.25">
      <c r="A158" s="59">
        <v>13479</v>
      </c>
      <c r="B158" s="59" t="s">
        <v>1202</v>
      </c>
      <c r="C158" s="59">
        <v>2010</v>
      </c>
      <c r="D158" s="60">
        <v>40415</v>
      </c>
      <c r="E158" s="59">
        <v>434</v>
      </c>
      <c r="F158" s="59">
        <v>209</v>
      </c>
      <c r="G158" s="59">
        <v>54034</v>
      </c>
      <c r="H158" s="61" t="s">
        <v>3011</v>
      </c>
      <c r="I158" s="61" t="s">
        <v>1272</v>
      </c>
      <c r="J158" s="61" t="s">
        <v>4535</v>
      </c>
    </row>
    <row r="159" spans="1:10" x14ac:dyDescent="0.25">
      <c r="A159" s="59">
        <v>13457</v>
      </c>
      <c r="B159" s="59" t="s">
        <v>1209</v>
      </c>
      <c r="C159" s="59">
        <v>2010</v>
      </c>
      <c r="D159" s="60">
        <v>40416</v>
      </c>
      <c r="E159" s="59">
        <v>299</v>
      </c>
      <c r="F159" s="59">
        <v>16</v>
      </c>
      <c r="G159" s="59">
        <v>4784</v>
      </c>
      <c r="H159" s="61" t="s">
        <v>3010</v>
      </c>
      <c r="I159" s="61" t="s">
        <v>1274</v>
      </c>
      <c r="J159" s="61" t="s">
        <v>4536</v>
      </c>
    </row>
    <row r="160" spans="1:10" x14ac:dyDescent="0.25">
      <c r="A160" s="59">
        <v>13458</v>
      </c>
      <c r="B160" s="59" t="s">
        <v>1209</v>
      </c>
      <c r="C160" s="59">
        <v>2010</v>
      </c>
      <c r="D160" s="60">
        <v>40416</v>
      </c>
      <c r="E160" s="59">
        <v>105</v>
      </c>
      <c r="F160" s="59">
        <v>212</v>
      </c>
      <c r="G160" s="59">
        <v>9574</v>
      </c>
      <c r="H160" s="61" t="s">
        <v>3010</v>
      </c>
      <c r="I160" s="61" t="s">
        <v>1274</v>
      </c>
      <c r="J160" s="61" t="s">
        <v>4537</v>
      </c>
    </row>
    <row r="161" spans="1:10" x14ac:dyDescent="0.25">
      <c r="A161" s="59">
        <v>13480</v>
      </c>
      <c r="B161" s="59" t="s">
        <v>1209</v>
      </c>
      <c r="C161" s="59">
        <v>2010</v>
      </c>
      <c r="D161" s="60">
        <v>40416</v>
      </c>
      <c r="E161" s="59">
        <v>383</v>
      </c>
      <c r="F161" s="59">
        <v>72</v>
      </c>
      <c r="G161" s="59">
        <v>22241</v>
      </c>
      <c r="H161" s="61" t="s">
        <v>3011</v>
      </c>
      <c r="I161" s="61" t="s">
        <v>1272</v>
      </c>
      <c r="J161" s="61" t="s">
        <v>4538</v>
      </c>
    </row>
    <row r="162" spans="1:10" x14ac:dyDescent="0.25">
      <c r="A162" s="59">
        <v>13459</v>
      </c>
      <c r="B162" s="59" t="s">
        <v>1218</v>
      </c>
      <c r="C162" s="59">
        <v>2010</v>
      </c>
      <c r="D162" s="60">
        <v>40417</v>
      </c>
      <c r="E162" s="59">
        <v>100</v>
      </c>
      <c r="F162" s="59">
        <v>280</v>
      </c>
      <c r="G162" s="59">
        <v>12276</v>
      </c>
      <c r="H162" s="61" t="s">
        <v>3010</v>
      </c>
      <c r="I162" s="61" t="s">
        <v>1274</v>
      </c>
      <c r="J162" s="61" t="s">
        <v>4539</v>
      </c>
    </row>
    <row r="163" spans="1:10" x14ac:dyDescent="0.25">
      <c r="A163" s="59">
        <v>13460</v>
      </c>
      <c r="B163" s="59" t="s">
        <v>1218</v>
      </c>
      <c r="C163" s="59">
        <v>2010</v>
      </c>
      <c r="D163" s="60">
        <v>40417</v>
      </c>
      <c r="E163" s="59">
        <v>1963</v>
      </c>
      <c r="F163" s="59">
        <v>93</v>
      </c>
      <c r="G163" s="59">
        <v>22803</v>
      </c>
      <c r="H163" s="61" t="s">
        <v>3010</v>
      </c>
      <c r="I163" s="61" t="s">
        <v>1299</v>
      </c>
      <c r="J163" s="61" t="s">
        <v>4540</v>
      </c>
    </row>
    <row r="164" spans="1:10" x14ac:dyDescent="0.25">
      <c r="A164" s="59">
        <v>13461</v>
      </c>
      <c r="B164" s="59" t="s">
        <v>1237</v>
      </c>
      <c r="C164" s="59">
        <v>2010</v>
      </c>
      <c r="D164" s="60">
        <v>40420</v>
      </c>
      <c r="E164" s="59">
        <v>103</v>
      </c>
      <c r="F164" s="59">
        <v>18</v>
      </c>
      <c r="G164" s="59">
        <v>1854</v>
      </c>
      <c r="H164" s="61" t="s">
        <v>3010</v>
      </c>
      <c r="I164" s="61" t="s">
        <v>1299</v>
      </c>
      <c r="J164" s="61" t="s">
        <v>4541</v>
      </c>
    </row>
    <row r="165" spans="1:10" x14ac:dyDescent="0.25">
      <c r="A165" s="59">
        <v>13462</v>
      </c>
      <c r="B165" s="59" t="s">
        <v>1237</v>
      </c>
      <c r="C165" s="59">
        <v>2010</v>
      </c>
      <c r="D165" s="60">
        <v>40420</v>
      </c>
      <c r="E165" s="59">
        <v>139</v>
      </c>
      <c r="F165" s="59">
        <v>20</v>
      </c>
      <c r="G165" s="59">
        <v>2780</v>
      </c>
      <c r="H165" s="61" t="s">
        <v>3010</v>
      </c>
      <c r="I165" s="61" t="s">
        <v>1299</v>
      </c>
      <c r="J165" s="61" t="s">
        <v>4542</v>
      </c>
    </row>
    <row r="166" spans="1:10" x14ac:dyDescent="0.25">
      <c r="A166" s="59">
        <v>13463</v>
      </c>
      <c r="B166" s="59" t="s">
        <v>1237</v>
      </c>
      <c r="C166" s="59">
        <v>2010</v>
      </c>
      <c r="D166" s="60">
        <v>40420</v>
      </c>
      <c r="E166" s="59">
        <v>27</v>
      </c>
      <c r="F166" s="59">
        <v>176</v>
      </c>
      <c r="G166" s="59">
        <v>4752</v>
      </c>
      <c r="H166" s="61" t="s">
        <v>3010</v>
      </c>
      <c r="I166" s="61" t="s">
        <v>1274</v>
      </c>
      <c r="J166" s="61" t="s">
        <v>4543</v>
      </c>
    </row>
    <row r="167" spans="1:10" x14ac:dyDescent="0.25">
      <c r="A167" s="59">
        <v>13464</v>
      </c>
      <c r="B167" s="59" t="s">
        <v>1237</v>
      </c>
      <c r="C167" s="59">
        <v>2010</v>
      </c>
      <c r="D167" s="60">
        <v>40420</v>
      </c>
      <c r="E167" s="59">
        <v>133</v>
      </c>
      <c r="F167" s="59">
        <v>17</v>
      </c>
      <c r="G167" s="59">
        <v>2261</v>
      </c>
      <c r="H167" s="61" t="s">
        <v>3010</v>
      </c>
      <c r="I167" s="61" t="s">
        <v>1274</v>
      </c>
      <c r="J167" s="61" t="s">
        <v>4544</v>
      </c>
    </row>
    <row r="168" spans="1:10" x14ac:dyDescent="0.25">
      <c r="A168" s="59">
        <v>13551</v>
      </c>
      <c r="B168" s="59" t="s">
        <v>1012</v>
      </c>
      <c r="C168" s="59">
        <v>2010</v>
      </c>
      <c r="D168" s="60">
        <v>40422</v>
      </c>
      <c r="E168" s="59">
        <v>396</v>
      </c>
      <c r="F168" s="59">
        <v>10</v>
      </c>
      <c r="G168" s="59">
        <v>3960</v>
      </c>
      <c r="H168" s="61" t="s">
        <v>3011</v>
      </c>
      <c r="I168" s="61" t="s">
        <v>1272</v>
      </c>
      <c r="J168" s="61" t="s">
        <v>4545</v>
      </c>
    </row>
    <row r="169" spans="1:10" x14ac:dyDescent="0.25">
      <c r="A169" s="59">
        <v>13482</v>
      </c>
      <c r="B169" s="59" t="s">
        <v>1021</v>
      </c>
      <c r="C169" s="59">
        <v>2010</v>
      </c>
      <c r="D169" s="60">
        <v>40423</v>
      </c>
      <c r="E169" s="59">
        <v>233</v>
      </c>
      <c r="F169" s="59">
        <v>26</v>
      </c>
      <c r="G169" s="59">
        <v>3847</v>
      </c>
      <c r="H169" s="61" t="s">
        <v>3010</v>
      </c>
      <c r="I169" s="61" t="s">
        <v>1274</v>
      </c>
      <c r="J169" s="61" t="s">
        <v>4546</v>
      </c>
    </row>
    <row r="170" spans="1:10" x14ac:dyDescent="0.25">
      <c r="A170" s="59">
        <v>13552</v>
      </c>
      <c r="B170" s="59" t="s">
        <v>1021</v>
      </c>
      <c r="C170" s="59">
        <v>2010</v>
      </c>
      <c r="D170" s="60">
        <v>40423</v>
      </c>
      <c r="E170" s="59">
        <v>436</v>
      </c>
      <c r="F170" s="59">
        <v>88</v>
      </c>
      <c r="G170" s="59">
        <v>18864</v>
      </c>
      <c r="H170" s="61" t="s">
        <v>3011</v>
      </c>
      <c r="I170" s="61" t="s">
        <v>1272</v>
      </c>
      <c r="J170" s="61" t="s">
        <v>4547</v>
      </c>
    </row>
    <row r="171" spans="1:10" x14ac:dyDescent="0.25">
      <c r="A171" s="59">
        <v>13556</v>
      </c>
      <c r="B171" s="59" t="s">
        <v>1021</v>
      </c>
      <c r="C171" s="59">
        <v>2010</v>
      </c>
      <c r="D171" s="60">
        <v>40423</v>
      </c>
      <c r="E171" s="59">
        <v>390</v>
      </c>
      <c r="F171" s="59">
        <v>16</v>
      </c>
      <c r="G171" s="59">
        <v>6240</v>
      </c>
      <c r="H171" s="61" t="s">
        <v>3011</v>
      </c>
      <c r="I171" s="61" t="s">
        <v>1272</v>
      </c>
      <c r="J171" s="61" t="s">
        <v>4548</v>
      </c>
    </row>
    <row r="172" spans="1:10" x14ac:dyDescent="0.25">
      <c r="A172" s="59">
        <v>13483</v>
      </c>
      <c r="B172" s="59" t="s">
        <v>1026</v>
      </c>
      <c r="C172" s="59">
        <v>2010</v>
      </c>
      <c r="D172" s="60">
        <v>40424</v>
      </c>
      <c r="E172" s="59">
        <v>93</v>
      </c>
      <c r="F172" s="59">
        <v>41</v>
      </c>
      <c r="G172" s="59">
        <v>3813</v>
      </c>
      <c r="H172" s="61" t="s">
        <v>3010</v>
      </c>
      <c r="I172" s="61" t="s">
        <v>1530</v>
      </c>
      <c r="J172" s="61" t="s">
        <v>4549</v>
      </c>
    </row>
    <row r="173" spans="1:10" x14ac:dyDescent="0.25">
      <c r="A173" s="59">
        <v>13484</v>
      </c>
      <c r="B173" s="59" t="s">
        <v>1026</v>
      </c>
      <c r="C173" s="59">
        <v>2010</v>
      </c>
      <c r="D173" s="60">
        <v>40424</v>
      </c>
      <c r="E173" s="59">
        <v>29</v>
      </c>
      <c r="F173" s="59">
        <v>78</v>
      </c>
      <c r="G173" s="59">
        <v>2262</v>
      </c>
      <c r="H173" s="61" t="s">
        <v>3010</v>
      </c>
      <c r="I173" s="61" t="s">
        <v>1274</v>
      </c>
      <c r="J173" s="61" t="s">
        <v>4550</v>
      </c>
    </row>
    <row r="174" spans="1:10" x14ac:dyDescent="0.25">
      <c r="A174" s="59">
        <v>13485</v>
      </c>
      <c r="B174" s="59" t="s">
        <v>1026</v>
      </c>
      <c r="C174" s="59">
        <v>2010</v>
      </c>
      <c r="D174" s="60">
        <v>36772</v>
      </c>
      <c r="E174" s="59">
        <v>382</v>
      </c>
      <c r="F174" s="59">
        <v>272</v>
      </c>
      <c r="G174" s="59">
        <v>21678</v>
      </c>
      <c r="H174" s="61" t="s">
        <v>3010</v>
      </c>
      <c r="I174" s="61" t="s">
        <v>1322</v>
      </c>
      <c r="J174" s="61" t="s">
        <v>4551</v>
      </c>
    </row>
    <row r="175" spans="1:10" x14ac:dyDescent="0.25">
      <c r="A175" s="59">
        <v>13486</v>
      </c>
      <c r="B175" s="59" t="s">
        <v>1033</v>
      </c>
      <c r="C175" s="59">
        <v>2010</v>
      </c>
      <c r="D175" s="60">
        <v>40425</v>
      </c>
      <c r="E175" s="59">
        <v>258</v>
      </c>
      <c r="F175" s="59">
        <v>72</v>
      </c>
      <c r="G175" s="59">
        <v>14791</v>
      </c>
      <c r="H175" s="61" t="s">
        <v>3010</v>
      </c>
      <c r="I175" s="61" t="s">
        <v>1322</v>
      </c>
      <c r="J175" s="61" t="s">
        <v>4552</v>
      </c>
    </row>
    <row r="176" spans="1:10" x14ac:dyDescent="0.25">
      <c r="A176" s="59">
        <v>13487</v>
      </c>
      <c r="B176" s="59" t="s">
        <v>1040</v>
      </c>
      <c r="C176" s="59">
        <v>2010</v>
      </c>
      <c r="D176" s="60">
        <v>40426</v>
      </c>
      <c r="E176" s="59">
        <v>129</v>
      </c>
      <c r="F176" s="59">
        <v>353</v>
      </c>
      <c r="G176" s="59">
        <v>37479</v>
      </c>
      <c r="H176" s="61" t="s">
        <v>3010</v>
      </c>
      <c r="I176" s="61" t="s">
        <v>1270</v>
      </c>
      <c r="J176" s="61" t="s">
        <v>4553</v>
      </c>
    </row>
    <row r="177" spans="1:10" x14ac:dyDescent="0.25">
      <c r="A177" s="59">
        <v>13488</v>
      </c>
      <c r="B177" s="59" t="s">
        <v>1047</v>
      </c>
      <c r="C177" s="59">
        <v>2010</v>
      </c>
      <c r="D177" s="60">
        <v>40427</v>
      </c>
      <c r="E177" s="59">
        <v>124</v>
      </c>
      <c r="F177" s="59">
        <v>10</v>
      </c>
      <c r="G177" s="59">
        <v>1240</v>
      </c>
      <c r="H177" s="61" t="s">
        <v>3010</v>
      </c>
      <c r="I177" s="61" t="s">
        <v>1274</v>
      </c>
      <c r="J177" s="61" t="s">
        <v>4554</v>
      </c>
    </row>
    <row r="178" spans="1:10" x14ac:dyDescent="0.25">
      <c r="A178" s="59">
        <v>13489</v>
      </c>
      <c r="B178" s="59" t="s">
        <v>1047</v>
      </c>
      <c r="C178" s="59">
        <v>2010</v>
      </c>
      <c r="D178" s="60">
        <v>40427</v>
      </c>
      <c r="E178" s="59">
        <v>136</v>
      </c>
      <c r="F178" s="59">
        <v>56</v>
      </c>
      <c r="G178" s="59">
        <v>7616</v>
      </c>
      <c r="H178" s="61" t="s">
        <v>3010</v>
      </c>
      <c r="I178" s="61" t="s">
        <v>1274</v>
      </c>
      <c r="J178" s="61" t="s">
        <v>4555</v>
      </c>
    </row>
    <row r="179" spans="1:10" x14ac:dyDescent="0.25">
      <c r="A179" s="59">
        <v>13490</v>
      </c>
      <c r="B179" s="59" t="s">
        <v>1047</v>
      </c>
      <c r="C179" s="59">
        <v>2010</v>
      </c>
      <c r="D179" s="60">
        <v>40427</v>
      </c>
      <c r="E179" s="59">
        <v>341</v>
      </c>
      <c r="F179" s="59">
        <v>53</v>
      </c>
      <c r="G179" s="59">
        <v>12045</v>
      </c>
      <c r="H179" s="61" t="s">
        <v>3010</v>
      </c>
      <c r="I179" s="61" t="s">
        <v>1274</v>
      </c>
      <c r="J179" s="61" t="s">
        <v>4556</v>
      </c>
    </row>
    <row r="180" spans="1:10" x14ac:dyDescent="0.25">
      <c r="A180" s="59">
        <v>13491</v>
      </c>
      <c r="B180" s="59" t="s">
        <v>1047</v>
      </c>
      <c r="C180" s="59">
        <v>2010</v>
      </c>
      <c r="D180" s="60">
        <v>40427</v>
      </c>
      <c r="E180" s="59">
        <v>62</v>
      </c>
      <c r="F180" s="59">
        <v>852</v>
      </c>
      <c r="G180" s="59">
        <v>45786</v>
      </c>
      <c r="H180" s="61" t="s">
        <v>3010</v>
      </c>
      <c r="I180" s="61" t="s">
        <v>1322</v>
      </c>
      <c r="J180" s="61" t="s">
        <v>4557</v>
      </c>
    </row>
    <row r="181" spans="1:10" x14ac:dyDescent="0.25">
      <c r="A181" s="59">
        <v>13492</v>
      </c>
      <c r="B181" s="59" t="s">
        <v>1055</v>
      </c>
      <c r="C181" s="59">
        <v>2010</v>
      </c>
      <c r="D181" s="60">
        <v>40428</v>
      </c>
      <c r="E181" s="59">
        <v>123</v>
      </c>
      <c r="F181" s="59">
        <v>31</v>
      </c>
      <c r="G181" s="59">
        <v>3224</v>
      </c>
      <c r="H181" s="61" t="s">
        <v>3010</v>
      </c>
      <c r="I181" s="61" t="s">
        <v>1274</v>
      </c>
      <c r="J181" s="61" t="s">
        <v>4558</v>
      </c>
    </row>
    <row r="182" spans="1:10" x14ac:dyDescent="0.25">
      <c r="A182" s="59">
        <v>13493</v>
      </c>
      <c r="B182" s="59" t="s">
        <v>1055</v>
      </c>
      <c r="C182" s="59">
        <v>2010</v>
      </c>
      <c r="D182" s="60">
        <v>40428</v>
      </c>
      <c r="E182" s="59">
        <v>9</v>
      </c>
      <c r="F182" s="59">
        <v>46</v>
      </c>
      <c r="G182" s="59">
        <v>782</v>
      </c>
      <c r="H182" s="61" t="s">
        <v>3010</v>
      </c>
      <c r="I182" s="61" t="s">
        <v>1322</v>
      </c>
      <c r="J182" s="61" t="s">
        <v>4559</v>
      </c>
    </row>
    <row r="183" spans="1:10" x14ac:dyDescent="0.25">
      <c r="A183" s="59">
        <v>13494</v>
      </c>
      <c r="B183" s="59" t="s">
        <v>1055</v>
      </c>
      <c r="C183" s="59">
        <v>2010</v>
      </c>
      <c r="D183" s="60">
        <v>40428</v>
      </c>
      <c r="E183" s="59">
        <v>54</v>
      </c>
      <c r="F183" s="59">
        <v>623</v>
      </c>
      <c r="G183" s="59">
        <v>22638</v>
      </c>
      <c r="H183" s="61" t="s">
        <v>3010</v>
      </c>
      <c r="I183" s="61" t="s">
        <v>1270</v>
      </c>
      <c r="J183" s="61" t="s">
        <v>4560</v>
      </c>
    </row>
    <row r="184" spans="1:10" x14ac:dyDescent="0.25">
      <c r="A184" s="59">
        <v>13553</v>
      </c>
      <c r="B184" s="59" t="s">
        <v>1055</v>
      </c>
      <c r="C184" s="59">
        <v>2010</v>
      </c>
      <c r="D184" s="60">
        <v>40428</v>
      </c>
      <c r="E184" s="59">
        <v>360</v>
      </c>
      <c r="F184" s="59">
        <v>12</v>
      </c>
      <c r="G184" s="59">
        <v>4320</v>
      </c>
      <c r="H184" s="61" t="s">
        <v>3011</v>
      </c>
      <c r="I184" s="61" t="s">
        <v>1272</v>
      </c>
      <c r="J184" s="61" t="s">
        <v>4561</v>
      </c>
    </row>
    <row r="185" spans="1:10" x14ac:dyDescent="0.25">
      <c r="A185" s="59">
        <v>13495</v>
      </c>
      <c r="B185" s="59" t="s">
        <v>1064</v>
      </c>
      <c r="C185" s="59">
        <v>2010</v>
      </c>
      <c r="D185" s="60">
        <v>40429</v>
      </c>
      <c r="E185" s="59">
        <v>464</v>
      </c>
      <c r="F185" s="59">
        <v>6</v>
      </c>
      <c r="G185" s="59">
        <v>2784</v>
      </c>
      <c r="H185" s="61" t="s">
        <v>3010</v>
      </c>
      <c r="I185" s="61" t="s">
        <v>1274</v>
      </c>
      <c r="J185" s="61" t="s">
        <v>4562</v>
      </c>
    </row>
    <row r="186" spans="1:10" x14ac:dyDescent="0.25">
      <c r="A186" s="59">
        <v>13554</v>
      </c>
      <c r="B186" s="59" t="s">
        <v>1072</v>
      </c>
      <c r="C186" s="59">
        <v>2010</v>
      </c>
      <c r="D186" s="60">
        <v>40430</v>
      </c>
      <c r="E186" s="59">
        <v>479</v>
      </c>
      <c r="F186" s="59">
        <v>181</v>
      </c>
      <c r="G186" s="59">
        <v>13482</v>
      </c>
      <c r="H186" s="61" t="s">
        <v>3011</v>
      </c>
      <c r="I186" s="61" t="s">
        <v>1272</v>
      </c>
      <c r="J186" s="61" t="s">
        <v>4563</v>
      </c>
    </row>
    <row r="187" spans="1:10" x14ac:dyDescent="0.25">
      <c r="A187" s="59">
        <v>13562</v>
      </c>
      <c r="B187" s="59" t="s">
        <v>1072</v>
      </c>
      <c r="C187" s="59">
        <v>2010</v>
      </c>
      <c r="D187" s="60">
        <v>40430</v>
      </c>
      <c r="E187" s="59">
        <v>42</v>
      </c>
      <c r="F187" s="59">
        <v>27</v>
      </c>
      <c r="G187" s="59">
        <v>1863</v>
      </c>
      <c r="H187" s="61" t="s">
        <v>3011</v>
      </c>
      <c r="I187" s="61" t="s">
        <v>1272</v>
      </c>
      <c r="J187" s="61" t="s">
        <v>4564</v>
      </c>
    </row>
    <row r="188" spans="1:10" x14ac:dyDescent="0.25">
      <c r="A188" s="59">
        <v>13496</v>
      </c>
      <c r="B188" s="59" t="s">
        <v>1081</v>
      </c>
      <c r="C188" s="59">
        <v>2010</v>
      </c>
      <c r="D188" s="60">
        <v>40431</v>
      </c>
      <c r="E188" s="59">
        <v>68</v>
      </c>
      <c r="F188" s="59">
        <v>7</v>
      </c>
      <c r="G188" s="59">
        <v>476</v>
      </c>
      <c r="H188" s="61" t="s">
        <v>3010</v>
      </c>
      <c r="I188" s="61" t="s">
        <v>1274</v>
      </c>
      <c r="J188" s="61" t="s">
        <v>4565</v>
      </c>
    </row>
    <row r="189" spans="1:10" x14ac:dyDescent="0.25">
      <c r="A189" s="59">
        <v>13497</v>
      </c>
      <c r="B189" s="59" t="s">
        <v>1081</v>
      </c>
      <c r="C189" s="59">
        <v>2010</v>
      </c>
      <c r="D189" s="60">
        <v>40431</v>
      </c>
      <c r="E189" s="59">
        <v>40</v>
      </c>
      <c r="F189" s="59">
        <v>129</v>
      </c>
      <c r="G189" s="59">
        <v>5160</v>
      </c>
      <c r="H189" s="61" t="s">
        <v>3010</v>
      </c>
      <c r="I189" s="61" t="s">
        <v>1274</v>
      </c>
      <c r="J189" s="61" t="s">
        <v>4566</v>
      </c>
    </row>
    <row r="190" spans="1:10" x14ac:dyDescent="0.25">
      <c r="A190" s="59">
        <v>13498</v>
      </c>
      <c r="B190" s="59" t="s">
        <v>1093</v>
      </c>
      <c r="C190" s="59">
        <v>2010</v>
      </c>
      <c r="D190" s="60">
        <v>40433</v>
      </c>
      <c r="E190" s="59">
        <v>720</v>
      </c>
      <c r="F190" s="59">
        <v>156</v>
      </c>
      <c r="G190" s="59">
        <v>12639</v>
      </c>
      <c r="H190" s="61" t="s">
        <v>3010</v>
      </c>
      <c r="I190" s="61" t="s">
        <v>1274</v>
      </c>
      <c r="J190" s="61" t="s">
        <v>4567</v>
      </c>
    </row>
    <row r="191" spans="1:10" x14ac:dyDescent="0.25">
      <c r="A191" s="59">
        <v>13558</v>
      </c>
      <c r="B191" s="59" t="s">
        <v>1109</v>
      </c>
      <c r="C191" s="59">
        <v>2010</v>
      </c>
      <c r="D191" s="60">
        <v>40435</v>
      </c>
      <c r="E191" s="59">
        <v>218</v>
      </c>
      <c r="F191" s="59">
        <v>23</v>
      </c>
      <c r="G191" s="59">
        <v>5014</v>
      </c>
      <c r="H191" s="61" t="s">
        <v>3011</v>
      </c>
      <c r="I191" s="61" t="s">
        <v>1272</v>
      </c>
      <c r="J191" s="61" t="s">
        <v>4568</v>
      </c>
    </row>
    <row r="192" spans="1:10" x14ac:dyDescent="0.25">
      <c r="A192" s="59">
        <v>13559</v>
      </c>
      <c r="B192" s="59" t="s">
        <v>1109</v>
      </c>
      <c r="C192" s="59">
        <v>2010</v>
      </c>
      <c r="D192" s="60">
        <v>40435</v>
      </c>
      <c r="E192" s="59">
        <v>386</v>
      </c>
      <c r="F192" s="59">
        <v>63</v>
      </c>
      <c r="G192" s="59">
        <v>24318</v>
      </c>
      <c r="H192" s="61" t="s">
        <v>3011</v>
      </c>
      <c r="I192" s="61" t="s">
        <v>1272</v>
      </c>
      <c r="J192" s="61" t="s">
        <v>4569</v>
      </c>
    </row>
    <row r="193" spans="1:10" x14ac:dyDescent="0.25">
      <c r="A193" s="59">
        <v>13499</v>
      </c>
      <c r="B193" s="59" t="s">
        <v>1116</v>
      </c>
      <c r="C193" s="59">
        <v>2010</v>
      </c>
      <c r="D193" s="60">
        <v>40436</v>
      </c>
      <c r="E193" s="59">
        <v>184</v>
      </c>
      <c r="F193" s="59">
        <v>7</v>
      </c>
      <c r="G193" s="59">
        <v>1288</v>
      </c>
      <c r="H193" s="61" t="s">
        <v>3010</v>
      </c>
      <c r="I193" s="61" t="s">
        <v>1274</v>
      </c>
      <c r="J193" s="61" t="s">
        <v>4570</v>
      </c>
    </row>
    <row r="194" spans="1:10" x14ac:dyDescent="0.25">
      <c r="A194" s="59">
        <v>13500</v>
      </c>
      <c r="B194" s="59" t="s">
        <v>1116</v>
      </c>
      <c r="C194" s="59">
        <v>2010</v>
      </c>
      <c r="D194" s="60">
        <v>40436</v>
      </c>
      <c r="E194" s="59">
        <v>65</v>
      </c>
      <c r="F194" s="59">
        <v>25</v>
      </c>
      <c r="G194" s="59">
        <v>1625</v>
      </c>
      <c r="H194" s="61" t="s">
        <v>3010</v>
      </c>
      <c r="I194" s="61" t="s">
        <v>1274</v>
      </c>
      <c r="J194" s="61" t="s">
        <v>4571</v>
      </c>
    </row>
    <row r="195" spans="1:10" x14ac:dyDescent="0.25">
      <c r="A195" s="59">
        <v>13555</v>
      </c>
      <c r="B195" s="59" t="s">
        <v>1125</v>
      </c>
      <c r="C195" s="59">
        <v>2010</v>
      </c>
      <c r="D195" s="60">
        <v>40437</v>
      </c>
      <c r="E195" s="59">
        <v>121</v>
      </c>
      <c r="F195" s="59">
        <v>27</v>
      </c>
      <c r="G195" s="59">
        <v>3267</v>
      </c>
      <c r="H195" s="61" t="s">
        <v>3011</v>
      </c>
      <c r="I195" s="61" t="s">
        <v>1272</v>
      </c>
      <c r="J195" s="61" t="s">
        <v>4572</v>
      </c>
    </row>
    <row r="196" spans="1:10" x14ac:dyDescent="0.25">
      <c r="A196" s="59">
        <v>13560</v>
      </c>
      <c r="B196" s="59" t="s">
        <v>1125</v>
      </c>
      <c r="C196" s="59">
        <v>2010</v>
      </c>
      <c r="D196" s="60">
        <v>40437</v>
      </c>
      <c r="E196" s="59">
        <v>400</v>
      </c>
      <c r="F196" s="59">
        <v>27</v>
      </c>
      <c r="G196" s="59">
        <v>8562</v>
      </c>
      <c r="H196" s="61" t="s">
        <v>3011</v>
      </c>
      <c r="I196" s="61" t="s">
        <v>1272</v>
      </c>
      <c r="J196" s="61" t="s">
        <v>4573</v>
      </c>
    </row>
    <row r="197" spans="1:10" x14ac:dyDescent="0.25">
      <c r="A197" s="59">
        <v>13501</v>
      </c>
      <c r="B197" s="59" t="s">
        <v>1132</v>
      </c>
      <c r="C197" s="59">
        <v>2010</v>
      </c>
      <c r="D197" s="60">
        <v>40438</v>
      </c>
      <c r="E197" s="59">
        <v>198</v>
      </c>
      <c r="F197" s="59">
        <v>136</v>
      </c>
      <c r="G197" s="59">
        <v>25159</v>
      </c>
      <c r="H197" s="61" t="s">
        <v>3010</v>
      </c>
      <c r="I197" s="61" t="s">
        <v>1299</v>
      </c>
      <c r="J197" s="61" t="s">
        <v>4574</v>
      </c>
    </row>
    <row r="198" spans="1:10" x14ac:dyDescent="0.25">
      <c r="A198" s="59">
        <v>13502</v>
      </c>
      <c r="B198" s="59" t="s">
        <v>1132</v>
      </c>
      <c r="C198" s="59">
        <v>2010</v>
      </c>
      <c r="D198" s="60">
        <v>40438</v>
      </c>
      <c r="E198" s="59">
        <v>227</v>
      </c>
      <c r="F198" s="59">
        <v>46</v>
      </c>
      <c r="G198" s="59">
        <v>7246</v>
      </c>
      <c r="H198" s="61" t="s">
        <v>3010</v>
      </c>
      <c r="I198" s="61" t="s">
        <v>1322</v>
      </c>
      <c r="J198" s="61" t="s">
        <v>4575</v>
      </c>
    </row>
    <row r="199" spans="1:10" x14ac:dyDescent="0.25">
      <c r="A199" s="59">
        <v>13503</v>
      </c>
      <c r="B199" s="59" t="s">
        <v>1132</v>
      </c>
      <c r="C199" s="59">
        <v>2010</v>
      </c>
      <c r="D199" s="60">
        <v>40438</v>
      </c>
      <c r="E199" s="59">
        <v>86</v>
      </c>
      <c r="F199" s="59">
        <v>1456</v>
      </c>
      <c r="G199" s="59">
        <v>35788</v>
      </c>
      <c r="H199" s="61" t="s">
        <v>3010</v>
      </c>
      <c r="I199" s="61" t="s">
        <v>1274</v>
      </c>
      <c r="J199" s="61" t="s">
        <v>4576</v>
      </c>
    </row>
    <row r="200" spans="1:10" x14ac:dyDescent="0.25">
      <c r="A200" s="59">
        <v>13504</v>
      </c>
      <c r="B200" s="59" t="s">
        <v>1132</v>
      </c>
      <c r="C200" s="59">
        <v>2010</v>
      </c>
      <c r="D200" s="60">
        <v>40438</v>
      </c>
      <c r="E200" s="59">
        <v>956</v>
      </c>
      <c r="F200" s="59">
        <v>24</v>
      </c>
      <c r="G200" s="59">
        <v>25716</v>
      </c>
      <c r="H200" s="61" t="s">
        <v>3010</v>
      </c>
      <c r="I200" s="61" t="s">
        <v>1299</v>
      </c>
      <c r="J200" s="61" t="s">
        <v>4577</v>
      </c>
    </row>
    <row r="201" spans="1:10" x14ac:dyDescent="0.25">
      <c r="A201" s="59">
        <v>13505</v>
      </c>
      <c r="B201" s="59" t="s">
        <v>1132</v>
      </c>
      <c r="C201" s="59">
        <v>2010</v>
      </c>
      <c r="D201" s="60">
        <v>40438</v>
      </c>
      <c r="E201" s="59">
        <v>7</v>
      </c>
      <c r="F201" s="59">
        <v>1105</v>
      </c>
      <c r="G201" s="59">
        <v>1735</v>
      </c>
      <c r="H201" s="61" t="s">
        <v>3010</v>
      </c>
      <c r="I201" s="61" t="s">
        <v>1299</v>
      </c>
      <c r="J201" s="61" t="s">
        <v>4578</v>
      </c>
    </row>
    <row r="202" spans="1:10" x14ac:dyDescent="0.25">
      <c r="A202" s="59">
        <v>13506</v>
      </c>
      <c r="B202" s="59" t="s">
        <v>1132</v>
      </c>
      <c r="C202" s="59">
        <v>2010</v>
      </c>
      <c r="D202" s="60">
        <v>40438</v>
      </c>
      <c r="E202" s="59">
        <v>1143</v>
      </c>
      <c r="F202" s="59">
        <v>264</v>
      </c>
      <c r="G202" s="59">
        <v>84652</v>
      </c>
      <c r="H202" s="61" t="s">
        <v>3010</v>
      </c>
      <c r="I202" s="61" t="s">
        <v>1322</v>
      </c>
      <c r="J202" s="61" t="s">
        <v>4579</v>
      </c>
    </row>
    <row r="203" spans="1:10" x14ac:dyDescent="0.25">
      <c r="A203" s="59">
        <v>13508</v>
      </c>
      <c r="B203" s="59" t="s">
        <v>1132</v>
      </c>
      <c r="C203" s="59">
        <v>2010</v>
      </c>
      <c r="D203" s="60">
        <v>40438</v>
      </c>
      <c r="E203" s="59">
        <v>229</v>
      </c>
      <c r="F203" s="59">
        <v>438</v>
      </c>
      <c r="G203" s="59">
        <v>98745</v>
      </c>
      <c r="H203" s="61" t="s">
        <v>3010</v>
      </c>
      <c r="I203" s="61" t="s">
        <v>1322</v>
      </c>
      <c r="J203" s="61" t="s">
        <v>4580</v>
      </c>
    </row>
    <row r="204" spans="1:10" x14ac:dyDescent="0.25">
      <c r="A204" s="59">
        <v>13511</v>
      </c>
      <c r="B204" s="59" t="s">
        <v>1132</v>
      </c>
      <c r="C204" s="59">
        <v>2010</v>
      </c>
      <c r="D204" s="60">
        <v>40438</v>
      </c>
      <c r="E204" s="59">
        <v>1350</v>
      </c>
      <c r="F204" s="59">
        <v>54</v>
      </c>
      <c r="G204" s="59">
        <v>54615</v>
      </c>
      <c r="H204" s="61" t="s">
        <v>3010</v>
      </c>
      <c r="I204" s="61" t="s">
        <v>1322</v>
      </c>
      <c r="J204" s="61" t="s">
        <v>4581</v>
      </c>
    </row>
    <row r="205" spans="1:10" x14ac:dyDescent="0.25">
      <c r="A205" s="59">
        <v>13565</v>
      </c>
      <c r="B205" s="59" t="s">
        <v>1132</v>
      </c>
      <c r="C205" s="59">
        <v>2010</v>
      </c>
      <c r="D205" s="60">
        <v>40438</v>
      </c>
      <c r="E205" s="59">
        <v>428</v>
      </c>
      <c r="F205" s="59">
        <v>7</v>
      </c>
      <c r="G205" s="59">
        <v>2996</v>
      </c>
      <c r="H205" s="61" t="s">
        <v>3011</v>
      </c>
      <c r="I205" s="61" t="s">
        <v>1272</v>
      </c>
      <c r="J205" s="61" t="s">
        <v>4582</v>
      </c>
    </row>
    <row r="206" spans="1:10" x14ac:dyDescent="0.25">
      <c r="A206" s="59">
        <v>13507</v>
      </c>
      <c r="B206" s="59" t="s">
        <v>1141</v>
      </c>
      <c r="C206" s="59">
        <v>2010</v>
      </c>
      <c r="D206" s="60">
        <v>40439</v>
      </c>
      <c r="E206" s="59">
        <v>119</v>
      </c>
      <c r="F206" s="59">
        <v>24</v>
      </c>
      <c r="G206" s="59">
        <v>2856</v>
      </c>
      <c r="H206" s="61" t="s">
        <v>3010</v>
      </c>
      <c r="I206" s="61" t="s">
        <v>1283</v>
      </c>
      <c r="J206" s="61" t="s">
        <v>4583</v>
      </c>
    </row>
    <row r="207" spans="1:10" x14ac:dyDescent="0.25">
      <c r="A207" s="59">
        <v>13509</v>
      </c>
      <c r="B207" s="59" t="s">
        <v>1141</v>
      </c>
      <c r="C207" s="59">
        <v>2010</v>
      </c>
      <c r="D207" s="60">
        <v>40439</v>
      </c>
      <c r="E207" s="59">
        <v>568</v>
      </c>
      <c r="F207" s="59">
        <v>38</v>
      </c>
      <c r="G207" s="59">
        <v>14308</v>
      </c>
      <c r="H207" s="61" t="s">
        <v>3010</v>
      </c>
      <c r="I207" s="61" t="s">
        <v>1322</v>
      </c>
      <c r="J207" s="61" t="s">
        <v>4584</v>
      </c>
    </row>
    <row r="208" spans="1:10" x14ac:dyDescent="0.25">
      <c r="A208" s="59">
        <v>13510</v>
      </c>
      <c r="B208" s="59" t="s">
        <v>1141</v>
      </c>
      <c r="C208" s="59">
        <v>2010</v>
      </c>
      <c r="D208" s="60">
        <v>40439</v>
      </c>
      <c r="E208" s="59">
        <v>26</v>
      </c>
      <c r="F208" s="59">
        <v>31</v>
      </c>
      <c r="G208" s="59">
        <v>806</v>
      </c>
      <c r="H208" s="61" t="s">
        <v>3010</v>
      </c>
      <c r="I208" s="61" t="s">
        <v>1274</v>
      </c>
      <c r="J208" s="61" t="s">
        <v>4585</v>
      </c>
    </row>
    <row r="209" spans="1:10" x14ac:dyDescent="0.25">
      <c r="A209" s="59">
        <v>13512</v>
      </c>
      <c r="B209" s="59" t="s">
        <v>1141</v>
      </c>
      <c r="C209" s="59">
        <v>2010</v>
      </c>
      <c r="D209" s="60">
        <v>40439</v>
      </c>
      <c r="E209" s="59">
        <v>408</v>
      </c>
      <c r="F209" s="59">
        <v>136</v>
      </c>
      <c r="G209" s="59">
        <v>53102</v>
      </c>
      <c r="H209" s="61" t="s">
        <v>3010</v>
      </c>
      <c r="I209" s="61" t="s">
        <v>1270</v>
      </c>
      <c r="J209" s="61" t="s">
        <v>4586</v>
      </c>
    </row>
    <row r="210" spans="1:10" x14ac:dyDescent="0.25">
      <c r="A210" s="59">
        <v>13513</v>
      </c>
      <c r="B210" s="59" t="s">
        <v>1141</v>
      </c>
      <c r="C210" s="59">
        <v>2010</v>
      </c>
      <c r="D210" s="60">
        <v>40439</v>
      </c>
      <c r="E210" s="59">
        <v>88</v>
      </c>
      <c r="F210" s="59">
        <v>183</v>
      </c>
      <c r="G210" s="59">
        <v>5958</v>
      </c>
      <c r="H210" s="61" t="s">
        <v>3010</v>
      </c>
      <c r="I210" s="61" t="s">
        <v>1274</v>
      </c>
      <c r="J210" s="61" t="s">
        <v>4587</v>
      </c>
    </row>
    <row r="211" spans="1:10" x14ac:dyDescent="0.25">
      <c r="A211" s="59">
        <v>13514</v>
      </c>
      <c r="B211" s="59" t="s">
        <v>1141</v>
      </c>
      <c r="C211" s="59">
        <v>2010</v>
      </c>
      <c r="D211" s="60">
        <v>40439</v>
      </c>
      <c r="E211" s="59">
        <v>26</v>
      </c>
      <c r="F211" s="59">
        <v>193</v>
      </c>
      <c r="G211" s="59">
        <v>2123</v>
      </c>
      <c r="H211" s="61" t="s">
        <v>3010</v>
      </c>
      <c r="I211" s="61" t="s">
        <v>1270</v>
      </c>
      <c r="J211" s="61" t="s">
        <v>4588</v>
      </c>
    </row>
    <row r="212" spans="1:10" x14ac:dyDescent="0.25">
      <c r="A212" s="59">
        <v>13515</v>
      </c>
      <c r="B212" s="59" t="s">
        <v>1141</v>
      </c>
      <c r="C212" s="59">
        <v>2010</v>
      </c>
      <c r="D212" s="60">
        <v>40439</v>
      </c>
      <c r="E212" s="59">
        <v>95</v>
      </c>
      <c r="F212" s="59">
        <v>15</v>
      </c>
      <c r="G212" s="59">
        <v>1425</v>
      </c>
      <c r="H212" s="61" t="s">
        <v>3010</v>
      </c>
      <c r="I212" s="61" t="s">
        <v>1299</v>
      </c>
      <c r="J212" s="61" t="s">
        <v>4589</v>
      </c>
    </row>
    <row r="213" spans="1:10" x14ac:dyDescent="0.25">
      <c r="A213" s="59">
        <v>13516</v>
      </c>
      <c r="B213" s="59" t="s">
        <v>1141</v>
      </c>
      <c r="C213" s="59">
        <v>2010</v>
      </c>
      <c r="D213" s="60">
        <v>40439</v>
      </c>
      <c r="E213" s="59">
        <v>349</v>
      </c>
      <c r="F213" s="59">
        <v>40</v>
      </c>
      <c r="G213" s="59">
        <v>17101</v>
      </c>
      <c r="H213" s="61" t="s">
        <v>3010</v>
      </c>
      <c r="I213" s="61" t="s">
        <v>1274</v>
      </c>
      <c r="J213" s="61" t="s">
        <v>4590</v>
      </c>
    </row>
    <row r="214" spans="1:10" x14ac:dyDescent="0.25">
      <c r="A214" s="59">
        <v>13517</v>
      </c>
      <c r="B214" s="59" t="s">
        <v>1141</v>
      </c>
      <c r="C214" s="59">
        <v>2010</v>
      </c>
      <c r="D214" s="60">
        <v>40439</v>
      </c>
      <c r="E214" s="59">
        <v>38</v>
      </c>
      <c r="F214" s="59">
        <v>178</v>
      </c>
      <c r="G214" s="59">
        <v>5124</v>
      </c>
      <c r="H214" s="61" t="s">
        <v>3010</v>
      </c>
      <c r="I214" s="61" t="s">
        <v>1299</v>
      </c>
      <c r="J214" s="61" t="s">
        <v>4591</v>
      </c>
    </row>
    <row r="215" spans="1:10" x14ac:dyDescent="0.25">
      <c r="A215" s="59">
        <v>13518</v>
      </c>
      <c r="B215" s="59" t="s">
        <v>1141</v>
      </c>
      <c r="C215" s="59">
        <v>2010</v>
      </c>
      <c r="D215" s="60">
        <v>40439</v>
      </c>
      <c r="E215" s="59">
        <v>170</v>
      </c>
      <c r="F215" s="59">
        <v>176</v>
      </c>
      <c r="G215" s="59">
        <v>18838</v>
      </c>
      <c r="H215" s="61" t="s">
        <v>3010</v>
      </c>
      <c r="I215" s="61" t="s">
        <v>1274</v>
      </c>
      <c r="J215" s="61" t="s">
        <v>4592</v>
      </c>
    </row>
    <row r="216" spans="1:10" x14ac:dyDescent="0.25">
      <c r="A216" s="59">
        <v>13519</v>
      </c>
      <c r="B216" s="59" t="s">
        <v>1141</v>
      </c>
      <c r="C216" s="59">
        <v>2010</v>
      </c>
      <c r="D216" s="60">
        <v>40439</v>
      </c>
      <c r="E216" s="59">
        <v>24</v>
      </c>
      <c r="F216" s="59">
        <v>88</v>
      </c>
      <c r="G216" s="59">
        <v>2112</v>
      </c>
      <c r="H216" s="61" t="s">
        <v>3010</v>
      </c>
      <c r="I216" s="61" t="s">
        <v>1322</v>
      </c>
      <c r="J216" s="61" t="s">
        <v>4593</v>
      </c>
    </row>
    <row r="217" spans="1:10" x14ac:dyDescent="0.25">
      <c r="A217" s="59">
        <v>13543</v>
      </c>
      <c r="B217" s="59" t="s">
        <v>1141</v>
      </c>
      <c r="C217" s="59">
        <v>2010</v>
      </c>
      <c r="D217" s="60">
        <v>40439</v>
      </c>
      <c r="E217" s="59">
        <v>1241</v>
      </c>
      <c r="F217" s="59">
        <v>43</v>
      </c>
      <c r="G217" s="59">
        <v>6054</v>
      </c>
      <c r="H217" s="61" t="s">
        <v>3010</v>
      </c>
      <c r="I217" s="61" t="s">
        <v>1299</v>
      </c>
      <c r="J217" s="61" t="s">
        <v>4594</v>
      </c>
    </row>
    <row r="218" spans="1:10" x14ac:dyDescent="0.25">
      <c r="A218" s="59">
        <v>13567</v>
      </c>
      <c r="B218" s="59" t="s">
        <v>1141</v>
      </c>
      <c r="C218" s="59">
        <v>2010</v>
      </c>
      <c r="D218" s="60">
        <v>40439</v>
      </c>
      <c r="E218" s="59">
        <v>1143</v>
      </c>
      <c r="F218" s="59">
        <v>4</v>
      </c>
      <c r="G218" s="59">
        <v>4572</v>
      </c>
      <c r="H218" s="61" t="s">
        <v>3010</v>
      </c>
      <c r="I218" s="61" t="s">
        <v>1322</v>
      </c>
      <c r="J218" s="61" t="s">
        <v>4595</v>
      </c>
    </row>
    <row r="219" spans="1:10" x14ac:dyDescent="0.25">
      <c r="A219" s="59">
        <v>13520</v>
      </c>
      <c r="B219" s="59" t="s">
        <v>1150</v>
      </c>
      <c r="C219" s="59">
        <v>2010</v>
      </c>
      <c r="D219" s="60">
        <v>40440</v>
      </c>
      <c r="E219" s="59">
        <v>149</v>
      </c>
      <c r="F219" s="59">
        <v>26</v>
      </c>
      <c r="G219" s="59">
        <v>3874</v>
      </c>
      <c r="H219" s="61" t="s">
        <v>3010</v>
      </c>
      <c r="I219" s="61" t="s">
        <v>1322</v>
      </c>
      <c r="J219" s="61" t="s">
        <v>4596</v>
      </c>
    </row>
    <row r="220" spans="1:10" x14ac:dyDescent="0.25">
      <c r="A220" s="59">
        <v>13521</v>
      </c>
      <c r="B220" s="59" t="s">
        <v>1150</v>
      </c>
      <c r="C220" s="59">
        <v>2010</v>
      </c>
      <c r="D220" s="60">
        <v>40440</v>
      </c>
      <c r="E220" s="59">
        <v>1086</v>
      </c>
      <c r="F220" s="59">
        <v>39</v>
      </c>
      <c r="G220" s="59">
        <v>39939</v>
      </c>
      <c r="H220" s="61" t="s">
        <v>3010</v>
      </c>
      <c r="I220" s="61" t="s">
        <v>1322</v>
      </c>
      <c r="J220" s="61" t="s">
        <v>4597</v>
      </c>
    </row>
    <row r="221" spans="1:10" x14ac:dyDescent="0.25">
      <c r="A221" s="59">
        <v>13522</v>
      </c>
      <c r="B221" s="59" t="s">
        <v>1150</v>
      </c>
      <c r="C221" s="59">
        <v>2010</v>
      </c>
      <c r="D221" s="60">
        <v>40440</v>
      </c>
      <c r="E221" s="59">
        <v>870</v>
      </c>
      <c r="F221" s="59">
        <v>225</v>
      </c>
      <c r="G221" s="59">
        <v>88105</v>
      </c>
      <c r="H221" s="61" t="s">
        <v>3010</v>
      </c>
      <c r="I221" s="61" t="s">
        <v>1274</v>
      </c>
      <c r="J221" s="61" t="s">
        <v>4598</v>
      </c>
    </row>
    <row r="222" spans="1:10" x14ac:dyDescent="0.25">
      <c r="A222" s="59">
        <v>13523</v>
      </c>
      <c r="B222" s="59" t="s">
        <v>1150</v>
      </c>
      <c r="C222" s="59">
        <v>2010</v>
      </c>
      <c r="D222" s="60">
        <v>40440</v>
      </c>
      <c r="E222" s="59">
        <v>9</v>
      </c>
      <c r="F222" s="59">
        <v>140</v>
      </c>
      <c r="G222" s="59">
        <v>1260</v>
      </c>
      <c r="H222" s="61" t="s">
        <v>3010</v>
      </c>
      <c r="I222" s="61" t="s">
        <v>1322</v>
      </c>
      <c r="J222" s="61" t="s">
        <v>4599</v>
      </c>
    </row>
    <row r="223" spans="1:10" x14ac:dyDescent="0.25">
      <c r="A223" s="59">
        <v>13524</v>
      </c>
      <c r="B223" s="59" t="s">
        <v>1150</v>
      </c>
      <c r="C223" s="59">
        <v>2010</v>
      </c>
      <c r="D223" s="60">
        <v>40440</v>
      </c>
      <c r="E223" s="59">
        <v>534</v>
      </c>
      <c r="F223" s="59">
        <v>131</v>
      </c>
      <c r="G223" s="59">
        <v>26572</v>
      </c>
      <c r="H223" s="61" t="s">
        <v>3010</v>
      </c>
      <c r="I223" s="61" t="s">
        <v>1322</v>
      </c>
      <c r="J223" s="61" t="s">
        <v>4600</v>
      </c>
    </row>
    <row r="224" spans="1:10" x14ac:dyDescent="0.25">
      <c r="A224" s="59">
        <v>13525</v>
      </c>
      <c r="B224" s="59" t="s">
        <v>1150</v>
      </c>
      <c r="C224" s="59">
        <v>2010</v>
      </c>
      <c r="D224" s="60">
        <v>40440</v>
      </c>
      <c r="E224" s="59">
        <v>87</v>
      </c>
      <c r="F224" s="59">
        <v>38</v>
      </c>
      <c r="G224" s="59">
        <v>3306</v>
      </c>
      <c r="H224" s="61" t="s">
        <v>3010</v>
      </c>
      <c r="I224" s="61" t="s">
        <v>1274</v>
      </c>
      <c r="J224" s="61" t="s">
        <v>4601</v>
      </c>
    </row>
    <row r="225" spans="1:10" x14ac:dyDescent="0.25">
      <c r="A225" s="59">
        <v>13526</v>
      </c>
      <c r="B225" s="59" t="s">
        <v>1158</v>
      </c>
      <c r="C225" s="59">
        <v>2010</v>
      </c>
      <c r="D225" s="60">
        <v>40441</v>
      </c>
      <c r="E225" s="59">
        <v>365</v>
      </c>
      <c r="F225" s="59">
        <v>4</v>
      </c>
      <c r="G225" s="59">
        <v>1460</v>
      </c>
      <c r="H225" s="61" t="s">
        <v>3010</v>
      </c>
      <c r="I225" s="61" t="s">
        <v>1322</v>
      </c>
      <c r="J225" s="61" t="s">
        <v>4602</v>
      </c>
    </row>
    <row r="226" spans="1:10" x14ac:dyDescent="0.25">
      <c r="A226" s="59">
        <v>13527</v>
      </c>
      <c r="B226" s="59" t="s">
        <v>1158</v>
      </c>
      <c r="C226" s="59">
        <v>2010</v>
      </c>
      <c r="D226" s="60">
        <v>40441</v>
      </c>
      <c r="E226" s="59">
        <v>233</v>
      </c>
      <c r="F226" s="59">
        <v>12</v>
      </c>
      <c r="G226" s="59">
        <v>2796</v>
      </c>
      <c r="H226" s="61" t="s">
        <v>3010</v>
      </c>
      <c r="I226" s="61" t="s">
        <v>1322</v>
      </c>
      <c r="J226" s="61" t="s">
        <v>4603</v>
      </c>
    </row>
    <row r="227" spans="1:10" x14ac:dyDescent="0.25">
      <c r="A227" s="59">
        <v>13528</v>
      </c>
      <c r="B227" s="59" t="s">
        <v>1158</v>
      </c>
      <c r="C227" s="59">
        <v>2010</v>
      </c>
      <c r="D227" s="60">
        <v>40441</v>
      </c>
      <c r="E227" s="59">
        <v>47</v>
      </c>
      <c r="F227" s="59">
        <v>31</v>
      </c>
      <c r="G227" s="59">
        <v>1457</v>
      </c>
      <c r="H227" s="61" t="s">
        <v>3010</v>
      </c>
      <c r="I227" s="61" t="s">
        <v>1274</v>
      </c>
      <c r="J227" s="61" t="s">
        <v>4604</v>
      </c>
    </row>
    <row r="228" spans="1:10" x14ac:dyDescent="0.25">
      <c r="A228" s="59">
        <v>13529</v>
      </c>
      <c r="B228" s="59" t="s">
        <v>1158</v>
      </c>
      <c r="C228" s="59">
        <v>2010</v>
      </c>
      <c r="D228" s="60">
        <v>40441</v>
      </c>
      <c r="E228" s="59">
        <v>952</v>
      </c>
      <c r="F228" s="59">
        <v>75</v>
      </c>
      <c r="G228" s="59">
        <v>25385</v>
      </c>
      <c r="H228" s="61" t="s">
        <v>3010</v>
      </c>
      <c r="I228" s="61" t="s">
        <v>1322</v>
      </c>
      <c r="J228" s="61" t="s">
        <v>4605</v>
      </c>
    </row>
    <row r="229" spans="1:10" x14ac:dyDescent="0.25">
      <c r="A229" s="59">
        <v>13530</v>
      </c>
      <c r="B229" s="59" t="s">
        <v>1158</v>
      </c>
      <c r="C229" s="59">
        <v>2010</v>
      </c>
      <c r="D229" s="60">
        <v>40441</v>
      </c>
      <c r="E229" s="59">
        <v>154</v>
      </c>
      <c r="F229" s="59">
        <v>161</v>
      </c>
      <c r="G229" s="59">
        <v>17325</v>
      </c>
      <c r="H229" s="61" t="s">
        <v>3010</v>
      </c>
      <c r="I229" s="61" t="s">
        <v>1299</v>
      </c>
      <c r="J229" s="61" t="s">
        <v>4606</v>
      </c>
    </row>
    <row r="230" spans="1:10" x14ac:dyDescent="0.25">
      <c r="A230" s="59">
        <v>13531</v>
      </c>
      <c r="B230" s="59" t="s">
        <v>1158</v>
      </c>
      <c r="C230" s="59">
        <v>2010</v>
      </c>
      <c r="D230" s="60">
        <v>40441</v>
      </c>
      <c r="E230" s="59">
        <v>1700</v>
      </c>
      <c r="F230" s="59">
        <v>6</v>
      </c>
      <c r="G230" s="59">
        <v>10200</v>
      </c>
      <c r="H230" s="61" t="s">
        <v>3010</v>
      </c>
      <c r="I230" s="61" t="s">
        <v>1299</v>
      </c>
      <c r="J230" s="61" t="s">
        <v>4607</v>
      </c>
    </row>
    <row r="231" spans="1:10" x14ac:dyDescent="0.25">
      <c r="A231" s="59">
        <v>13532</v>
      </c>
      <c r="B231" s="59" t="s">
        <v>1158</v>
      </c>
      <c r="C231" s="59">
        <v>2010</v>
      </c>
      <c r="D231" s="60">
        <v>40441</v>
      </c>
      <c r="E231" s="59">
        <v>898</v>
      </c>
      <c r="F231" s="59">
        <v>94</v>
      </c>
      <c r="G231" s="59">
        <v>35374</v>
      </c>
      <c r="H231" s="61" t="s">
        <v>3010</v>
      </c>
      <c r="I231" s="61" t="s">
        <v>1322</v>
      </c>
      <c r="J231" s="61" t="s">
        <v>4608</v>
      </c>
    </row>
    <row r="232" spans="1:10" x14ac:dyDescent="0.25">
      <c r="A232" s="59">
        <v>13533</v>
      </c>
      <c r="B232" s="59" t="s">
        <v>1158</v>
      </c>
      <c r="C232" s="59">
        <v>2010</v>
      </c>
      <c r="D232" s="60">
        <v>40441</v>
      </c>
      <c r="E232" s="59">
        <v>134</v>
      </c>
      <c r="F232" s="59">
        <v>43</v>
      </c>
      <c r="G232" s="59">
        <v>4774</v>
      </c>
      <c r="H232" s="61" t="s">
        <v>3010</v>
      </c>
      <c r="I232" s="61" t="s">
        <v>1274</v>
      </c>
      <c r="J232" s="61" t="s">
        <v>4609</v>
      </c>
    </row>
    <row r="233" spans="1:10" x14ac:dyDescent="0.25">
      <c r="A233" s="59">
        <v>13534</v>
      </c>
      <c r="B233" s="59" t="s">
        <v>1158</v>
      </c>
      <c r="C233" s="59">
        <v>2010</v>
      </c>
      <c r="D233" s="60">
        <v>40441</v>
      </c>
      <c r="E233" s="59">
        <v>69</v>
      </c>
      <c r="F233" s="59">
        <v>34</v>
      </c>
      <c r="G233" s="59">
        <v>2346</v>
      </c>
      <c r="H233" s="61" t="s">
        <v>3010</v>
      </c>
      <c r="I233" s="61" t="s">
        <v>1530</v>
      </c>
      <c r="J233" s="61" t="s">
        <v>4610</v>
      </c>
    </row>
    <row r="234" spans="1:10" x14ac:dyDescent="0.25">
      <c r="A234" s="59">
        <v>13535</v>
      </c>
      <c r="B234" s="59" t="s">
        <v>1158</v>
      </c>
      <c r="C234" s="59">
        <v>2010</v>
      </c>
      <c r="D234" s="60">
        <v>40441</v>
      </c>
      <c r="E234" s="59">
        <v>1243</v>
      </c>
      <c r="F234" s="59">
        <v>21</v>
      </c>
      <c r="G234" s="59">
        <v>9571</v>
      </c>
      <c r="H234" s="61" t="s">
        <v>3010</v>
      </c>
      <c r="I234" s="61" t="s">
        <v>1299</v>
      </c>
      <c r="J234" s="61" t="s">
        <v>4611</v>
      </c>
    </row>
    <row r="235" spans="1:10" x14ac:dyDescent="0.25">
      <c r="A235" s="59">
        <v>13566</v>
      </c>
      <c r="B235" s="59" t="s">
        <v>1158</v>
      </c>
      <c r="C235" s="59">
        <v>2010</v>
      </c>
      <c r="D235" s="60">
        <v>40441</v>
      </c>
      <c r="E235" s="59">
        <v>748</v>
      </c>
      <c r="F235" s="59">
        <v>93</v>
      </c>
      <c r="G235" s="59">
        <v>95468</v>
      </c>
      <c r="H235" s="61" t="s">
        <v>3010</v>
      </c>
      <c r="I235" s="61" t="s">
        <v>1299</v>
      </c>
      <c r="J235" s="61" t="s">
        <v>4612</v>
      </c>
    </row>
    <row r="236" spans="1:10" x14ac:dyDescent="0.25">
      <c r="A236" s="59">
        <v>13536</v>
      </c>
      <c r="B236" s="59" t="s">
        <v>1166</v>
      </c>
      <c r="C236" s="59">
        <v>2010</v>
      </c>
      <c r="D236" s="60">
        <v>40442</v>
      </c>
      <c r="E236" s="59">
        <v>248</v>
      </c>
      <c r="F236" s="59">
        <v>20</v>
      </c>
      <c r="G236" s="59">
        <v>4960</v>
      </c>
      <c r="H236" s="61" t="s">
        <v>3010</v>
      </c>
      <c r="I236" s="61" t="s">
        <v>1274</v>
      </c>
      <c r="J236" s="61" t="s">
        <v>4613</v>
      </c>
    </row>
    <row r="237" spans="1:10" x14ac:dyDescent="0.25">
      <c r="A237" s="59">
        <v>13537</v>
      </c>
      <c r="B237" s="59" t="s">
        <v>1166</v>
      </c>
      <c r="C237" s="59">
        <v>2010</v>
      </c>
      <c r="D237" s="60">
        <v>40442</v>
      </c>
      <c r="E237" s="59">
        <v>243</v>
      </c>
      <c r="F237" s="59">
        <v>12</v>
      </c>
      <c r="G237" s="59">
        <v>2916</v>
      </c>
      <c r="H237" s="61" t="s">
        <v>3010</v>
      </c>
      <c r="I237" s="61" t="s">
        <v>1322</v>
      </c>
      <c r="J237" s="61" t="s">
        <v>4614</v>
      </c>
    </row>
    <row r="238" spans="1:10" x14ac:dyDescent="0.25">
      <c r="A238" s="59">
        <v>13538</v>
      </c>
      <c r="B238" s="59" t="s">
        <v>1166</v>
      </c>
      <c r="C238" s="59">
        <v>2010</v>
      </c>
      <c r="D238" s="60">
        <v>40442</v>
      </c>
      <c r="E238" s="59">
        <v>54</v>
      </c>
      <c r="F238" s="59">
        <v>4</v>
      </c>
      <c r="G238" s="59">
        <v>216</v>
      </c>
      <c r="H238" s="61" t="s">
        <v>3010</v>
      </c>
      <c r="I238" s="61" t="s">
        <v>1274</v>
      </c>
      <c r="J238" s="61" t="s">
        <v>4615</v>
      </c>
    </row>
    <row r="239" spans="1:10" x14ac:dyDescent="0.25">
      <c r="A239" s="59">
        <v>13561</v>
      </c>
      <c r="B239" s="59" t="s">
        <v>1166</v>
      </c>
      <c r="C239" s="59">
        <v>2010</v>
      </c>
      <c r="D239" s="60">
        <v>40442</v>
      </c>
      <c r="E239" s="59">
        <v>269</v>
      </c>
      <c r="F239" s="59">
        <v>20</v>
      </c>
      <c r="G239" s="59">
        <v>5380</v>
      </c>
      <c r="H239" s="61" t="s">
        <v>3011</v>
      </c>
      <c r="I239" s="61" t="s">
        <v>1272</v>
      </c>
      <c r="J239" s="61" t="s">
        <v>4616</v>
      </c>
    </row>
    <row r="240" spans="1:10" x14ac:dyDescent="0.25">
      <c r="A240" s="59">
        <v>13539</v>
      </c>
      <c r="B240" s="59" t="s">
        <v>1175</v>
      </c>
      <c r="C240" s="59">
        <v>2010</v>
      </c>
      <c r="D240" s="60">
        <v>40443</v>
      </c>
      <c r="E240" s="59">
        <v>38</v>
      </c>
      <c r="F240" s="59">
        <v>17</v>
      </c>
      <c r="G240" s="59">
        <v>646</v>
      </c>
      <c r="H240" s="61" t="s">
        <v>3010</v>
      </c>
      <c r="I240" s="61" t="s">
        <v>1299</v>
      </c>
      <c r="J240" s="61" t="s">
        <v>4617</v>
      </c>
    </row>
    <row r="241" spans="1:10" x14ac:dyDescent="0.25">
      <c r="A241" s="59">
        <v>13540</v>
      </c>
      <c r="B241" s="59" t="s">
        <v>1175</v>
      </c>
      <c r="C241" s="59">
        <v>2010</v>
      </c>
      <c r="D241" s="60">
        <v>40443</v>
      </c>
      <c r="E241" s="59">
        <v>227</v>
      </c>
      <c r="F241" s="59">
        <v>9</v>
      </c>
      <c r="G241" s="59">
        <v>2043</v>
      </c>
      <c r="H241" s="61" t="s">
        <v>3010</v>
      </c>
      <c r="I241" s="61" t="s">
        <v>1299</v>
      </c>
      <c r="J241" s="61" t="s">
        <v>4618</v>
      </c>
    </row>
    <row r="242" spans="1:10" x14ac:dyDescent="0.25">
      <c r="A242" s="59">
        <v>13541</v>
      </c>
      <c r="B242" s="59" t="s">
        <v>1182</v>
      </c>
      <c r="C242" s="59">
        <v>2010</v>
      </c>
      <c r="D242" s="60">
        <v>40444</v>
      </c>
      <c r="E242" s="59">
        <v>4496</v>
      </c>
      <c r="F242" s="59">
        <v>30</v>
      </c>
      <c r="G242" s="59">
        <v>67540</v>
      </c>
      <c r="H242" s="61" t="s">
        <v>3010</v>
      </c>
      <c r="I242" s="61" t="s">
        <v>1274</v>
      </c>
      <c r="J242" s="61" t="s">
        <v>4619</v>
      </c>
    </row>
    <row r="243" spans="1:10" x14ac:dyDescent="0.25">
      <c r="A243" s="59">
        <v>13542</v>
      </c>
      <c r="B243" s="59" t="s">
        <v>1182</v>
      </c>
      <c r="C243" s="59">
        <v>2010</v>
      </c>
      <c r="D243" s="60">
        <v>40444</v>
      </c>
      <c r="E243" s="59">
        <v>210</v>
      </c>
      <c r="F243" s="59">
        <v>96</v>
      </c>
      <c r="G243" s="59">
        <v>19015</v>
      </c>
      <c r="H243" s="61" t="s">
        <v>3010</v>
      </c>
      <c r="I243" s="61" t="s">
        <v>1322</v>
      </c>
      <c r="J243" s="61" t="s">
        <v>4620</v>
      </c>
    </row>
    <row r="244" spans="1:10" x14ac:dyDescent="0.25">
      <c r="A244" s="59">
        <v>13544</v>
      </c>
      <c r="B244" s="59" t="s">
        <v>1182</v>
      </c>
      <c r="C244" s="59">
        <v>2010</v>
      </c>
      <c r="D244" s="60">
        <v>40444</v>
      </c>
      <c r="E244" s="59">
        <v>83</v>
      </c>
      <c r="F244" s="59">
        <v>14</v>
      </c>
      <c r="G244" s="59">
        <v>1162</v>
      </c>
      <c r="H244" s="61" t="s">
        <v>3010</v>
      </c>
      <c r="I244" s="61" t="s">
        <v>1299</v>
      </c>
      <c r="J244" s="61" t="s">
        <v>4621</v>
      </c>
    </row>
    <row r="245" spans="1:10" x14ac:dyDescent="0.25">
      <c r="A245" s="59">
        <v>13545</v>
      </c>
      <c r="B245" s="59" t="s">
        <v>1182</v>
      </c>
      <c r="C245" s="59">
        <v>2010</v>
      </c>
      <c r="D245" s="60">
        <v>40444</v>
      </c>
      <c r="E245" s="59">
        <v>245</v>
      </c>
      <c r="F245" s="59">
        <v>208</v>
      </c>
      <c r="G245" s="59">
        <v>10941</v>
      </c>
      <c r="H245" s="61" t="s">
        <v>3010</v>
      </c>
      <c r="I245" s="61" t="s">
        <v>1274</v>
      </c>
      <c r="J245" s="61" t="s">
        <v>4622</v>
      </c>
    </row>
    <row r="246" spans="1:10" x14ac:dyDescent="0.25">
      <c r="A246" s="59">
        <v>13546</v>
      </c>
      <c r="B246" s="59" t="s">
        <v>1182</v>
      </c>
      <c r="C246" s="59">
        <v>2010</v>
      </c>
      <c r="D246" s="60">
        <v>40444</v>
      </c>
      <c r="E246" s="59">
        <v>289</v>
      </c>
      <c r="F246" s="59">
        <v>60</v>
      </c>
      <c r="G246" s="59">
        <v>14194</v>
      </c>
      <c r="H246" s="61" t="s">
        <v>3010</v>
      </c>
      <c r="I246" s="61" t="s">
        <v>1299</v>
      </c>
      <c r="J246" s="61" t="s">
        <v>4623</v>
      </c>
    </row>
    <row r="247" spans="1:10" x14ac:dyDescent="0.25">
      <c r="A247" s="59">
        <v>13547</v>
      </c>
      <c r="B247" s="59" t="s">
        <v>1193</v>
      </c>
      <c r="C247" s="59">
        <v>2010</v>
      </c>
      <c r="D247" s="60">
        <v>40445</v>
      </c>
      <c r="E247" s="59">
        <v>70</v>
      </c>
      <c r="F247" s="59">
        <v>12</v>
      </c>
      <c r="G247" s="59">
        <v>840</v>
      </c>
      <c r="H247" s="61" t="s">
        <v>3010</v>
      </c>
      <c r="I247" s="61" t="s">
        <v>1274</v>
      </c>
      <c r="J247" s="61" t="s">
        <v>4624</v>
      </c>
    </row>
    <row r="248" spans="1:10" x14ac:dyDescent="0.25">
      <c r="A248" s="59">
        <v>13548</v>
      </c>
      <c r="B248" s="59" t="s">
        <v>1210</v>
      </c>
      <c r="C248" s="59">
        <v>2010</v>
      </c>
      <c r="D248" s="60">
        <v>40447</v>
      </c>
      <c r="E248" s="59">
        <v>243</v>
      </c>
      <c r="F248" s="59">
        <v>95</v>
      </c>
      <c r="G248" s="59">
        <v>5929</v>
      </c>
      <c r="H248" s="61" t="s">
        <v>3010</v>
      </c>
      <c r="I248" s="61" t="s">
        <v>1299</v>
      </c>
      <c r="J248" s="61" t="s">
        <v>4625</v>
      </c>
    </row>
    <row r="249" spans="1:10" x14ac:dyDescent="0.25">
      <c r="A249" s="59">
        <v>13557</v>
      </c>
      <c r="B249" s="59" t="s">
        <v>1219</v>
      </c>
      <c r="C249" s="59">
        <v>2010</v>
      </c>
      <c r="D249" s="60">
        <v>40448</v>
      </c>
      <c r="E249" s="59">
        <v>415</v>
      </c>
      <c r="F249" s="59">
        <v>12</v>
      </c>
      <c r="G249" s="59">
        <v>4980</v>
      </c>
      <c r="H249" s="61" t="s">
        <v>3011</v>
      </c>
      <c r="I249" s="61" t="s">
        <v>1272</v>
      </c>
      <c r="J249" s="61" t="s">
        <v>4626</v>
      </c>
    </row>
    <row r="250" spans="1:10" x14ac:dyDescent="0.25">
      <c r="A250" s="59">
        <v>13563</v>
      </c>
      <c r="B250" s="59" t="s">
        <v>1225</v>
      </c>
      <c r="C250" s="59">
        <v>2010</v>
      </c>
      <c r="D250" s="60">
        <v>40449</v>
      </c>
      <c r="E250" s="59">
        <v>367</v>
      </c>
      <c r="F250" s="59">
        <v>10</v>
      </c>
      <c r="G250" s="59">
        <v>3670</v>
      </c>
      <c r="H250" s="61" t="s">
        <v>3011</v>
      </c>
      <c r="I250" s="61" t="s">
        <v>1272</v>
      </c>
      <c r="J250" s="61" t="s">
        <v>4627</v>
      </c>
    </row>
    <row r="251" spans="1:10" x14ac:dyDescent="0.25">
      <c r="A251" s="59">
        <v>13549</v>
      </c>
      <c r="B251" s="59" t="s">
        <v>1231</v>
      </c>
      <c r="C251" s="59">
        <v>2010</v>
      </c>
      <c r="D251" s="60">
        <v>40450</v>
      </c>
      <c r="E251" s="59">
        <v>350</v>
      </c>
      <c r="F251" s="59">
        <v>11</v>
      </c>
      <c r="G251" s="59">
        <v>3850</v>
      </c>
      <c r="H251" s="61" t="s">
        <v>3010</v>
      </c>
      <c r="I251" s="61" t="s">
        <v>1322</v>
      </c>
      <c r="J251" s="61" t="s">
        <v>4628</v>
      </c>
    </row>
    <row r="252" spans="1:10" x14ac:dyDescent="0.25">
      <c r="A252" s="59">
        <v>13550</v>
      </c>
      <c r="B252" s="59" t="s">
        <v>1231</v>
      </c>
      <c r="C252" s="59">
        <v>2010</v>
      </c>
      <c r="D252" s="60">
        <v>40450</v>
      </c>
      <c r="E252" s="59">
        <v>115</v>
      </c>
      <c r="F252" s="59">
        <v>187</v>
      </c>
      <c r="G252" s="59">
        <v>10647</v>
      </c>
      <c r="H252" s="61" t="s">
        <v>3010</v>
      </c>
      <c r="I252" s="61" t="s">
        <v>1274</v>
      </c>
      <c r="J252" s="61" t="s">
        <v>4629</v>
      </c>
    </row>
    <row r="253" spans="1:10" x14ac:dyDescent="0.25">
      <c r="A253" s="59">
        <v>13564</v>
      </c>
      <c r="B253" s="59" t="s">
        <v>1238</v>
      </c>
      <c r="C253" s="59">
        <v>2010</v>
      </c>
      <c r="D253" s="60">
        <v>40451</v>
      </c>
      <c r="E253" s="59">
        <v>417</v>
      </c>
      <c r="F253" s="59">
        <v>7</v>
      </c>
      <c r="G253" s="59">
        <v>2919</v>
      </c>
      <c r="H253" s="61" t="s">
        <v>3011</v>
      </c>
      <c r="I253" s="61" t="s">
        <v>1272</v>
      </c>
      <c r="J253" s="61" t="s">
        <v>4630</v>
      </c>
    </row>
    <row r="254" spans="1:10" x14ac:dyDescent="0.25">
      <c r="A254" s="59">
        <v>13568</v>
      </c>
      <c r="B254" s="59" t="s">
        <v>1238</v>
      </c>
      <c r="C254" s="59">
        <v>2010</v>
      </c>
      <c r="D254" s="60">
        <v>40451</v>
      </c>
      <c r="E254" s="59">
        <v>470</v>
      </c>
      <c r="F254" s="59">
        <v>34</v>
      </c>
      <c r="G254" s="59">
        <v>15342</v>
      </c>
      <c r="H254" s="61" t="s">
        <v>3011</v>
      </c>
      <c r="I254" s="61" t="s">
        <v>1272</v>
      </c>
      <c r="J254" s="61" t="s">
        <v>4631</v>
      </c>
    </row>
    <row r="255" spans="1:10" x14ac:dyDescent="0.25">
      <c r="A255" s="59">
        <v>13569</v>
      </c>
      <c r="B255" s="59" t="s">
        <v>1013</v>
      </c>
      <c r="C255" s="59">
        <v>2010</v>
      </c>
      <c r="D255" s="60">
        <v>40452</v>
      </c>
      <c r="E255" s="59">
        <v>142</v>
      </c>
      <c r="F255" s="59">
        <v>73</v>
      </c>
      <c r="G255" s="59">
        <v>7097</v>
      </c>
      <c r="H255" s="61" t="s">
        <v>3010</v>
      </c>
      <c r="I255" s="61" t="s">
        <v>1274</v>
      </c>
      <c r="J255" s="61" t="s">
        <v>4632</v>
      </c>
    </row>
    <row r="256" spans="1:10" x14ac:dyDescent="0.25">
      <c r="A256" s="59">
        <v>13570</v>
      </c>
      <c r="B256" s="59" t="s">
        <v>1041</v>
      </c>
      <c r="C256" s="59">
        <v>2010</v>
      </c>
      <c r="D256" s="60">
        <v>40456</v>
      </c>
      <c r="E256" s="59">
        <v>151</v>
      </c>
      <c r="F256" s="59">
        <v>152</v>
      </c>
      <c r="G256" s="59">
        <v>9357</v>
      </c>
      <c r="H256" s="61" t="s">
        <v>3010</v>
      </c>
      <c r="I256" s="61" t="s">
        <v>1274</v>
      </c>
      <c r="J256" s="61" t="s">
        <v>4633</v>
      </c>
    </row>
    <row r="257" spans="1:10" x14ac:dyDescent="0.25">
      <c r="A257" s="59">
        <v>13571</v>
      </c>
      <c r="B257" s="59" t="s">
        <v>1048</v>
      </c>
      <c r="C257" s="59">
        <v>2010</v>
      </c>
      <c r="D257" s="60">
        <v>40457</v>
      </c>
      <c r="E257" s="59">
        <v>91</v>
      </c>
      <c r="F257" s="59">
        <v>143</v>
      </c>
      <c r="G257" s="59">
        <v>13552</v>
      </c>
      <c r="H257" s="61" t="s">
        <v>3010</v>
      </c>
      <c r="I257" s="61" t="s">
        <v>1274</v>
      </c>
      <c r="J257" s="61" t="s">
        <v>4634</v>
      </c>
    </row>
    <row r="258" spans="1:10" x14ac:dyDescent="0.25">
      <c r="A258" s="59">
        <v>13613</v>
      </c>
      <c r="B258" s="59" t="s">
        <v>1048</v>
      </c>
      <c r="C258" s="59">
        <v>2010</v>
      </c>
      <c r="D258" s="60">
        <v>40457</v>
      </c>
      <c r="E258" s="59">
        <v>221</v>
      </c>
      <c r="F258" s="59">
        <v>136</v>
      </c>
      <c r="G258" s="59">
        <v>30056</v>
      </c>
      <c r="H258" s="61" t="s">
        <v>3011</v>
      </c>
      <c r="I258" s="61" t="s">
        <v>1272</v>
      </c>
      <c r="J258" s="61" t="s">
        <v>4635</v>
      </c>
    </row>
    <row r="259" spans="1:10" x14ac:dyDescent="0.25">
      <c r="A259" s="59">
        <v>13573</v>
      </c>
      <c r="B259" s="59" t="s">
        <v>1085</v>
      </c>
      <c r="C259" s="59">
        <v>2010</v>
      </c>
      <c r="D259" s="60">
        <v>40462</v>
      </c>
      <c r="E259" s="59">
        <v>34</v>
      </c>
      <c r="F259" s="59">
        <v>422</v>
      </c>
      <c r="G259" s="59">
        <v>9978</v>
      </c>
      <c r="H259" s="61" t="s">
        <v>3010</v>
      </c>
      <c r="I259" s="61" t="s">
        <v>1322</v>
      </c>
      <c r="J259" s="61" t="s">
        <v>4636</v>
      </c>
    </row>
    <row r="260" spans="1:10" x14ac:dyDescent="0.25">
      <c r="A260" s="59">
        <v>13574</v>
      </c>
      <c r="B260" s="59" t="s">
        <v>1085</v>
      </c>
      <c r="C260" s="59">
        <v>2010</v>
      </c>
      <c r="D260" s="60">
        <v>40462</v>
      </c>
      <c r="E260" s="59">
        <v>252</v>
      </c>
      <c r="F260" s="59">
        <v>77</v>
      </c>
      <c r="G260" s="59">
        <v>19404</v>
      </c>
      <c r="H260" s="61" t="s">
        <v>3010</v>
      </c>
      <c r="I260" s="61" t="s">
        <v>1322</v>
      </c>
      <c r="J260" s="61" t="s">
        <v>4637</v>
      </c>
    </row>
    <row r="261" spans="1:10" x14ac:dyDescent="0.25">
      <c r="A261" s="59">
        <v>13575</v>
      </c>
      <c r="B261" s="59" t="s">
        <v>1085</v>
      </c>
      <c r="C261" s="59">
        <v>2010</v>
      </c>
      <c r="D261" s="60">
        <v>40462</v>
      </c>
      <c r="E261" s="59">
        <v>47</v>
      </c>
      <c r="F261" s="59">
        <v>8</v>
      </c>
      <c r="G261" s="59">
        <v>376</v>
      </c>
      <c r="H261" s="61" t="s">
        <v>3010</v>
      </c>
      <c r="I261" s="61" t="s">
        <v>1274</v>
      </c>
      <c r="J261" s="61" t="s">
        <v>4638</v>
      </c>
    </row>
    <row r="262" spans="1:10" x14ac:dyDescent="0.25">
      <c r="A262" s="59">
        <v>13576</v>
      </c>
      <c r="B262" s="59" t="s">
        <v>1085</v>
      </c>
      <c r="C262" s="59">
        <v>2010</v>
      </c>
      <c r="D262" s="60">
        <v>40462</v>
      </c>
      <c r="E262" s="59">
        <v>312</v>
      </c>
      <c r="F262" s="59">
        <v>730</v>
      </c>
      <c r="G262" s="59">
        <v>149224</v>
      </c>
      <c r="H262" s="61" t="s">
        <v>3010</v>
      </c>
      <c r="I262" s="61" t="s">
        <v>1322</v>
      </c>
      <c r="J262" s="61" t="s">
        <v>4639</v>
      </c>
    </row>
    <row r="263" spans="1:10" x14ac:dyDescent="0.25">
      <c r="A263" s="59">
        <v>13577</v>
      </c>
      <c r="B263" s="59" t="s">
        <v>1085</v>
      </c>
      <c r="C263" s="59">
        <v>2010</v>
      </c>
      <c r="D263" s="60">
        <v>40462</v>
      </c>
      <c r="E263" s="59">
        <v>50</v>
      </c>
      <c r="F263" s="59">
        <v>489</v>
      </c>
      <c r="G263" s="59">
        <v>28888</v>
      </c>
      <c r="H263" s="61" t="s">
        <v>3010</v>
      </c>
      <c r="I263" s="61" t="s">
        <v>1274</v>
      </c>
      <c r="J263" s="61" t="s">
        <v>4640</v>
      </c>
    </row>
    <row r="264" spans="1:10" x14ac:dyDescent="0.25">
      <c r="A264" s="59">
        <v>13579</v>
      </c>
      <c r="B264" s="59" t="s">
        <v>1085</v>
      </c>
      <c r="C264" s="59">
        <v>2010</v>
      </c>
      <c r="D264" s="60">
        <v>40462</v>
      </c>
      <c r="E264" s="59">
        <v>383</v>
      </c>
      <c r="F264" s="59">
        <v>31</v>
      </c>
      <c r="G264" s="59">
        <v>9593</v>
      </c>
      <c r="H264" s="61" t="s">
        <v>3010</v>
      </c>
      <c r="I264" s="61" t="s">
        <v>1274</v>
      </c>
      <c r="J264" s="61" t="s">
        <v>4641</v>
      </c>
    </row>
    <row r="265" spans="1:10" x14ac:dyDescent="0.25">
      <c r="A265" s="59">
        <v>13580</v>
      </c>
      <c r="B265" s="59" t="s">
        <v>1085</v>
      </c>
      <c r="C265" s="59">
        <v>2010</v>
      </c>
      <c r="D265" s="60">
        <v>40462</v>
      </c>
      <c r="E265" s="59">
        <v>26</v>
      </c>
      <c r="F265" s="59">
        <v>74</v>
      </c>
      <c r="G265" s="59">
        <v>1924</v>
      </c>
      <c r="H265" s="61" t="s">
        <v>3010</v>
      </c>
      <c r="I265" s="61" t="s">
        <v>1274</v>
      </c>
      <c r="J265" s="61" t="s">
        <v>4642</v>
      </c>
    </row>
    <row r="266" spans="1:10" x14ac:dyDescent="0.25">
      <c r="A266" s="59">
        <v>13572</v>
      </c>
      <c r="B266" s="59" t="s">
        <v>1094</v>
      </c>
      <c r="C266" s="59">
        <v>2010</v>
      </c>
      <c r="D266" s="60">
        <v>40463</v>
      </c>
      <c r="E266" s="59">
        <v>1352</v>
      </c>
      <c r="F266" s="59">
        <v>128</v>
      </c>
      <c r="G266" s="59">
        <v>21979</v>
      </c>
      <c r="H266" s="61" t="s">
        <v>3010</v>
      </c>
      <c r="I266" s="61" t="s">
        <v>1322</v>
      </c>
      <c r="J266" s="61" t="s">
        <v>4643</v>
      </c>
    </row>
    <row r="267" spans="1:10" x14ac:dyDescent="0.25">
      <c r="A267" s="59">
        <v>13578</v>
      </c>
      <c r="B267" s="59" t="s">
        <v>1094</v>
      </c>
      <c r="C267" s="59">
        <v>2010</v>
      </c>
      <c r="D267" s="60">
        <v>40463</v>
      </c>
      <c r="E267" s="59">
        <v>64</v>
      </c>
      <c r="F267" s="59">
        <v>184</v>
      </c>
      <c r="G267" s="59">
        <v>12381</v>
      </c>
      <c r="H267" s="61" t="s">
        <v>3010</v>
      </c>
      <c r="I267" s="61" t="s">
        <v>1274</v>
      </c>
      <c r="J267" s="61" t="s">
        <v>4644</v>
      </c>
    </row>
    <row r="268" spans="1:10" x14ac:dyDescent="0.25">
      <c r="A268" s="59">
        <v>13581</v>
      </c>
      <c r="B268" s="59" t="s">
        <v>1094</v>
      </c>
      <c r="C268" s="59">
        <v>2010</v>
      </c>
      <c r="D268" s="60">
        <v>40463</v>
      </c>
      <c r="E268" s="59">
        <v>19</v>
      </c>
      <c r="F268" s="59">
        <v>1117</v>
      </c>
      <c r="G268" s="59">
        <v>15277</v>
      </c>
      <c r="H268" s="61" t="s">
        <v>3010</v>
      </c>
      <c r="I268" s="61" t="s">
        <v>1274</v>
      </c>
      <c r="J268" s="61" t="s">
        <v>4645</v>
      </c>
    </row>
    <row r="269" spans="1:10" x14ac:dyDescent="0.25">
      <c r="A269" s="59">
        <v>13582</v>
      </c>
      <c r="B269" s="59" t="s">
        <v>1094</v>
      </c>
      <c r="C269" s="59">
        <v>2010</v>
      </c>
      <c r="D269" s="60">
        <v>40463</v>
      </c>
      <c r="E269" s="59">
        <v>19</v>
      </c>
      <c r="F269" s="59">
        <v>67</v>
      </c>
      <c r="G269" s="59">
        <v>1273</v>
      </c>
      <c r="H269" s="61" t="s">
        <v>3010</v>
      </c>
      <c r="I269" s="61" t="s">
        <v>1274</v>
      </c>
      <c r="J269" s="61" t="s">
        <v>4646</v>
      </c>
    </row>
    <row r="270" spans="1:10" x14ac:dyDescent="0.25">
      <c r="A270" s="59">
        <v>13583</v>
      </c>
      <c r="B270" s="59" t="s">
        <v>1094</v>
      </c>
      <c r="C270" s="59">
        <v>2010</v>
      </c>
      <c r="D270" s="60">
        <v>40463</v>
      </c>
      <c r="E270" s="59">
        <v>347</v>
      </c>
      <c r="F270" s="59">
        <v>884</v>
      </c>
      <c r="G270" s="59">
        <v>276223</v>
      </c>
      <c r="H270" s="61" t="s">
        <v>3010</v>
      </c>
      <c r="I270" s="61" t="s">
        <v>1274</v>
      </c>
      <c r="J270" s="61" t="s">
        <v>4647</v>
      </c>
    </row>
    <row r="271" spans="1:10" x14ac:dyDescent="0.25">
      <c r="A271" s="59">
        <v>13584</v>
      </c>
      <c r="B271" s="59" t="s">
        <v>1094</v>
      </c>
      <c r="C271" s="59">
        <v>2010</v>
      </c>
      <c r="D271" s="60">
        <v>40463</v>
      </c>
      <c r="E271" s="59">
        <v>1094</v>
      </c>
      <c r="F271" s="59">
        <v>191</v>
      </c>
      <c r="G271" s="59">
        <v>40168</v>
      </c>
      <c r="H271" s="61" t="s">
        <v>3010</v>
      </c>
      <c r="I271" s="61" t="s">
        <v>1322</v>
      </c>
      <c r="J271" s="61" t="s">
        <v>4648</v>
      </c>
    </row>
    <row r="272" spans="1:10" x14ac:dyDescent="0.25">
      <c r="A272" s="59">
        <v>13585</v>
      </c>
      <c r="B272" s="59" t="s">
        <v>1094</v>
      </c>
      <c r="C272" s="59">
        <v>2010</v>
      </c>
      <c r="D272" s="60">
        <v>40463</v>
      </c>
      <c r="E272" s="59">
        <v>1634</v>
      </c>
      <c r="F272" s="59">
        <v>104</v>
      </c>
      <c r="G272" s="59">
        <v>47450</v>
      </c>
      <c r="H272" s="61" t="s">
        <v>3010</v>
      </c>
      <c r="I272" s="61" t="s">
        <v>1299</v>
      </c>
      <c r="J272" s="61" t="s">
        <v>4649</v>
      </c>
    </row>
    <row r="273" spans="1:10" x14ac:dyDescent="0.25">
      <c r="A273" s="59">
        <v>13586</v>
      </c>
      <c r="B273" s="59" t="s">
        <v>1094</v>
      </c>
      <c r="C273" s="59">
        <v>2010</v>
      </c>
      <c r="D273" s="60">
        <v>40463</v>
      </c>
      <c r="E273" s="59">
        <v>131</v>
      </c>
      <c r="F273" s="59">
        <v>93</v>
      </c>
      <c r="G273" s="59">
        <v>4623</v>
      </c>
      <c r="H273" s="61" t="s">
        <v>3010</v>
      </c>
      <c r="I273" s="61" t="s">
        <v>1299</v>
      </c>
      <c r="J273" s="61" t="s">
        <v>4506</v>
      </c>
    </row>
    <row r="274" spans="1:10" x14ac:dyDescent="0.25">
      <c r="A274" s="59">
        <v>13587</v>
      </c>
      <c r="B274" s="59" t="s">
        <v>1100</v>
      </c>
      <c r="C274" s="59">
        <v>2010</v>
      </c>
      <c r="D274" s="60">
        <v>40464</v>
      </c>
      <c r="E274" s="59">
        <v>138</v>
      </c>
      <c r="F274" s="59">
        <v>141</v>
      </c>
      <c r="G274" s="59">
        <v>9203</v>
      </c>
      <c r="H274" s="61" t="s">
        <v>3010</v>
      </c>
      <c r="I274" s="61" t="s">
        <v>1322</v>
      </c>
      <c r="J274" s="61" t="s">
        <v>4650</v>
      </c>
    </row>
    <row r="275" spans="1:10" x14ac:dyDescent="0.25">
      <c r="A275" s="59">
        <v>13589</v>
      </c>
      <c r="B275" s="59" t="s">
        <v>1100</v>
      </c>
      <c r="C275" s="59">
        <v>2010</v>
      </c>
      <c r="D275" s="60">
        <v>40464</v>
      </c>
      <c r="E275" s="59">
        <v>1408</v>
      </c>
      <c r="F275" s="59">
        <v>8</v>
      </c>
      <c r="G275" s="59">
        <v>11264</v>
      </c>
      <c r="H275" s="61" t="s">
        <v>3010</v>
      </c>
      <c r="I275" s="61" t="s">
        <v>1299</v>
      </c>
      <c r="J275" s="61" t="s">
        <v>4651</v>
      </c>
    </row>
    <row r="276" spans="1:10" x14ac:dyDescent="0.25">
      <c r="A276" s="59">
        <v>13590</v>
      </c>
      <c r="B276" s="59" t="s">
        <v>1100</v>
      </c>
      <c r="C276" s="59">
        <v>2010</v>
      </c>
      <c r="D276" s="60">
        <v>40464</v>
      </c>
      <c r="E276" s="59">
        <v>245</v>
      </c>
      <c r="F276" s="59">
        <v>50</v>
      </c>
      <c r="G276" s="59">
        <v>8650</v>
      </c>
      <c r="H276" s="61" t="s">
        <v>3010</v>
      </c>
      <c r="I276" s="61" t="s">
        <v>1322</v>
      </c>
      <c r="J276" s="61" t="s">
        <v>4652</v>
      </c>
    </row>
    <row r="277" spans="1:10" x14ac:dyDescent="0.25">
      <c r="A277" s="59">
        <v>13591</v>
      </c>
      <c r="B277" s="59" t="s">
        <v>1100</v>
      </c>
      <c r="C277" s="59">
        <v>2010</v>
      </c>
      <c r="D277" s="60">
        <v>40464</v>
      </c>
      <c r="E277" s="59">
        <v>58</v>
      </c>
      <c r="F277" s="59">
        <v>15</v>
      </c>
      <c r="G277" s="59">
        <v>870</v>
      </c>
      <c r="H277" s="61" t="s">
        <v>3010</v>
      </c>
      <c r="I277" s="61" t="s">
        <v>1299</v>
      </c>
      <c r="J277" s="61" t="s">
        <v>4653</v>
      </c>
    </row>
    <row r="278" spans="1:10" x14ac:dyDescent="0.25">
      <c r="A278" s="59">
        <v>13588</v>
      </c>
      <c r="B278" s="59" t="s">
        <v>1110</v>
      </c>
      <c r="C278" s="59">
        <v>2010</v>
      </c>
      <c r="D278" s="60">
        <v>40465</v>
      </c>
      <c r="E278" s="59">
        <v>1197</v>
      </c>
      <c r="F278" s="59">
        <v>54</v>
      </c>
      <c r="G278" s="59">
        <v>58587</v>
      </c>
      <c r="H278" s="61" t="s">
        <v>3010</v>
      </c>
      <c r="I278" s="61" t="s">
        <v>1322</v>
      </c>
      <c r="J278" s="61" t="s">
        <v>4654</v>
      </c>
    </row>
    <row r="279" spans="1:10" x14ac:dyDescent="0.25">
      <c r="A279" s="59">
        <v>13592</v>
      </c>
      <c r="B279" s="59" t="s">
        <v>1110</v>
      </c>
      <c r="C279" s="59">
        <v>2010</v>
      </c>
      <c r="D279" s="60">
        <v>40465</v>
      </c>
      <c r="E279" s="59">
        <v>74</v>
      </c>
      <c r="F279" s="59">
        <v>20</v>
      </c>
      <c r="G279" s="59">
        <v>1320</v>
      </c>
      <c r="H279" s="61" t="s">
        <v>3010</v>
      </c>
      <c r="I279" s="61" t="s">
        <v>1274</v>
      </c>
      <c r="J279" s="61" t="s">
        <v>4655</v>
      </c>
    </row>
    <row r="280" spans="1:10" x14ac:dyDescent="0.25">
      <c r="A280" s="59">
        <v>13593</v>
      </c>
      <c r="B280" s="59" t="s">
        <v>1110</v>
      </c>
      <c r="C280" s="59">
        <v>2010</v>
      </c>
      <c r="D280" s="60">
        <v>40465</v>
      </c>
      <c r="E280" s="59">
        <v>186</v>
      </c>
      <c r="F280" s="59">
        <v>71</v>
      </c>
      <c r="G280" s="59">
        <v>5758</v>
      </c>
      <c r="H280" s="61" t="s">
        <v>3010</v>
      </c>
      <c r="I280" s="61" t="s">
        <v>1274</v>
      </c>
      <c r="J280" s="61" t="s">
        <v>4656</v>
      </c>
    </row>
    <row r="281" spans="1:10" x14ac:dyDescent="0.25">
      <c r="A281" s="59">
        <v>13594</v>
      </c>
      <c r="B281" s="59" t="s">
        <v>1110</v>
      </c>
      <c r="C281" s="59">
        <v>2010</v>
      </c>
      <c r="D281" s="60">
        <v>40465</v>
      </c>
      <c r="E281" s="59">
        <v>194</v>
      </c>
      <c r="F281" s="59">
        <v>218</v>
      </c>
      <c r="G281" s="59">
        <v>18177</v>
      </c>
      <c r="H281" s="61" t="s">
        <v>3010</v>
      </c>
      <c r="I281" s="61" t="s">
        <v>1530</v>
      </c>
      <c r="J281" s="61" t="s">
        <v>4657</v>
      </c>
    </row>
    <row r="282" spans="1:10" x14ac:dyDescent="0.25">
      <c r="A282" s="59">
        <v>13595</v>
      </c>
      <c r="B282" s="59" t="s">
        <v>1110</v>
      </c>
      <c r="C282" s="59">
        <v>2010</v>
      </c>
      <c r="D282" s="60">
        <v>40465</v>
      </c>
      <c r="E282" s="59">
        <v>597</v>
      </c>
      <c r="F282" s="59">
        <v>5</v>
      </c>
      <c r="G282" s="59">
        <v>2985</v>
      </c>
      <c r="H282" s="61" t="s">
        <v>3010</v>
      </c>
      <c r="I282" s="61" t="s">
        <v>1274</v>
      </c>
      <c r="J282" s="61" t="s">
        <v>4658</v>
      </c>
    </row>
    <row r="283" spans="1:10" x14ac:dyDescent="0.25">
      <c r="A283" s="59">
        <v>13596</v>
      </c>
      <c r="B283" s="59" t="s">
        <v>1110</v>
      </c>
      <c r="C283" s="59">
        <v>2010</v>
      </c>
      <c r="D283" s="60">
        <v>40465</v>
      </c>
      <c r="E283" s="59">
        <v>247</v>
      </c>
      <c r="F283" s="59">
        <v>1122</v>
      </c>
      <c r="G283" s="59">
        <v>86499</v>
      </c>
      <c r="H283" s="61" t="s">
        <v>3010</v>
      </c>
      <c r="I283" s="61" t="s">
        <v>1530</v>
      </c>
      <c r="J283" s="61" t="s">
        <v>4659</v>
      </c>
    </row>
    <row r="284" spans="1:10" x14ac:dyDescent="0.25">
      <c r="A284" s="59">
        <v>13597</v>
      </c>
      <c r="B284" s="59" t="s">
        <v>1110</v>
      </c>
      <c r="C284" s="59">
        <v>2010</v>
      </c>
      <c r="D284" s="60">
        <v>40465</v>
      </c>
      <c r="E284" s="59">
        <v>39</v>
      </c>
      <c r="F284" s="59">
        <v>2521</v>
      </c>
      <c r="G284" s="59">
        <v>98319</v>
      </c>
      <c r="H284" s="61" t="s">
        <v>3010</v>
      </c>
      <c r="I284" s="61" t="s">
        <v>1270</v>
      </c>
      <c r="J284" s="61" t="s">
        <v>1886</v>
      </c>
    </row>
    <row r="285" spans="1:10" x14ac:dyDescent="0.25">
      <c r="A285" s="59">
        <v>13598</v>
      </c>
      <c r="B285" s="59" t="s">
        <v>1110</v>
      </c>
      <c r="C285" s="59">
        <v>2010</v>
      </c>
      <c r="D285" s="60">
        <v>40465</v>
      </c>
      <c r="E285" s="59">
        <v>983</v>
      </c>
      <c r="F285" s="59">
        <v>369</v>
      </c>
      <c r="G285" s="59">
        <v>27039</v>
      </c>
      <c r="H285" s="61" t="s">
        <v>3010</v>
      </c>
      <c r="I285" s="61" t="s">
        <v>1322</v>
      </c>
      <c r="J285" s="61" t="s">
        <v>4660</v>
      </c>
    </row>
    <row r="286" spans="1:10" x14ac:dyDescent="0.25">
      <c r="A286" s="59">
        <v>13599</v>
      </c>
      <c r="B286" s="59" t="s">
        <v>1117</v>
      </c>
      <c r="C286" s="59">
        <v>2010</v>
      </c>
      <c r="D286" s="60">
        <v>40466</v>
      </c>
      <c r="E286" s="59">
        <v>312</v>
      </c>
      <c r="F286" s="59">
        <v>93</v>
      </c>
      <c r="G286" s="59">
        <v>16325</v>
      </c>
      <c r="H286" s="61" t="s">
        <v>3010</v>
      </c>
      <c r="I286" s="61" t="s">
        <v>1322</v>
      </c>
      <c r="J286" s="61" t="s">
        <v>4661</v>
      </c>
    </row>
    <row r="287" spans="1:10" x14ac:dyDescent="0.25">
      <c r="A287" s="59">
        <v>13600</v>
      </c>
      <c r="B287" s="59" t="s">
        <v>1117</v>
      </c>
      <c r="C287" s="59">
        <v>2010</v>
      </c>
      <c r="D287" s="60">
        <v>40466</v>
      </c>
      <c r="E287" s="59">
        <v>60</v>
      </c>
      <c r="F287" s="59">
        <v>57</v>
      </c>
      <c r="G287" s="59">
        <v>3420</v>
      </c>
      <c r="H287" s="61" t="s">
        <v>3010</v>
      </c>
      <c r="I287" s="61" t="s">
        <v>1530</v>
      </c>
      <c r="J287" s="61" t="s">
        <v>4662</v>
      </c>
    </row>
    <row r="288" spans="1:10" x14ac:dyDescent="0.25">
      <c r="A288" s="59">
        <v>13601</v>
      </c>
      <c r="B288" s="59" t="s">
        <v>1126</v>
      </c>
      <c r="C288" s="59">
        <v>2010</v>
      </c>
      <c r="D288" s="60">
        <v>40467</v>
      </c>
      <c r="E288" s="59">
        <v>675</v>
      </c>
      <c r="F288" s="59">
        <v>369</v>
      </c>
      <c r="G288" s="59">
        <v>132054</v>
      </c>
      <c r="H288" s="61" t="s">
        <v>3010</v>
      </c>
      <c r="I288" s="61" t="s">
        <v>1322</v>
      </c>
      <c r="J288" s="61" t="s">
        <v>4663</v>
      </c>
    </row>
    <row r="289" spans="1:10" x14ac:dyDescent="0.25">
      <c r="A289" s="59">
        <v>13602</v>
      </c>
      <c r="B289" s="59" t="s">
        <v>1142</v>
      </c>
      <c r="C289" s="59">
        <v>2010</v>
      </c>
      <c r="D289" s="60">
        <v>40469</v>
      </c>
      <c r="E289" s="59">
        <v>321</v>
      </c>
      <c r="F289" s="59">
        <v>5</v>
      </c>
      <c r="G289" s="59">
        <v>1605</v>
      </c>
      <c r="H289" s="61" t="s">
        <v>3010</v>
      </c>
      <c r="I289" s="61" t="s">
        <v>1299</v>
      </c>
      <c r="J289" s="61" t="s">
        <v>4664</v>
      </c>
    </row>
    <row r="290" spans="1:10" x14ac:dyDescent="0.25">
      <c r="A290" s="59">
        <v>13603</v>
      </c>
      <c r="B290" s="59" t="s">
        <v>1142</v>
      </c>
      <c r="C290" s="59">
        <v>2010</v>
      </c>
      <c r="D290" s="60">
        <v>40469</v>
      </c>
      <c r="E290" s="59">
        <v>48</v>
      </c>
      <c r="F290" s="59">
        <v>490</v>
      </c>
      <c r="G290" s="59">
        <v>14380</v>
      </c>
      <c r="H290" s="61" t="s">
        <v>3010</v>
      </c>
      <c r="I290" s="61" t="s">
        <v>1322</v>
      </c>
      <c r="J290" s="61" t="s">
        <v>4665</v>
      </c>
    </row>
    <row r="291" spans="1:10" x14ac:dyDescent="0.25">
      <c r="A291" s="59">
        <v>13604</v>
      </c>
      <c r="B291" s="59" t="s">
        <v>1151</v>
      </c>
      <c r="C291" s="59">
        <v>2010</v>
      </c>
      <c r="D291" s="60">
        <v>40470</v>
      </c>
      <c r="E291" s="59">
        <v>173</v>
      </c>
      <c r="F291" s="59">
        <v>60</v>
      </c>
      <c r="G291" s="59">
        <v>10380</v>
      </c>
      <c r="H291" s="61" t="s">
        <v>3010</v>
      </c>
      <c r="I291" s="61" t="s">
        <v>1530</v>
      </c>
      <c r="J291" s="61" t="s">
        <v>4666</v>
      </c>
    </row>
    <row r="292" spans="1:10" x14ac:dyDescent="0.25">
      <c r="A292" s="59">
        <v>13605</v>
      </c>
      <c r="B292" s="59" t="s">
        <v>1167</v>
      </c>
      <c r="C292" s="59">
        <v>2010</v>
      </c>
      <c r="D292" s="60">
        <v>40472</v>
      </c>
      <c r="E292" s="59">
        <v>10</v>
      </c>
      <c r="F292" s="59">
        <v>1117</v>
      </c>
      <c r="G292" s="59">
        <v>11170</v>
      </c>
      <c r="H292" s="61" t="s">
        <v>3010</v>
      </c>
      <c r="I292" s="61" t="s">
        <v>1270</v>
      </c>
      <c r="J292" s="61" t="s">
        <v>4667</v>
      </c>
    </row>
    <row r="293" spans="1:10" x14ac:dyDescent="0.25">
      <c r="A293" s="59">
        <v>13615</v>
      </c>
      <c r="B293" s="59" t="s">
        <v>1167</v>
      </c>
      <c r="C293" s="59">
        <v>2010</v>
      </c>
      <c r="D293" s="60">
        <v>40472</v>
      </c>
      <c r="E293" s="59">
        <v>291</v>
      </c>
      <c r="F293" s="59">
        <v>20</v>
      </c>
      <c r="G293" s="59">
        <v>5820</v>
      </c>
      <c r="H293" s="61" t="s">
        <v>3011</v>
      </c>
      <c r="I293" s="61" t="s">
        <v>1272</v>
      </c>
      <c r="J293" s="61" t="s">
        <v>4668</v>
      </c>
    </row>
    <row r="294" spans="1:10" x14ac:dyDescent="0.25">
      <c r="A294" s="59">
        <v>13606</v>
      </c>
      <c r="B294" s="59" t="s">
        <v>1176</v>
      </c>
      <c r="C294" s="59">
        <v>2010</v>
      </c>
      <c r="D294" s="60">
        <v>40473</v>
      </c>
      <c r="E294" s="59">
        <v>39</v>
      </c>
      <c r="F294" s="59">
        <v>510</v>
      </c>
      <c r="G294" s="59">
        <v>19890</v>
      </c>
      <c r="H294" s="61" t="s">
        <v>3010</v>
      </c>
      <c r="I294" s="61" t="s">
        <v>1274</v>
      </c>
      <c r="J294" s="61" t="s">
        <v>4669</v>
      </c>
    </row>
    <row r="295" spans="1:10" x14ac:dyDescent="0.25">
      <c r="A295" s="59">
        <v>13607</v>
      </c>
      <c r="B295" s="59" t="s">
        <v>1176</v>
      </c>
      <c r="C295" s="59">
        <v>2010</v>
      </c>
      <c r="D295" s="60">
        <v>40473</v>
      </c>
      <c r="E295" s="59">
        <v>49</v>
      </c>
      <c r="F295" s="59">
        <v>248</v>
      </c>
      <c r="G295" s="59">
        <v>5805</v>
      </c>
      <c r="H295" s="61" t="s">
        <v>3010</v>
      </c>
      <c r="I295" s="61" t="s">
        <v>1322</v>
      </c>
      <c r="J295" s="61" t="s">
        <v>4670</v>
      </c>
    </row>
    <row r="296" spans="1:10" x14ac:dyDescent="0.25">
      <c r="A296" s="59">
        <v>13616</v>
      </c>
      <c r="B296" s="59" t="s">
        <v>1176</v>
      </c>
      <c r="C296" s="59">
        <v>2010</v>
      </c>
      <c r="D296" s="60">
        <v>40473</v>
      </c>
      <c r="E296" s="59">
        <v>418</v>
      </c>
      <c r="F296" s="59">
        <v>78</v>
      </c>
      <c r="G296" s="59">
        <v>7328</v>
      </c>
      <c r="H296" s="61" t="s">
        <v>3011</v>
      </c>
      <c r="I296" s="61" t="s">
        <v>1272</v>
      </c>
      <c r="J296" s="61" t="s">
        <v>4671</v>
      </c>
    </row>
    <row r="297" spans="1:10" x14ac:dyDescent="0.25">
      <c r="A297" s="59">
        <v>13608</v>
      </c>
      <c r="B297" s="59" t="s">
        <v>1183</v>
      </c>
      <c r="C297" s="59">
        <v>2010</v>
      </c>
      <c r="D297" s="60">
        <v>40474</v>
      </c>
      <c r="E297" s="59">
        <v>42</v>
      </c>
      <c r="F297" s="59">
        <v>260</v>
      </c>
      <c r="G297" s="59">
        <v>11530</v>
      </c>
      <c r="H297" s="61" t="s">
        <v>3010</v>
      </c>
      <c r="I297" s="61" t="s">
        <v>1274</v>
      </c>
      <c r="J297" s="61" t="s">
        <v>4672</v>
      </c>
    </row>
    <row r="298" spans="1:10" x14ac:dyDescent="0.25">
      <c r="A298" s="59">
        <v>13609</v>
      </c>
      <c r="B298" s="59" t="s">
        <v>1194</v>
      </c>
      <c r="C298" s="59">
        <v>2010</v>
      </c>
      <c r="D298" s="60">
        <v>40475</v>
      </c>
      <c r="E298" s="59">
        <v>21</v>
      </c>
      <c r="F298" s="59">
        <v>210</v>
      </c>
      <c r="G298" s="59">
        <v>4410</v>
      </c>
      <c r="H298" s="61" t="s">
        <v>3010</v>
      </c>
      <c r="I298" s="61" t="s">
        <v>1270</v>
      </c>
      <c r="J298" s="61" t="s">
        <v>4673</v>
      </c>
    </row>
    <row r="299" spans="1:10" x14ac:dyDescent="0.25">
      <c r="A299" s="59">
        <v>13610</v>
      </c>
      <c r="B299" s="59" t="s">
        <v>1194</v>
      </c>
      <c r="C299" s="59">
        <v>2010</v>
      </c>
      <c r="D299" s="60">
        <v>40475</v>
      </c>
      <c r="E299" s="59">
        <v>373</v>
      </c>
      <c r="F299" s="59">
        <v>130</v>
      </c>
      <c r="G299" s="59">
        <v>48490</v>
      </c>
      <c r="H299" s="61" t="s">
        <v>3010</v>
      </c>
      <c r="I299" s="61" t="s">
        <v>1283</v>
      </c>
      <c r="J299" s="61" t="s">
        <v>4674</v>
      </c>
    </row>
    <row r="300" spans="1:10" x14ac:dyDescent="0.25">
      <c r="A300" s="59">
        <v>13611</v>
      </c>
      <c r="B300" s="59" t="s">
        <v>1211</v>
      </c>
      <c r="C300" s="59">
        <v>2010</v>
      </c>
      <c r="D300" s="60">
        <v>40477</v>
      </c>
      <c r="E300" s="59">
        <v>32</v>
      </c>
      <c r="F300" s="59">
        <v>225</v>
      </c>
      <c r="G300" s="59">
        <v>7200</v>
      </c>
      <c r="H300" s="61" t="s">
        <v>3010</v>
      </c>
      <c r="I300" s="61" t="s">
        <v>1274</v>
      </c>
      <c r="J300" s="61" t="s">
        <v>4675</v>
      </c>
    </row>
    <row r="301" spans="1:10" x14ac:dyDescent="0.25">
      <c r="A301" s="59">
        <v>13612</v>
      </c>
      <c r="B301" s="59" t="s">
        <v>1211</v>
      </c>
      <c r="C301" s="59">
        <v>2010</v>
      </c>
      <c r="D301" s="60">
        <v>40477</v>
      </c>
      <c r="E301" s="59">
        <v>84</v>
      </c>
      <c r="F301" s="59">
        <v>47</v>
      </c>
      <c r="G301" s="59">
        <v>3948</v>
      </c>
      <c r="H301" s="61" t="s">
        <v>3010</v>
      </c>
      <c r="I301" s="61" t="s">
        <v>1274</v>
      </c>
      <c r="J301" s="61" t="s">
        <v>4676</v>
      </c>
    </row>
    <row r="302" spans="1:10" x14ac:dyDescent="0.25">
      <c r="A302" s="59">
        <v>13614</v>
      </c>
      <c r="B302" s="59" t="s">
        <v>1220</v>
      </c>
      <c r="C302" s="59">
        <v>2010</v>
      </c>
      <c r="D302" s="60">
        <v>40478</v>
      </c>
      <c r="E302" s="59">
        <v>18</v>
      </c>
      <c r="F302" s="59">
        <v>52</v>
      </c>
      <c r="G302" s="59">
        <v>936</v>
      </c>
      <c r="H302" s="61" t="s">
        <v>3011</v>
      </c>
      <c r="I302" s="61" t="s">
        <v>1272</v>
      </c>
      <c r="J302" s="61" t="s">
        <v>4677</v>
      </c>
    </row>
    <row r="303" spans="1:10" x14ac:dyDescent="0.25">
      <c r="A303" s="59">
        <v>13617</v>
      </c>
      <c r="B303" s="59" t="s">
        <v>1014</v>
      </c>
      <c r="C303" s="59">
        <v>2010</v>
      </c>
      <c r="D303" s="60">
        <v>40179</v>
      </c>
      <c r="E303" s="59">
        <v>155</v>
      </c>
      <c r="F303" s="59">
        <v>7</v>
      </c>
      <c r="G303" s="59">
        <v>1085</v>
      </c>
      <c r="H303" s="61" t="s">
        <v>3010</v>
      </c>
      <c r="I303" s="61" t="s">
        <v>1322</v>
      </c>
      <c r="J303" s="61" t="s">
        <v>4678</v>
      </c>
    </row>
    <row r="304" spans="1:10" x14ac:dyDescent="0.25">
      <c r="A304" s="59">
        <v>13636</v>
      </c>
      <c r="B304" s="59" t="s">
        <v>1014</v>
      </c>
      <c r="C304" s="59">
        <v>2010</v>
      </c>
      <c r="D304" s="60">
        <v>40483</v>
      </c>
      <c r="E304" s="59">
        <v>491</v>
      </c>
      <c r="F304" s="59">
        <v>74</v>
      </c>
      <c r="G304" s="59">
        <v>46200</v>
      </c>
      <c r="H304" s="61" t="s">
        <v>3011</v>
      </c>
      <c r="I304" s="61" t="s">
        <v>1272</v>
      </c>
      <c r="J304" s="61" t="s">
        <v>4679</v>
      </c>
    </row>
    <row r="305" spans="1:10" x14ac:dyDescent="0.25">
      <c r="A305" s="59">
        <v>13638</v>
      </c>
      <c r="B305" s="59" t="s">
        <v>1014</v>
      </c>
      <c r="C305" s="59">
        <v>2010</v>
      </c>
      <c r="D305" s="60">
        <v>40483</v>
      </c>
      <c r="E305" s="59">
        <v>381</v>
      </c>
      <c r="F305" s="59">
        <v>3</v>
      </c>
      <c r="G305" s="59">
        <v>1143</v>
      </c>
      <c r="H305" s="61" t="s">
        <v>3011</v>
      </c>
      <c r="I305" s="61" t="s">
        <v>1272</v>
      </c>
      <c r="J305" s="61" t="s">
        <v>4680</v>
      </c>
    </row>
    <row r="306" spans="1:10" x14ac:dyDescent="0.25">
      <c r="A306" s="59">
        <v>13639</v>
      </c>
      <c r="B306" s="59" t="s">
        <v>1027</v>
      </c>
      <c r="C306" s="59">
        <v>2010</v>
      </c>
      <c r="D306" s="60">
        <v>40485</v>
      </c>
      <c r="E306" s="59">
        <v>357</v>
      </c>
      <c r="F306" s="59">
        <v>12</v>
      </c>
      <c r="G306" s="59">
        <v>4284</v>
      </c>
      <c r="H306" s="61" t="s">
        <v>3011</v>
      </c>
      <c r="I306" s="61" t="s">
        <v>1272</v>
      </c>
      <c r="J306" s="61" t="s">
        <v>4681</v>
      </c>
    </row>
    <row r="307" spans="1:10" x14ac:dyDescent="0.25">
      <c r="A307" s="59">
        <v>13637</v>
      </c>
      <c r="B307" s="59" t="s">
        <v>1034</v>
      </c>
      <c r="C307" s="59">
        <v>2010</v>
      </c>
      <c r="D307" s="60">
        <v>40486</v>
      </c>
      <c r="E307" s="59">
        <v>381</v>
      </c>
      <c r="F307" s="59">
        <v>10</v>
      </c>
      <c r="G307" s="59">
        <v>3810</v>
      </c>
      <c r="H307" s="61" t="s">
        <v>3011</v>
      </c>
      <c r="I307" s="61" t="s">
        <v>1272</v>
      </c>
      <c r="J307" s="61" t="s">
        <v>4682</v>
      </c>
    </row>
    <row r="308" spans="1:10" x14ac:dyDescent="0.25">
      <c r="A308" s="59">
        <v>13640</v>
      </c>
      <c r="B308" s="59" t="s">
        <v>1065</v>
      </c>
      <c r="C308" s="59">
        <v>2010</v>
      </c>
      <c r="D308" s="60">
        <v>40490</v>
      </c>
      <c r="E308" s="59">
        <v>86</v>
      </c>
      <c r="F308" s="59">
        <v>65</v>
      </c>
      <c r="G308" s="59">
        <v>5590</v>
      </c>
      <c r="H308" s="61" t="s">
        <v>3011</v>
      </c>
      <c r="I308" s="61" t="s">
        <v>1272</v>
      </c>
      <c r="J308" s="61" t="s">
        <v>4683</v>
      </c>
    </row>
    <row r="309" spans="1:10" x14ac:dyDescent="0.25">
      <c r="A309" s="59">
        <v>13641</v>
      </c>
      <c r="B309" s="59" t="s">
        <v>1065</v>
      </c>
      <c r="C309" s="59">
        <v>2010</v>
      </c>
      <c r="D309" s="60">
        <v>40490</v>
      </c>
      <c r="E309" s="59">
        <v>50</v>
      </c>
      <c r="F309" s="59">
        <v>6</v>
      </c>
      <c r="G309" s="59">
        <v>300</v>
      </c>
      <c r="H309" s="61" t="s">
        <v>3011</v>
      </c>
      <c r="I309" s="61" t="s">
        <v>1272</v>
      </c>
      <c r="J309" s="61" t="s">
        <v>4684</v>
      </c>
    </row>
    <row r="310" spans="1:10" x14ac:dyDescent="0.25">
      <c r="A310" s="59">
        <v>13642</v>
      </c>
      <c r="B310" s="59" t="s">
        <v>1073</v>
      </c>
      <c r="C310" s="59">
        <v>2010</v>
      </c>
      <c r="D310" s="60">
        <v>37204</v>
      </c>
      <c r="E310" s="59">
        <v>307</v>
      </c>
      <c r="F310" s="59">
        <v>58</v>
      </c>
      <c r="G310" s="59">
        <v>17806</v>
      </c>
      <c r="H310" s="61" t="s">
        <v>3011</v>
      </c>
      <c r="I310" s="61" t="s">
        <v>1272</v>
      </c>
      <c r="J310" s="61" t="s">
        <v>4685</v>
      </c>
    </row>
    <row r="311" spans="1:10" x14ac:dyDescent="0.25">
      <c r="A311" s="59">
        <v>13644</v>
      </c>
      <c r="B311" s="59" t="s">
        <v>1073</v>
      </c>
      <c r="C311" s="59">
        <v>2010</v>
      </c>
      <c r="D311" s="60">
        <v>40491</v>
      </c>
      <c r="E311" s="59">
        <v>167</v>
      </c>
      <c r="F311" s="59">
        <v>34</v>
      </c>
      <c r="G311" s="59">
        <v>5678</v>
      </c>
      <c r="H311" s="61" t="s">
        <v>3011</v>
      </c>
      <c r="I311" s="61" t="s">
        <v>1272</v>
      </c>
      <c r="J311" s="61" t="s">
        <v>4686</v>
      </c>
    </row>
    <row r="312" spans="1:10" x14ac:dyDescent="0.25">
      <c r="A312" s="59">
        <v>13643</v>
      </c>
      <c r="B312" s="59" t="s">
        <v>1082</v>
      </c>
      <c r="C312" s="59">
        <v>2010</v>
      </c>
      <c r="D312" s="60">
        <v>40492</v>
      </c>
      <c r="E312" s="59">
        <v>434</v>
      </c>
      <c r="F312" s="59">
        <v>57</v>
      </c>
      <c r="G312" s="59">
        <v>24738</v>
      </c>
      <c r="H312" s="61" t="s">
        <v>3011</v>
      </c>
      <c r="I312" s="61" t="s">
        <v>1272</v>
      </c>
      <c r="J312" s="61" t="s">
        <v>4687</v>
      </c>
    </row>
    <row r="313" spans="1:10" x14ac:dyDescent="0.25">
      <c r="A313" s="59">
        <v>13618</v>
      </c>
      <c r="B313" s="59" t="s">
        <v>1086</v>
      </c>
      <c r="C313" s="59">
        <v>2010</v>
      </c>
      <c r="D313" s="60">
        <v>40493</v>
      </c>
      <c r="E313" s="59">
        <v>117</v>
      </c>
      <c r="F313" s="59">
        <v>17</v>
      </c>
      <c r="G313" s="59">
        <v>1989</v>
      </c>
      <c r="H313" s="61" t="s">
        <v>3010</v>
      </c>
      <c r="I313" s="61" t="s">
        <v>1530</v>
      </c>
      <c r="J313" s="61" t="s">
        <v>4688</v>
      </c>
    </row>
    <row r="314" spans="1:10" x14ac:dyDescent="0.25">
      <c r="A314" s="59">
        <v>13645</v>
      </c>
      <c r="B314" s="59" t="s">
        <v>1095</v>
      </c>
      <c r="C314" s="59">
        <v>2010</v>
      </c>
      <c r="D314" s="60">
        <v>40494</v>
      </c>
      <c r="E314" s="59">
        <v>357</v>
      </c>
      <c r="F314" s="59">
        <v>12</v>
      </c>
      <c r="G314" s="59">
        <v>4284</v>
      </c>
      <c r="H314" s="61" t="s">
        <v>3011</v>
      </c>
      <c r="I314" s="61" t="s">
        <v>1272</v>
      </c>
      <c r="J314" s="61" t="s">
        <v>4689</v>
      </c>
    </row>
    <row r="315" spans="1:10" x14ac:dyDescent="0.25">
      <c r="A315" s="59">
        <v>13619</v>
      </c>
      <c r="B315" s="59" t="s">
        <v>1101</v>
      </c>
      <c r="C315" s="59">
        <v>2010</v>
      </c>
      <c r="D315" s="60">
        <v>40495</v>
      </c>
      <c r="E315" s="59">
        <v>151</v>
      </c>
      <c r="F315" s="59">
        <v>90</v>
      </c>
      <c r="G315" s="59">
        <v>4947</v>
      </c>
      <c r="H315" s="61" t="s">
        <v>3010</v>
      </c>
      <c r="I315" s="61" t="s">
        <v>1322</v>
      </c>
      <c r="J315" s="61" t="s">
        <v>4690</v>
      </c>
    </row>
    <row r="316" spans="1:10" x14ac:dyDescent="0.25">
      <c r="A316" s="59">
        <v>13620</v>
      </c>
      <c r="B316" s="59" t="s">
        <v>1101</v>
      </c>
      <c r="C316" s="59">
        <v>2010</v>
      </c>
      <c r="D316" s="60">
        <v>40495</v>
      </c>
      <c r="E316" s="59">
        <v>18</v>
      </c>
      <c r="F316" s="59">
        <v>47</v>
      </c>
      <c r="G316" s="59">
        <v>846</v>
      </c>
      <c r="H316" s="61" t="s">
        <v>3010</v>
      </c>
      <c r="I316" s="61" t="s">
        <v>1274</v>
      </c>
      <c r="J316" s="61" t="s">
        <v>4691</v>
      </c>
    </row>
    <row r="317" spans="1:10" x14ac:dyDescent="0.25">
      <c r="A317" s="59">
        <v>13621</v>
      </c>
      <c r="B317" s="59" t="s">
        <v>1111</v>
      </c>
      <c r="C317" s="59">
        <v>2010</v>
      </c>
      <c r="D317" s="60">
        <v>40496</v>
      </c>
      <c r="E317" s="59">
        <v>39</v>
      </c>
      <c r="F317" s="59">
        <v>994</v>
      </c>
      <c r="G317" s="59">
        <v>38766</v>
      </c>
      <c r="H317" s="61" t="s">
        <v>3010</v>
      </c>
      <c r="I317" s="61" t="s">
        <v>1270</v>
      </c>
      <c r="J317" s="61" t="s">
        <v>2550</v>
      </c>
    </row>
    <row r="318" spans="1:10" x14ac:dyDescent="0.25">
      <c r="A318" s="59">
        <v>13622</v>
      </c>
      <c r="B318" s="59" t="s">
        <v>1118</v>
      </c>
      <c r="C318" s="59">
        <v>2010</v>
      </c>
      <c r="D318" s="60">
        <v>40497</v>
      </c>
      <c r="E318" s="59">
        <v>296</v>
      </c>
      <c r="F318" s="59">
        <v>36</v>
      </c>
      <c r="G318" s="59">
        <v>6616</v>
      </c>
      <c r="H318" s="61" t="s">
        <v>3010</v>
      </c>
      <c r="I318" s="61" t="s">
        <v>1530</v>
      </c>
      <c r="J318" s="61" t="s">
        <v>4692</v>
      </c>
    </row>
    <row r="319" spans="1:10" x14ac:dyDescent="0.25">
      <c r="A319" s="59">
        <v>13646</v>
      </c>
      <c r="B319" s="59" t="s">
        <v>1118</v>
      </c>
      <c r="C319" s="59">
        <v>2010</v>
      </c>
      <c r="D319" s="60">
        <v>40497</v>
      </c>
      <c r="E319" s="59">
        <v>452</v>
      </c>
      <c r="F319" s="59">
        <v>44</v>
      </c>
      <c r="G319" s="59">
        <v>10213</v>
      </c>
      <c r="H319" s="61" t="s">
        <v>3011</v>
      </c>
      <c r="I319" s="61" t="s">
        <v>1272</v>
      </c>
      <c r="J319" s="61" t="s">
        <v>4693</v>
      </c>
    </row>
    <row r="320" spans="1:10" x14ac:dyDescent="0.25">
      <c r="A320" s="59">
        <v>13623</v>
      </c>
      <c r="B320" s="59" t="s">
        <v>1127</v>
      </c>
      <c r="C320" s="59">
        <v>2010</v>
      </c>
      <c r="D320" s="60">
        <v>40498</v>
      </c>
      <c r="E320" s="59">
        <v>72</v>
      </c>
      <c r="F320" s="59">
        <v>803</v>
      </c>
      <c r="G320" s="59">
        <v>57816</v>
      </c>
      <c r="H320" s="61" t="s">
        <v>3010</v>
      </c>
      <c r="I320" s="61" t="s">
        <v>1274</v>
      </c>
      <c r="J320" s="61" t="s">
        <v>4694</v>
      </c>
    </row>
    <row r="321" spans="1:10" x14ac:dyDescent="0.25">
      <c r="A321" s="59">
        <v>13648</v>
      </c>
      <c r="B321" s="59" t="s">
        <v>1127</v>
      </c>
      <c r="C321" s="59">
        <v>2010</v>
      </c>
      <c r="D321" s="60">
        <v>40498</v>
      </c>
      <c r="E321" s="59">
        <v>408</v>
      </c>
      <c r="F321" s="59">
        <v>53</v>
      </c>
      <c r="G321" s="59">
        <v>15600</v>
      </c>
      <c r="H321" s="61" t="s">
        <v>3011</v>
      </c>
      <c r="I321" s="61" t="s">
        <v>1272</v>
      </c>
      <c r="J321" s="61" t="s">
        <v>4695</v>
      </c>
    </row>
    <row r="322" spans="1:10" x14ac:dyDescent="0.25">
      <c r="A322" s="59">
        <v>13635</v>
      </c>
      <c r="B322" s="59" t="s">
        <v>1133</v>
      </c>
      <c r="C322" s="59">
        <v>2010</v>
      </c>
      <c r="D322" s="60">
        <v>40499</v>
      </c>
      <c r="E322" s="59">
        <v>33</v>
      </c>
      <c r="F322" s="59">
        <v>10</v>
      </c>
      <c r="G322" s="59">
        <v>570</v>
      </c>
      <c r="H322" s="61" t="s">
        <v>3011</v>
      </c>
      <c r="I322" s="61" t="s">
        <v>1272</v>
      </c>
      <c r="J322" s="61" t="s">
        <v>4696</v>
      </c>
    </row>
    <row r="323" spans="1:10" x14ac:dyDescent="0.25">
      <c r="A323" s="59">
        <v>13624</v>
      </c>
      <c r="B323" s="59" t="s">
        <v>1143</v>
      </c>
      <c r="C323" s="59">
        <v>2010</v>
      </c>
      <c r="D323" s="60">
        <v>40500</v>
      </c>
      <c r="E323" s="59">
        <v>379</v>
      </c>
      <c r="F323" s="59">
        <v>11</v>
      </c>
      <c r="G323" s="59">
        <v>4169</v>
      </c>
      <c r="H323" s="61" t="s">
        <v>3010</v>
      </c>
      <c r="I323" s="61" t="s">
        <v>1274</v>
      </c>
      <c r="J323" s="61" t="s">
        <v>4697</v>
      </c>
    </row>
    <row r="324" spans="1:10" x14ac:dyDescent="0.25">
      <c r="A324" s="59">
        <v>13625</v>
      </c>
      <c r="B324" s="59" t="s">
        <v>1152</v>
      </c>
      <c r="C324" s="59">
        <v>2010</v>
      </c>
      <c r="D324" s="60">
        <v>40501</v>
      </c>
      <c r="E324" s="59">
        <v>171</v>
      </c>
      <c r="F324" s="59">
        <v>31</v>
      </c>
      <c r="G324" s="59">
        <v>5301</v>
      </c>
      <c r="H324" s="61" t="s">
        <v>3010</v>
      </c>
      <c r="I324" s="61" t="s">
        <v>1274</v>
      </c>
      <c r="J324" s="61" t="s">
        <v>4698</v>
      </c>
    </row>
    <row r="325" spans="1:10" x14ac:dyDescent="0.25">
      <c r="A325" s="59">
        <v>13626</v>
      </c>
      <c r="B325" s="59" t="s">
        <v>1152</v>
      </c>
      <c r="C325" s="59">
        <v>2010</v>
      </c>
      <c r="D325" s="60">
        <v>40501</v>
      </c>
      <c r="E325" s="59">
        <v>23</v>
      </c>
      <c r="F325" s="59">
        <v>9</v>
      </c>
      <c r="G325" s="59">
        <v>207</v>
      </c>
      <c r="H325" s="61" t="s">
        <v>3010</v>
      </c>
      <c r="I325" s="61" t="s">
        <v>1274</v>
      </c>
      <c r="J325" s="61" t="s">
        <v>4699</v>
      </c>
    </row>
    <row r="326" spans="1:10" x14ac:dyDescent="0.25">
      <c r="A326" s="59">
        <v>13649</v>
      </c>
      <c r="B326" s="59" t="s">
        <v>1152</v>
      </c>
      <c r="C326" s="59">
        <v>2010</v>
      </c>
      <c r="D326" s="60">
        <v>40501</v>
      </c>
      <c r="E326" s="59">
        <v>421</v>
      </c>
      <c r="F326" s="59">
        <v>11</v>
      </c>
      <c r="G326" s="59">
        <v>4631</v>
      </c>
      <c r="H326" s="61" t="s">
        <v>3011</v>
      </c>
      <c r="I326" s="61" t="s">
        <v>1272</v>
      </c>
      <c r="J326" s="61" t="s">
        <v>4700</v>
      </c>
    </row>
    <row r="327" spans="1:10" x14ac:dyDescent="0.25">
      <c r="A327" s="59">
        <v>13627</v>
      </c>
      <c r="B327" s="59" t="s">
        <v>1159</v>
      </c>
      <c r="C327" s="59">
        <v>2010</v>
      </c>
      <c r="D327" s="60">
        <v>40502</v>
      </c>
      <c r="E327" s="59">
        <v>222</v>
      </c>
      <c r="F327" s="59">
        <v>129</v>
      </c>
      <c r="G327" s="59">
        <v>28531</v>
      </c>
      <c r="H327" s="61" t="s">
        <v>3010</v>
      </c>
      <c r="I327" s="61" t="s">
        <v>1274</v>
      </c>
      <c r="J327" s="61" t="s">
        <v>4701</v>
      </c>
    </row>
    <row r="328" spans="1:10" x14ac:dyDescent="0.25">
      <c r="A328" s="59">
        <v>13628</v>
      </c>
      <c r="B328" s="59" t="s">
        <v>1159</v>
      </c>
      <c r="C328" s="59">
        <v>2010</v>
      </c>
      <c r="D328" s="60">
        <v>40502</v>
      </c>
      <c r="E328" s="59">
        <v>251</v>
      </c>
      <c r="F328" s="59">
        <v>94</v>
      </c>
      <c r="G328" s="59">
        <v>9236</v>
      </c>
      <c r="H328" s="61" t="s">
        <v>3010</v>
      </c>
      <c r="I328" s="61" t="s">
        <v>1274</v>
      </c>
      <c r="J328" s="61" t="s">
        <v>4702</v>
      </c>
    </row>
    <row r="329" spans="1:10" x14ac:dyDescent="0.25">
      <c r="A329" s="59">
        <v>13629</v>
      </c>
      <c r="B329" s="59" t="s">
        <v>1168</v>
      </c>
      <c r="C329" s="59">
        <v>2010</v>
      </c>
      <c r="D329" s="60">
        <v>40503</v>
      </c>
      <c r="E329" s="59">
        <v>163</v>
      </c>
      <c r="F329" s="59">
        <v>1325</v>
      </c>
      <c r="G329" s="59">
        <v>77459</v>
      </c>
      <c r="H329" s="61" t="s">
        <v>3010</v>
      </c>
      <c r="I329" s="61" t="s">
        <v>1274</v>
      </c>
      <c r="J329" s="61" t="s">
        <v>4703</v>
      </c>
    </row>
    <row r="330" spans="1:10" x14ac:dyDescent="0.25">
      <c r="A330" s="59">
        <v>13630</v>
      </c>
      <c r="B330" s="59" t="s">
        <v>1168</v>
      </c>
      <c r="C330" s="59">
        <v>2010</v>
      </c>
      <c r="D330" s="60">
        <v>40503</v>
      </c>
      <c r="E330" s="59">
        <v>262</v>
      </c>
      <c r="F330" s="59">
        <v>21</v>
      </c>
      <c r="G330" s="59">
        <v>5502</v>
      </c>
      <c r="H330" s="61" t="s">
        <v>3010</v>
      </c>
      <c r="I330" s="61" t="s">
        <v>1274</v>
      </c>
      <c r="J330" s="61" t="s">
        <v>4704</v>
      </c>
    </row>
    <row r="331" spans="1:10" x14ac:dyDescent="0.25">
      <c r="A331" s="59">
        <v>13631</v>
      </c>
      <c r="B331" s="59" t="s">
        <v>1168</v>
      </c>
      <c r="C331" s="59">
        <v>2010</v>
      </c>
      <c r="D331" s="60">
        <v>40503</v>
      </c>
      <c r="E331" s="59">
        <v>196</v>
      </c>
      <c r="F331" s="59">
        <v>142</v>
      </c>
      <c r="G331" s="59">
        <v>11337</v>
      </c>
      <c r="H331" s="61" t="s">
        <v>3010</v>
      </c>
      <c r="I331" s="61" t="s">
        <v>1283</v>
      </c>
      <c r="J331" s="61" t="s">
        <v>4705</v>
      </c>
    </row>
    <row r="332" spans="1:10" x14ac:dyDescent="0.25">
      <c r="A332" s="59">
        <v>13632</v>
      </c>
      <c r="B332" s="59" t="s">
        <v>1184</v>
      </c>
      <c r="C332" s="59">
        <v>2010</v>
      </c>
      <c r="D332" s="60">
        <v>40505</v>
      </c>
      <c r="E332" s="59">
        <v>41</v>
      </c>
      <c r="F332" s="59">
        <v>60</v>
      </c>
      <c r="G332" s="59">
        <v>2460</v>
      </c>
      <c r="H332" s="61" t="s">
        <v>3010</v>
      </c>
      <c r="I332" s="61" t="s">
        <v>1274</v>
      </c>
      <c r="J332" s="61" t="s">
        <v>4706</v>
      </c>
    </row>
    <row r="333" spans="1:10" x14ac:dyDescent="0.25">
      <c r="A333" s="59">
        <v>13651</v>
      </c>
      <c r="B333" s="59" t="s">
        <v>1184</v>
      </c>
      <c r="C333" s="59">
        <v>2010</v>
      </c>
      <c r="D333" s="60">
        <v>40505</v>
      </c>
      <c r="E333" s="59">
        <v>386</v>
      </c>
      <c r="F333" s="59">
        <v>12</v>
      </c>
      <c r="G333" s="59">
        <v>4632</v>
      </c>
      <c r="H333" s="61" t="s">
        <v>3011</v>
      </c>
      <c r="I333" s="61" t="s">
        <v>1272</v>
      </c>
      <c r="J333" s="61" t="s">
        <v>4707</v>
      </c>
    </row>
    <row r="334" spans="1:10" x14ac:dyDescent="0.25">
      <c r="A334" s="59">
        <v>13652</v>
      </c>
      <c r="B334" s="59" t="s">
        <v>1195</v>
      </c>
      <c r="C334" s="59">
        <v>2010</v>
      </c>
      <c r="D334" s="60">
        <v>40506</v>
      </c>
      <c r="E334" s="59">
        <v>169</v>
      </c>
      <c r="F334" s="59">
        <v>150</v>
      </c>
      <c r="G334" s="59">
        <v>25350</v>
      </c>
      <c r="H334" s="61" t="s">
        <v>3011</v>
      </c>
      <c r="I334" s="61" t="s">
        <v>1272</v>
      </c>
      <c r="J334" s="61" t="s">
        <v>4708</v>
      </c>
    </row>
    <row r="335" spans="1:10" x14ac:dyDescent="0.25">
      <c r="A335" s="59">
        <v>13653</v>
      </c>
      <c r="B335" s="59" t="s">
        <v>1203</v>
      </c>
      <c r="C335" s="59">
        <v>2010</v>
      </c>
      <c r="D335" s="60">
        <v>40507</v>
      </c>
      <c r="E335" s="59">
        <v>405</v>
      </c>
      <c r="F335" s="59">
        <v>42</v>
      </c>
      <c r="G335" s="59">
        <v>17010</v>
      </c>
      <c r="H335" s="61" t="s">
        <v>3011</v>
      </c>
      <c r="I335" s="61" t="s">
        <v>1272</v>
      </c>
      <c r="J335" s="61" t="s">
        <v>4709</v>
      </c>
    </row>
    <row r="336" spans="1:10" x14ac:dyDescent="0.25">
      <c r="A336" s="59">
        <v>13633</v>
      </c>
      <c r="B336" s="59" t="s">
        <v>1226</v>
      </c>
      <c r="C336" s="59">
        <v>2010</v>
      </c>
      <c r="D336" s="60">
        <v>40510</v>
      </c>
      <c r="E336" s="59">
        <v>19</v>
      </c>
      <c r="F336" s="59">
        <v>803</v>
      </c>
      <c r="G336" s="59">
        <v>7432</v>
      </c>
      <c r="H336" s="61" t="s">
        <v>3010</v>
      </c>
      <c r="I336" s="61" t="s">
        <v>1274</v>
      </c>
      <c r="J336" s="61" t="s">
        <v>4710</v>
      </c>
    </row>
    <row r="337" spans="1:10" x14ac:dyDescent="0.25">
      <c r="A337" s="59">
        <v>13650</v>
      </c>
      <c r="B337" s="59" t="s">
        <v>1226</v>
      </c>
      <c r="C337" s="59">
        <v>2010</v>
      </c>
      <c r="D337" s="60">
        <v>40510</v>
      </c>
      <c r="E337" s="59">
        <v>362</v>
      </c>
      <c r="F337" s="59">
        <v>35</v>
      </c>
      <c r="G337" s="59">
        <v>12670</v>
      </c>
      <c r="H337" s="61" t="s">
        <v>3011</v>
      </c>
      <c r="I337" s="61" t="s">
        <v>1272</v>
      </c>
      <c r="J337" s="61" t="s">
        <v>4711</v>
      </c>
    </row>
    <row r="338" spans="1:10" x14ac:dyDescent="0.25">
      <c r="A338" s="59">
        <v>13634</v>
      </c>
      <c r="B338" s="59" t="s">
        <v>1232</v>
      </c>
      <c r="C338" s="59">
        <v>2010</v>
      </c>
      <c r="D338" s="60">
        <v>40511</v>
      </c>
      <c r="E338" s="59">
        <v>119</v>
      </c>
      <c r="F338" s="59">
        <v>66</v>
      </c>
      <c r="G338" s="59">
        <v>4389</v>
      </c>
      <c r="H338" s="61" t="s">
        <v>3010</v>
      </c>
      <c r="I338" s="61" t="s">
        <v>1322</v>
      </c>
      <c r="J338" s="61" t="s">
        <v>4712</v>
      </c>
    </row>
    <row r="339" spans="1:10" x14ac:dyDescent="0.25">
      <c r="A339" s="59">
        <v>13647</v>
      </c>
      <c r="B339" s="59" t="s">
        <v>1232</v>
      </c>
      <c r="C339" s="59">
        <v>2010</v>
      </c>
      <c r="D339" s="60">
        <v>40511</v>
      </c>
      <c r="E339" s="59">
        <v>250</v>
      </c>
      <c r="F339" s="59">
        <v>33</v>
      </c>
      <c r="G339" s="59">
        <v>8250</v>
      </c>
      <c r="H339" s="61" t="s">
        <v>3011</v>
      </c>
      <c r="I339" s="61" t="s">
        <v>1272</v>
      </c>
      <c r="J339" s="61" t="s">
        <v>4713</v>
      </c>
    </row>
    <row r="340" spans="1:10" x14ac:dyDescent="0.25">
      <c r="A340" s="59">
        <v>13654</v>
      </c>
      <c r="B340" s="59" t="s">
        <v>1015</v>
      </c>
      <c r="C340" s="59">
        <v>2010</v>
      </c>
      <c r="D340" s="60">
        <v>40513</v>
      </c>
      <c r="E340" s="59">
        <v>204</v>
      </c>
      <c r="F340" s="59">
        <v>170</v>
      </c>
      <c r="G340" s="59">
        <v>7530</v>
      </c>
      <c r="H340" s="61" t="s">
        <v>3010</v>
      </c>
      <c r="I340" s="61" t="s">
        <v>1322</v>
      </c>
      <c r="J340" s="61" t="s">
        <v>4714</v>
      </c>
    </row>
    <row r="341" spans="1:10" x14ac:dyDescent="0.25">
      <c r="A341" s="59">
        <v>13687</v>
      </c>
      <c r="B341" s="59" t="s">
        <v>1015</v>
      </c>
      <c r="C341" s="59">
        <v>2010</v>
      </c>
      <c r="D341" s="60">
        <v>40513</v>
      </c>
      <c r="E341" s="59">
        <v>420</v>
      </c>
      <c r="F341" s="59">
        <v>32</v>
      </c>
      <c r="G341" s="59">
        <v>13440</v>
      </c>
      <c r="H341" s="61" t="s">
        <v>3011</v>
      </c>
      <c r="I341" s="61" t="s">
        <v>1272</v>
      </c>
      <c r="J341" s="61" t="s">
        <v>4715</v>
      </c>
    </row>
    <row r="342" spans="1:10" x14ac:dyDescent="0.25">
      <c r="A342" s="59">
        <v>13655</v>
      </c>
      <c r="B342" s="59" t="s">
        <v>1022</v>
      </c>
      <c r="C342" s="59">
        <v>2010</v>
      </c>
      <c r="D342" s="60">
        <v>40514</v>
      </c>
      <c r="E342" s="59">
        <v>21</v>
      </c>
      <c r="F342" s="59">
        <v>15</v>
      </c>
      <c r="G342" s="59">
        <v>315</v>
      </c>
      <c r="H342" s="61" t="s">
        <v>3010</v>
      </c>
      <c r="I342" s="61" t="s">
        <v>1322</v>
      </c>
      <c r="J342" s="61" t="s">
        <v>4716</v>
      </c>
    </row>
    <row r="343" spans="1:10" x14ac:dyDescent="0.25">
      <c r="A343" s="59">
        <v>13686</v>
      </c>
      <c r="B343" s="59" t="s">
        <v>1022</v>
      </c>
      <c r="C343" s="59">
        <v>2010</v>
      </c>
      <c r="D343" s="60">
        <v>40514</v>
      </c>
      <c r="E343" s="59">
        <v>443</v>
      </c>
      <c r="F343" s="59">
        <v>29</v>
      </c>
      <c r="G343" s="59">
        <v>12847</v>
      </c>
      <c r="H343" s="61" t="s">
        <v>3011</v>
      </c>
      <c r="I343" s="61" t="s">
        <v>1272</v>
      </c>
      <c r="J343" s="61" t="s">
        <v>4717</v>
      </c>
    </row>
    <row r="344" spans="1:10" x14ac:dyDescent="0.25">
      <c r="A344" s="59">
        <v>13691</v>
      </c>
      <c r="B344" s="59" t="s">
        <v>1028</v>
      </c>
      <c r="C344" s="59">
        <v>2010</v>
      </c>
      <c r="D344" s="60">
        <v>40515</v>
      </c>
      <c r="E344" s="59">
        <v>324</v>
      </c>
      <c r="F344" s="59">
        <v>41</v>
      </c>
      <c r="G344" s="59">
        <v>4862</v>
      </c>
      <c r="H344" s="61" t="s">
        <v>3011</v>
      </c>
      <c r="I344" s="61" t="s">
        <v>1272</v>
      </c>
      <c r="J344" s="61" t="s">
        <v>4718</v>
      </c>
    </row>
    <row r="345" spans="1:10" x14ac:dyDescent="0.25">
      <c r="A345" s="59">
        <v>13657</v>
      </c>
      <c r="B345" s="59" t="s">
        <v>1049</v>
      </c>
      <c r="C345" s="59">
        <v>2010</v>
      </c>
      <c r="D345" s="60">
        <v>40518</v>
      </c>
      <c r="E345" s="59">
        <v>227</v>
      </c>
      <c r="F345" s="59">
        <v>44</v>
      </c>
      <c r="G345" s="59">
        <v>9988</v>
      </c>
      <c r="H345" s="61" t="s">
        <v>3010</v>
      </c>
      <c r="I345" s="61" t="s">
        <v>1274</v>
      </c>
      <c r="J345" s="61" t="s">
        <v>4719</v>
      </c>
    </row>
    <row r="346" spans="1:10" x14ac:dyDescent="0.25">
      <c r="A346" s="59">
        <v>13658</v>
      </c>
      <c r="B346" s="59" t="s">
        <v>1049</v>
      </c>
      <c r="C346" s="59">
        <v>2010</v>
      </c>
      <c r="D346" s="60">
        <v>40518</v>
      </c>
      <c r="E346" s="59">
        <v>14</v>
      </c>
      <c r="F346" s="59">
        <v>994</v>
      </c>
      <c r="G346" s="59">
        <v>13916</v>
      </c>
      <c r="H346" s="61" t="s">
        <v>3010</v>
      </c>
      <c r="I346" s="61" t="s">
        <v>1270</v>
      </c>
      <c r="J346" s="61" t="s">
        <v>4720</v>
      </c>
    </row>
    <row r="347" spans="1:10" x14ac:dyDescent="0.25">
      <c r="A347" s="59">
        <v>13684</v>
      </c>
      <c r="B347" s="59" t="s">
        <v>1049</v>
      </c>
      <c r="C347" s="59">
        <v>2010</v>
      </c>
      <c r="D347" s="60">
        <v>40518</v>
      </c>
      <c r="E347" s="59">
        <v>30</v>
      </c>
      <c r="F347" s="59">
        <v>26</v>
      </c>
      <c r="G347" s="59">
        <v>1508</v>
      </c>
      <c r="H347" s="61" t="s">
        <v>3011</v>
      </c>
      <c r="I347" s="61" t="s">
        <v>1272</v>
      </c>
      <c r="J347" s="61" t="s">
        <v>4721</v>
      </c>
    </row>
    <row r="348" spans="1:10" x14ac:dyDescent="0.25">
      <c r="A348" s="59">
        <v>13690</v>
      </c>
      <c r="B348" s="59" t="s">
        <v>1049</v>
      </c>
      <c r="C348" s="59">
        <v>2010</v>
      </c>
      <c r="D348" s="60">
        <v>40518</v>
      </c>
      <c r="E348" s="59">
        <v>39</v>
      </c>
      <c r="F348" s="59">
        <v>46</v>
      </c>
      <c r="G348" s="59">
        <v>1794</v>
      </c>
      <c r="H348" s="61" t="s">
        <v>3011</v>
      </c>
      <c r="I348" s="61" t="s">
        <v>1272</v>
      </c>
      <c r="J348" s="61" t="s">
        <v>4722</v>
      </c>
    </row>
    <row r="349" spans="1:10" x14ac:dyDescent="0.25">
      <c r="A349" s="59">
        <v>13692</v>
      </c>
      <c r="B349" s="59" t="s">
        <v>1049</v>
      </c>
      <c r="C349" s="59">
        <v>2010</v>
      </c>
      <c r="D349" s="60">
        <v>40518</v>
      </c>
      <c r="E349" s="59">
        <v>358</v>
      </c>
      <c r="F349" s="59">
        <v>60</v>
      </c>
      <c r="G349" s="59">
        <v>21480</v>
      </c>
      <c r="H349" s="61" t="s">
        <v>3011</v>
      </c>
      <c r="I349" s="61" t="s">
        <v>1272</v>
      </c>
      <c r="J349" s="61" t="s">
        <v>4723</v>
      </c>
    </row>
    <row r="350" spans="1:10" x14ac:dyDescent="0.25">
      <c r="A350" s="59">
        <v>13693</v>
      </c>
      <c r="B350" s="59" t="s">
        <v>1056</v>
      </c>
      <c r="C350" s="59">
        <v>2010</v>
      </c>
      <c r="D350" s="60">
        <v>40519</v>
      </c>
      <c r="E350" s="59">
        <v>300</v>
      </c>
      <c r="F350" s="59">
        <v>127</v>
      </c>
      <c r="G350" s="59">
        <v>19812</v>
      </c>
      <c r="H350" s="61" t="s">
        <v>3011</v>
      </c>
      <c r="I350" s="61" t="s">
        <v>1272</v>
      </c>
      <c r="J350" s="61" t="s">
        <v>4724</v>
      </c>
    </row>
    <row r="351" spans="1:10" x14ac:dyDescent="0.25">
      <c r="A351" s="59">
        <v>13659</v>
      </c>
      <c r="B351" s="59" t="s">
        <v>1066</v>
      </c>
      <c r="C351" s="59">
        <v>2010</v>
      </c>
      <c r="D351" s="60">
        <v>40520</v>
      </c>
      <c r="E351" s="59">
        <v>223</v>
      </c>
      <c r="F351" s="59">
        <v>62</v>
      </c>
      <c r="G351" s="59">
        <v>15869</v>
      </c>
      <c r="H351" s="61" t="s">
        <v>3010</v>
      </c>
      <c r="I351" s="61" t="s">
        <v>1283</v>
      </c>
      <c r="J351" s="61" t="s">
        <v>4725</v>
      </c>
    </row>
    <row r="352" spans="1:10" x14ac:dyDescent="0.25">
      <c r="A352" s="59">
        <v>13660</v>
      </c>
      <c r="B352" s="59" t="s">
        <v>1066</v>
      </c>
      <c r="C352" s="59">
        <v>2010</v>
      </c>
      <c r="D352" s="60">
        <v>40520</v>
      </c>
      <c r="E352" s="59">
        <v>30</v>
      </c>
      <c r="F352" s="59">
        <v>631</v>
      </c>
      <c r="G352" s="59">
        <v>18930</v>
      </c>
      <c r="H352" s="61" t="s">
        <v>3010</v>
      </c>
      <c r="I352" s="61" t="s">
        <v>1270</v>
      </c>
      <c r="J352" s="61" t="s">
        <v>4726</v>
      </c>
    </row>
    <row r="353" spans="1:10" x14ac:dyDescent="0.25">
      <c r="A353" s="59">
        <v>13689</v>
      </c>
      <c r="B353" s="59" t="s">
        <v>1066</v>
      </c>
      <c r="C353" s="59">
        <v>2010</v>
      </c>
      <c r="D353" s="60">
        <v>40520</v>
      </c>
      <c r="E353" s="59">
        <v>420</v>
      </c>
      <c r="F353" s="59">
        <v>11</v>
      </c>
      <c r="G353" s="59">
        <v>4620</v>
      </c>
      <c r="H353" s="61" t="s">
        <v>3011</v>
      </c>
      <c r="I353" s="61" t="s">
        <v>1272</v>
      </c>
      <c r="J353" s="61" t="s">
        <v>4727</v>
      </c>
    </row>
    <row r="354" spans="1:10" x14ac:dyDescent="0.25">
      <c r="A354" s="59">
        <v>13694</v>
      </c>
      <c r="B354" s="59" t="s">
        <v>1066</v>
      </c>
      <c r="C354" s="59">
        <v>2010</v>
      </c>
      <c r="D354" s="60">
        <v>40520</v>
      </c>
      <c r="E354" s="59">
        <v>280</v>
      </c>
      <c r="F354" s="59">
        <v>74</v>
      </c>
      <c r="G354" s="59">
        <v>20720</v>
      </c>
      <c r="H354" s="61" t="s">
        <v>3011</v>
      </c>
      <c r="I354" s="61" t="s">
        <v>1272</v>
      </c>
      <c r="J354" s="61" t="s">
        <v>4728</v>
      </c>
    </row>
    <row r="355" spans="1:10" x14ac:dyDescent="0.25">
      <c r="A355" s="59">
        <v>13661</v>
      </c>
      <c r="B355" s="59" t="s">
        <v>1074</v>
      </c>
      <c r="C355" s="59">
        <v>2010</v>
      </c>
      <c r="D355" s="60">
        <v>40521</v>
      </c>
      <c r="E355" s="59">
        <v>194</v>
      </c>
      <c r="F355" s="59">
        <v>152</v>
      </c>
      <c r="G355" s="59">
        <v>8013</v>
      </c>
      <c r="H355" s="61" t="s">
        <v>3010</v>
      </c>
      <c r="I355" s="61" t="s">
        <v>1283</v>
      </c>
      <c r="J355" s="61" t="s">
        <v>4729</v>
      </c>
    </row>
    <row r="356" spans="1:10" x14ac:dyDescent="0.25">
      <c r="A356" s="59">
        <v>13662</v>
      </c>
      <c r="B356" s="59" t="s">
        <v>1074</v>
      </c>
      <c r="C356" s="59">
        <v>2010</v>
      </c>
      <c r="D356" s="60">
        <v>40521</v>
      </c>
      <c r="E356" s="59">
        <v>43</v>
      </c>
      <c r="F356" s="59">
        <v>49</v>
      </c>
      <c r="G356" s="59">
        <v>2107</v>
      </c>
      <c r="H356" s="61" t="s">
        <v>3010</v>
      </c>
      <c r="I356" s="61" t="s">
        <v>1274</v>
      </c>
      <c r="J356" s="61" t="s">
        <v>4730</v>
      </c>
    </row>
    <row r="357" spans="1:10" x14ac:dyDescent="0.25">
      <c r="A357" s="59">
        <v>13695</v>
      </c>
      <c r="B357" s="59" t="s">
        <v>1074</v>
      </c>
      <c r="C357" s="59">
        <v>2010</v>
      </c>
      <c r="D357" s="60">
        <v>40521</v>
      </c>
      <c r="E357" s="59">
        <v>118</v>
      </c>
      <c r="F357" s="59">
        <v>15</v>
      </c>
      <c r="G357" s="59">
        <v>1770</v>
      </c>
      <c r="H357" s="61" t="s">
        <v>3011</v>
      </c>
      <c r="I357" s="61" t="s">
        <v>1272</v>
      </c>
      <c r="J357" s="61" t="s">
        <v>4731</v>
      </c>
    </row>
    <row r="358" spans="1:10" x14ac:dyDescent="0.25">
      <c r="A358" s="59">
        <v>13696</v>
      </c>
      <c r="B358" s="59" t="s">
        <v>1074</v>
      </c>
      <c r="C358" s="59">
        <v>2010</v>
      </c>
      <c r="D358" s="60">
        <v>40521</v>
      </c>
      <c r="E358" s="59">
        <v>127</v>
      </c>
      <c r="F358" s="59">
        <v>12</v>
      </c>
      <c r="G358" s="59">
        <v>1524</v>
      </c>
      <c r="H358" s="61" t="s">
        <v>3011</v>
      </c>
      <c r="I358" s="61" t="s">
        <v>1272</v>
      </c>
      <c r="J358" s="61" t="s">
        <v>4732</v>
      </c>
    </row>
    <row r="359" spans="1:10" x14ac:dyDescent="0.25">
      <c r="A359" s="59">
        <v>13663</v>
      </c>
      <c r="B359" s="59" t="s">
        <v>1083</v>
      </c>
      <c r="C359" s="59">
        <v>2010</v>
      </c>
      <c r="D359" s="60">
        <v>40522</v>
      </c>
      <c r="E359" s="59">
        <v>148</v>
      </c>
      <c r="F359" s="59">
        <v>194</v>
      </c>
      <c r="G359" s="59">
        <v>16199</v>
      </c>
      <c r="H359" s="61" t="s">
        <v>3010</v>
      </c>
      <c r="I359" s="61" t="s">
        <v>1322</v>
      </c>
      <c r="J359" s="61" t="s">
        <v>4733</v>
      </c>
    </row>
    <row r="360" spans="1:10" x14ac:dyDescent="0.25">
      <c r="A360" s="59">
        <v>13664</v>
      </c>
      <c r="B360" s="59" t="s">
        <v>1087</v>
      </c>
      <c r="C360" s="59">
        <v>2010</v>
      </c>
      <c r="D360" s="60">
        <v>40523</v>
      </c>
      <c r="E360" s="59">
        <v>485</v>
      </c>
      <c r="F360" s="59">
        <v>216</v>
      </c>
      <c r="G360" s="59">
        <v>33169</v>
      </c>
      <c r="H360" s="61" t="s">
        <v>3010</v>
      </c>
      <c r="I360" s="61" t="s">
        <v>1274</v>
      </c>
      <c r="J360" s="61" t="s">
        <v>4734</v>
      </c>
    </row>
    <row r="361" spans="1:10" x14ac:dyDescent="0.25">
      <c r="A361" s="59">
        <v>13665</v>
      </c>
      <c r="B361" s="59" t="s">
        <v>1102</v>
      </c>
      <c r="C361" s="59">
        <v>2010</v>
      </c>
      <c r="D361" s="60">
        <v>40525</v>
      </c>
      <c r="E361" s="59">
        <v>69</v>
      </c>
      <c r="F361" s="59">
        <v>41</v>
      </c>
      <c r="G361" s="59">
        <v>2829</v>
      </c>
      <c r="H361" s="61" t="s">
        <v>3010</v>
      </c>
      <c r="I361" s="61" t="s">
        <v>1274</v>
      </c>
      <c r="J361" s="61" t="s">
        <v>4735</v>
      </c>
    </row>
    <row r="362" spans="1:10" x14ac:dyDescent="0.25">
      <c r="A362" s="59">
        <v>13666</v>
      </c>
      <c r="B362" s="59" t="s">
        <v>1102</v>
      </c>
      <c r="C362" s="59">
        <v>2010</v>
      </c>
      <c r="D362" s="60">
        <v>40525</v>
      </c>
      <c r="E362" s="59">
        <v>53</v>
      </c>
      <c r="F362" s="59">
        <v>175</v>
      </c>
      <c r="G362" s="59">
        <v>9275</v>
      </c>
      <c r="H362" s="61" t="s">
        <v>3010</v>
      </c>
      <c r="I362" s="61" t="s">
        <v>1322</v>
      </c>
      <c r="J362" s="61" t="s">
        <v>4736</v>
      </c>
    </row>
    <row r="363" spans="1:10" x14ac:dyDescent="0.25">
      <c r="A363" s="59">
        <v>13688</v>
      </c>
      <c r="B363" s="59" t="s">
        <v>1102</v>
      </c>
      <c r="C363" s="59">
        <v>2010</v>
      </c>
      <c r="D363" s="60">
        <v>40525</v>
      </c>
      <c r="E363" s="59">
        <v>145</v>
      </c>
      <c r="F363" s="59">
        <v>13</v>
      </c>
      <c r="G363" s="59">
        <v>1885</v>
      </c>
      <c r="H363" s="61" t="s">
        <v>3011</v>
      </c>
      <c r="I363" s="61" t="s">
        <v>1272</v>
      </c>
      <c r="J363" s="61" t="s">
        <v>4737</v>
      </c>
    </row>
    <row r="364" spans="1:10" x14ac:dyDescent="0.25">
      <c r="A364" s="59">
        <v>13702</v>
      </c>
      <c r="B364" s="59" t="s">
        <v>1102</v>
      </c>
      <c r="C364" s="59">
        <v>2010</v>
      </c>
      <c r="D364" s="60">
        <v>40525</v>
      </c>
      <c r="E364" s="59">
        <v>491</v>
      </c>
      <c r="F364" s="59">
        <v>13</v>
      </c>
      <c r="G364" s="59">
        <v>42484</v>
      </c>
      <c r="H364" s="61" t="s">
        <v>3011</v>
      </c>
      <c r="I364" s="61" t="s">
        <v>1272</v>
      </c>
      <c r="J364" s="61" t="s">
        <v>4738</v>
      </c>
    </row>
    <row r="365" spans="1:10" x14ac:dyDescent="0.25">
      <c r="A365" s="59">
        <v>13667</v>
      </c>
      <c r="B365" s="59" t="s">
        <v>1119</v>
      </c>
      <c r="C365" s="59">
        <v>2010</v>
      </c>
      <c r="D365" s="60">
        <v>40527</v>
      </c>
      <c r="E365" s="59">
        <v>156</v>
      </c>
      <c r="F365" s="59">
        <v>729</v>
      </c>
      <c r="G365" s="59">
        <v>58402</v>
      </c>
      <c r="H365" s="61" t="s">
        <v>3010</v>
      </c>
      <c r="I365" s="61" t="s">
        <v>1274</v>
      </c>
      <c r="J365" s="61" t="s">
        <v>4739</v>
      </c>
    </row>
    <row r="366" spans="1:10" x14ac:dyDescent="0.25">
      <c r="A366" s="59">
        <v>13685</v>
      </c>
      <c r="B366" s="59" t="s">
        <v>1144</v>
      </c>
      <c r="C366" s="59">
        <v>2010</v>
      </c>
      <c r="D366" s="60">
        <v>40530</v>
      </c>
      <c r="E366" s="59">
        <v>393</v>
      </c>
      <c r="F366" s="59">
        <v>106</v>
      </c>
      <c r="G366" s="59">
        <v>11858</v>
      </c>
      <c r="H366" s="61" t="s">
        <v>3011</v>
      </c>
      <c r="I366" s="61" t="s">
        <v>1272</v>
      </c>
      <c r="J366" s="61" t="s">
        <v>4740</v>
      </c>
    </row>
    <row r="367" spans="1:10" x14ac:dyDescent="0.25">
      <c r="A367" s="59">
        <v>13699</v>
      </c>
      <c r="B367" s="59" t="s">
        <v>1144</v>
      </c>
      <c r="C367" s="59">
        <v>2010</v>
      </c>
      <c r="D367" s="60">
        <v>40530</v>
      </c>
      <c r="E367" s="59">
        <v>125</v>
      </c>
      <c r="F367" s="59">
        <v>65</v>
      </c>
      <c r="G367" s="59">
        <v>8125</v>
      </c>
      <c r="H367" s="61" t="s">
        <v>3011</v>
      </c>
      <c r="I367" s="61" t="s">
        <v>1272</v>
      </c>
      <c r="J367" s="61" t="s">
        <v>4741</v>
      </c>
    </row>
    <row r="368" spans="1:10" x14ac:dyDescent="0.25">
      <c r="A368" s="59">
        <v>13668</v>
      </c>
      <c r="B368" s="59" t="s">
        <v>1153</v>
      </c>
      <c r="C368" s="59">
        <v>2010</v>
      </c>
      <c r="D368" s="60">
        <v>40531</v>
      </c>
      <c r="E368" s="59">
        <v>136</v>
      </c>
      <c r="F368" s="59">
        <v>86</v>
      </c>
      <c r="G368" s="59">
        <v>4754</v>
      </c>
      <c r="H368" s="61" t="s">
        <v>3010</v>
      </c>
      <c r="I368" s="61" t="s">
        <v>1274</v>
      </c>
      <c r="J368" s="61" t="s">
        <v>4742</v>
      </c>
    </row>
    <row r="369" spans="1:10" x14ac:dyDescent="0.25">
      <c r="A369" s="59">
        <v>13669</v>
      </c>
      <c r="B369" s="59" t="s">
        <v>1160</v>
      </c>
      <c r="C369" s="59">
        <v>2010</v>
      </c>
      <c r="D369" s="60">
        <v>40532</v>
      </c>
      <c r="E369" s="59">
        <v>746</v>
      </c>
      <c r="F369" s="59">
        <v>76</v>
      </c>
      <c r="G369" s="59">
        <v>56696</v>
      </c>
      <c r="H369" s="61" t="s">
        <v>3010</v>
      </c>
      <c r="I369" s="61" t="s">
        <v>1283</v>
      </c>
      <c r="J369" s="61" t="s">
        <v>4743</v>
      </c>
    </row>
    <row r="370" spans="1:10" x14ac:dyDescent="0.25">
      <c r="A370" s="59">
        <v>13697</v>
      </c>
      <c r="B370" s="59" t="s">
        <v>1169</v>
      </c>
      <c r="C370" s="59">
        <v>2010</v>
      </c>
      <c r="D370" s="60">
        <v>40533</v>
      </c>
      <c r="E370" s="59">
        <v>372</v>
      </c>
      <c r="F370" s="59">
        <v>66</v>
      </c>
      <c r="G370" s="59">
        <v>24552</v>
      </c>
      <c r="H370" s="61" t="s">
        <v>3011</v>
      </c>
      <c r="I370" s="61" t="s">
        <v>1272</v>
      </c>
      <c r="J370" s="61" t="s">
        <v>4744</v>
      </c>
    </row>
    <row r="371" spans="1:10" x14ac:dyDescent="0.25">
      <c r="A371" s="59">
        <v>13698</v>
      </c>
      <c r="B371" s="59" t="s">
        <v>1177</v>
      </c>
      <c r="C371" s="59">
        <v>2010</v>
      </c>
      <c r="D371" s="60">
        <v>40534</v>
      </c>
      <c r="E371" s="59">
        <v>422</v>
      </c>
      <c r="F371" s="59">
        <v>62</v>
      </c>
      <c r="G371" s="59">
        <v>22912</v>
      </c>
      <c r="H371" s="61" t="s">
        <v>3011</v>
      </c>
      <c r="I371" s="61" t="s">
        <v>1272</v>
      </c>
      <c r="J371" s="61" t="s">
        <v>4745</v>
      </c>
    </row>
    <row r="372" spans="1:10" x14ac:dyDescent="0.25">
      <c r="A372" s="59">
        <v>13701</v>
      </c>
      <c r="B372" s="59" t="s">
        <v>1185</v>
      </c>
      <c r="C372" s="59">
        <v>2010</v>
      </c>
      <c r="D372" s="60">
        <v>40535</v>
      </c>
      <c r="E372" s="59">
        <v>110</v>
      </c>
      <c r="F372" s="59">
        <v>24</v>
      </c>
      <c r="G372" s="59">
        <v>2640</v>
      </c>
      <c r="H372" s="61" t="s">
        <v>3011</v>
      </c>
      <c r="I372" s="61" t="s">
        <v>1272</v>
      </c>
      <c r="J372" s="61" t="s">
        <v>4746</v>
      </c>
    </row>
    <row r="373" spans="1:10" x14ac:dyDescent="0.25">
      <c r="A373" s="59">
        <v>13670</v>
      </c>
      <c r="B373" s="59" t="s">
        <v>1196</v>
      </c>
      <c r="C373" s="59">
        <v>2010</v>
      </c>
      <c r="D373" s="60">
        <v>40536</v>
      </c>
      <c r="E373" s="59">
        <v>268</v>
      </c>
      <c r="F373" s="59">
        <v>433</v>
      </c>
      <c r="G373" s="59">
        <v>35716</v>
      </c>
      <c r="H373" s="61" t="s">
        <v>3010</v>
      </c>
      <c r="I373" s="61" t="s">
        <v>1322</v>
      </c>
      <c r="J373" s="61" t="s">
        <v>4743</v>
      </c>
    </row>
    <row r="374" spans="1:10" x14ac:dyDescent="0.25">
      <c r="A374" s="59">
        <v>13671</v>
      </c>
      <c r="B374" s="59" t="s">
        <v>1204</v>
      </c>
      <c r="C374" s="59">
        <v>2010</v>
      </c>
      <c r="D374" s="60">
        <v>40537</v>
      </c>
      <c r="E374" s="59">
        <v>1181</v>
      </c>
      <c r="F374" s="59">
        <v>79</v>
      </c>
      <c r="G374" s="59">
        <v>23620</v>
      </c>
      <c r="H374" s="61" t="s">
        <v>3010</v>
      </c>
      <c r="I374" s="61" t="s">
        <v>1322</v>
      </c>
      <c r="J374" s="61" t="s">
        <v>4747</v>
      </c>
    </row>
    <row r="375" spans="1:10" x14ac:dyDescent="0.25">
      <c r="A375" s="59">
        <v>13672</v>
      </c>
      <c r="B375" s="59" t="s">
        <v>1227</v>
      </c>
      <c r="C375" s="59">
        <v>2010</v>
      </c>
      <c r="D375" s="60">
        <v>40540</v>
      </c>
      <c r="E375" s="59">
        <v>25</v>
      </c>
      <c r="F375" s="59">
        <v>242</v>
      </c>
      <c r="G375" s="59">
        <v>5418</v>
      </c>
      <c r="H375" s="61" t="s">
        <v>3010</v>
      </c>
      <c r="I375" s="61" t="s">
        <v>1299</v>
      </c>
      <c r="J375" s="61" t="s">
        <v>4748</v>
      </c>
    </row>
    <row r="376" spans="1:10" x14ac:dyDescent="0.25">
      <c r="A376" s="59">
        <v>13673</v>
      </c>
      <c r="B376" s="59" t="s">
        <v>1227</v>
      </c>
      <c r="C376" s="59">
        <v>2010</v>
      </c>
      <c r="D376" s="60">
        <v>40540</v>
      </c>
      <c r="E376" s="59">
        <v>201</v>
      </c>
      <c r="F376" s="59">
        <v>72</v>
      </c>
      <c r="G376" s="59">
        <v>14472</v>
      </c>
      <c r="H376" s="61" t="s">
        <v>3010</v>
      </c>
      <c r="I376" s="61" t="s">
        <v>1299</v>
      </c>
      <c r="J376" s="61" t="s">
        <v>4749</v>
      </c>
    </row>
    <row r="377" spans="1:10" x14ac:dyDescent="0.25">
      <c r="A377" s="59">
        <v>13674</v>
      </c>
      <c r="B377" s="59" t="s">
        <v>1227</v>
      </c>
      <c r="C377" s="59">
        <v>2010</v>
      </c>
      <c r="D377" s="60">
        <v>40540</v>
      </c>
      <c r="E377" s="59">
        <v>217</v>
      </c>
      <c r="F377" s="59">
        <v>124</v>
      </c>
      <c r="G377" s="59">
        <v>15769</v>
      </c>
      <c r="H377" s="61" t="s">
        <v>3010</v>
      </c>
      <c r="I377" s="61" t="s">
        <v>1322</v>
      </c>
      <c r="J377" s="61" t="s">
        <v>4750</v>
      </c>
    </row>
    <row r="378" spans="1:10" x14ac:dyDescent="0.25">
      <c r="A378" s="59">
        <v>13675</v>
      </c>
      <c r="B378" s="59" t="s">
        <v>1227</v>
      </c>
      <c r="C378" s="59">
        <v>2010</v>
      </c>
      <c r="D378" s="60">
        <v>40540</v>
      </c>
      <c r="E378" s="59">
        <v>319</v>
      </c>
      <c r="F378" s="59">
        <v>328</v>
      </c>
      <c r="G378" s="59">
        <v>11937</v>
      </c>
      <c r="H378" s="61" t="s">
        <v>3010</v>
      </c>
      <c r="I378" s="61" t="s">
        <v>1322</v>
      </c>
      <c r="J378" s="61" t="s">
        <v>4751</v>
      </c>
    </row>
    <row r="379" spans="1:10" x14ac:dyDescent="0.25">
      <c r="A379" s="59">
        <v>13676</v>
      </c>
      <c r="B379" s="59" t="s">
        <v>1227</v>
      </c>
      <c r="C379" s="59">
        <v>2010</v>
      </c>
      <c r="D379" s="60">
        <v>40540</v>
      </c>
      <c r="E379" s="59">
        <v>214</v>
      </c>
      <c r="F379" s="59">
        <v>439</v>
      </c>
      <c r="G379" s="59">
        <v>19714</v>
      </c>
      <c r="H379" s="61" t="s">
        <v>3010</v>
      </c>
      <c r="I379" s="61" t="s">
        <v>1322</v>
      </c>
      <c r="J379" s="61" t="s">
        <v>4752</v>
      </c>
    </row>
    <row r="380" spans="1:10" x14ac:dyDescent="0.25">
      <c r="A380" s="59">
        <v>13677</v>
      </c>
      <c r="B380" s="59" t="s">
        <v>1227</v>
      </c>
      <c r="C380" s="59">
        <v>2010</v>
      </c>
      <c r="D380" s="60">
        <v>40540</v>
      </c>
      <c r="E380" s="59">
        <v>23</v>
      </c>
      <c r="F380" s="59">
        <v>51</v>
      </c>
      <c r="G380" s="59">
        <v>1173</v>
      </c>
      <c r="H380" s="61" t="s">
        <v>3010</v>
      </c>
      <c r="I380" s="61" t="s">
        <v>1274</v>
      </c>
      <c r="J380" s="61" t="s">
        <v>4753</v>
      </c>
    </row>
    <row r="381" spans="1:10" x14ac:dyDescent="0.25">
      <c r="A381" s="59">
        <v>13678</v>
      </c>
      <c r="B381" s="59" t="s">
        <v>1227</v>
      </c>
      <c r="C381" s="59">
        <v>2010</v>
      </c>
      <c r="D381" s="60">
        <v>40540</v>
      </c>
      <c r="E381" s="59">
        <v>266</v>
      </c>
      <c r="F381" s="59">
        <v>49</v>
      </c>
      <c r="G381" s="59">
        <v>6786</v>
      </c>
      <c r="H381" s="61" t="s">
        <v>3010</v>
      </c>
      <c r="I381" s="61" t="s">
        <v>1322</v>
      </c>
      <c r="J381" s="61" t="s">
        <v>4754</v>
      </c>
    </row>
    <row r="382" spans="1:10" x14ac:dyDescent="0.25">
      <c r="A382" s="59">
        <v>13679</v>
      </c>
      <c r="B382" s="59" t="s">
        <v>1227</v>
      </c>
      <c r="C382" s="59">
        <v>2010</v>
      </c>
      <c r="D382" s="60">
        <v>40540</v>
      </c>
      <c r="E382" s="59">
        <v>78</v>
      </c>
      <c r="F382" s="59">
        <v>72</v>
      </c>
      <c r="G382" s="59">
        <v>1716</v>
      </c>
      <c r="H382" s="61" t="s">
        <v>3010</v>
      </c>
      <c r="I382" s="61" t="s">
        <v>1322</v>
      </c>
      <c r="J382" s="61" t="s">
        <v>4755</v>
      </c>
    </row>
    <row r="383" spans="1:10" x14ac:dyDescent="0.25">
      <c r="A383" s="59">
        <v>13680</v>
      </c>
      <c r="B383" s="59" t="s">
        <v>1233</v>
      </c>
      <c r="C383" s="59">
        <v>2010</v>
      </c>
      <c r="D383" s="60">
        <v>40541</v>
      </c>
      <c r="E383" s="59">
        <v>48</v>
      </c>
      <c r="F383" s="59">
        <v>19</v>
      </c>
      <c r="G383" s="59">
        <v>912</v>
      </c>
      <c r="H383" s="61" t="s">
        <v>3010</v>
      </c>
      <c r="I383" s="61" t="s">
        <v>1274</v>
      </c>
      <c r="J383" s="61" t="s">
        <v>4756</v>
      </c>
    </row>
    <row r="384" spans="1:10" x14ac:dyDescent="0.25">
      <c r="A384" s="59">
        <v>13681</v>
      </c>
      <c r="B384" s="59" t="s">
        <v>1233</v>
      </c>
      <c r="C384" s="59">
        <v>2010</v>
      </c>
      <c r="D384" s="60">
        <v>40541</v>
      </c>
      <c r="E384" s="59">
        <v>34</v>
      </c>
      <c r="F384" s="59">
        <v>10</v>
      </c>
      <c r="G384" s="59">
        <v>340</v>
      </c>
      <c r="H384" s="61" t="s">
        <v>3010</v>
      </c>
      <c r="I384" s="61" t="s">
        <v>1274</v>
      </c>
      <c r="J384" s="61" t="s">
        <v>4757</v>
      </c>
    </row>
    <row r="385" spans="1:10" x14ac:dyDescent="0.25">
      <c r="A385" s="59">
        <v>13682</v>
      </c>
      <c r="B385" s="59" t="s">
        <v>1239</v>
      </c>
      <c r="C385" s="59">
        <v>2010</v>
      </c>
      <c r="D385" s="60">
        <v>40542</v>
      </c>
      <c r="E385" s="59">
        <v>67</v>
      </c>
      <c r="F385" s="59">
        <v>81</v>
      </c>
      <c r="G385" s="59">
        <v>5994</v>
      </c>
      <c r="H385" s="61" t="s">
        <v>3010</v>
      </c>
      <c r="I385" s="61" t="s">
        <v>1274</v>
      </c>
      <c r="J385" s="61" t="s">
        <v>4758</v>
      </c>
    </row>
    <row r="386" spans="1:10" x14ac:dyDescent="0.25">
      <c r="A386" s="59">
        <v>13700</v>
      </c>
      <c r="B386" s="59" t="s">
        <v>1239</v>
      </c>
      <c r="C386" s="59">
        <v>2010</v>
      </c>
      <c r="D386" s="60">
        <v>40542</v>
      </c>
      <c r="E386" s="59">
        <v>55</v>
      </c>
      <c r="F386" s="59">
        <v>10</v>
      </c>
      <c r="G386" s="59">
        <v>550</v>
      </c>
      <c r="H386" s="61" t="s">
        <v>3011</v>
      </c>
      <c r="I386" s="61" t="s">
        <v>1272</v>
      </c>
      <c r="J386" s="61" t="s">
        <v>4759</v>
      </c>
    </row>
    <row r="387" spans="1:10" x14ac:dyDescent="0.25">
      <c r="A387" s="59">
        <v>13725</v>
      </c>
      <c r="B387" s="59" t="s">
        <v>1029</v>
      </c>
      <c r="C387" s="59">
        <v>2010</v>
      </c>
      <c r="D387" s="60">
        <v>40547</v>
      </c>
      <c r="E387" s="59">
        <v>198</v>
      </c>
      <c r="F387" s="59">
        <v>96</v>
      </c>
      <c r="G387" s="59">
        <v>9042</v>
      </c>
      <c r="H387" s="61" t="s">
        <v>3010</v>
      </c>
      <c r="I387" s="61" t="s">
        <v>1283</v>
      </c>
      <c r="J387" s="61" t="s">
        <v>4760</v>
      </c>
    </row>
    <row r="388" spans="1:10" x14ac:dyDescent="0.25">
      <c r="A388" s="59">
        <v>13726</v>
      </c>
      <c r="B388" s="59" t="s">
        <v>1042</v>
      </c>
      <c r="C388" s="59">
        <v>2010</v>
      </c>
      <c r="D388" s="60">
        <v>40549</v>
      </c>
      <c r="E388" s="59">
        <v>30</v>
      </c>
      <c r="F388" s="59">
        <v>23</v>
      </c>
      <c r="G388" s="59">
        <v>690</v>
      </c>
      <c r="H388" s="61" t="s">
        <v>3011</v>
      </c>
      <c r="I388" s="61" t="s">
        <v>1272</v>
      </c>
      <c r="J388" s="61" t="s">
        <v>4761</v>
      </c>
    </row>
    <row r="389" spans="1:10" x14ac:dyDescent="0.25">
      <c r="A389" s="59">
        <v>13727</v>
      </c>
      <c r="B389" s="59" t="s">
        <v>1050</v>
      </c>
      <c r="C389" s="59">
        <v>2010</v>
      </c>
      <c r="D389" s="60">
        <v>40550</v>
      </c>
      <c r="E389" s="59">
        <v>40</v>
      </c>
      <c r="F389" s="59">
        <v>22</v>
      </c>
      <c r="G389" s="59">
        <v>880</v>
      </c>
      <c r="H389" s="61" t="s">
        <v>3011</v>
      </c>
      <c r="I389" s="61" t="s">
        <v>1272</v>
      </c>
      <c r="J389" s="61" t="s">
        <v>4762</v>
      </c>
    </row>
    <row r="390" spans="1:10" x14ac:dyDescent="0.25">
      <c r="A390" s="59">
        <v>13703</v>
      </c>
      <c r="B390" s="59" t="s">
        <v>1057</v>
      </c>
      <c r="C390" s="59">
        <v>2010</v>
      </c>
      <c r="D390" s="60">
        <v>40551</v>
      </c>
      <c r="E390" s="59">
        <v>18</v>
      </c>
      <c r="F390" s="59">
        <v>907</v>
      </c>
      <c r="G390" s="59">
        <v>16326</v>
      </c>
      <c r="H390" s="61" t="s">
        <v>3010</v>
      </c>
      <c r="I390" s="61" t="s">
        <v>1270</v>
      </c>
      <c r="J390" s="61" t="s">
        <v>4345</v>
      </c>
    </row>
    <row r="391" spans="1:10" x14ac:dyDescent="0.25">
      <c r="A391" s="59">
        <v>13704</v>
      </c>
      <c r="B391" s="59" t="s">
        <v>1075</v>
      </c>
      <c r="C391" s="59">
        <v>2010</v>
      </c>
      <c r="D391" s="60">
        <v>40553</v>
      </c>
      <c r="E391" s="59">
        <v>1085</v>
      </c>
      <c r="F391" s="59">
        <v>21</v>
      </c>
      <c r="G391" s="59">
        <v>22785</v>
      </c>
      <c r="H391" s="61" t="s">
        <v>3010</v>
      </c>
      <c r="I391" s="61" t="s">
        <v>1322</v>
      </c>
      <c r="J391" s="61" t="s">
        <v>4763</v>
      </c>
    </row>
    <row r="392" spans="1:10" x14ac:dyDescent="0.25">
      <c r="A392" s="59">
        <v>13705</v>
      </c>
      <c r="B392" s="59" t="s">
        <v>1075</v>
      </c>
      <c r="C392" s="59">
        <v>2010</v>
      </c>
      <c r="D392" s="60">
        <v>40553</v>
      </c>
      <c r="E392" s="59">
        <v>60</v>
      </c>
      <c r="F392" s="59">
        <v>55</v>
      </c>
      <c r="G392" s="59">
        <v>3300</v>
      </c>
      <c r="H392" s="61" t="s">
        <v>3010</v>
      </c>
      <c r="I392" s="61" t="s">
        <v>1274</v>
      </c>
      <c r="J392" s="61" t="s">
        <v>4764</v>
      </c>
    </row>
    <row r="393" spans="1:10" x14ac:dyDescent="0.25">
      <c r="A393" s="59">
        <v>13706</v>
      </c>
      <c r="B393" s="59" t="s">
        <v>1075</v>
      </c>
      <c r="C393" s="59">
        <v>2010</v>
      </c>
      <c r="D393" s="60">
        <v>40553</v>
      </c>
      <c r="E393" s="59">
        <v>849</v>
      </c>
      <c r="F393" s="59">
        <v>159</v>
      </c>
      <c r="G393" s="59">
        <v>34487</v>
      </c>
      <c r="H393" s="61" t="s">
        <v>3010</v>
      </c>
      <c r="I393" s="61" t="s">
        <v>1274</v>
      </c>
      <c r="J393" s="61" t="s">
        <v>4765</v>
      </c>
    </row>
    <row r="394" spans="1:10" x14ac:dyDescent="0.25">
      <c r="A394" s="59">
        <v>13707</v>
      </c>
      <c r="B394" s="59" t="s">
        <v>1088</v>
      </c>
      <c r="C394" s="59">
        <v>2010</v>
      </c>
      <c r="D394" s="60">
        <v>40555</v>
      </c>
      <c r="E394" s="59">
        <v>11</v>
      </c>
      <c r="F394" s="59">
        <v>258</v>
      </c>
      <c r="G394" s="59">
        <v>4956</v>
      </c>
      <c r="H394" s="61" t="s">
        <v>3010</v>
      </c>
      <c r="I394" s="61" t="s">
        <v>1270</v>
      </c>
      <c r="J394" s="61" t="s">
        <v>4766</v>
      </c>
    </row>
    <row r="395" spans="1:10" x14ac:dyDescent="0.25">
      <c r="A395" s="59">
        <v>13708</v>
      </c>
      <c r="B395" s="59" t="s">
        <v>1096</v>
      </c>
      <c r="C395" s="59">
        <v>2010</v>
      </c>
      <c r="D395" s="60">
        <v>40556</v>
      </c>
      <c r="E395" s="59">
        <v>72</v>
      </c>
      <c r="F395" s="59">
        <v>223</v>
      </c>
      <c r="G395" s="59">
        <v>16056</v>
      </c>
      <c r="H395" s="61" t="s">
        <v>3010</v>
      </c>
      <c r="I395" s="61" t="s">
        <v>1274</v>
      </c>
      <c r="J395" s="61" t="s">
        <v>4767</v>
      </c>
    </row>
    <row r="396" spans="1:10" x14ac:dyDescent="0.25">
      <c r="A396" s="59">
        <v>13737</v>
      </c>
      <c r="B396" s="59" t="s">
        <v>1096</v>
      </c>
      <c r="C396" s="59">
        <v>2010</v>
      </c>
      <c r="D396" s="60">
        <v>40556</v>
      </c>
      <c r="E396" s="59">
        <v>416</v>
      </c>
      <c r="F396" s="59">
        <v>30</v>
      </c>
      <c r="G396" s="59">
        <v>24180</v>
      </c>
      <c r="H396" s="61" t="s">
        <v>3011</v>
      </c>
      <c r="I396" s="61" t="s">
        <v>1272</v>
      </c>
      <c r="J396" s="61" t="s">
        <v>4768</v>
      </c>
    </row>
    <row r="397" spans="1:10" x14ac:dyDescent="0.25">
      <c r="A397" s="59">
        <v>13736</v>
      </c>
      <c r="B397" s="59" t="s">
        <v>1134</v>
      </c>
      <c r="C397" s="59">
        <v>2010</v>
      </c>
      <c r="D397" s="60">
        <v>40561</v>
      </c>
      <c r="E397" s="59">
        <v>442</v>
      </c>
      <c r="F397" s="59">
        <v>91</v>
      </c>
      <c r="G397" s="59">
        <v>18231</v>
      </c>
      <c r="H397" s="61" t="s">
        <v>3011</v>
      </c>
      <c r="I397" s="61" t="s">
        <v>1272</v>
      </c>
      <c r="J397" s="61" t="s">
        <v>4769</v>
      </c>
    </row>
    <row r="398" spans="1:10" x14ac:dyDescent="0.25">
      <c r="A398" s="59">
        <v>13709</v>
      </c>
      <c r="B398" s="59" t="s">
        <v>1145</v>
      </c>
      <c r="C398" s="59">
        <v>2010</v>
      </c>
      <c r="D398" s="60">
        <v>40562</v>
      </c>
      <c r="E398" s="59">
        <v>62</v>
      </c>
      <c r="F398" s="59">
        <v>11</v>
      </c>
      <c r="G398" s="59">
        <v>682</v>
      </c>
      <c r="H398" s="61" t="s">
        <v>3010</v>
      </c>
      <c r="I398" s="61" t="s">
        <v>1322</v>
      </c>
      <c r="J398" s="61" t="s">
        <v>4770</v>
      </c>
    </row>
    <row r="399" spans="1:10" x14ac:dyDescent="0.25">
      <c r="A399" s="59">
        <v>13732</v>
      </c>
      <c r="B399" s="59" t="s">
        <v>1145</v>
      </c>
      <c r="C399" s="59">
        <v>2010</v>
      </c>
      <c r="D399" s="60">
        <v>40562</v>
      </c>
      <c r="E399" s="59">
        <v>458</v>
      </c>
      <c r="F399" s="59">
        <v>13</v>
      </c>
      <c r="G399" s="59">
        <v>16965</v>
      </c>
      <c r="H399" s="61" t="s">
        <v>3011</v>
      </c>
      <c r="I399" s="61" t="s">
        <v>1272</v>
      </c>
      <c r="J399" s="61" t="s">
        <v>4771</v>
      </c>
    </row>
    <row r="400" spans="1:10" x14ac:dyDescent="0.25">
      <c r="A400" s="59">
        <v>13710</v>
      </c>
      <c r="B400" s="59" t="s">
        <v>1154</v>
      </c>
      <c r="C400" s="59">
        <v>2010</v>
      </c>
      <c r="D400" s="60">
        <v>40563</v>
      </c>
      <c r="E400" s="59">
        <v>175</v>
      </c>
      <c r="F400" s="59">
        <v>145</v>
      </c>
      <c r="G400" s="59">
        <v>5554</v>
      </c>
      <c r="H400" s="61" t="s">
        <v>3010</v>
      </c>
      <c r="I400" s="61" t="s">
        <v>1322</v>
      </c>
      <c r="J400" s="61" t="s">
        <v>4772</v>
      </c>
    </row>
    <row r="401" spans="1:10" x14ac:dyDescent="0.25">
      <c r="A401" s="59">
        <v>13735</v>
      </c>
      <c r="B401" s="59" t="s">
        <v>1154</v>
      </c>
      <c r="C401" s="59">
        <v>2010</v>
      </c>
      <c r="D401" s="60">
        <v>40563</v>
      </c>
      <c r="E401" s="59">
        <v>375</v>
      </c>
      <c r="F401" s="59">
        <v>32</v>
      </c>
      <c r="G401" s="59">
        <v>5664</v>
      </c>
      <c r="H401" s="61" t="s">
        <v>3011</v>
      </c>
      <c r="I401" s="61" t="s">
        <v>1272</v>
      </c>
      <c r="J401" s="61" t="s">
        <v>4773</v>
      </c>
    </row>
    <row r="402" spans="1:10" x14ac:dyDescent="0.25">
      <c r="A402" s="59">
        <v>13711</v>
      </c>
      <c r="B402" s="59" t="s">
        <v>1161</v>
      </c>
      <c r="C402" s="59">
        <v>2010</v>
      </c>
      <c r="D402" s="60">
        <v>40564</v>
      </c>
      <c r="E402" s="59">
        <v>107</v>
      </c>
      <c r="F402" s="59">
        <v>272</v>
      </c>
      <c r="G402" s="59">
        <v>10345</v>
      </c>
      <c r="H402" s="61" t="s">
        <v>3010</v>
      </c>
      <c r="I402" s="61" t="s">
        <v>1274</v>
      </c>
      <c r="J402" s="61" t="s">
        <v>4774</v>
      </c>
    </row>
    <row r="403" spans="1:10" x14ac:dyDescent="0.25">
      <c r="A403" s="59">
        <v>13733</v>
      </c>
      <c r="B403" s="59" t="s">
        <v>1161</v>
      </c>
      <c r="C403" s="59">
        <v>2010</v>
      </c>
      <c r="D403" s="60">
        <v>40564</v>
      </c>
      <c r="E403" s="59">
        <v>725</v>
      </c>
      <c r="F403" s="59">
        <v>490</v>
      </c>
      <c r="G403" s="59">
        <v>7671</v>
      </c>
      <c r="H403" s="61" t="s">
        <v>3010</v>
      </c>
      <c r="I403" s="61" t="s">
        <v>1322</v>
      </c>
      <c r="J403" s="61" t="s">
        <v>4775</v>
      </c>
    </row>
    <row r="404" spans="1:10" x14ac:dyDescent="0.25">
      <c r="A404" s="59">
        <v>13734</v>
      </c>
      <c r="B404" s="59" t="s">
        <v>1170</v>
      </c>
      <c r="C404" s="59">
        <v>2010</v>
      </c>
      <c r="D404" s="60">
        <v>40565</v>
      </c>
      <c r="E404" s="59">
        <v>313</v>
      </c>
      <c r="F404" s="59">
        <v>14</v>
      </c>
      <c r="G404" s="59">
        <v>4382</v>
      </c>
      <c r="H404" s="61" t="s">
        <v>3010</v>
      </c>
      <c r="I404" s="61" t="s">
        <v>1274</v>
      </c>
      <c r="J404" s="61" t="s">
        <v>4776</v>
      </c>
    </row>
    <row r="405" spans="1:10" x14ac:dyDescent="0.25">
      <c r="A405" s="59">
        <v>13712</v>
      </c>
      <c r="B405" s="59" t="s">
        <v>1178</v>
      </c>
      <c r="C405" s="59">
        <v>2010</v>
      </c>
      <c r="D405" s="60">
        <v>40566</v>
      </c>
      <c r="E405" s="59">
        <v>723</v>
      </c>
      <c r="F405" s="59">
        <v>252</v>
      </c>
      <c r="G405" s="59">
        <v>16251</v>
      </c>
      <c r="H405" s="61" t="s">
        <v>3010</v>
      </c>
      <c r="I405" s="61" t="s">
        <v>1322</v>
      </c>
      <c r="J405" s="61" t="s">
        <v>4777</v>
      </c>
    </row>
    <row r="406" spans="1:10" x14ac:dyDescent="0.25">
      <c r="A406" s="59">
        <v>13713</v>
      </c>
      <c r="B406" s="59" t="s">
        <v>1178</v>
      </c>
      <c r="C406" s="59">
        <v>2010</v>
      </c>
      <c r="D406" s="60">
        <v>40566</v>
      </c>
      <c r="E406" s="59">
        <v>1282</v>
      </c>
      <c r="F406" s="59">
        <v>93</v>
      </c>
      <c r="G406" s="59">
        <v>7335</v>
      </c>
      <c r="H406" s="61" t="s">
        <v>3010</v>
      </c>
      <c r="I406" s="61" t="s">
        <v>1322</v>
      </c>
      <c r="J406" s="61" t="s">
        <v>4778</v>
      </c>
    </row>
    <row r="407" spans="1:10" x14ac:dyDescent="0.25">
      <c r="A407" s="59">
        <v>13714</v>
      </c>
      <c r="B407" s="59" t="s">
        <v>1186</v>
      </c>
      <c r="C407" s="59">
        <v>2010</v>
      </c>
      <c r="D407" s="60">
        <v>40567</v>
      </c>
      <c r="E407" s="59">
        <v>73</v>
      </c>
      <c r="F407" s="59">
        <v>9</v>
      </c>
      <c r="G407" s="59">
        <v>657</v>
      </c>
      <c r="H407" s="61" t="s">
        <v>3010</v>
      </c>
      <c r="I407" s="61" t="s">
        <v>1274</v>
      </c>
      <c r="J407" s="61" t="s">
        <v>4779</v>
      </c>
    </row>
    <row r="408" spans="1:10" x14ac:dyDescent="0.25">
      <c r="A408" s="59">
        <v>13715</v>
      </c>
      <c r="B408" s="59" t="s">
        <v>1186</v>
      </c>
      <c r="C408" s="59">
        <v>2010</v>
      </c>
      <c r="D408" s="60">
        <v>40567</v>
      </c>
      <c r="E408" s="59">
        <v>313</v>
      </c>
      <c r="F408" s="59">
        <v>17</v>
      </c>
      <c r="G408" s="59">
        <v>5321</v>
      </c>
      <c r="H408" s="61" t="s">
        <v>3010</v>
      </c>
      <c r="I408" s="61" t="s">
        <v>1299</v>
      </c>
      <c r="J408" s="61" t="s">
        <v>4780</v>
      </c>
    </row>
    <row r="409" spans="1:10" x14ac:dyDescent="0.25">
      <c r="A409" s="59">
        <v>13716</v>
      </c>
      <c r="B409" s="59" t="s">
        <v>1186</v>
      </c>
      <c r="C409" s="59">
        <v>2010</v>
      </c>
      <c r="D409" s="60">
        <v>40567</v>
      </c>
      <c r="E409" s="59">
        <v>254</v>
      </c>
      <c r="F409" s="59">
        <v>30</v>
      </c>
      <c r="G409" s="59">
        <v>7620</v>
      </c>
      <c r="H409" s="61" t="s">
        <v>3010</v>
      </c>
      <c r="I409" s="61" t="s">
        <v>1274</v>
      </c>
      <c r="J409" s="61" t="s">
        <v>4781</v>
      </c>
    </row>
    <row r="410" spans="1:10" x14ac:dyDescent="0.25">
      <c r="A410" s="59">
        <v>13731</v>
      </c>
      <c r="B410" s="59" t="s">
        <v>1186</v>
      </c>
      <c r="C410" s="59">
        <v>2010</v>
      </c>
      <c r="D410" s="60">
        <v>40567</v>
      </c>
      <c r="E410" s="59">
        <v>447</v>
      </c>
      <c r="F410" s="59">
        <v>47</v>
      </c>
      <c r="G410" s="59">
        <v>6023</v>
      </c>
      <c r="H410" s="61" t="s">
        <v>3011</v>
      </c>
      <c r="I410" s="61" t="s">
        <v>1272</v>
      </c>
      <c r="J410" s="61" t="s">
        <v>4782</v>
      </c>
    </row>
    <row r="411" spans="1:10" x14ac:dyDescent="0.25">
      <c r="A411" s="59">
        <v>13717</v>
      </c>
      <c r="B411" s="59" t="s">
        <v>1197</v>
      </c>
      <c r="C411" s="59">
        <v>2010</v>
      </c>
      <c r="D411" s="60">
        <v>40568</v>
      </c>
      <c r="E411" s="59">
        <v>69</v>
      </c>
      <c r="F411" s="59">
        <v>490</v>
      </c>
      <c r="G411" s="59">
        <v>3124</v>
      </c>
      <c r="H411" s="61" t="s">
        <v>3010</v>
      </c>
      <c r="I411" s="61" t="s">
        <v>1322</v>
      </c>
      <c r="J411" s="61" t="s">
        <v>4783</v>
      </c>
    </row>
    <row r="412" spans="1:10" x14ac:dyDescent="0.25">
      <c r="A412" s="59">
        <v>13738</v>
      </c>
      <c r="B412" s="59" t="s">
        <v>1197</v>
      </c>
      <c r="C412" s="59">
        <v>2010</v>
      </c>
      <c r="D412" s="60">
        <v>40568</v>
      </c>
      <c r="E412" s="59">
        <v>422</v>
      </c>
      <c r="F412" s="59">
        <v>17</v>
      </c>
      <c r="G412" s="59">
        <v>28033</v>
      </c>
      <c r="H412" s="61" t="s">
        <v>3011</v>
      </c>
      <c r="I412" s="61" t="s">
        <v>1272</v>
      </c>
      <c r="J412" s="61" t="s">
        <v>4784</v>
      </c>
    </row>
    <row r="413" spans="1:10" x14ac:dyDescent="0.25">
      <c r="A413" s="59">
        <v>13718</v>
      </c>
      <c r="B413" s="59" t="s">
        <v>1205</v>
      </c>
      <c r="C413" s="59">
        <v>2010</v>
      </c>
      <c r="D413" s="60">
        <v>40569</v>
      </c>
      <c r="E413" s="59">
        <v>364</v>
      </c>
      <c r="F413" s="59">
        <v>9</v>
      </c>
      <c r="G413" s="59">
        <v>3276</v>
      </c>
      <c r="H413" s="61" t="s">
        <v>3010</v>
      </c>
      <c r="I413" s="61" t="s">
        <v>1274</v>
      </c>
      <c r="J413" s="61" t="s">
        <v>4785</v>
      </c>
    </row>
    <row r="414" spans="1:10" x14ac:dyDescent="0.25">
      <c r="A414" s="59">
        <v>13719</v>
      </c>
      <c r="B414" s="59" t="s">
        <v>1212</v>
      </c>
      <c r="C414" s="59">
        <v>2010</v>
      </c>
      <c r="D414" s="60">
        <v>40570</v>
      </c>
      <c r="E414" s="59">
        <v>153</v>
      </c>
      <c r="F414" s="59">
        <v>19</v>
      </c>
      <c r="G414" s="59">
        <v>2907</v>
      </c>
      <c r="H414" s="61" t="s">
        <v>3010</v>
      </c>
      <c r="I414" s="61" t="s">
        <v>1322</v>
      </c>
      <c r="J414" s="61" t="s">
        <v>4786</v>
      </c>
    </row>
    <row r="415" spans="1:10" x14ac:dyDescent="0.25">
      <c r="A415" s="59">
        <v>13720</v>
      </c>
      <c r="B415" s="59" t="s">
        <v>1212</v>
      </c>
      <c r="C415" s="59">
        <v>2010</v>
      </c>
      <c r="D415" s="60">
        <v>40570</v>
      </c>
      <c r="E415" s="59">
        <v>23</v>
      </c>
      <c r="F415" s="59">
        <v>485</v>
      </c>
      <c r="G415" s="59">
        <v>9981</v>
      </c>
      <c r="H415" s="61" t="s">
        <v>3010</v>
      </c>
      <c r="I415" s="61" t="s">
        <v>1274</v>
      </c>
      <c r="J415" s="61" t="s">
        <v>4787</v>
      </c>
    </row>
    <row r="416" spans="1:10" x14ac:dyDescent="0.25">
      <c r="A416" s="59">
        <v>13729</v>
      </c>
      <c r="B416" s="59" t="s">
        <v>1212</v>
      </c>
      <c r="C416" s="59">
        <v>2010</v>
      </c>
      <c r="D416" s="60">
        <v>40570</v>
      </c>
      <c r="E416" s="59">
        <v>390</v>
      </c>
      <c r="F416" s="59">
        <v>30</v>
      </c>
      <c r="G416" s="59">
        <v>11700</v>
      </c>
      <c r="H416" s="61" t="s">
        <v>3011</v>
      </c>
      <c r="I416" s="61" t="s">
        <v>1272</v>
      </c>
      <c r="J416" s="61" t="s">
        <v>4788</v>
      </c>
    </row>
    <row r="417" spans="1:10" x14ac:dyDescent="0.25">
      <c r="A417" s="59">
        <v>13730</v>
      </c>
      <c r="B417" s="59" t="s">
        <v>1212</v>
      </c>
      <c r="C417" s="59">
        <v>2010</v>
      </c>
      <c r="D417" s="60">
        <v>40570</v>
      </c>
      <c r="E417" s="59">
        <v>348</v>
      </c>
      <c r="F417" s="59">
        <v>18</v>
      </c>
      <c r="G417" s="59">
        <v>6264</v>
      </c>
      <c r="H417" s="61" t="s">
        <v>3011</v>
      </c>
      <c r="I417" s="61" t="s">
        <v>1272</v>
      </c>
      <c r="J417" s="61" t="s">
        <v>4789</v>
      </c>
    </row>
    <row r="418" spans="1:10" x14ac:dyDescent="0.25">
      <c r="A418" s="59">
        <v>13728</v>
      </c>
      <c r="B418" s="59" t="s">
        <v>1221</v>
      </c>
      <c r="C418" s="59">
        <v>2010</v>
      </c>
      <c r="D418" s="60">
        <v>40571</v>
      </c>
      <c r="E418" s="59">
        <v>376</v>
      </c>
      <c r="F418" s="59">
        <v>91</v>
      </c>
      <c r="G418" s="59">
        <v>34216</v>
      </c>
      <c r="H418" s="61" t="s">
        <v>3011</v>
      </c>
      <c r="I418" s="61" t="s">
        <v>1272</v>
      </c>
      <c r="J418" s="61" t="s">
        <v>4790</v>
      </c>
    </row>
    <row r="419" spans="1:10" x14ac:dyDescent="0.25">
      <c r="A419" s="59">
        <v>13721</v>
      </c>
      <c r="B419" s="59" t="s">
        <v>1228</v>
      </c>
      <c r="C419" s="59">
        <v>2010</v>
      </c>
      <c r="D419" s="60">
        <v>40572</v>
      </c>
      <c r="E419" s="59">
        <v>1335</v>
      </c>
      <c r="F419" s="59">
        <v>44</v>
      </c>
      <c r="G419" s="59">
        <v>22180</v>
      </c>
      <c r="H419" s="61" t="s">
        <v>3010</v>
      </c>
      <c r="I419" s="61" t="s">
        <v>1274</v>
      </c>
      <c r="J419" s="61" t="s">
        <v>4791</v>
      </c>
    </row>
    <row r="420" spans="1:10" x14ac:dyDescent="0.25">
      <c r="A420" s="59">
        <v>13722</v>
      </c>
      <c r="B420" s="59" t="s">
        <v>1228</v>
      </c>
      <c r="C420" s="59">
        <v>2010</v>
      </c>
      <c r="D420" s="60">
        <v>40572</v>
      </c>
      <c r="E420" s="59">
        <v>169</v>
      </c>
      <c r="F420" s="59">
        <v>150</v>
      </c>
      <c r="G420" s="59">
        <v>5295</v>
      </c>
      <c r="H420" s="61" t="s">
        <v>3010</v>
      </c>
      <c r="I420" s="61" t="s">
        <v>1322</v>
      </c>
      <c r="J420" s="61" t="s">
        <v>4792</v>
      </c>
    </row>
    <row r="421" spans="1:10" x14ac:dyDescent="0.25">
      <c r="A421" s="59">
        <v>13723</v>
      </c>
      <c r="B421" s="59" t="s">
        <v>1228</v>
      </c>
      <c r="C421" s="59">
        <v>2010</v>
      </c>
      <c r="D421" s="60">
        <v>40572</v>
      </c>
      <c r="E421" s="59">
        <v>135</v>
      </c>
      <c r="F421" s="59">
        <v>121</v>
      </c>
      <c r="G421" s="59">
        <v>13995</v>
      </c>
      <c r="H421" s="61" t="s">
        <v>3010</v>
      </c>
      <c r="I421" s="61" t="s">
        <v>1322</v>
      </c>
      <c r="J421" s="61" t="s">
        <v>4793</v>
      </c>
    </row>
    <row r="422" spans="1:10" x14ac:dyDescent="0.25">
      <c r="A422" s="59">
        <v>13724</v>
      </c>
      <c r="B422" s="59" t="s">
        <v>1228</v>
      </c>
      <c r="C422" s="59">
        <v>2010</v>
      </c>
      <c r="D422" s="60">
        <v>40572</v>
      </c>
      <c r="E422" s="59">
        <v>290</v>
      </c>
      <c r="F422" s="59">
        <v>433</v>
      </c>
      <c r="G422" s="59">
        <v>71426</v>
      </c>
      <c r="H422" s="61" t="s">
        <v>3010</v>
      </c>
      <c r="I422" s="61" t="s">
        <v>1322</v>
      </c>
      <c r="J422" s="61" t="s">
        <v>4794</v>
      </c>
    </row>
    <row r="423" spans="1:10" x14ac:dyDescent="0.25">
      <c r="A423" s="59">
        <v>13763</v>
      </c>
      <c r="B423" s="59" t="s">
        <v>1016</v>
      </c>
      <c r="C423" s="59">
        <v>2010</v>
      </c>
      <c r="D423" s="60">
        <v>40576</v>
      </c>
      <c r="E423" s="59">
        <v>316</v>
      </c>
      <c r="F423" s="59">
        <v>11</v>
      </c>
      <c r="G423" s="59">
        <v>3476</v>
      </c>
      <c r="H423" s="61" t="s">
        <v>3011</v>
      </c>
      <c r="I423" s="61" t="s">
        <v>1272</v>
      </c>
      <c r="J423" s="61" t="s">
        <v>4795</v>
      </c>
    </row>
    <row r="424" spans="1:10" x14ac:dyDescent="0.25">
      <c r="A424" s="59">
        <v>13739</v>
      </c>
      <c r="B424" s="59" t="s">
        <v>1023</v>
      </c>
      <c r="C424" s="59">
        <v>2010</v>
      </c>
      <c r="D424" s="60">
        <v>40577</v>
      </c>
      <c r="E424" s="59">
        <v>745</v>
      </c>
      <c r="F424" s="59">
        <v>401</v>
      </c>
      <c r="G424" s="59">
        <v>24361</v>
      </c>
      <c r="H424" s="61" t="s">
        <v>3010</v>
      </c>
      <c r="I424" s="61" t="s">
        <v>1283</v>
      </c>
      <c r="J424" s="61" t="s">
        <v>4796</v>
      </c>
    </row>
    <row r="425" spans="1:10" x14ac:dyDescent="0.25">
      <c r="A425" s="59">
        <v>13765</v>
      </c>
      <c r="B425" s="59" t="s">
        <v>1023</v>
      </c>
      <c r="C425" s="59">
        <v>2010</v>
      </c>
      <c r="D425" s="60">
        <v>40577</v>
      </c>
      <c r="E425" s="59">
        <v>188</v>
      </c>
      <c r="F425" s="59">
        <v>36</v>
      </c>
      <c r="G425" s="59">
        <v>6768</v>
      </c>
      <c r="H425" s="61" t="s">
        <v>3011</v>
      </c>
      <c r="I425" s="61" t="s">
        <v>1272</v>
      </c>
      <c r="J425" s="61" t="s">
        <v>4797</v>
      </c>
    </row>
    <row r="426" spans="1:10" x14ac:dyDescent="0.25">
      <c r="A426" s="59">
        <v>13766</v>
      </c>
      <c r="B426" s="59" t="s">
        <v>1023</v>
      </c>
      <c r="C426" s="59">
        <v>2010</v>
      </c>
      <c r="D426" s="60">
        <v>40577</v>
      </c>
      <c r="E426" s="59">
        <v>250</v>
      </c>
      <c r="F426" s="59">
        <v>50</v>
      </c>
      <c r="G426" s="59">
        <v>12500</v>
      </c>
      <c r="H426" s="61" t="s">
        <v>3011</v>
      </c>
      <c r="I426" s="61" t="s">
        <v>1272</v>
      </c>
      <c r="J426" s="61" t="s">
        <v>4798</v>
      </c>
    </row>
    <row r="427" spans="1:10" x14ac:dyDescent="0.25">
      <c r="A427" s="59">
        <v>13740</v>
      </c>
      <c r="B427" s="59" t="s">
        <v>1030</v>
      </c>
      <c r="C427" s="59">
        <v>2010</v>
      </c>
      <c r="D427" s="60">
        <v>40578</v>
      </c>
      <c r="E427" s="59">
        <v>9</v>
      </c>
      <c r="F427" s="59">
        <v>2701</v>
      </c>
      <c r="G427" s="59">
        <v>22902</v>
      </c>
      <c r="H427" s="61" t="s">
        <v>3010</v>
      </c>
      <c r="I427" s="61" t="s">
        <v>1270</v>
      </c>
      <c r="J427" s="61" t="s">
        <v>4799</v>
      </c>
    </row>
    <row r="428" spans="1:10" x14ac:dyDescent="0.25">
      <c r="A428" s="59">
        <v>13741</v>
      </c>
      <c r="B428" s="59" t="s">
        <v>1030</v>
      </c>
      <c r="C428" s="59">
        <v>2010</v>
      </c>
      <c r="D428" s="60">
        <v>40578</v>
      </c>
      <c r="E428" s="59">
        <v>38</v>
      </c>
      <c r="F428" s="59">
        <v>18</v>
      </c>
      <c r="G428" s="59">
        <v>1152</v>
      </c>
      <c r="H428" s="61" t="s">
        <v>3010</v>
      </c>
      <c r="I428" s="61" t="s">
        <v>1274</v>
      </c>
      <c r="J428" s="61" t="s">
        <v>4800</v>
      </c>
    </row>
    <row r="429" spans="1:10" x14ac:dyDescent="0.25">
      <c r="A429" s="59">
        <v>13742</v>
      </c>
      <c r="B429" s="59" t="s">
        <v>1035</v>
      </c>
      <c r="C429" s="59">
        <v>2010</v>
      </c>
      <c r="D429" s="60">
        <v>40579</v>
      </c>
      <c r="E429" s="59">
        <v>110</v>
      </c>
      <c r="F429" s="59">
        <v>206</v>
      </c>
      <c r="G429" s="59">
        <v>15188</v>
      </c>
      <c r="H429" s="61" t="s">
        <v>3010</v>
      </c>
      <c r="I429" s="61" t="s">
        <v>1283</v>
      </c>
      <c r="J429" s="61" t="s">
        <v>4801</v>
      </c>
    </row>
    <row r="430" spans="1:10" x14ac:dyDescent="0.25">
      <c r="A430" s="59">
        <v>13743</v>
      </c>
      <c r="B430" s="59" t="s">
        <v>1043</v>
      </c>
      <c r="C430" s="59">
        <v>2010</v>
      </c>
      <c r="D430" s="60">
        <v>40580</v>
      </c>
      <c r="E430" s="59">
        <v>12</v>
      </c>
      <c r="F430" s="59">
        <v>454</v>
      </c>
      <c r="G430" s="59">
        <v>5448</v>
      </c>
      <c r="H430" s="61" t="s">
        <v>3010</v>
      </c>
      <c r="I430" s="61" t="s">
        <v>1270</v>
      </c>
      <c r="J430" s="61" t="s">
        <v>4802</v>
      </c>
    </row>
    <row r="431" spans="1:10" x14ac:dyDescent="0.25">
      <c r="A431" s="59">
        <v>13744</v>
      </c>
      <c r="B431" s="59" t="s">
        <v>1051</v>
      </c>
      <c r="C431" s="59">
        <v>2010</v>
      </c>
      <c r="D431" s="60">
        <v>40581</v>
      </c>
      <c r="E431" s="59">
        <v>628</v>
      </c>
      <c r="F431" s="59">
        <v>39</v>
      </c>
      <c r="G431" s="59">
        <v>17095</v>
      </c>
      <c r="H431" s="61" t="s">
        <v>3010</v>
      </c>
      <c r="I431" s="61" t="s">
        <v>1322</v>
      </c>
      <c r="J431" s="61" t="s">
        <v>4803</v>
      </c>
    </row>
    <row r="432" spans="1:10" x14ac:dyDescent="0.25">
      <c r="A432" s="59">
        <v>13759</v>
      </c>
      <c r="B432" s="59" t="s">
        <v>1058</v>
      </c>
      <c r="C432" s="59">
        <v>2010</v>
      </c>
      <c r="D432" s="60">
        <v>40582</v>
      </c>
      <c r="E432" s="59">
        <v>368</v>
      </c>
      <c r="F432" s="59">
        <v>54</v>
      </c>
      <c r="G432" s="59">
        <v>19872</v>
      </c>
      <c r="H432" s="61" t="s">
        <v>3011</v>
      </c>
      <c r="I432" s="61" t="s">
        <v>1272</v>
      </c>
      <c r="J432" s="61" t="s">
        <v>4804</v>
      </c>
    </row>
    <row r="433" spans="1:10" x14ac:dyDescent="0.25">
      <c r="A433" s="59">
        <v>13762</v>
      </c>
      <c r="B433" s="59" t="s">
        <v>1058</v>
      </c>
      <c r="C433" s="59">
        <v>2010</v>
      </c>
      <c r="D433" s="60">
        <v>40582</v>
      </c>
      <c r="E433" s="59">
        <v>240</v>
      </c>
      <c r="F433" s="59">
        <v>65</v>
      </c>
      <c r="G433" s="59">
        <v>15600</v>
      </c>
      <c r="H433" s="61" t="s">
        <v>3011</v>
      </c>
      <c r="I433" s="61" t="s">
        <v>1272</v>
      </c>
      <c r="J433" s="61" t="s">
        <v>4805</v>
      </c>
    </row>
    <row r="434" spans="1:10" x14ac:dyDescent="0.25">
      <c r="A434" s="59">
        <v>13764</v>
      </c>
      <c r="B434" s="59" t="s">
        <v>1058</v>
      </c>
      <c r="C434" s="59">
        <v>2010</v>
      </c>
      <c r="D434" s="60">
        <v>40582</v>
      </c>
      <c r="E434" s="59">
        <v>224</v>
      </c>
      <c r="F434" s="59">
        <v>129</v>
      </c>
      <c r="G434" s="59">
        <v>17489</v>
      </c>
      <c r="H434" s="61" t="s">
        <v>3011</v>
      </c>
      <c r="I434" s="61" t="s">
        <v>1272</v>
      </c>
      <c r="J434" s="61" t="s">
        <v>4806</v>
      </c>
    </row>
    <row r="435" spans="1:10" x14ac:dyDescent="0.25">
      <c r="A435" s="59">
        <v>13745</v>
      </c>
      <c r="B435" s="59" t="s">
        <v>1067</v>
      </c>
      <c r="C435" s="59">
        <v>2010</v>
      </c>
      <c r="D435" s="60">
        <v>40583</v>
      </c>
      <c r="E435" s="59">
        <v>45</v>
      </c>
      <c r="F435" s="59">
        <v>1164</v>
      </c>
      <c r="G435" s="59">
        <v>49170</v>
      </c>
      <c r="H435" s="61" t="s">
        <v>3010</v>
      </c>
      <c r="I435" s="61" t="s">
        <v>1274</v>
      </c>
      <c r="J435" s="61" t="s">
        <v>4807</v>
      </c>
    </row>
    <row r="436" spans="1:10" x14ac:dyDescent="0.25">
      <c r="A436" s="59">
        <v>13746</v>
      </c>
      <c r="B436" s="59" t="s">
        <v>1067</v>
      </c>
      <c r="C436" s="59">
        <v>2010</v>
      </c>
      <c r="D436" s="60">
        <v>40583</v>
      </c>
      <c r="E436" s="59">
        <v>1459</v>
      </c>
      <c r="F436" s="59">
        <v>206</v>
      </c>
      <c r="G436" s="59">
        <v>18318</v>
      </c>
      <c r="H436" s="61" t="s">
        <v>3010</v>
      </c>
      <c r="I436" s="61" t="s">
        <v>1283</v>
      </c>
      <c r="J436" s="61" t="s">
        <v>4808</v>
      </c>
    </row>
    <row r="437" spans="1:10" x14ac:dyDescent="0.25">
      <c r="A437" s="59">
        <v>13747</v>
      </c>
      <c r="B437" s="59" t="s">
        <v>1067</v>
      </c>
      <c r="C437" s="59">
        <v>2010</v>
      </c>
      <c r="D437" s="60">
        <v>40583</v>
      </c>
      <c r="E437" s="59">
        <v>364</v>
      </c>
      <c r="F437" s="59">
        <v>17</v>
      </c>
      <c r="G437" s="59">
        <v>6188</v>
      </c>
      <c r="H437" s="61" t="s">
        <v>3010</v>
      </c>
      <c r="I437" s="61" t="s">
        <v>1322</v>
      </c>
      <c r="J437" s="61" t="s">
        <v>4809</v>
      </c>
    </row>
    <row r="438" spans="1:10" x14ac:dyDescent="0.25">
      <c r="A438" s="59">
        <v>13768</v>
      </c>
      <c r="B438" s="59" t="s">
        <v>1067</v>
      </c>
      <c r="C438" s="59">
        <v>2010</v>
      </c>
      <c r="D438" s="60">
        <v>40583</v>
      </c>
      <c r="E438" s="59">
        <v>390</v>
      </c>
      <c r="F438" s="59">
        <v>30</v>
      </c>
      <c r="G438" s="59">
        <v>11700</v>
      </c>
      <c r="H438" s="61" t="s">
        <v>3011</v>
      </c>
      <c r="I438" s="61" t="s">
        <v>1272</v>
      </c>
      <c r="J438" s="61" t="s">
        <v>4810</v>
      </c>
    </row>
    <row r="439" spans="1:10" x14ac:dyDescent="0.25">
      <c r="A439" s="59">
        <v>13769</v>
      </c>
      <c r="B439" s="59" t="s">
        <v>1067</v>
      </c>
      <c r="C439" s="59">
        <v>2010</v>
      </c>
      <c r="D439" s="60">
        <v>40583</v>
      </c>
      <c r="E439" s="59">
        <v>351</v>
      </c>
      <c r="F439" s="59">
        <v>6</v>
      </c>
      <c r="G439" s="59">
        <v>2106</v>
      </c>
      <c r="H439" s="61" t="s">
        <v>3011</v>
      </c>
      <c r="I439" s="61" t="s">
        <v>1272</v>
      </c>
      <c r="J439" s="61" t="s">
        <v>4811</v>
      </c>
    </row>
    <row r="440" spans="1:10" x14ac:dyDescent="0.25">
      <c r="A440" s="59">
        <v>13748</v>
      </c>
      <c r="B440" s="59" t="s">
        <v>1076</v>
      </c>
      <c r="C440" s="59">
        <v>2010</v>
      </c>
      <c r="D440" s="60">
        <v>40584</v>
      </c>
      <c r="E440" s="59">
        <v>19</v>
      </c>
      <c r="F440" s="59">
        <v>8</v>
      </c>
      <c r="G440" s="59">
        <v>152</v>
      </c>
      <c r="H440" s="61" t="s">
        <v>3010</v>
      </c>
      <c r="I440" s="61" t="s">
        <v>1274</v>
      </c>
      <c r="J440" s="61" t="s">
        <v>4812</v>
      </c>
    </row>
    <row r="441" spans="1:10" x14ac:dyDescent="0.25">
      <c r="A441" s="59">
        <v>13749</v>
      </c>
      <c r="B441" s="59" t="s">
        <v>1076</v>
      </c>
      <c r="C441" s="59">
        <v>2010</v>
      </c>
      <c r="D441" s="60">
        <v>40584</v>
      </c>
      <c r="E441" s="59">
        <v>36</v>
      </c>
      <c r="F441" s="59">
        <v>32</v>
      </c>
      <c r="G441" s="59">
        <v>1152</v>
      </c>
      <c r="H441" s="61" t="s">
        <v>3010</v>
      </c>
      <c r="I441" s="61" t="s">
        <v>1274</v>
      </c>
      <c r="J441" s="61" t="s">
        <v>4813</v>
      </c>
    </row>
    <row r="442" spans="1:10" x14ac:dyDescent="0.25">
      <c r="A442" s="59">
        <v>13770</v>
      </c>
      <c r="B442" s="59" t="s">
        <v>1076</v>
      </c>
      <c r="C442" s="59">
        <v>2010</v>
      </c>
      <c r="D442" s="60">
        <v>40584</v>
      </c>
      <c r="E442" s="59">
        <v>405</v>
      </c>
      <c r="F442" s="59">
        <v>45</v>
      </c>
      <c r="G442" s="59">
        <v>23139</v>
      </c>
      <c r="H442" s="61" t="s">
        <v>3011</v>
      </c>
      <c r="I442" s="61" t="s">
        <v>1272</v>
      </c>
      <c r="J442" s="61" t="s">
        <v>4814</v>
      </c>
    </row>
    <row r="443" spans="1:10" x14ac:dyDescent="0.25">
      <c r="A443" s="59">
        <v>13750</v>
      </c>
      <c r="B443" s="59" t="s">
        <v>1103</v>
      </c>
      <c r="C443" s="59">
        <v>2010</v>
      </c>
      <c r="D443" s="60">
        <v>40588</v>
      </c>
      <c r="E443" s="59">
        <v>15</v>
      </c>
      <c r="F443" s="59">
        <v>22</v>
      </c>
      <c r="G443" s="59">
        <v>330</v>
      </c>
      <c r="H443" s="61" t="s">
        <v>3010</v>
      </c>
      <c r="I443" s="61" t="s">
        <v>1274</v>
      </c>
      <c r="J443" s="61" t="s">
        <v>4815</v>
      </c>
    </row>
    <row r="444" spans="1:10" x14ac:dyDescent="0.25">
      <c r="A444" s="59">
        <v>13751</v>
      </c>
      <c r="B444" s="59" t="s">
        <v>1103</v>
      </c>
      <c r="C444" s="59">
        <v>2010</v>
      </c>
      <c r="D444" s="60">
        <v>40588</v>
      </c>
      <c r="E444" s="59">
        <v>58</v>
      </c>
      <c r="F444" s="59">
        <v>9</v>
      </c>
      <c r="G444" s="59">
        <v>432</v>
      </c>
      <c r="H444" s="61" t="s">
        <v>3010</v>
      </c>
      <c r="I444" s="61" t="s">
        <v>1274</v>
      </c>
      <c r="J444" s="61" t="s">
        <v>4816</v>
      </c>
    </row>
    <row r="445" spans="1:10" x14ac:dyDescent="0.25">
      <c r="A445" s="59">
        <v>13760</v>
      </c>
      <c r="B445" s="59" t="s">
        <v>1112</v>
      </c>
      <c r="C445" s="59">
        <v>2010</v>
      </c>
      <c r="D445" s="60">
        <v>40589</v>
      </c>
      <c r="E445" s="59">
        <v>426</v>
      </c>
      <c r="F445" s="59">
        <v>22</v>
      </c>
      <c r="G445" s="59">
        <v>9372</v>
      </c>
      <c r="H445" s="61" t="s">
        <v>3011</v>
      </c>
      <c r="I445" s="61" t="s">
        <v>1272</v>
      </c>
      <c r="J445" s="61" t="s">
        <v>4817</v>
      </c>
    </row>
    <row r="446" spans="1:10" x14ac:dyDescent="0.25">
      <c r="A446" s="59">
        <v>13752</v>
      </c>
      <c r="B446" s="59" t="s">
        <v>1120</v>
      </c>
      <c r="C446" s="59">
        <v>2010</v>
      </c>
      <c r="D446" s="60">
        <v>40590</v>
      </c>
      <c r="E446" s="59">
        <v>62</v>
      </c>
      <c r="F446" s="59">
        <v>2521</v>
      </c>
      <c r="G446" s="59">
        <v>146805</v>
      </c>
      <c r="H446" s="61" t="s">
        <v>3010</v>
      </c>
      <c r="I446" s="61" t="s">
        <v>1270</v>
      </c>
      <c r="J446" s="61" t="s">
        <v>1886</v>
      </c>
    </row>
    <row r="447" spans="1:10" x14ac:dyDescent="0.25">
      <c r="A447" s="59">
        <v>13761</v>
      </c>
      <c r="B447" s="59" t="s">
        <v>1120</v>
      </c>
      <c r="C447" s="59">
        <v>2010</v>
      </c>
      <c r="D447" s="60">
        <v>40590</v>
      </c>
      <c r="E447" s="59">
        <v>346</v>
      </c>
      <c r="F447" s="59">
        <v>12</v>
      </c>
      <c r="G447" s="59">
        <v>4152</v>
      </c>
      <c r="H447" s="61" t="s">
        <v>3011</v>
      </c>
      <c r="I447" s="61" t="s">
        <v>1272</v>
      </c>
      <c r="J447" s="61" t="s">
        <v>4818</v>
      </c>
    </row>
    <row r="448" spans="1:10" x14ac:dyDescent="0.25">
      <c r="A448" s="59">
        <v>13767</v>
      </c>
      <c r="B448" s="59" t="s">
        <v>1120</v>
      </c>
      <c r="C448" s="59">
        <v>2010</v>
      </c>
      <c r="D448" s="60">
        <v>40590</v>
      </c>
      <c r="E448" s="59">
        <v>408</v>
      </c>
      <c r="F448" s="59">
        <v>79</v>
      </c>
      <c r="G448" s="59">
        <v>32232</v>
      </c>
      <c r="H448" s="61" t="s">
        <v>3011</v>
      </c>
      <c r="I448" s="61" t="s">
        <v>1272</v>
      </c>
      <c r="J448" s="61" t="s">
        <v>4819</v>
      </c>
    </row>
    <row r="449" spans="1:10" x14ac:dyDescent="0.25">
      <c r="A449" s="59">
        <v>13753</v>
      </c>
      <c r="B449" s="59" t="s">
        <v>1135</v>
      </c>
      <c r="C449" s="59">
        <v>2010</v>
      </c>
      <c r="D449" s="60">
        <v>40592</v>
      </c>
      <c r="E449" s="59">
        <v>116</v>
      </c>
      <c r="F449" s="59">
        <v>777</v>
      </c>
      <c r="G449" s="59">
        <v>33895</v>
      </c>
      <c r="H449" s="61" t="s">
        <v>3010</v>
      </c>
      <c r="I449" s="61" t="s">
        <v>1270</v>
      </c>
      <c r="J449" s="61" t="s">
        <v>4820</v>
      </c>
    </row>
    <row r="450" spans="1:10" x14ac:dyDescent="0.25">
      <c r="A450" s="59">
        <v>13771</v>
      </c>
      <c r="B450" s="59" t="s">
        <v>1135</v>
      </c>
      <c r="C450" s="59">
        <v>2010</v>
      </c>
      <c r="D450" s="60">
        <v>40592</v>
      </c>
      <c r="E450" s="59">
        <v>390</v>
      </c>
      <c r="F450" s="59">
        <v>65</v>
      </c>
      <c r="G450" s="59">
        <v>11664</v>
      </c>
      <c r="H450" s="61" t="s">
        <v>3011</v>
      </c>
      <c r="I450" s="61" t="s">
        <v>1272</v>
      </c>
      <c r="J450" s="61" t="s">
        <v>4821</v>
      </c>
    </row>
    <row r="451" spans="1:10" x14ac:dyDescent="0.25">
      <c r="A451" s="59">
        <v>13754</v>
      </c>
      <c r="B451" s="59" t="s">
        <v>1171</v>
      </c>
      <c r="C451" s="59">
        <v>2010</v>
      </c>
      <c r="D451" s="60">
        <v>40596</v>
      </c>
      <c r="E451" s="59">
        <v>140</v>
      </c>
      <c r="F451" s="59">
        <v>18</v>
      </c>
      <c r="G451" s="59">
        <v>2520</v>
      </c>
      <c r="H451" s="61" t="s">
        <v>3010</v>
      </c>
      <c r="I451" s="61" t="s">
        <v>1322</v>
      </c>
      <c r="J451" s="61" t="s">
        <v>4822</v>
      </c>
    </row>
    <row r="452" spans="1:10" x14ac:dyDescent="0.25">
      <c r="A452" s="59">
        <v>13758</v>
      </c>
      <c r="B452" s="59" t="s">
        <v>1171</v>
      </c>
      <c r="C452" s="59">
        <v>2010</v>
      </c>
      <c r="D452" s="60">
        <v>40596</v>
      </c>
      <c r="E452" s="59">
        <v>387</v>
      </c>
      <c r="F452" s="59">
        <v>29</v>
      </c>
      <c r="G452" s="59">
        <v>11223</v>
      </c>
      <c r="H452" s="61" t="s">
        <v>3011</v>
      </c>
      <c r="I452" s="61" t="s">
        <v>1272</v>
      </c>
      <c r="J452" s="61" t="s">
        <v>4823</v>
      </c>
    </row>
    <row r="453" spans="1:10" x14ac:dyDescent="0.25">
      <c r="A453" s="59">
        <v>13774</v>
      </c>
      <c r="B453" s="59" t="s">
        <v>1179</v>
      </c>
      <c r="C453" s="59">
        <v>2010</v>
      </c>
      <c r="D453" s="60">
        <v>40597</v>
      </c>
      <c r="E453" s="59">
        <v>350</v>
      </c>
      <c r="F453" s="59">
        <v>30</v>
      </c>
      <c r="G453" s="59">
        <v>10500</v>
      </c>
      <c r="H453" s="61" t="s">
        <v>3011</v>
      </c>
      <c r="I453" s="61" t="s">
        <v>1272</v>
      </c>
      <c r="J453" s="61" t="s">
        <v>4824</v>
      </c>
    </row>
    <row r="454" spans="1:10" x14ac:dyDescent="0.25">
      <c r="A454" s="59">
        <v>13755</v>
      </c>
      <c r="B454" s="59" t="s">
        <v>1187</v>
      </c>
      <c r="C454" s="59">
        <v>2010</v>
      </c>
      <c r="D454" s="60">
        <v>40598</v>
      </c>
      <c r="E454" s="59">
        <v>57</v>
      </c>
      <c r="F454" s="59">
        <v>90</v>
      </c>
      <c r="G454" s="59">
        <v>5130</v>
      </c>
      <c r="H454" s="61" t="s">
        <v>3010</v>
      </c>
      <c r="I454" s="61" t="s">
        <v>1274</v>
      </c>
      <c r="J454" s="61" t="s">
        <v>4825</v>
      </c>
    </row>
    <row r="455" spans="1:10" x14ac:dyDescent="0.25">
      <c r="A455" s="59">
        <v>13772</v>
      </c>
      <c r="B455" s="59" t="s">
        <v>1198</v>
      </c>
      <c r="C455" s="59">
        <v>2010</v>
      </c>
      <c r="D455" s="60">
        <v>40599</v>
      </c>
      <c r="E455" s="59">
        <v>60</v>
      </c>
      <c r="F455" s="59">
        <v>79</v>
      </c>
      <c r="G455" s="59">
        <v>4740</v>
      </c>
      <c r="H455" s="61" t="s">
        <v>3011</v>
      </c>
      <c r="I455" s="61" t="s">
        <v>1272</v>
      </c>
      <c r="J455" s="61" t="s">
        <v>4826</v>
      </c>
    </row>
    <row r="456" spans="1:10" x14ac:dyDescent="0.25">
      <c r="A456" s="59">
        <v>13773</v>
      </c>
      <c r="B456" s="59" t="s">
        <v>1198</v>
      </c>
      <c r="C456" s="59">
        <v>2010</v>
      </c>
      <c r="D456" s="60">
        <v>40599</v>
      </c>
      <c r="E456" s="59">
        <v>109</v>
      </c>
      <c r="F456" s="59">
        <v>23</v>
      </c>
      <c r="G456" s="59">
        <v>2507</v>
      </c>
      <c r="H456" s="61" t="s">
        <v>3011</v>
      </c>
      <c r="I456" s="61" t="s">
        <v>1272</v>
      </c>
      <c r="J456" s="61" t="s">
        <v>4827</v>
      </c>
    </row>
    <row r="457" spans="1:10" x14ac:dyDescent="0.25">
      <c r="A457" s="59">
        <v>13756</v>
      </c>
      <c r="B457" s="59" t="s">
        <v>1213</v>
      </c>
      <c r="C457" s="59">
        <v>2010</v>
      </c>
      <c r="D457" s="60">
        <v>40601</v>
      </c>
      <c r="E457" s="59">
        <v>91</v>
      </c>
      <c r="F457" s="59">
        <v>218</v>
      </c>
      <c r="G457" s="59">
        <v>19838</v>
      </c>
      <c r="H457" s="61" t="s">
        <v>3010</v>
      </c>
      <c r="I457" s="61" t="s">
        <v>1322</v>
      </c>
      <c r="J457" s="61" t="s">
        <v>4828</v>
      </c>
    </row>
    <row r="458" spans="1:10" x14ac:dyDescent="0.25">
      <c r="A458" s="59">
        <v>13757</v>
      </c>
      <c r="B458" s="59" t="s">
        <v>1222</v>
      </c>
      <c r="C458" s="59">
        <v>2010</v>
      </c>
      <c r="D458" s="60">
        <v>40602</v>
      </c>
      <c r="E458" s="59">
        <v>172</v>
      </c>
      <c r="F458" s="59">
        <v>21</v>
      </c>
      <c r="G458" s="59">
        <v>3612</v>
      </c>
      <c r="H458" s="61" t="s">
        <v>3010</v>
      </c>
      <c r="I458" s="61" t="s">
        <v>1283</v>
      </c>
      <c r="J458" s="61" t="s">
        <v>4829</v>
      </c>
    </row>
    <row r="459" spans="1:10" x14ac:dyDescent="0.25">
      <c r="A459" s="59">
        <v>13794</v>
      </c>
      <c r="B459" s="59" t="s">
        <v>1008</v>
      </c>
      <c r="C459" s="59">
        <v>2010</v>
      </c>
      <c r="D459" s="60">
        <v>40603</v>
      </c>
      <c r="E459" s="59">
        <v>400</v>
      </c>
      <c r="F459" s="59">
        <v>47</v>
      </c>
      <c r="G459" s="59">
        <v>13193</v>
      </c>
      <c r="H459" s="61" t="s">
        <v>3011</v>
      </c>
      <c r="I459" s="61" t="s">
        <v>1272</v>
      </c>
      <c r="J459" s="61" t="s">
        <v>4830</v>
      </c>
    </row>
    <row r="460" spans="1:10" x14ac:dyDescent="0.25">
      <c r="A460" s="59">
        <v>13798</v>
      </c>
      <c r="B460" s="59" t="s">
        <v>1008</v>
      </c>
      <c r="C460" s="59">
        <v>2010</v>
      </c>
      <c r="D460" s="60">
        <v>40603</v>
      </c>
      <c r="E460" s="59">
        <v>376</v>
      </c>
      <c r="F460" s="59">
        <v>14</v>
      </c>
      <c r="G460" s="59">
        <v>8160</v>
      </c>
      <c r="H460" s="61" t="s">
        <v>3011</v>
      </c>
      <c r="I460" s="61" t="s">
        <v>1272</v>
      </c>
      <c r="J460" s="61" t="s">
        <v>4831</v>
      </c>
    </row>
    <row r="461" spans="1:10" x14ac:dyDescent="0.25">
      <c r="A461" s="59">
        <v>13804</v>
      </c>
      <c r="B461" s="59" t="s">
        <v>1024</v>
      </c>
      <c r="C461" s="59">
        <v>2010</v>
      </c>
      <c r="D461" s="60">
        <v>40605</v>
      </c>
      <c r="E461" s="59">
        <v>122</v>
      </c>
      <c r="F461" s="59">
        <v>12</v>
      </c>
      <c r="G461" s="59">
        <v>1464</v>
      </c>
      <c r="H461" s="61" t="s">
        <v>3011</v>
      </c>
      <c r="I461" s="61" t="s">
        <v>1272</v>
      </c>
      <c r="J461" s="61" t="s">
        <v>4832</v>
      </c>
    </row>
    <row r="462" spans="1:10" x14ac:dyDescent="0.25">
      <c r="A462" s="59">
        <v>13796</v>
      </c>
      <c r="B462" s="59" t="s">
        <v>1031</v>
      </c>
      <c r="C462" s="59">
        <v>2010</v>
      </c>
      <c r="D462" s="60">
        <v>40606</v>
      </c>
      <c r="E462" s="59">
        <v>216</v>
      </c>
      <c r="F462" s="59">
        <v>159</v>
      </c>
      <c r="G462" s="59">
        <v>34344</v>
      </c>
      <c r="H462" s="61" t="s">
        <v>3011</v>
      </c>
      <c r="I462" s="61" t="s">
        <v>1272</v>
      </c>
      <c r="J462" s="61" t="s">
        <v>4833</v>
      </c>
    </row>
    <row r="463" spans="1:10" x14ac:dyDescent="0.25">
      <c r="A463" s="59">
        <v>13775</v>
      </c>
      <c r="B463" s="59" t="s">
        <v>1036</v>
      </c>
      <c r="C463" s="59">
        <v>2010</v>
      </c>
      <c r="D463" s="60">
        <v>40607</v>
      </c>
      <c r="E463" s="59">
        <v>125</v>
      </c>
      <c r="F463" s="59">
        <v>12</v>
      </c>
      <c r="G463" s="59">
        <v>1500</v>
      </c>
      <c r="H463" s="61" t="s">
        <v>3010</v>
      </c>
      <c r="I463" s="61" t="s">
        <v>1322</v>
      </c>
      <c r="J463" s="61" t="s">
        <v>4834</v>
      </c>
    </row>
    <row r="464" spans="1:10" x14ac:dyDescent="0.25">
      <c r="A464" s="59">
        <v>13776</v>
      </c>
      <c r="B464" s="59" t="s">
        <v>1036</v>
      </c>
      <c r="C464" s="59">
        <v>2010</v>
      </c>
      <c r="D464" s="60">
        <v>40607</v>
      </c>
      <c r="E464" s="59">
        <v>26</v>
      </c>
      <c r="F464" s="59">
        <v>3814</v>
      </c>
      <c r="G464" s="59">
        <v>83819</v>
      </c>
      <c r="H464" s="61" t="s">
        <v>3010</v>
      </c>
      <c r="I464" s="61" t="s">
        <v>1283</v>
      </c>
      <c r="J464" s="61" t="s">
        <v>4835</v>
      </c>
    </row>
    <row r="465" spans="1:10" x14ac:dyDescent="0.25">
      <c r="A465" s="59">
        <v>13799</v>
      </c>
      <c r="B465" s="59" t="s">
        <v>1052</v>
      </c>
      <c r="C465" s="59">
        <v>2010</v>
      </c>
      <c r="D465" s="60">
        <v>40609</v>
      </c>
      <c r="E465" s="59">
        <v>33</v>
      </c>
      <c r="F465" s="59">
        <v>49</v>
      </c>
      <c r="G465" s="59">
        <v>3136</v>
      </c>
      <c r="H465" s="61" t="s">
        <v>3011</v>
      </c>
      <c r="I465" s="61" t="s">
        <v>1272</v>
      </c>
      <c r="J465" s="61" t="s">
        <v>4836</v>
      </c>
    </row>
    <row r="466" spans="1:10" x14ac:dyDescent="0.25">
      <c r="A466" s="59">
        <v>13802</v>
      </c>
      <c r="B466" s="59" t="s">
        <v>1059</v>
      </c>
      <c r="C466" s="59">
        <v>2010</v>
      </c>
      <c r="D466" s="60">
        <v>40610</v>
      </c>
      <c r="E466" s="59">
        <v>425</v>
      </c>
      <c r="F466" s="59">
        <v>12</v>
      </c>
      <c r="G466" s="59">
        <v>5100</v>
      </c>
      <c r="H466" s="61" t="s">
        <v>3011</v>
      </c>
      <c r="I466" s="61" t="s">
        <v>1272</v>
      </c>
      <c r="J466" s="61" t="s">
        <v>4837</v>
      </c>
    </row>
    <row r="467" spans="1:10" x14ac:dyDescent="0.25">
      <c r="A467" s="59">
        <v>13797</v>
      </c>
      <c r="B467" s="59" t="s">
        <v>1068</v>
      </c>
      <c r="C467" s="59">
        <v>2010</v>
      </c>
      <c r="D467" s="60">
        <v>40611</v>
      </c>
      <c r="E467" s="59">
        <v>216</v>
      </c>
      <c r="F467" s="59">
        <v>45</v>
      </c>
      <c r="G467" s="59">
        <v>9720</v>
      </c>
      <c r="H467" s="61" t="s">
        <v>3011</v>
      </c>
      <c r="I467" s="61" t="s">
        <v>1272</v>
      </c>
      <c r="J467" s="61" t="s">
        <v>4838</v>
      </c>
    </row>
    <row r="468" spans="1:10" x14ac:dyDescent="0.25">
      <c r="A468" s="59">
        <v>13795</v>
      </c>
      <c r="B468" s="59" t="s">
        <v>1077</v>
      </c>
      <c r="C468" s="59">
        <v>2010</v>
      </c>
      <c r="D468" s="60">
        <v>40612</v>
      </c>
      <c r="E468" s="59">
        <v>359</v>
      </c>
      <c r="F468" s="59">
        <v>179</v>
      </c>
      <c r="G468" s="59">
        <v>13994</v>
      </c>
      <c r="H468" s="61" t="s">
        <v>3011</v>
      </c>
      <c r="I468" s="61" t="s">
        <v>1272</v>
      </c>
      <c r="J468" s="61" t="s">
        <v>4839</v>
      </c>
    </row>
    <row r="469" spans="1:10" x14ac:dyDescent="0.25">
      <c r="A469" s="59">
        <v>13805</v>
      </c>
      <c r="B469" s="59" t="s">
        <v>1077</v>
      </c>
      <c r="C469" s="59">
        <v>2010</v>
      </c>
      <c r="D469" s="60">
        <v>40612</v>
      </c>
      <c r="E469" s="59">
        <v>93</v>
      </c>
      <c r="F469" s="59">
        <v>18</v>
      </c>
      <c r="G469" s="59">
        <v>1674</v>
      </c>
      <c r="H469" s="61" t="s">
        <v>3011</v>
      </c>
      <c r="I469" s="61" t="s">
        <v>1272</v>
      </c>
      <c r="J469" s="61" t="s">
        <v>4840</v>
      </c>
    </row>
    <row r="470" spans="1:10" x14ac:dyDescent="0.25">
      <c r="A470" s="59">
        <v>13777</v>
      </c>
      <c r="B470" s="59" t="s">
        <v>1089</v>
      </c>
      <c r="C470" s="59">
        <v>2010</v>
      </c>
      <c r="D470" s="60">
        <v>40614</v>
      </c>
      <c r="E470" s="59">
        <v>46</v>
      </c>
      <c r="F470" s="59">
        <v>7</v>
      </c>
      <c r="G470" s="59">
        <v>322</v>
      </c>
      <c r="H470" s="61" t="s">
        <v>3010</v>
      </c>
      <c r="I470" s="61" t="s">
        <v>1274</v>
      </c>
      <c r="J470" s="61" t="s">
        <v>4841</v>
      </c>
    </row>
    <row r="471" spans="1:10" x14ac:dyDescent="0.25">
      <c r="A471" s="59">
        <v>13801</v>
      </c>
      <c r="B471" s="59" t="s">
        <v>1097</v>
      </c>
      <c r="C471" s="59">
        <v>2010</v>
      </c>
      <c r="D471" s="60">
        <v>40615</v>
      </c>
      <c r="E471" s="59">
        <v>163</v>
      </c>
      <c r="F471" s="59">
        <v>16</v>
      </c>
      <c r="G471" s="59">
        <v>2608</v>
      </c>
      <c r="H471" s="61" t="s">
        <v>3011</v>
      </c>
      <c r="I471" s="61" t="s">
        <v>1272</v>
      </c>
      <c r="J471" s="61" t="s">
        <v>4842</v>
      </c>
    </row>
    <row r="472" spans="1:10" x14ac:dyDescent="0.25">
      <c r="A472" s="59">
        <v>13778</v>
      </c>
      <c r="B472" s="59" t="s">
        <v>1104</v>
      </c>
      <c r="C472" s="59">
        <v>2010</v>
      </c>
      <c r="D472" s="60">
        <v>40616</v>
      </c>
      <c r="E472" s="59">
        <v>78</v>
      </c>
      <c r="F472" s="59">
        <v>53</v>
      </c>
      <c r="G472" s="59">
        <v>2748</v>
      </c>
      <c r="H472" s="61" t="s">
        <v>3010</v>
      </c>
      <c r="I472" s="61" t="s">
        <v>1274</v>
      </c>
      <c r="J472" s="61" t="s">
        <v>4843</v>
      </c>
    </row>
    <row r="473" spans="1:10" x14ac:dyDescent="0.25">
      <c r="A473" s="59">
        <v>13806</v>
      </c>
      <c r="B473" s="59" t="s">
        <v>1104</v>
      </c>
      <c r="C473" s="59">
        <v>2010</v>
      </c>
      <c r="D473" s="60">
        <v>40616</v>
      </c>
      <c r="E473" s="59">
        <v>372</v>
      </c>
      <c r="F473" s="59">
        <v>30</v>
      </c>
      <c r="G473" s="59">
        <v>11160</v>
      </c>
      <c r="H473" s="61" t="s">
        <v>3011</v>
      </c>
      <c r="I473" s="61" t="s">
        <v>1272</v>
      </c>
      <c r="J473" s="61" t="s">
        <v>4844</v>
      </c>
    </row>
    <row r="474" spans="1:10" x14ac:dyDescent="0.25">
      <c r="A474" s="59">
        <v>13809</v>
      </c>
      <c r="B474" s="59" t="s">
        <v>1113</v>
      </c>
      <c r="C474" s="59">
        <v>2010</v>
      </c>
      <c r="D474" s="60">
        <v>40617</v>
      </c>
      <c r="E474" s="59">
        <v>415</v>
      </c>
      <c r="F474" s="59">
        <v>16</v>
      </c>
      <c r="G474" s="59">
        <v>14886</v>
      </c>
      <c r="H474" s="61" t="s">
        <v>3011</v>
      </c>
      <c r="I474" s="61" t="s">
        <v>1272</v>
      </c>
      <c r="J474" s="61" t="s">
        <v>4845</v>
      </c>
    </row>
    <row r="475" spans="1:10" x14ac:dyDescent="0.25">
      <c r="A475" s="59">
        <v>13779</v>
      </c>
      <c r="B475" s="59" t="s">
        <v>1121</v>
      </c>
      <c r="C475" s="59">
        <v>2010</v>
      </c>
      <c r="D475" s="60">
        <v>40618</v>
      </c>
      <c r="E475" s="59">
        <v>224</v>
      </c>
      <c r="F475" s="59">
        <v>12</v>
      </c>
      <c r="G475" s="59">
        <v>2688</v>
      </c>
      <c r="H475" s="61" t="s">
        <v>3010</v>
      </c>
      <c r="I475" s="61" t="s">
        <v>1274</v>
      </c>
      <c r="J475" s="61" t="s">
        <v>4846</v>
      </c>
    </row>
    <row r="476" spans="1:10" x14ac:dyDescent="0.25">
      <c r="A476" s="59">
        <v>13803</v>
      </c>
      <c r="B476" s="59" t="s">
        <v>1121</v>
      </c>
      <c r="C476" s="59">
        <v>2010</v>
      </c>
      <c r="D476" s="60">
        <v>40618</v>
      </c>
      <c r="E476" s="59">
        <v>270</v>
      </c>
      <c r="F476" s="59">
        <v>39</v>
      </c>
      <c r="G476" s="59">
        <v>10530</v>
      </c>
      <c r="H476" s="61" t="s">
        <v>3011</v>
      </c>
      <c r="I476" s="61" t="s">
        <v>1272</v>
      </c>
      <c r="J476" s="61" t="s">
        <v>4847</v>
      </c>
    </row>
    <row r="477" spans="1:10" x14ac:dyDescent="0.25">
      <c r="A477" s="59">
        <v>13807</v>
      </c>
      <c r="B477" s="59" t="s">
        <v>1121</v>
      </c>
      <c r="C477" s="59">
        <v>2010</v>
      </c>
      <c r="D477" s="60">
        <v>40618</v>
      </c>
      <c r="E477" s="59">
        <v>439</v>
      </c>
      <c r="F477" s="59">
        <v>71</v>
      </c>
      <c r="G477" s="59">
        <v>10214</v>
      </c>
      <c r="H477" s="61" t="s">
        <v>3011</v>
      </c>
      <c r="I477" s="61" t="s">
        <v>1272</v>
      </c>
      <c r="J477" s="61" t="s">
        <v>4848</v>
      </c>
    </row>
    <row r="478" spans="1:10" x14ac:dyDescent="0.25">
      <c r="A478" s="59">
        <v>13808</v>
      </c>
      <c r="B478" s="59" t="s">
        <v>1121</v>
      </c>
      <c r="C478" s="59">
        <v>2010</v>
      </c>
      <c r="D478" s="60">
        <v>40618</v>
      </c>
      <c r="E478" s="59">
        <v>339</v>
      </c>
      <c r="F478" s="59">
        <v>47</v>
      </c>
      <c r="G478" s="59">
        <v>12335</v>
      </c>
      <c r="H478" s="61" t="s">
        <v>3011</v>
      </c>
      <c r="I478" s="61" t="s">
        <v>1272</v>
      </c>
      <c r="J478" s="61" t="s">
        <v>4849</v>
      </c>
    </row>
    <row r="479" spans="1:10" x14ac:dyDescent="0.25">
      <c r="A479" s="59">
        <v>13810</v>
      </c>
      <c r="B479" s="59" t="s">
        <v>1162</v>
      </c>
      <c r="C479" s="59">
        <v>2010</v>
      </c>
      <c r="D479" s="60">
        <v>40623</v>
      </c>
      <c r="E479" s="59">
        <v>420</v>
      </c>
      <c r="F479" s="59">
        <v>24</v>
      </c>
      <c r="G479" s="59">
        <v>10080</v>
      </c>
      <c r="H479" s="61" t="s">
        <v>3011</v>
      </c>
      <c r="I479" s="61" t="s">
        <v>1272</v>
      </c>
      <c r="J479" s="61" t="s">
        <v>4850</v>
      </c>
    </row>
    <row r="480" spans="1:10" x14ac:dyDescent="0.25">
      <c r="A480" s="59">
        <v>13780</v>
      </c>
      <c r="B480" s="59" t="s">
        <v>1172</v>
      </c>
      <c r="C480" s="59">
        <v>2010</v>
      </c>
      <c r="D480" s="60">
        <v>40624</v>
      </c>
      <c r="E480" s="59">
        <v>267</v>
      </c>
      <c r="F480" s="59">
        <v>763</v>
      </c>
      <c r="G480" s="59">
        <v>159677</v>
      </c>
      <c r="H480" s="61" t="s">
        <v>3010</v>
      </c>
      <c r="I480" s="61" t="s">
        <v>1274</v>
      </c>
      <c r="J480" s="61" t="s">
        <v>4851</v>
      </c>
    </row>
    <row r="481" spans="1:10" x14ac:dyDescent="0.25">
      <c r="A481" s="59">
        <v>13781</v>
      </c>
      <c r="B481" s="59" t="s">
        <v>1172</v>
      </c>
      <c r="C481" s="59">
        <v>2010</v>
      </c>
      <c r="D481" s="60">
        <v>40624</v>
      </c>
      <c r="E481" s="59">
        <v>266</v>
      </c>
      <c r="F481" s="59">
        <v>54</v>
      </c>
      <c r="G481" s="59">
        <v>19872</v>
      </c>
      <c r="H481" s="61" t="s">
        <v>3010</v>
      </c>
      <c r="I481" s="61" t="s">
        <v>1322</v>
      </c>
      <c r="J481" s="61" t="s">
        <v>4852</v>
      </c>
    </row>
    <row r="482" spans="1:10" x14ac:dyDescent="0.25">
      <c r="A482" s="59">
        <v>13782</v>
      </c>
      <c r="B482" s="59" t="s">
        <v>1180</v>
      </c>
      <c r="C482" s="59">
        <v>2010</v>
      </c>
      <c r="D482" s="60">
        <v>40625</v>
      </c>
      <c r="E482" s="59">
        <v>290</v>
      </c>
      <c r="F482" s="59">
        <v>422</v>
      </c>
      <c r="G482" s="59">
        <v>33459</v>
      </c>
      <c r="H482" s="61" t="s">
        <v>3010</v>
      </c>
      <c r="I482" s="61" t="s">
        <v>1283</v>
      </c>
      <c r="J482" s="61" t="s">
        <v>4853</v>
      </c>
    </row>
    <row r="483" spans="1:10" x14ac:dyDescent="0.25">
      <c r="A483" s="59">
        <v>13783</v>
      </c>
      <c r="B483" s="59" t="s">
        <v>1180</v>
      </c>
      <c r="C483" s="59">
        <v>2010</v>
      </c>
      <c r="D483" s="60">
        <v>40625</v>
      </c>
      <c r="E483" s="59">
        <v>176</v>
      </c>
      <c r="F483" s="59">
        <v>260</v>
      </c>
      <c r="G483" s="59">
        <v>45431</v>
      </c>
      <c r="H483" s="61" t="s">
        <v>3010</v>
      </c>
      <c r="I483" s="61" t="s">
        <v>1274</v>
      </c>
      <c r="J483" s="61" t="s">
        <v>4854</v>
      </c>
    </row>
    <row r="484" spans="1:10" x14ac:dyDescent="0.25">
      <c r="A484" s="59">
        <v>13784</v>
      </c>
      <c r="B484" s="59" t="s">
        <v>1180</v>
      </c>
      <c r="C484" s="59">
        <v>2010</v>
      </c>
      <c r="D484" s="60">
        <v>40625</v>
      </c>
      <c r="E484" s="59">
        <v>457</v>
      </c>
      <c r="F484" s="59">
        <v>69</v>
      </c>
      <c r="G484" s="59">
        <v>26463</v>
      </c>
      <c r="H484" s="61" t="s">
        <v>3010</v>
      </c>
      <c r="I484" s="61" t="s">
        <v>1274</v>
      </c>
      <c r="J484" s="61" t="s">
        <v>4855</v>
      </c>
    </row>
    <row r="485" spans="1:10" x14ac:dyDescent="0.25">
      <c r="A485" s="59">
        <v>13785</v>
      </c>
      <c r="B485" s="59" t="s">
        <v>1180</v>
      </c>
      <c r="C485" s="59">
        <v>2010</v>
      </c>
      <c r="D485" s="60">
        <v>40625</v>
      </c>
      <c r="E485" s="59">
        <v>285</v>
      </c>
      <c r="F485" s="59">
        <v>23</v>
      </c>
      <c r="G485" s="59">
        <v>6555</v>
      </c>
      <c r="H485" s="61" t="s">
        <v>3010</v>
      </c>
      <c r="I485" s="61" t="s">
        <v>1299</v>
      </c>
      <c r="J485" s="61" t="s">
        <v>4856</v>
      </c>
    </row>
    <row r="486" spans="1:10" x14ac:dyDescent="0.25">
      <c r="A486" s="59">
        <v>13812</v>
      </c>
      <c r="B486" s="59" t="s">
        <v>1180</v>
      </c>
      <c r="C486" s="59">
        <v>2010</v>
      </c>
      <c r="D486" s="60">
        <v>40625</v>
      </c>
      <c r="E486" s="59">
        <v>318</v>
      </c>
      <c r="F486" s="59">
        <v>18</v>
      </c>
      <c r="G486" s="59">
        <v>5724</v>
      </c>
      <c r="H486" s="61" t="s">
        <v>3011</v>
      </c>
      <c r="I486" s="61" t="s">
        <v>1272</v>
      </c>
      <c r="J486" s="61" t="s">
        <v>4857</v>
      </c>
    </row>
    <row r="487" spans="1:10" x14ac:dyDescent="0.25">
      <c r="A487" s="59">
        <v>13786</v>
      </c>
      <c r="B487" s="59" t="s">
        <v>1188</v>
      </c>
      <c r="C487" s="59">
        <v>2010</v>
      </c>
      <c r="D487" s="60">
        <v>40626</v>
      </c>
      <c r="E487" s="59">
        <v>73</v>
      </c>
      <c r="F487" s="59">
        <v>61</v>
      </c>
      <c r="G487" s="59">
        <v>4453</v>
      </c>
      <c r="H487" s="61" t="s">
        <v>3010</v>
      </c>
      <c r="I487" s="61" t="s">
        <v>1274</v>
      </c>
      <c r="J487" s="61" t="s">
        <v>4858</v>
      </c>
    </row>
    <row r="488" spans="1:10" x14ac:dyDescent="0.25">
      <c r="A488" s="59">
        <v>13787</v>
      </c>
      <c r="B488" s="59" t="s">
        <v>1188</v>
      </c>
      <c r="C488" s="59">
        <v>2010</v>
      </c>
      <c r="D488" s="60">
        <v>40626</v>
      </c>
      <c r="E488" s="59">
        <v>40</v>
      </c>
      <c r="F488" s="59">
        <v>22</v>
      </c>
      <c r="G488" s="59">
        <v>880</v>
      </c>
      <c r="H488" s="61" t="s">
        <v>3010</v>
      </c>
      <c r="I488" s="61" t="s">
        <v>1274</v>
      </c>
      <c r="J488" s="61" t="s">
        <v>4859</v>
      </c>
    </row>
    <row r="489" spans="1:10" x14ac:dyDescent="0.25">
      <c r="A489" s="59">
        <v>13813</v>
      </c>
      <c r="B489" s="59" t="s">
        <v>1188</v>
      </c>
      <c r="C489" s="59">
        <v>2010</v>
      </c>
      <c r="D489" s="60">
        <v>40626</v>
      </c>
      <c r="E489" s="59">
        <v>96</v>
      </c>
      <c r="F489" s="59">
        <v>71</v>
      </c>
      <c r="G489" s="59">
        <v>6816</v>
      </c>
      <c r="H489" s="61" t="s">
        <v>3011</v>
      </c>
      <c r="I489" s="61" t="s">
        <v>1272</v>
      </c>
      <c r="J489" s="61" t="s">
        <v>4860</v>
      </c>
    </row>
    <row r="490" spans="1:10" x14ac:dyDescent="0.25">
      <c r="A490" s="59">
        <v>13811</v>
      </c>
      <c r="B490" s="59" t="s">
        <v>1199</v>
      </c>
      <c r="C490" s="59">
        <v>2010</v>
      </c>
      <c r="D490" s="60">
        <v>40627</v>
      </c>
      <c r="E490" s="59">
        <v>417</v>
      </c>
      <c r="F490" s="59">
        <v>11</v>
      </c>
      <c r="G490" s="59">
        <v>4587</v>
      </c>
      <c r="H490" s="61" t="s">
        <v>3011</v>
      </c>
      <c r="I490" s="61" t="s">
        <v>1272</v>
      </c>
      <c r="J490" s="61" t="s">
        <v>4861</v>
      </c>
    </row>
    <row r="491" spans="1:10" x14ac:dyDescent="0.25">
      <c r="A491" s="59">
        <v>13788</v>
      </c>
      <c r="B491" s="59" t="s">
        <v>1214</v>
      </c>
      <c r="C491" s="59">
        <v>2010</v>
      </c>
      <c r="D491" s="60">
        <v>40629</v>
      </c>
      <c r="E491" s="59">
        <v>185</v>
      </c>
      <c r="F491" s="59">
        <v>17</v>
      </c>
      <c r="G491" s="59">
        <v>3145</v>
      </c>
      <c r="H491" s="61" t="s">
        <v>3010</v>
      </c>
      <c r="I491" s="61" t="s">
        <v>1268</v>
      </c>
      <c r="J491" s="61" t="s">
        <v>4862</v>
      </c>
    </row>
    <row r="492" spans="1:10" x14ac:dyDescent="0.25">
      <c r="A492" s="59">
        <v>13800</v>
      </c>
      <c r="B492" s="59" t="s">
        <v>1229</v>
      </c>
      <c r="C492" s="59">
        <v>2010</v>
      </c>
      <c r="D492" s="60">
        <v>40631</v>
      </c>
      <c r="E492" s="59">
        <v>427</v>
      </c>
      <c r="F492" s="59">
        <v>5</v>
      </c>
      <c r="G492" s="59">
        <v>3805</v>
      </c>
      <c r="H492" s="61" t="s">
        <v>3011</v>
      </c>
      <c r="I492" s="61" t="s">
        <v>1272</v>
      </c>
      <c r="J492" s="61" t="s">
        <v>4863</v>
      </c>
    </row>
    <row r="493" spans="1:10" x14ac:dyDescent="0.25">
      <c r="A493" s="59">
        <v>13814</v>
      </c>
      <c r="B493" s="59" t="s">
        <v>1229</v>
      </c>
      <c r="C493" s="59">
        <v>2010</v>
      </c>
      <c r="D493" s="60">
        <v>40631</v>
      </c>
      <c r="E493" s="59">
        <v>438</v>
      </c>
      <c r="F493" s="59">
        <v>17</v>
      </c>
      <c r="G493" s="59">
        <v>6334</v>
      </c>
      <c r="H493" s="61" t="s">
        <v>3011</v>
      </c>
      <c r="I493" s="61" t="s">
        <v>1272</v>
      </c>
      <c r="J493" s="61" t="s">
        <v>4864</v>
      </c>
    </row>
    <row r="494" spans="1:10" x14ac:dyDescent="0.25">
      <c r="A494" s="59">
        <v>13789</v>
      </c>
      <c r="B494" s="59" t="s">
        <v>1234</v>
      </c>
      <c r="C494" s="59">
        <v>2010</v>
      </c>
      <c r="D494" s="60">
        <v>40632</v>
      </c>
      <c r="E494" s="59">
        <v>52</v>
      </c>
      <c r="F494" s="59">
        <v>206</v>
      </c>
      <c r="G494" s="59">
        <v>10712</v>
      </c>
      <c r="H494" s="61" t="s">
        <v>3010</v>
      </c>
      <c r="I494" s="61" t="s">
        <v>1270</v>
      </c>
      <c r="J494" s="61" t="s">
        <v>4865</v>
      </c>
    </row>
    <row r="495" spans="1:10" x14ac:dyDescent="0.25">
      <c r="A495" s="59">
        <v>13790</v>
      </c>
      <c r="B495" s="59" t="s">
        <v>1234</v>
      </c>
      <c r="C495" s="59">
        <v>2010</v>
      </c>
      <c r="D495" s="60">
        <v>40632</v>
      </c>
      <c r="E495" s="59">
        <v>75</v>
      </c>
      <c r="F495" s="59">
        <v>62</v>
      </c>
      <c r="G495" s="59">
        <v>4650</v>
      </c>
      <c r="H495" s="61" t="s">
        <v>3010</v>
      </c>
      <c r="I495" s="61" t="s">
        <v>1274</v>
      </c>
      <c r="J495" s="61" t="s">
        <v>4866</v>
      </c>
    </row>
    <row r="496" spans="1:10" x14ac:dyDescent="0.25">
      <c r="A496" s="59">
        <v>13791</v>
      </c>
      <c r="B496" s="59" t="s">
        <v>1234</v>
      </c>
      <c r="C496" s="59">
        <v>2010</v>
      </c>
      <c r="D496" s="60">
        <v>40632</v>
      </c>
      <c r="E496" s="59">
        <v>652</v>
      </c>
      <c r="F496" s="59">
        <v>154</v>
      </c>
      <c r="G496" s="59">
        <v>26553</v>
      </c>
      <c r="H496" s="61" t="s">
        <v>3010</v>
      </c>
      <c r="I496" s="61" t="s">
        <v>1274</v>
      </c>
      <c r="J496" s="61" t="s">
        <v>4867</v>
      </c>
    </row>
    <row r="497" spans="1:10" x14ac:dyDescent="0.25">
      <c r="A497" s="59">
        <v>13792</v>
      </c>
      <c r="B497" s="59" t="s">
        <v>1234</v>
      </c>
      <c r="C497" s="59">
        <v>2010</v>
      </c>
      <c r="D497" s="60">
        <v>40632</v>
      </c>
      <c r="E497" s="59">
        <v>239</v>
      </c>
      <c r="F497" s="59">
        <v>327</v>
      </c>
      <c r="G497" s="59">
        <v>51288</v>
      </c>
      <c r="H497" s="61" t="s">
        <v>3010</v>
      </c>
      <c r="I497" s="61" t="s">
        <v>1322</v>
      </c>
      <c r="J497" s="61" t="s">
        <v>4868</v>
      </c>
    </row>
    <row r="498" spans="1:10" x14ac:dyDescent="0.25">
      <c r="A498" s="59">
        <v>13793</v>
      </c>
      <c r="B498" s="59" t="s">
        <v>1234</v>
      </c>
      <c r="C498" s="59">
        <v>2010</v>
      </c>
      <c r="D498" s="60">
        <v>40632</v>
      </c>
      <c r="E498" s="59">
        <v>375</v>
      </c>
      <c r="F498" s="59">
        <v>50</v>
      </c>
      <c r="G498" s="59">
        <v>19736</v>
      </c>
      <c r="H498" s="61" t="s">
        <v>3010</v>
      </c>
      <c r="I498" s="61" t="s">
        <v>1274</v>
      </c>
      <c r="J498" s="61" t="s">
        <v>4869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workbookViewId="0">
      <selection activeCell="I81" sqref="I81"/>
    </sheetView>
  </sheetViews>
  <sheetFormatPr defaultRowHeight="15" x14ac:dyDescent="0.25"/>
  <cols>
    <col min="1" max="1" width="18.28515625" customWidth="1"/>
    <col min="4" max="4" width="18" customWidth="1"/>
    <col min="5" max="5" width="28" customWidth="1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x14ac:dyDescent="0.25">
      <c r="A2" s="10" t="s">
        <v>1017</v>
      </c>
      <c r="B2" s="10">
        <v>2010</v>
      </c>
      <c r="C2" s="10">
        <v>25473</v>
      </c>
      <c r="D2" s="10">
        <v>1226</v>
      </c>
      <c r="E2" s="10">
        <v>26887</v>
      </c>
      <c r="F2" s="10">
        <v>1.0555097554273152</v>
      </c>
      <c r="G2" s="10">
        <v>4.812939190515448E-2</v>
      </c>
    </row>
    <row r="3" spans="1:7" x14ac:dyDescent="0.25">
      <c r="A3" s="10" t="s">
        <v>1053</v>
      </c>
      <c r="B3" s="10">
        <v>2010</v>
      </c>
      <c r="C3" s="10">
        <v>25473</v>
      </c>
      <c r="D3" s="10">
        <v>47</v>
      </c>
      <c r="E3" s="10">
        <v>5832</v>
      </c>
      <c r="F3" s="10">
        <v>0.22894829819809209</v>
      </c>
      <c r="G3" s="10">
        <v>1.8450908805401798E-3</v>
      </c>
    </row>
    <row r="4" spans="1:7" x14ac:dyDescent="0.25">
      <c r="A4" s="10" t="s">
        <v>1060</v>
      </c>
      <c r="B4" s="10">
        <v>2010</v>
      </c>
      <c r="C4" s="10">
        <v>25473</v>
      </c>
      <c r="D4" s="10">
        <v>25</v>
      </c>
      <c r="E4" s="10">
        <v>6092</v>
      </c>
      <c r="F4" s="10">
        <v>0.23915518392022928</v>
      </c>
      <c r="G4" s="10">
        <v>9.8143131943626591E-4</v>
      </c>
    </row>
    <row r="5" spans="1:7" x14ac:dyDescent="0.25">
      <c r="A5" s="10" t="s">
        <v>1069</v>
      </c>
      <c r="B5" s="10">
        <v>2010</v>
      </c>
      <c r="C5" s="10">
        <v>25473</v>
      </c>
      <c r="D5" s="10">
        <v>26</v>
      </c>
      <c r="E5" s="10">
        <v>2197</v>
      </c>
      <c r="F5" s="10">
        <v>8.624818435205904E-2</v>
      </c>
      <c r="G5" s="10">
        <v>1.0206885722137166E-3</v>
      </c>
    </row>
    <row r="6" spans="1:7" x14ac:dyDescent="0.25">
      <c r="A6" s="10" t="s">
        <v>1114</v>
      </c>
      <c r="B6" s="10">
        <v>2010</v>
      </c>
      <c r="C6" s="10">
        <v>25473</v>
      </c>
      <c r="D6" s="10">
        <v>43</v>
      </c>
      <c r="E6" s="10">
        <v>5479</v>
      </c>
      <c r="F6" s="10">
        <v>0.21509048796765201</v>
      </c>
      <c r="G6" s="10">
        <v>1.6880618694303773E-3</v>
      </c>
    </row>
    <row r="7" spans="1:7" x14ac:dyDescent="0.25">
      <c r="A7" s="10" t="s">
        <v>1122</v>
      </c>
      <c r="B7" s="10">
        <v>2010</v>
      </c>
      <c r="C7" s="10">
        <v>25473</v>
      </c>
      <c r="D7" s="10">
        <v>228</v>
      </c>
      <c r="E7" s="10">
        <v>16656</v>
      </c>
      <c r="F7" s="10">
        <v>0.6538688022612178</v>
      </c>
      <c r="G7" s="10">
        <v>8.9506536332587452E-3</v>
      </c>
    </row>
    <row r="8" spans="1:7" x14ac:dyDescent="0.25">
      <c r="A8" s="10" t="s">
        <v>1128</v>
      </c>
      <c r="B8" s="10">
        <v>2010</v>
      </c>
      <c r="C8" s="10">
        <v>25473</v>
      </c>
      <c r="D8" s="10">
        <v>311</v>
      </c>
      <c r="E8" s="10">
        <v>20837</v>
      </c>
      <c r="F8" s="10">
        <v>0.81800337612373886</v>
      </c>
      <c r="G8" s="10">
        <v>1.2209005613787146E-2</v>
      </c>
    </row>
    <row r="9" spans="1:7" x14ac:dyDescent="0.25">
      <c r="A9" s="10" t="s">
        <v>1136</v>
      </c>
      <c r="B9" s="10">
        <v>2010</v>
      </c>
      <c r="C9" s="10">
        <v>25473</v>
      </c>
      <c r="D9" s="10">
        <v>981</v>
      </c>
      <c r="E9" s="10">
        <v>41710</v>
      </c>
      <c r="F9" s="10">
        <v>1.6374200133474659</v>
      </c>
      <c r="G9" s="10">
        <v>3.8511364974679073E-2</v>
      </c>
    </row>
    <row r="10" spans="1:7" x14ac:dyDescent="0.25">
      <c r="A10" s="10" t="s">
        <v>1206</v>
      </c>
      <c r="B10" s="10">
        <v>2010</v>
      </c>
      <c r="C10" s="10">
        <v>25473</v>
      </c>
      <c r="D10" s="10">
        <v>9</v>
      </c>
      <c r="E10" s="10">
        <v>1755</v>
      </c>
      <c r="F10" s="10">
        <v>6.8896478624425869E-2</v>
      </c>
      <c r="G10" s="10">
        <v>3.5331527499705571E-4</v>
      </c>
    </row>
    <row r="11" spans="1:7" x14ac:dyDescent="0.25">
      <c r="A11" s="10" t="s">
        <v>1215</v>
      </c>
      <c r="B11" s="10">
        <v>2010</v>
      </c>
      <c r="C11" s="10">
        <v>25473</v>
      </c>
      <c r="D11" s="10">
        <v>1711</v>
      </c>
      <c r="E11" s="10">
        <v>58938</v>
      </c>
      <c r="F11" s="10">
        <v>2.3137439641973856</v>
      </c>
      <c r="G11" s="10">
        <v>6.7169159502218037E-2</v>
      </c>
    </row>
    <row r="12" spans="1:7" x14ac:dyDescent="0.25">
      <c r="A12" s="10" t="s">
        <v>1235</v>
      </c>
      <c r="B12" s="10">
        <v>2010</v>
      </c>
      <c r="C12" s="10">
        <v>25473</v>
      </c>
      <c r="D12" s="10">
        <v>7</v>
      </c>
      <c r="E12" s="10">
        <v>1799</v>
      </c>
      <c r="F12" s="10">
        <v>7.0623797746633687E-2</v>
      </c>
      <c r="G12" s="10">
        <v>2.7480076944215443E-4</v>
      </c>
    </row>
    <row r="13" spans="1:7" x14ac:dyDescent="0.25">
      <c r="A13" s="10" t="s">
        <v>1037</v>
      </c>
      <c r="B13" s="10">
        <v>2010</v>
      </c>
      <c r="C13" s="10">
        <v>25473</v>
      </c>
      <c r="D13" s="10">
        <v>49</v>
      </c>
      <c r="E13" s="10">
        <v>10488</v>
      </c>
      <c r="F13" s="10">
        <v>0.41173006712990223</v>
      </c>
      <c r="G13" s="10">
        <v>1.9236053860950811E-3</v>
      </c>
    </row>
    <row r="14" spans="1:7" x14ac:dyDescent="0.25">
      <c r="A14" s="10" t="s">
        <v>1044</v>
      </c>
      <c r="B14" s="10">
        <v>2010</v>
      </c>
      <c r="C14" s="10">
        <v>25473</v>
      </c>
      <c r="D14" s="10">
        <v>1541</v>
      </c>
      <c r="E14" s="10">
        <v>58196</v>
      </c>
      <c r="F14" s="10">
        <v>2.2846150826365172</v>
      </c>
      <c r="G14" s="10">
        <v>6.0495426530051424E-2</v>
      </c>
    </row>
    <row r="15" spans="1:7" x14ac:dyDescent="0.25">
      <c r="A15" s="10" t="s">
        <v>1061</v>
      </c>
      <c r="B15" s="10">
        <v>2010</v>
      </c>
      <c r="C15" s="10">
        <v>25473</v>
      </c>
      <c r="D15" s="10">
        <v>785</v>
      </c>
      <c r="E15" s="10">
        <v>99430</v>
      </c>
      <c r="F15" s="10">
        <v>3.9033486436619165</v>
      </c>
      <c r="G15" s="10">
        <v>3.0816943430298747E-2</v>
      </c>
    </row>
    <row r="16" spans="1:7" x14ac:dyDescent="0.25">
      <c r="A16" s="10" t="s">
        <v>1070</v>
      </c>
      <c r="B16" s="10">
        <v>2010</v>
      </c>
      <c r="C16" s="10">
        <v>25473</v>
      </c>
      <c r="D16" s="10">
        <v>64</v>
      </c>
      <c r="E16" s="10">
        <v>1856</v>
      </c>
      <c r="F16" s="10">
        <v>7.2861461154948376E-2</v>
      </c>
      <c r="G16" s="10">
        <v>2.5124641777568408E-3</v>
      </c>
    </row>
    <row r="17" spans="1:7" x14ac:dyDescent="0.25">
      <c r="A17" s="10" t="s">
        <v>1090</v>
      </c>
      <c r="B17" s="10">
        <v>2010</v>
      </c>
      <c r="C17" s="10">
        <v>25473</v>
      </c>
      <c r="D17" s="10">
        <v>103</v>
      </c>
      <c r="E17" s="10">
        <v>38884</v>
      </c>
      <c r="F17" s="10">
        <v>1.5264790169983904</v>
      </c>
      <c r="G17" s="10">
        <v>4.0434970360774154E-3</v>
      </c>
    </row>
    <row r="18" spans="1:7" x14ac:dyDescent="0.25">
      <c r="A18" s="10" t="s">
        <v>1105</v>
      </c>
      <c r="B18" s="10">
        <v>2010</v>
      </c>
      <c r="C18" s="10">
        <v>25473</v>
      </c>
      <c r="D18" s="10">
        <v>21</v>
      </c>
      <c r="E18" s="10">
        <v>6543</v>
      </c>
      <c r="F18" s="10">
        <v>0.25686020492285949</v>
      </c>
      <c r="G18" s="10">
        <v>8.2440230832646333E-4</v>
      </c>
    </row>
    <row r="19" spans="1:7" x14ac:dyDescent="0.25">
      <c r="A19" s="10" t="s">
        <v>1129</v>
      </c>
      <c r="B19" s="10">
        <v>2010</v>
      </c>
      <c r="C19" s="10">
        <v>25473</v>
      </c>
      <c r="D19" s="10">
        <v>2516</v>
      </c>
      <c r="E19" s="10">
        <v>153476</v>
      </c>
      <c r="F19" s="10">
        <v>6.0250461272720139</v>
      </c>
      <c r="G19" s="10">
        <v>9.8771247988065788E-2</v>
      </c>
    </row>
    <row r="20" spans="1:7" x14ac:dyDescent="0.25">
      <c r="A20" s="10" t="s">
        <v>1137</v>
      </c>
      <c r="B20" s="10">
        <v>2010</v>
      </c>
      <c r="C20" s="10">
        <v>25473</v>
      </c>
      <c r="D20" s="10">
        <v>1621</v>
      </c>
      <c r="E20" s="10">
        <v>38578</v>
      </c>
      <c r="F20" s="10">
        <v>1.5144662976484906</v>
      </c>
      <c r="G20" s="10">
        <v>6.3636006752247481E-2</v>
      </c>
    </row>
    <row r="21" spans="1:7" x14ac:dyDescent="0.25">
      <c r="A21" s="10" t="s">
        <v>1146</v>
      </c>
      <c r="B21" s="10">
        <v>2010</v>
      </c>
      <c r="C21" s="10">
        <v>25473</v>
      </c>
      <c r="D21" s="10">
        <v>407</v>
      </c>
      <c r="E21" s="10">
        <v>47691</v>
      </c>
      <c r="F21" s="10">
        <v>1.8722176422093981</v>
      </c>
      <c r="G21" s="10">
        <v>1.5977701880422409E-2</v>
      </c>
    </row>
    <row r="22" spans="1:7" x14ac:dyDescent="0.25">
      <c r="A22" s="10" t="s">
        <v>1163</v>
      </c>
      <c r="B22" s="10">
        <v>2010</v>
      </c>
      <c r="C22" s="10">
        <v>25473</v>
      </c>
      <c r="D22" s="10">
        <v>35</v>
      </c>
      <c r="E22" s="10">
        <v>3542</v>
      </c>
      <c r="F22" s="10">
        <v>0.13904918933773014</v>
      </c>
      <c r="G22" s="10">
        <v>1.3740038472107722E-3</v>
      </c>
    </row>
    <row r="23" spans="1:7" x14ac:dyDescent="0.25">
      <c r="A23" s="10" t="s">
        <v>1189</v>
      </c>
      <c r="B23" s="10">
        <v>2010</v>
      </c>
      <c r="C23" s="10">
        <v>25473</v>
      </c>
      <c r="D23" s="10">
        <v>2184</v>
      </c>
      <c r="E23" s="10">
        <v>546767</v>
      </c>
      <c r="F23" s="10">
        <v>21.46457032936835</v>
      </c>
      <c r="G23" s="10">
        <v>8.5737840065952184E-2</v>
      </c>
    </row>
    <row r="24" spans="1:7" x14ac:dyDescent="0.25">
      <c r="A24" s="10" t="s">
        <v>1200</v>
      </c>
      <c r="B24" s="10">
        <v>2010</v>
      </c>
      <c r="C24" s="10">
        <v>25473</v>
      </c>
      <c r="D24" s="10">
        <v>483</v>
      </c>
      <c r="E24" s="10">
        <v>19759</v>
      </c>
      <c r="F24" s="10">
        <v>0.77568405762964709</v>
      </c>
      <c r="G24" s="10">
        <v>1.8961253091508656E-2</v>
      </c>
    </row>
    <row r="25" spans="1:7" x14ac:dyDescent="0.25">
      <c r="A25" s="10" t="s">
        <v>1207</v>
      </c>
      <c r="B25" s="10">
        <v>2010</v>
      </c>
      <c r="C25" s="10">
        <v>25473</v>
      </c>
      <c r="D25" s="10">
        <v>528</v>
      </c>
      <c r="E25" s="10">
        <v>85830</v>
      </c>
      <c r="F25" s="10">
        <v>3.3694500058885879</v>
      </c>
      <c r="G25" s="10">
        <v>2.0727829466493933E-2</v>
      </c>
    </row>
    <row r="26" spans="1:7" x14ac:dyDescent="0.25">
      <c r="A26" s="10" t="s">
        <v>1216</v>
      </c>
      <c r="B26" s="10">
        <v>2010</v>
      </c>
      <c r="C26" s="10">
        <v>25473</v>
      </c>
      <c r="D26" s="10">
        <v>259</v>
      </c>
      <c r="E26" s="10">
        <v>25358</v>
      </c>
      <c r="F26" s="10">
        <v>0.99548541593059314</v>
      </c>
      <c r="G26" s="10">
        <v>1.0167628469359714E-2</v>
      </c>
    </row>
    <row r="27" spans="1:7" x14ac:dyDescent="0.25">
      <c r="A27" s="10" t="s">
        <v>1236</v>
      </c>
      <c r="B27" s="10">
        <v>2010</v>
      </c>
      <c r="C27" s="10">
        <v>25473</v>
      </c>
      <c r="D27" s="10">
        <v>172</v>
      </c>
      <c r="E27" s="10">
        <v>43594</v>
      </c>
      <c r="F27" s="10">
        <v>1.711380677580183</v>
      </c>
      <c r="G27" s="10">
        <v>6.7522474777215093E-3</v>
      </c>
    </row>
    <row r="28" spans="1:7" x14ac:dyDescent="0.25">
      <c r="A28" s="10" t="s">
        <v>1240</v>
      </c>
      <c r="B28" s="10">
        <v>2010</v>
      </c>
      <c r="C28" s="10">
        <v>25473</v>
      </c>
      <c r="D28" s="10">
        <v>20</v>
      </c>
      <c r="E28" s="10">
        <v>1160</v>
      </c>
      <c r="F28" s="10">
        <v>4.5538413221842738E-2</v>
      </c>
      <c r="G28" s="10">
        <v>7.8514505554901266E-4</v>
      </c>
    </row>
    <row r="29" spans="1:7" x14ac:dyDescent="0.25">
      <c r="A29" s="10" t="s">
        <v>1009</v>
      </c>
      <c r="B29" s="10">
        <v>2010</v>
      </c>
      <c r="C29" s="10">
        <v>25473</v>
      </c>
      <c r="D29" s="10">
        <v>58</v>
      </c>
      <c r="E29" s="10">
        <v>2030</v>
      </c>
      <c r="F29" s="10">
        <v>7.9692223138224785E-2</v>
      </c>
      <c r="G29" s="10">
        <v>2.2769206610921367E-3</v>
      </c>
    </row>
    <row r="30" spans="1:7" x14ac:dyDescent="0.25">
      <c r="A30" s="10" t="s">
        <v>1018</v>
      </c>
      <c r="B30" s="10">
        <v>2010</v>
      </c>
      <c r="C30" s="10">
        <v>25473</v>
      </c>
      <c r="D30" s="10">
        <v>102</v>
      </c>
      <c r="E30" s="10">
        <v>14192</v>
      </c>
      <c r="F30" s="10">
        <v>0.55713893141757942</v>
      </c>
      <c r="G30" s="10">
        <v>4.0042397832999645E-3</v>
      </c>
    </row>
    <row r="31" spans="1:7" x14ac:dyDescent="0.25">
      <c r="A31" s="10" t="s">
        <v>1062</v>
      </c>
      <c r="B31" s="10">
        <v>2010</v>
      </c>
      <c r="C31" s="10">
        <v>25473</v>
      </c>
      <c r="D31" s="10">
        <v>471</v>
      </c>
      <c r="E31" s="10">
        <v>45612</v>
      </c>
      <c r="F31" s="10">
        <v>1.7906018136850783</v>
      </c>
      <c r="G31" s="10">
        <v>1.8490166058179248E-2</v>
      </c>
    </row>
    <row r="32" spans="1:7" x14ac:dyDescent="0.25">
      <c r="A32" s="10" t="s">
        <v>1078</v>
      </c>
      <c r="B32" s="10">
        <v>2010</v>
      </c>
      <c r="C32" s="10">
        <v>25473</v>
      </c>
      <c r="D32" s="10">
        <v>81</v>
      </c>
      <c r="E32" s="10">
        <v>3003</v>
      </c>
      <c r="F32" s="10">
        <v>0.11788953009068426</v>
      </c>
      <c r="G32" s="10">
        <v>3.1798374749735015E-3</v>
      </c>
    </row>
    <row r="33" spans="1:7" x14ac:dyDescent="0.25">
      <c r="A33" s="10" t="s">
        <v>1098</v>
      </c>
      <c r="B33" s="10">
        <v>2010</v>
      </c>
      <c r="C33" s="10">
        <v>25473</v>
      </c>
      <c r="D33" s="10">
        <v>272</v>
      </c>
      <c r="E33" s="10">
        <v>25840</v>
      </c>
      <c r="F33" s="10">
        <v>1.0144074117693245</v>
      </c>
      <c r="G33" s="10">
        <v>1.0677972755466572E-2</v>
      </c>
    </row>
    <row r="34" spans="1:7" x14ac:dyDescent="0.25">
      <c r="A34" s="10" t="s">
        <v>1106</v>
      </c>
      <c r="B34" s="10">
        <v>2010</v>
      </c>
      <c r="C34" s="10">
        <v>25473</v>
      </c>
      <c r="D34" s="10">
        <v>2516</v>
      </c>
      <c r="E34" s="10">
        <v>67620</v>
      </c>
      <c r="F34" s="10">
        <v>2.6545754328112117</v>
      </c>
      <c r="G34" s="10">
        <v>9.8771247988065788E-2</v>
      </c>
    </row>
    <row r="35" spans="1:7" x14ac:dyDescent="0.25">
      <c r="A35" s="10" t="s">
        <v>1115</v>
      </c>
      <c r="B35" s="10">
        <v>2010</v>
      </c>
      <c r="C35" s="10">
        <v>25473</v>
      </c>
      <c r="D35" s="10">
        <v>62</v>
      </c>
      <c r="E35" s="10">
        <v>4092</v>
      </c>
      <c r="F35" s="10">
        <v>0.160640678365328</v>
      </c>
      <c r="G35" s="10">
        <v>2.4339496722019394E-3</v>
      </c>
    </row>
    <row r="36" spans="1:7" x14ac:dyDescent="0.25">
      <c r="A36" s="10" t="s">
        <v>1123</v>
      </c>
      <c r="B36" s="10">
        <v>2010</v>
      </c>
      <c r="C36" s="10">
        <v>25473</v>
      </c>
      <c r="D36" s="10">
        <v>50</v>
      </c>
      <c r="E36" s="10">
        <v>6362</v>
      </c>
      <c r="F36" s="10">
        <v>0.24975464217014093</v>
      </c>
      <c r="G36" s="10">
        <v>1.9628626388725318E-3</v>
      </c>
    </row>
    <row r="37" spans="1:7" x14ac:dyDescent="0.25">
      <c r="A37" s="10" t="s">
        <v>1138</v>
      </c>
      <c r="B37" s="10">
        <v>2010</v>
      </c>
      <c r="C37" s="10">
        <v>25473</v>
      </c>
      <c r="D37" s="10">
        <v>15</v>
      </c>
      <c r="E37" s="10">
        <v>435</v>
      </c>
      <c r="F37" s="10">
        <v>1.7076904958191027E-2</v>
      </c>
      <c r="G37" s="10">
        <v>5.8885879166175952E-4</v>
      </c>
    </row>
    <row r="38" spans="1:7" x14ac:dyDescent="0.25">
      <c r="A38" s="10" t="s">
        <v>1147</v>
      </c>
      <c r="B38" s="10">
        <v>2010</v>
      </c>
      <c r="C38" s="10">
        <v>25473</v>
      </c>
      <c r="D38" s="10">
        <v>730</v>
      </c>
      <c r="E38" s="10">
        <v>220015</v>
      </c>
      <c r="F38" s="10">
        <v>8.6371844698308013</v>
      </c>
      <c r="G38" s="10">
        <v>2.8657794527538964E-2</v>
      </c>
    </row>
    <row r="39" spans="1:7" x14ac:dyDescent="0.25">
      <c r="A39" s="10" t="s">
        <v>1155</v>
      </c>
      <c r="B39" s="10">
        <v>2010</v>
      </c>
      <c r="C39" s="10">
        <v>25473</v>
      </c>
      <c r="D39" s="10">
        <v>128</v>
      </c>
      <c r="E39" s="10">
        <v>23936</v>
      </c>
      <c r="F39" s="10">
        <v>0.93966160248105834</v>
      </c>
      <c r="G39" s="10">
        <v>5.0249283555136815E-3</v>
      </c>
    </row>
    <row r="40" spans="1:7" x14ac:dyDescent="0.25">
      <c r="A40" s="10" t="s">
        <v>1164</v>
      </c>
      <c r="B40" s="10">
        <v>2010</v>
      </c>
      <c r="C40" s="10">
        <v>25473</v>
      </c>
      <c r="D40" s="10">
        <v>176</v>
      </c>
      <c r="E40" s="10">
        <v>3344</v>
      </c>
      <c r="F40" s="10">
        <v>0.13127625328779491</v>
      </c>
      <c r="G40" s="10">
        <v>6.9092764888313112E-3</v>
      </c>
    </row>
    <row r="41" spans="1:7" x14ac:dyDescent="0.25">
      <c r="A41" s="10" t="s">
        <v>1173</v>
      </c>
      <c r="B41" s="10">
        <v>2010</v>
      </c>
      <c r="C41" s="10">
        <v>25473</v>
      </c>
      <c r="D41" s="10">
        <v>274</v>
      </c>
      <c r="E41" s="10">
        <v>4719</v>
      </c>
      <c r="F41" s="10">
        <v>0.18525497585678954</v>
      </c>
      <c r="G41" s="10">
        <v>1.0756487261021474E-2</v>
      </c>
    </row>
    <row r="42" spans="1:7" x14ac:dyDescent="0.25">
      <c r="A42" s="10" t="s">
        <v>1190</v>
      </c>
      <c r="B42" s="10">
        <v>2010</v>
      </c>
      <c r="C42" s="10">
        <v>25473</v>
      </c>
      <c r="D42" s="10">
        <v>11</v>
      </c>
      <c r="E42" s="10">
        <v>660</v>
      </c>
      <c r="F42" s="10">
        <v>2.5909786833117419E-2</v>
      </c>
      <c r="G42" s="10">
        <v>4.3182978055195695E-4</v>
      </c>
    </row>
    <row r="43" spans="1:7" x14ac:dyDescent="0.25">
      <c r="A43" s="10" t="s">
        <v>1208</v>
      </c>
      <c r="B43" s="10">
        <v>2010</v>
      </c>
      <c r="C43" s="10">
        <v>25473</v>
      </c>
      <c r="D43" s="10">
        <v>92</v>
      </c>
      <c r="E43" s="10">
        <v>8351</v>
      </c>
      <c r="F43" s="10">
        <v>0.32783731794449023</v>
      </c>
      <c r="G43" s="10">
        <v>3.6116672555254583E-3</v>
      </c>
    </row>
    <row r="44" spans="1:7" x14ac:dyDescent="0.25">
      <c r="A44" s="10" t="s">
        <v>1223</v>
      </c>
      <c r="B44" s="10">
        <v>2010</v>
      </c>
      <c r="C44" s="10">
        <v>25473</v>
      </c>
      <c r="D44" s="10">
        <v>128</v>
      </c>
      <c r="E44" s="10">
        <v>18592</v>
      </c>
      <c r="F44" s="10">
        <v>0.72987084363836219</v>
      </c>
      <c r="G44" s="10">
        <v>5.0249283555136815E-3</v>
      </c>
    </row>
    <row r="45" spans="1:7" x14ac:dyDescent="0.25">
      <c r="A45" s="10" t="s">
        <v>1010</v>
      </c>
      <c r="B45" s="10">
        <v>2010</v>
      </c>
      <c r="C45" s="10">
        <v>25473</v>
      </c>
      <c r="D45" s="10">
        <v>692</v>
      </c>
      <c r="E45" s="10">
        <v>41742</v>
      </c>
      <c r="F45" s="10">
        <v>1.6386762454363444</v>
      </c>
      <c r="G45" s="10">
        <v>2.7166018921995837E-2</v>
      </c>
    </row>
    <row r="46" spans="1:7" x14ac:dyDescent="0.25">
      <c r="A46" s="10" t="s">
        <v>1019</v>
      </c>
      <c r="B46" s="10">
        <v>2010</v>
      </c>
      <c r="C46" s="10">
        <v>25473</v>
      </c>
      <c r="D46" s="10">
        <v>264</v>
      </c>
      <c r="E46" s="10">
        <v>96135</v>
      </c>
      <c r="F46" s="10">
        <v>3.7739959957602167</v>
      </c>
      <c r="G46" s="10">
        <v>1.0363914733246967E-2</v>
      </c>
    </row>
    <row r="47" spans="1:7" x14ac:dyDescent="0.25">
      <c r="A47" s="10" t="s">
        <v>1038</v>
      </c>
      <c r="B47" s="10">
        <v>2010</v>
      </c>
      <c r="C47" s="10">
        <v>25473</v>
      </c>
      <c r="D47" s="10">
        <v>189</v>
      </c>
      <c r="E47" s="10">
        <v>44805</v>
      </c>
      <c r="F47" s="10">
        <v>1.7589212106936756</v>
      </c>
      <c r="G47" s="10">
        <v>7.4196207749381701E-3</v>
      </c>
    </row>
    <row r="48" spans="1:7" x14ac:dyDescent="0.25">
      <c r="A48" s="10" t="s">
        <v>1045</v>
      </c>
      <c r="B48" s="10">
        <v>2010</v>
      </c>
      <c r="C48" s="10">
        <v>25473</v>
      </c>
      <c r="D48" s="10">
        <v>780</v>
      </c>
      <c r="E48" s="10">
        <v>117552</v>
      </c>
      <c r="F48" s="10">
        <v>4.6147685784948766</v>
      </c>
      <c r="G48" s="10">
        <v>3.0620657166411495E-2</v>
      </c>
    </row>
    <row r="49" spans="1:7" x14ac:dyDescent="0.25">
      <c r="A49" s="10" t="s">
        <v>1054</v>
      </c>
      <c r="B49" s="10">
        <v>2010</v>
      </c>
      <c r="C49" s="10">
        <v>25473</v>
      </c>
      <c r="D49" s="10">
        <v>255</v>
      </c>
      <c r="E49" s="10">
        <v>73976</v>
      </c>
      <c r="F49" s="10">
        <v>2.904094531464688</v>
      </c>
      <c r="G49" s="10">
        <v>1.0010599458249912E-2</v>
      </c>
    </row>
    <row r="50" spans="1:7" x14ac:dyDescent="0.25">
      <c r="A50" s="10" t="s">
        <v>1063</v>
      </c>
      <c r="B50" s="10">
        <v>2010</v>
      </c>
      <c r="C50" s="10">
        <v>25473</v>
      </c>
      <c r="D50" s="10">
        <v>471</v>
      </c>
      <c r="E50" s="10">
        <v>25970</v>
      </c>
      <c r="F50" s="10">
        <v>1.019510854630393</v>
      </c>
      <c r="G50" s="10">
        <v>1.8490166058179248E-2</v>
      </c>
    </row>
    <row r="51" spans="1:7" x14ac:dyDescent="0.25">
      <c r="A51" s="10" t="s">
        <v>1071</v>
      </c>
      <c r="B51" s="10">
        <v>2010</v>
      </c>
      <c r="C51" s="10">
        <v>25473</v>
      </c>
      <c r="D51" s="10">
        <v>1277</v>
      </c>
      <c r="E51" s="10">
        <v>18239</v>
      </c>
      <c r="F51" s="10">
        <v>0.71601303340792211</v>
      </c>
      <c r="G51" s="10">
        <v>5.0131511796804459E-2</v>
      </c>
    </row>
    <row r="52" spans="1:7" x14ac:dyDescent="0.25">
      <c r="A52" s="10" t="s">
        <v>1079</v>
      </c>
      <c r="B52" s="10">
        <v>2010</v>
      </c>
      <c r="C52" s="10">
        <v>25473</v>
      </c>
      <c r="D52" s="10">
        <v>20</v>
      </c>
      <c r="E52" s="10">
        <v>280</v>
      </c>
      <c r="F52" s="10">
        <v>1.0992030777686177E-2</v>
      </c>
      <c r="G52" s="10">
        <v>7.8514505554901266E-4</v>
      </c>
    </row>
    <row r="53" spans="1:7" x14ac:dyDescent="0.25">
      <c r="A53" s="10" t="s">
        <v>1091</v>
      </c>
      <c r="B53" s="10">
        <v>2010</v>
      </c>
      <c r="C53" s="10">
        <v>25473</v>
      </c>
      <c r="D53" s="10">
        <v>36</v>
      </c>
      <c r="E53" s="10">
        <v>10872</v>
      </c>
      <c r="F53" s="10">
        <v>0.42680485219644332</v>
      </c>
      <c r="G53" s="10">
        <v>1.4132610999882229E-3</v>
      </c>
    </row>
    <row r="54" spans="1:7" x14ac:dyDescent="0.25">
      <c r="A54" s="10" t="s">
        <v>1099</v>
      </c>
      <c r="B54" s="10">
        <v>2010</v>
      </c>
      <c r="C54" s="10">
        <v>25473</v>
      </c>
      <c r="D54" s="10">
        <v>11</v>
      </c>
      <c r="E54" s="10">
        <v>1190</v>
      </c>
      <c r="F54" s="10">
        <v>4.6716130805166255E-2</v>
      </c>
      <c r="G54" s="10">
        <v>4.3182978055195695E-4</v>
      </c>
    </row>
    <row r="55" spans="1:7" x14ac:dyDescent="0.25">
      <c r="A55" s="10" t="s">
        <v>1107</v>
      </c>
      <c r="B55" s="10">
        <v>2010</v>
      </c>
      <c r="C55" s="10">
        <v>25473</v>
      </c>
      <c r="D55" s="10">
        <v>241</v>
      </c>
      <c r="E55" s="10">
        <v>26522</v>
      </c>
      <c r="F55" s="10">
        <v>1.0411808581635458</v>
      </c>
      <c r="G55" s="10">
        <v>9.4609979193656032E-3</v>
      </c>
    </row>
    <row r="56" spans="1:7" x14ac:dyDescent="0.25">
      <c r="A56" s="10" t="s">
        <v>1130</v>
      </c>
      <c r="B56" s="10">
        <v>2010</v>
      </c>
      <c r="C56" s="10">
        <v>25473</v>
      </c>
      <c r="D56" s="10">
        <v>622</v>
      </c>
      <c r="E56" s="10">
        <v>57553</v>
      </c>
      <c r="F56" s="10">
        <v>2.2593726691006162</v>
      </c>
      <c r="G56" s="10">
        <v>2.4418011227574293E-2</v>
      </c>
    </row>
    <row r="57" spans="1:7" x14ac:dyDescent="0.25">
      <c r="A57" s="10" t="s">
        <v>1139</v>
      </c>
      <c r="B57" s="10">
        <v>2010</v>
      </c>
      <c r="C57" s="10">
        <v>25473</v>
      </c>
      <c r="D57" s="10">
        <v>32</v>
      </c>
      <c r="E57" s="10">
        <v>480</v>
      </c>
      <c r="F57" s="10">
        <v>1.8843481333176305E-2</v>
      </c>
      <c r="G57" s="10">
        <v>1.2562320888784204E-3</v>
      </c>
    </row>
    <row r="58" spans="1:7" x14ac:dyDescent="0.25">
      <c r="A58" s="10" t="s">
        <v>1148</v>
      </c>
      <c r="B58" s="10">
        <v>2010</v>
      </c>
      <c r="C58" s="10">
        <v>25473</v>
      </c>
      <c r="D58" s="10">
        <v>73</v>
      </c>
      <c r="E58" s="10">
        <v>3082</v>
      </c>
      <c r="F58" s="10">
        <v>0.12099085306010285</v>
      </c>
      <c r="G58" s="10">
        <v>2.8657794527538962E-3</v>
      </c>
    </row>
    <row r="59" spans="1:7" x14ac:dyDescent="0.25">
      <c r="A59" s="10" t="s">
        <v>1156</v>
      </c>
      <c r="B59" s="10">
        <v>2010</v>
      </c>
      <c r="C59" s="10">
        <v>25473</v>
      </c>
      <c r="D59" s="10">
        <v>606</v>
      </c>
      <c r="E59" s="10">
        <v>82887</v>
      </c>
      <c r="F59" s="10">
        <v>3.2539159109645506</v>
      </c>
      <c r="G59" s="10">
        <v>2.3789895183135085E-2</v>
      </c>
    </row>
    <row r="60" spans="1:7" x14ac:dyDescent="0.25">
      <c r="A60" s="10" t="s">
        <v>1165</v>
      </c>
      <c r="B60" s="10">
        <v>2010</v>
      </c>
      <c r="C60" s="10">
        <v>25473</v>
      </c>
      <c r="D60" s="10">
        <v>92</v>
      </c>
      <c r="E60" s="10">
        <v>14215</v>
      </c>
      <c r="F60" s="10">
        <v>0.55804184823146075</v>
      </c>
      <c r="G60" s="10">
        <v>3.6116672555254583E-3</v>
      </c>
    </row>
    <row r="61" spans="1:7" x14ac:dyDescent="0.25">
      <c r="A61" s="10" t="s">
        <v>1174</v>
      </c>
      <c r="B61" s="10">
        <v>2010</v>
      </c>
      <c r="C61" s="10">
        <v>25473</v>
      </c>
      <c r="D61" s="10">
        <v>43</v>
      </c>
      <c r="E61" s="10">
        <v>14113</v>
      </c>
      <c r="F61" s="10">
        <v>0.55403760844816075</v>
      </c>
      <c r="G61" s="10">
        <v>1.6880618694303773E-3</v>
      </c>
    </row>
    <row r="62" spans="1:7" x14ac:dyDescent="0.25">
      <c r="A62" s="10" t="s">
        <v>1181</v>
      </c>
      <c r="B62" s="10">
        <v>2010</v>
      </c>
      <c r="C62" s="10">
        <v>25473</v>
      </c>
      <c r="D62" s="10">
        <v>438</v>
      </c>
      <c r="E62" s="10">
        <v>3504</v>
      </c>
      <c r="F62" s="10">
        <v>0.13755741373218702</v>
      </c>
      <c r="G62" s="10">
        <v>1.7194676716523378E-2</v>
      </c>
    </row>
    <row r="63" spans="1:7" x14ac:dyDescent="0.25">
      <c r="A63" s="10" t="s">
        <v>1191</v>
      </c>
      <c r="B63" s="10">
        <v>2010</v>
      </c>
      <c r="C63" s="10">
        <v>25473</v>
      </c>
      <c r="D63" s="10">
        <v>176</v>
      </c>
      <c r="E63" s="10">
        <v>4224</v>
      </c>
      <c r="F63" s="10">
        <v>0.16582263573195147</v>
      </c>
      <c r="G63" s="10">
        <v>6.9092764888313112E-3</v>
      </c>
    </row>
    <row r="64" spans="1:7" x14ac:dyDescent="0.25">
      <c r="A64" s="10" t="s">
        <v>1201</v>
      </c>
      <c r="B64" s="10">
        <v>2010</v>
      </c>
      <c r="C64" s="10">
        <v>25473</v>
      </c>
      <c r="D64" s="10">
        <v>253</v>
      </c>
      <c r="E64" s="10">
        <v>16154</v>
      </c>
      <c r="F64" s="10">
        <v>0.63416166136693752</v>
      </c>
      <c r="G64" s="10">
        <v>9.9320849526950104E-3</v>
      </c>
    </row>
    <row r="65" spans="1:7" x14ac:dyDescent="0.25">
      <c r="A65" s="10" t="s">
        <v>1217</v>
      </c>
      <c r="B65" s="10">
        <v>2010</v>
      </c>
      <c r="C65" s="10">
        <v>25473</v>
      </c>
      <c r="D65" s="10">
        <v>177</v>
      </c>
      <c r="E65" s="10">
        <v>78942</v>
      </c>
      <c r="F65" s="10">
        <v>3.0990460487575078</v>
      </c>
      <c r="G65" s="10">
        <v>6.948533741608762E-3</v>
      </c>
    </row>
    <row r="66" spans="1:7" x14ac:dyDescent="0.25">
      <c r="A66" s="10" t="s">
        <v>1224</v>
      </c>
      <c r="B66" s="10">
        <v>2010</v>
      </c>
      <c r="C66" s="10">
        <v>25473</v>
      </c>
      <c r="D66" s="10">
        <v>35</v>
      </c>
      <c r="E66" s="10">
        <v>15750</v>
      </c>
      <c r="F66" s="10">
        <v>0.61830173124484744</v>
      </c>
      <c r="G66" s="10">
        <v>1.3740038472107722E-3</v>
      </c>
    </row>
    <row r="67" spans="1:7" x14ac:dyDescent="0.25">
      <c r="A67" s="10" t="s">
        <v>1230</v>
      </c>
      <c r="B67" s="10">
        <v>2010</v>
      </c>
      <c r="C67" s="10">
        <v>25473</v>
      </c>
      <c r="D67" s="108">
        <v>96</v>
      </c>
      <c r="E67" s="10">
        <v>25632</v>
      </c>
      <c r="F67" s="10">
        <v>1.0062419031916146</v>
      </c>
      <c r="G67" s="108">
        <v>3.7686962666352601E-3</v>
      </c>
    </row>
    <row r="68" spans="1:7" x14ac:dyDescent="0.25">
      <c r="A68" s="10" t="s">
        <v>1241</v>
      </c>
      <c r="B68" s="10">
        <v>2010</v>
      </c>
      <c r="C68" s="10">
        <v>25473</v>
      </c>
      <c r="D68" s="10">
        <v>72</v>
      </c>
      <c r="E68" s="10">
        <v>7416</v>
      </c>
      <c r="F68" s="10">
        <v>0.29113178659757388</v>
      </c>
      <c r="G68" s="10">
        <v>2.8265221999764457E-3</v>
      </c>
    </row>
    <row r="69" spans="1:7" x14ac:dyDescent="0.25">
      <c r="A69" s="10" t="s">
        <v>1011</v>
      </c>
      <c r="B69" s="10">
        <v>2010</v>
      </c>
      <c r="C69" s="10">
        <v>25473</v>
      </c>
      <c r="D69" s="10">
        <v>421</v>
      </c>
      <c r="E69" s="10">
        <v>10499</v>
      </c>
      <c r="F69" s="10">
        <v>0.41216189691045418</v>
      </c>
      <c r="G69" s="10">
        <v>1.6527303419306718E-2</v>
      </c>
    </row>
    <row r="70" spans="1:7" x14ac:dyDescent="0.25">
      <c r="A70" s="10" t="s">
        <v>1020</v>
      </c>
      <c r="B70" s="10">
        <v>2010</v>
      </c>
      <c r="C70" s="10">
        <v>25473</v>
      </c>
      <c r="D70" s="10">
        <v>201</v>
      </c>
      <c r="E70" s="10">
        <v>9760</v>
      </c>
      <c r="F70" s="10">
        <v>0.38315078710791817</v>
      </c>
      <c r="G70" s="10">
        <v>7.8907078082675781E-3</v>
      </c>
    </row>
    <row r="71" spans="1:7" x14ac:dyDescent="0.25">
      <c r="A71" s="10" t="s">
        <v>1025</v>
      </c>
      <c r="B71" s="10">
        <v>2010</v>
      </c>
      <c r="C71" s="10">
        <v>25473</v>
      </c>
      <c r="D71" s="10">
        <v>70</v>
      </c>
      <c r="E71" s="10">
        <v>13650</v>
      </c>
      <c r="F71" s="10">
        <v>0.53586150041220115</v>
      </c>
      <c r="G71" s="10">
        <v>2.7480076944215444E-3</v>
      </c>
    </row>
    <row r="72" spans="1:7" x14ac:dyDescent="0.25">
      <c r="A72" s="10" t="s">
        <v>1032</v>
      </c>
      <c r="B72" s="10">
        <v>2010</v>
      </c>
      <c r="C72" s="10">
        <v>25473</v>
      </c>
      <c r="D72" s="10">
        <v>44</v>
      </c>
      <c r="E72" s="10">
        <v>3964</v>
      </c>
      <c r="F72" s="10">
        <v>0.15561575000981431</v>
      </c>
      <c r="G72" s="10">
        <v>1.7273191222078278E-3</v>
      </c>
    </row>
    <row r="73" spans="1:7" x14ac:dyDescent="0.25">
      <c r="A73" s="10" t="s">
        <v>1039</v>
      </c>
      <c r="B73" s="10">
        <v>2010</v>
      </c>
      <c r="C73" s="10">
        <v>25473</v>
      </c>
      <c r="D73" s="10">
        <v>218</v>
      </c>
      <c r="E73" s="10">
        <v>32862</v>
      </c>
      <c r="F73" s="10">
        <v>1.2900718407725826</v>
      </c>
      <c r="G73" s="10">
        <v>8.558081105484238E-3</v>
      </c>
    </row>
    <row r="74" spans="1:7" x14ac:dyDescent="0.25">
      <c r="A74" s="10" t="s">
        <v>1046</v>
      </c>
      <c r="B74" s="10">
        <v>2010</v>
      </c>
      <c r="C74" s="10">
        <v>25473</v>
      </c>
      <c r="D74" s="10">
        <v>122</v>
      </c>
      <c r="E74" s="10">
        <v>17692</v>
      </c>
      <c r="F74" s="10">
        <v>0.6945393161386566</v>
      </c>
      <c r="G74" s="10">
        <v>4.7893848388489771E-3</v>
      </c>
    </row>
    <row r="75" spans="1:7" x14ac:dyDescent="0.25">
      <c r="A75" s="10" t="s">
        <v>1080</v>
      </c>
      <c r="B75" s="10">
        <v>2010</v>
      </c>
      <c r="C75" s="10">
        <v>25473</v>
      </c>
      <c r="D75" s="10">
        <v>96</v>
      </c>
      <c r="E75" s="10">
        <v>39498</v>
      </c>
      <c r="F75" s="10">
        <v>1.5505829702037452</v>
      </c>
      <c r="G75" s="10">
        <v>3.7686962666352609E-3</v>
      </c>
    </row>
    <row r="76" spans="1:7" x14ac:dyDescent="0.25">
      <c r="A76" s="10" t="s">
        <v>1084</v>
      </c>
      <c r="B76" s="10">
        <v>2010</v>
      </c>
      <c r="C76" s="10">
        <v>25473</v>
      </c>
      <c r="D76" s="10">
        <v>92</v>
      </c>
      <c r="E76" s="10">
        <v>38462</v>
      </c>
      <c r="F76" s="10">
        <v>1.5099124563263062</v>
      </c>
      <c r="G76" s="10">
        <v>3.6116672555254583E-3</v>
      </c>
    </row>
    <row r="77" spans="1:7" x14ac:dyDescent="0.25">
      <c r="A77" s="10" t="s">
        <v>1092</v>
      </c>
      <c r="B77" s="10">
        <v>2010</v>
      </c>
      <c r="C77" s="10">
        <v>25473</v>
      </c>
      <c r="D77" s="10">
        <v>292</v>
      </c>
      <c r="E77" s="10">
        <v>37369</v>
      </c>
      <c r="F77" s="10">
        <v>1.4670042790405526</v>
      </c>
      <c r="G77" s="10">
        <v>1.1463117811015585E-2</v>
      </c>
    </row>
    <row r="78" spans="1:7" x14ac:dyDescent="0.25">
      <c r="A78" s="10" t="s">
        <v>1108</v>
      </c>
      <c r="B78" s="10">
        <v>2010</v>
      </c>
      <c r="C78" s="10">
        <v>25473</v>
      </c>
      <c r="D78" s="10">
        <v>433</v>
      </c>
      <c r="E78" s="10">
        <v>31806</v>
      </c>
      <c r="F78" s="10">
        <v>1.2486161818395949</v>
      </c>
      <c r="G78" s="10">
        <v>1.6998390452636125E-2</v>
      </c>
    </row>
    <row r="79" spans="1:7" x14ac:dyDescent="0.25">
      <c r="A79" s="10" t="s">
        <v>1124</v>
      </c>
      <c r="B79" s="10">
        <v>2010</v>
      </c>
      <c r="C79" s="10">
        <v>25473</v>
      </c>
      <c r="D79" s="10">
        <v>120</v>
      </c>
      <c r="E79" s="10">
        <v>11970</v>
      </c>
      <c r="F79" s="10">
        <v>0.46990931574608408</v>
      </c>
      <c r="G79" s="10">
        <v>4.7108703332940762E-3</v>
      </c>
    </row>
    <row r="80" spans="1:7" x14ac:dyDescent="0.25">
      <c r="A80" s="10" t="s">
        <v>1131</v>
      </c>
      <c r="B80" s="10">
        <v>2010</v>
      </c>
      <c r="C80" s="10">
        <v>25473</v>
      </c>
      <c r="D80" s="10">
        <v>23</v>
      </c>
      <c r="E80" s="10">
        <v>11362</v>
      </c>
      <c r="F80" s="10">
        <v>0.4460409060573941</v>
      </c>
      <c r="G80" s="10">
        <v>9.0291681388136457E-4</v>
      </c>
    </row>
    <row r="81" spans="1:7" x14ac:dyDescent="0.25">
      <c r="A81" s="10" t="s">
        <v>1140</v>
      </c>
      <c r="B81" s="10">
        <v>2010</v>
      </c>
      <c r="C81" s="10">
        <v>25473</v>
      </c>
      <c r="D81" s="10">
        <v>35</v>
      </c>
      <c r="E81" s="10">
        <v>8960</v>
      </c>
      <c r="F81" s="10">
        <v>0.35174498488595768</v>
      </c>
      <c r="G81" s="10">
        <v>1.3740038472107722E-3</v>
      </c>
    </row>
    <row r="82" spans="1:7" x14ac:dyDescent="0.25">
      <c r="A82" s="10" t="s">
        <v>1149</v>
      </c>
      <c r="B82" s="10">
        <v>2010</v>
      </c>
      <c r="C82" s="10">
        <v>25473</v>
      </c>
      <c r="D82" s="10">
        <v>181</v>
      </c>
      <c r="E82" s="10">
        <v>14553</v>
      </c>
      <c r="F82" s="10">
        <v>0.57131079967023912</v>
      </c>
      <c r="G82" s="10">
        <v>7.1055627527185647E-3</v>
      </c>
    </row>
    <row r="83" spans="1:7" x14ac:dyDescent="0.25">
      <c r="A83" s="10" t="s">
        <v>1157</v>
      </c>
      <c r="B83" s="10">
        <v>2010</v>
      </c>
      <c r="C83" s="10">
        <v>25473</v>
      </c>
      <c r="D83" s="10">
        <v>15</v>
      </c>
      <c r="E83" s="10">
        <v>6300</v>
      </c>
      <c r="F83" s="10">
        <v>0.247320692497939</v>
      </c>
      <c r="G83" s="10">
        <v>5.8885879166175952E-4</v>
      </c>
    </row>
    <row r="84" spans="1:7" x14ac:dyDescent="0.25">
      <c r="A84" s="10" t="s">
        <v>1192</v>
      </c>
      <c r="B84" s="10">
        <v>2010</v>
      </c>
      <c r="C84" s="10">
        <v>25473</v>
      </c>
      <c r="D84" s="10">
        <v>92</v>
      </c>
      <c r="E84" s="10">
        <v>15646</v>
      </c>
      <c r="F84" s="10">
        <v>0.61421897695599259</v>
      </c>
      <c r="G84" s="10">
        <v>3.6116672555254583E-3</v>
      </c>
    </row>
    <row r="85" spans="1:7" x14ac:dyDescent="0.25">
      <c r="A85" s="10" t="s">
        <v>1202</v>
      </c>
      <c r="B85" s="10">
        <v>2010</v>
      </c>
      <c r="C85" s="10">
        <v>25473</v>
      </c>
      <c r="D85" s="10">
        <v>209</v>
      </c>
      <c r="E85" s="10">
        <v>54034</v>
      </c>
      <c r="F85" s="10">
        <v>2.1212263965767675</v>
      </c>
      <c r="G85" s="10">
        <v>8.2047658304871818E-3</v>
      </c>
    </row>
    <row r="86" spans="1:7" x14ac:dyDescent="0.25">
      <c r="A86" s="10" t="s">
        <v>1209</v>
      </c>
      <c r="B86" s="10">
        <v>2010</v>
      </c>
      <c r="C86" s="10">
        <v>25473</v>
      </c>
      <c r="D86" s="10">
        <v>300</v>
      </c>
      <c r="E86" s="10">
        <v>36599</v>
      </c>
      <c r="F86" s="10">
        <v>1.4367761944019157</v>
      </c>
      <c r="G86" s="10">
        <v>1.177717583323519E-2</v>
      </c>
    </row>
    <row r="87" spans="1:7" x14ac:dyDescent="0.25">
      <c r="A87" s="10" t="s">
        <v>1218</v>
      </c>
      <c r="B87" s="10">
        <v>2010</v>
      </c>
      <c r="C87" s="10">
        <v>25473</v>
      </c>
      <c r="D87" s="10">
        <v>373</v>
      </c>
      <c r="E87" s="10">
        <v>35079</v>
      </c>
      <c r="F87" s="10">
        <v>1.3771051701801909</v>
      </c>
      <c r="G87" s="10">
        <v>1.4642955285989086E-2</v>
      </c>
    </row>
    <row r="88" spans="1:7" x14ac:dyDescent="0.25">
      <c r="A88" s="10" t="s">
        <v>1237</v>
      </c>
      <c r="B88" s="10">
        <v>2010</v>
      </c>
      <c r="C88" s="10">
        <v>25473</v>
      </c>
      <c r="D88" s="10">
        <v>231</v>
      </c>
      <c r="E88" s="10">
        <v>11647</v>
      </c>
      <c r="F88" s="10">
        <v>0.45722922309896752</v>
      </c>
      <c r="G88" s="10">
        <v>9.0684253915910961E-3</v>
      </c>
    </row>
    <row r="89" spans="1:7" x14ac:dyDescent="0.25">
      <c r="A89" s="10" t="s">
        <v>1012</v>
      </c>
      <c r="B89" s="10">
        <v>2010</v>
      </c>
      <c r="C89" s="10">
        <v>25473</v>
      </c>
      <c r="D89" s="10">
        <v>10</v>
      </c>
      <c r="E89" s="10">
        <v>3960</v>
      </c>
      <c r="F89" s="10">
        <v>0.1554587209987045</v>
      </c>
      <c r="G89" s="10">
        <v>3.9257252777450633E-4</v>
      </c>
    </row>
    <row r="90" spans="1:7" x14ac:dyDescent="0.25">
      <c r="A90" s="10" t="s">
        <v>1021</v>
      </c>
      <c r="B90" s="10">
        <v>2010</v>
      </c>
      <c r="C90" s="10">
        <v>25473</v>
      </c>
      <c r="D90" s="10">
        <v>130</v>
      </c>
      <c r="E90" s="10">
        <v>28951</v>
      </c>
      <c r="F90" s="10">
        <v>1.1365367251599734</v>
      </c>
      <c r="G90" s="10">
        <v>5.1034428610685825E-3</v>
      </c>
    </row>
    <row r="91" spans="1:7" x14ac:dyDescent="0.25">
      <c r="A91" s="10" t="s">
        <v>1026</v>
      </c>
      <c r="B91" s="10">
        <v>2010</v>
      </c>
      <c r="C91" s="10">
        <v>25473</v>
      </c>
      <c r="D91" s="10">
        <v>391</v>
      </c>
      <c r="E91" s="10">
        <v>27753</v>
      </c>
      <c r="F91" s="10">
        <v>1.0895065363325875</v>
      </c>
      <c r="G91" s="10">
        <v>1.5349585835983198E-2</v>
      </c>
    </row>
    <row r="92" spans="1:7" x14ac:dyDescent="0.25">
      <c r="A92" s="10" t="s">
        <v>1033</v>
      </c>
      <c r="B92" s="10">
        <v>2010</v>
      </c>
      <c r="C92" s="10">
        <v>25473</v>
      </c>
      <c r="D92" s="10">
        <v>72</v>
      </c>
      <c r="E92" s="10">
        <v>14791</v>
      </c>
      <c r="F92" s="10">
        <v>0.58065402583127235</v>
      </c>
      <c r="G92" s="10">
        <v>2.8265221999764457E-3</v>
      </c>
    </row>
    <row r="93" spans="1:7" x14ac:dyDescent="0.25">
      <c r="A93" s="10" t="s">
        <v>1040</v>
      </c>
      <c r="B93" s="10">
        <v>2010</v>
      </c>
      <c r="C93" s="10">
        <v>25473</v>
      </c>
      <c r="D93" s="10">
        <v>353</v>
      </c>
      <c r="E93" s="10">
        <v>37479</v>
      </c>
      <c r="F93" s="10">
        <v>1.4713225768460723</v>
      </c>
      <c r="G93" s="10">
        <v>1.3857810230440073E-2</v>
      </c>
    </row>
    <row r="94" spans="1:7" x14ac:dyDescent="0.25">
      <c r="A94" s="10" t="s">
        <v>1047</v>
      </c>
      <c r="B94" s="10">
        <v>2010</v>
      </c>
      <c r="C94" s="10">
        <v>25473</v>
      </c>
      <c r="D94" s="10">
        <v>971</v>
      </c>
      <c r="E94" s="10">
        <v>66687</v>
      </c>
      <c r="F94" s="10">
        <v>2.6179484159698503</v>
      </c>
      <c r="G94" s="10">
        <v>3.8118792446904567E-2</v>
      </c>
    </row>
    <row r="95" spans="1:7" x14ac:dyDescent="0.25">
      <c r="A95" s="10" t="s">
        <v>1055</v>
      </c>
      <c r="B95" s="10">
        <v>2010</v>
      </c>
      <c r="C95" s="10">
        <v>25473</v>
      </c>
      <c r="D95" s="10">
        <v>712</v>
      </c>
      <c r="E95" s="10">
        <v>30964</v>
      </c>
      <c r="F95" s="10">
        <v>1.2155615750009814</v>
      </c>
      <c r="G95" s="10">
        <v>2.7951163977544852E-2</v>
      </c>
    </row>
    <row r="96" spans="1:7" x14ac:dyDescent="0.25">
      <c r="A96" s="10" t="s">
        <v>1064</v>
      </c>
      <c r="B96" s="10">
        <v>2010</v>
      </c>
      <c r="C96" s="10">
        <v>25473</v>
      </c>
      <c r="D96" s="10">
        <v>6</v>
      </c>
      <c r="E96" s="10">
        <v>2784</v>
      </c>
      <c r="F96" s="10">
        <v>0.10929219173242256</v>
      </c>
      <c r="G96" s="10">
        <v>2.3554351666470381E-4</v>
      </c>
    </row>
    <row r="97" spans="1:7" x14ac:dyDescent="0.25">
      <c r="A97" s="10" t="s">
        <v>1072</v>
      </c>
      <c r="B97" s="10">
        <v>2010</v>
      </c>
      <c r="C97" s="10">
        <v>25473</v>
      </c>
      <c r="D97" s="10">
        <v>208</v>
      </c>
      <c r="E97" s="10">
        <v>15345</v>
      </c>
      <c r="F97" s="10">
        <v>0.60240254386997993</v>
      </c>
      <c r="G97" s="10">
        <v>8.1655085777097326E-3</v>
      </c>
    </row>
    <row r="98" spans="1:7" x14ac:dyDescent="0.25">
      <c r="A98" s="10" t="s">
        <v>1081</v>
      </c>
      <c r="B98" s="10">
        <v>2010</v>
      </c>
      <c r="C98" s="10">
        <v>25473</v>
      </c>
      <c r="D98" s="10">
        <v>136</v>
      </c>
      <c r="E98" s="10">
        <v>5636</v>
      </c>
      <c r="F98" s="10">
        <v>0.22125387665371177</v>
      </c>
      <c r="G98" s="10">
        <v>5.338986377733286E-3</v>
      </c>
    </row>
    <row r="99" spans="1:7" x14ac:dyDescent="0.25">
      <c r="A99" s="10" t="s">
        <v>1093</v>
      </c>
      <c r="B99" s="10">
        <v>2010</v>
      </c>
      <c r="C99" s="10">
        <v>25473</v>
      </c>
      <c r="D99" s="10">
        <v>156</v>
      </c>
      <c r="E99" s="10">
        <v>12639</v>
      </c>
      <c r="F99" s="10">
        <v>0.49617241785419858</v>
      </c>
      <c r="G99" s="10">
        <v>6.1241314332822986E-3</v>
      </c>
    </row>
    <row r="100" spans="1:7" x14ac:dyDescent="0.25">
      <c r="A100" s="10" t="s">
        <v>1109</v>
      </c>
      <c r="B100" s="10">
        <v>2010</v>
      </c>
      <c r="C100" s="10">
        <v>25473</v>
      </c>
      <c r="D100" s="10">
        <v>86</v>
      </c>
      <c r="E100" s="10">
        <v>29332</v>
      </c>
      <c r="F100" s="10">
        <v>1.151493738468182</v>
      </c>
      <c r="G100" s="10">
        <v>3.3761237388607547E-3</v>
      </c>
    </row>
    <row r="101" spans="1:7" x14ac:dyDescent="0.25">
      <c r="A101" s="10" t="s">
        <v>1116</v>
      </c>
      <c r="B101" s="10">
        <v>2010</v>
      </c>
      <c r="C101" s="10">
        <v>25473</v>
      </c>
      <c r="D101" s="10">
        <v>32</v>
      </c>
      <c r="E101" s="10">
        <v>2913</v>
      </c>
      <c r="F101" s="10">
        <v>0.1143563773407137</v>
      </c>
      <c r="G101" s="10">
        <v>1.2562320888784204E-3</v>
      </c>
    </row>
    <row r="102" spans="1:7" x14ac:dyDescent="0.25">
      <c r="A102" s="10" t="s">
        <v>1125</v>
      </c>
      <c r="B102" s="10">
        <v>2010</v>
      </c>
      <c r="C102" s="10">
        <v>25473</v>
      </c>
      <c r="D102" s="10">
        <v>54</v>
      </c>
      <c r="E102" s="10">
        <v>11829</v>
      </c>
      <c r="F102" s="10">
        <v>0.46437404310446356</v>
      </c>
      <c r="G102" s="10">
        <v>2.1198916499823341E-3</v>
      </c>
    </row>
    <row r="103" spans="1:7" x14ac:dyDescent="0.25">
      <c r="A103" s="10" t="s">
        <v>1132</v>
      </c>
      <c r="B103" s="10">
        <v>2010</v>
      </c>
      <c r="C103" s="10">
        <v>25473</v>
      </c>
      <c r="D103" s="10">
        <v>3530</v>
      </c>
      <c r="E103" s="10">
        <v>336652</v>
      </c>
      <c r="F103" s="10">
        <v>13.21603266203431</v>
      </c>
      <c r="G103" s="10">
        <v>0.13857810230440074</v>
      </c>
    </row>
    <row r="104" spans="1:7" x14ac:dyDescent="0.25">
      <c r="A104" s="10" t="s">
        <v>1141</v>
      </c>
      <c r="B104" s="10">
        <v>2010</v>
      </c>
      <c r="C104" s="10">
        <v>25473</v>
      </c>
      <c r="D104" s="10">
        <v>1149</v>
      </c>
      <c r="E104" s="10">
        <v>134379</v>
      </c>
      <c r="F104" s="10">
        <v>5.2753503709810383</v>
      </c>
      <c r="G104" s="10">
        <v>4.510658344129078E-2</v>
      </c>
    </row>
    <row r="105" spans="1:7" x14ac:dyDescent="0.25">
      <c r="A105" s="10" t="s">
        <v>1150</v>
      </c>
      <c r="B105" s="10">
        <v>2010</v>
      </c>
      <c r="C105" s="10">
        <v>25473</v>
      </c>
      <c r="D105" s="10">
        <v>599</v>
      </c>
      <c r="E105" s="10">
        <v>163056</v>
      </c>
      <c r="F105" s="10">
        <v>6.4011306088799902</v>
      </c>
      <c r="G105" s="10">
        <v>2.3515094413692931E-2</v>
      </c>
    </row>
    <row r="106" spans="1:7" x14ac:dyDescent="0.25">
      <c r="A106" s="10" t="s">
        <v>1158</v>
      </c>
      <c r="B106" s="10">
        <v>2010</v>
      </c>
      <c r="C106" s="10">
        <v>25473</v>
      </c>
      <c r="D106" s="10">
        <v>574</v>
      </c>
      <c r="E106" s="10">
        <v>206156</v>
      </c>
      <c r="F106" s="10">
        <v>8.0931182035881122</v>
      </c>
      <c r="G106" s="10">
        <v>2.2533663094256664E-2</v>
      </c>
    </row>
    <row r="107" spans="1:7" x14ac:dyDescent="0.25">
      <c r="A107" s="10" t="s">
        <v>1166</v>
      </c>
      <c r="B107" s="10">
        <v>2010</v>
      </c>
      <c r="C107" s="10">
        <v>25473</v>
      </c>
      <c r="D107" s="10">
        <v>56</v>
      </c>
      <c r="E107" s="10">
        <v>13472</v>
      </c>
      <c r="F107" s="10">
        <v>0.52887370941781497</v>
      </c>
      <c r="G107" s="10">
        <v>2.1984061555372354E-3</v>
      </c>
    </row>
    <row r="108" spans="1:7" x14ac:dyDescent="0.25">
      <c r="A108" s="10" t="s">
        <v>1175</v>
      </c>
      <c r="B108" s="10">
        <v>2010</v>
      </c>
      <c r="C108" s="10">
        <v>25473</v>
      </c>
      <c r="D108" s="10">
        <v>26</v>
      </c>
      <c r="E108" s="10">
        <v>2689</v>
      </c>
      <c r="F108" s="10">
        <v>0.10556275271856476</v>
      </c>
      <c r="G108" s="10">
        <v>1.0206885722137166E-3</v>
      </c>
    </row>
    <row r="109" spans="1:7" x14ac:dyDescent="0.25">
      <c r="A109" s="10" t="s">
        <v>1182</v>
      </c>
      <c r="B109" s="10">
        <v>2010</v>
      </c>
      <c r="C109" s="10">
        <v>25473</v>
      </c>
      <c r="D109" s="10">
        <v>408</v>
      </c>
      <c r="E109" s="10">
        <v>112852</v>
      </c>
      <c r="F109" s="10">
        <v>4.430259490440859</v>
      </c>
      <c r="G109" s="10">
        <v>1.6016959133199858E-2</v>
      </c>
    </row>
    <row r="110" spans="1:7" x14ac:dyDescent="0.25">
      <c r="A110" s="10" t="s">
        <v>1193</v>
      </c>
      <c r="B110" s="10">
        <v>2010</v>
      </c>
      <c r="C110" s="10">
        <v>25473</v>
      </c>
      <c r="D110" s="10">
        <v>12</v>
      </c>
      <c r="E110" s="10">
        <v>840</v>
      </c>
      <c r="F110" s="10">
        <v>3.2976092333058531E-2</v>
      </c>
      <c r="G110" s="10">
        <v>4.7108703332940762E-4</v>
      </c>
    </row>
    <row r="111" spans="1:7" x14ac:dyDescent="0.25">
      <c r="A111" s="10" t="s">
        <v>1210</v>
      </c>
      <c r="B111" s="10">
        <v>2010</v>
      </c>
      <c r="C111" s="10">
        <v>25473</v>
      </c>
      <c r="D111" s="10">
        <v>95</v>
      </c>
      <c r="E111" s="10">
        <v>5929</v>
      </c>
      <c r="F111" s="10">
        <v>0.2327562517175048</v>
      </c>
      <c r="G111" s="10">
        <v>3.7294390138578101E-3</v>
      </c>
    </row>
    <row r="112" spans="1:7" x14ac:dyDescent="0.25">
      <c r="A112" s="10" t="s">
        <v>1219</v>
      </c>
      <c r="B112" s="10">
        <v>2010</v>
      </c>
      <c r="C112" s="10">
        <v>25473</v>
      </c>
      <c r="D112" s="10">
        <v>12</v>
      </c>
      <c r="E112" s="10">
        <v>4980</v>
      </c>
      <c r="F112" s="10">
        <v>0.19550111883170415</v>
      </c>
      <c r="G112" s="10">
        <v>4.7108703332940762E-4</v>
      </c>
    </row>
    <row r="113" spans="1:7" x14ac:dyDescent="0.25">
      <c r="A113" s="10" t="s">
        <v>1225</v>
      </c>
      <c r="B113" s="10">
        <v>2010</v>
      </c>
      <c r="C113" s="10">
        <v>25473</v>
      </c>
      <c r="D113" s="10">
        <v>10</v>
      </c>
      <c r="E113" s="10">
        <v>3670</v>
      </c>
      <c r="F113" s="10">
        <v>0.14407411769324383</v>
      </c>
      <c r="G113" s="10">
        <v>3.9257252777450633E-4</v>
      </c>
    </row>
    <row r="114" spans="1:7" x14ac:dyDescent="0.25">
      <c r="A114" s="10" t="s">
        <v>1231</v>
      </c>
      <c r="B114" s="10">
        <v>2010</v>
      </c>
      <c r="C114" s="10">
        <v>25473</v>
      </c>
      <c r="D114" s="10">
        <v>198</v>
      </c>
      <c r="E114" s="10">
        <v>14497</v>
      </c>
      <c r="F114" s="10">
        <v>0.56911239351470189</v>
      </c>
      <c r="G114" s="10">
        <v>7.7729360499352255E-3</v>
      </c>
    </row>
    <row r="115" spans="1:7" x14ac:dyDescent="0.25">
      <c r="A115" s="10" t="s">
        <v>1238</v>
      </c>
      <c r="B115" s="10">
        <v>2010</v>
      </c>
      <c r="C115" s="10">
        <v>25473</v>
      </c>
      <c r="D115" s="10">
        <v>41</v>
      </c>
      <c r="E115" s="10">
        <v>18261</v>
      </c>
      <c r="F115" s="10">
        <v>0.71687669296902601</v>
      </c>
      <c r="G115" s="10">
        <v>1.609547363875476E-3</v>
      </c>
    </row>
    <row r="116" spans="1:7" x14ac:dyDescent="0.25">
      <c r="A116" s="10" t="s">
        <v>1013</v>
      </c>
      <c r="B116" s="10">
        <v>2010</v>
      </c>
      <c r="C116" s="10">
        <v>25473</v>
      </c>
      <c r="D116" s="10">
        <v>73</v>
      </c>
      <c r="E116" s="10">
        <v>7097</v>
      </c>
      <c r="F116" s="10">
        <v>0.27860872296156713</v>
      </c>
      <c r="G116" s="10">
        <v>2.8657794527538962E-3</v>
      </c>
    </row>
    <row r="117" spans="1:7" x14ac:dyDescent="0.25">
      <c r="A117" s="10" t="s">
        <v>1041</v>
      </c>
      <c r="B117" s="10">
        <v>2010</v>
      </c>
      <c r="C117" s="10">
        <v>25473</v>
      </c>
      <c r="D117" s="10">
        <v>152</v>
      </c>
      <c r="E117" s="10">
        <v>9357</v>
      </c>
      <c r="F117" s="10">
        <v>0.36733011423860557</v>
      </c>
      <c r="G117" s="10">
        <v>5.9671024221724968E-3</v>
      </c>
    </row>
    <row r="118" spans="1:7" x14ac:dyDescent="0.25">
      <c r="A118" s="10" t="s">
        <v>1048</v>
      </c>
      <c r="B118" s="10">
        <v>2010</v>
      </c>
      <c r="C118" s="10">
        <v>25473</v>
      </c>
      <c r="D118" s="10">
        <v>279</v>
      </c>
      <c r="E118" s="10">
        <v>43608</v>
      </c>
      <c r="F118" s="10">
        <v>1.7119302791190671</v>
      </c>
      <c r="G118" s="10">
        <v>1.0952773524908727E-2</v>
      </c>
    </row>
    <row r="119" spans="1:7" x14ac:dyDescent="0.25">
      <c r="A119" s="10" t="s">
        <v>1085</v>
      </c>
      <c r="B119" s="10">
        <v>2010</v>
      </c>
      <c r="C119" s="10">
        <v>25473</v>
      </c>
      <c r="D119" s="10">
        <v>1831</v>
      </c>
      <c r="E119" s="10">
        <v>219387</v>
      </c>
      <c r="F119" s="10">
        <v>8.6125309150865625</v>
      </c>
      <c r="G119" s="10">
        <v>7.1880029835512116E-2</v>
      </c>
    </row>
    <row r="120" spans="1:7" x14ac:dyDescent="0.25">
      <c r="A120" s="10" t="s">
        <v>1094</v>
      </c>
      <c r="B120" s="10">
        <v>2010</v>
      </c>
      <c r="C120" s="10">
        <v>25473</v>
      </c>
      <c r="D120" s="10">
        <v>2768</v>
      </c>
      <c r="E120" s="10">
        <v>419374</v>
      </c>
      <c r="F120" s="10">
        <v>16.463471126290582</v>
      </c>
      <c r="G120" s="10">
        <v>0.10866407568798335</v>
      </c>
    </row>
    <row r="121" spans="1:7" x14ac:dyDescent="0.25">
      <c r="A121" s="10" t="s">
        <v>1100</v>
      </c>
      <c r="B121" s="10">
        <v>2010</v>
      </c>
      <c r="C121" s="10">
        <v>25473</v>
      </c>
      <c r="D121" s="10">
        <v>214</v>
      </c>
      <c r="E121" s="10">
        <v>29987</v>
      </c>
      <c r="F121" s="10">
        <v>1.1772072390374122</v>
      </c>
      <c r="G121" s="10">
        <v>8.4010520943744362E-3</v>
      </c>
    </row>
    <row r="122" spans="1:7" x14ac:dyDescent="0.25">
      <c r="A122" s="10" t="s">
        <v>1110</v>
      </c>
      <c r="B122" s="10">
        <v>2010</v>
      </c>
      <c r="C122" s="10">
        <v>25473</v>
      </c>
      <c r="D122" s="10">
        <v>4380</v>
      </c>
      <c r="E122" s="10">
        <v>298684</v>
      </c>
      <c r="F122" s="10">
        <v>11.725513288580066</v>
      </c>
      <c r="G122" s="10">
        <v>0.17194676716523377</v>
      </c>
    </row>
    <row r="123" spans="1:7" x14ac:dyDescent="0.25">
      <c r="A123" s="10" t="s">
        <v>1117</v>
      </c>
      <c r="B123" s="10">
        <v>2010</v>
      </c>
      <c r="C123" s="10">
        <v>25473</v>
      </c>
      <c r="D123" s="10">
        <v>150</v>
      </c>
      <c r="E123" s="10">
        <v>19745</v>
      </c>
      <c r="F123" s="10">
        <v>0.77513445609076281</v>
      </c>
      <c r="G123" s="10">
        <v>5.888587916617595E-3</v>
      </c>
    </row>
    <row r="124" spans="1:7" x14ac:dyDescent="0.25">
      <c r="A124" s="10" t="s">
        <v>1126</v>
      </c>
      <c r="B124" s="10">
        <v>2010</v>
      </c>
      <c r="C124" s="10">
        <v>25473</v>
      </c>
      <c r="D124" s="10">
        <v>369</v>
      </c>
      <c r="E124" s="10">
        <v>132054</v>
      </c>
      <c r="F124" s="10">
        <v>5.184077258273466</v>
      </c>
      <c r="G124" s="10">
        <v>1.4485926274879284E-2</v>
      </c>
    </row>
    <row r="125" spans="1:7" x14ac:dyDescent="0.25">
      <c r="A125" s="10" t="s">
        <v>1142</v>
      </c>
      <c r="B125" s="10">
        <v>2010</v>
      </c>
      <c r="C125" s="10">
        <v>25473</v>
      </c>
      <c r="D125" s="10">
        <v>495</v>
      </c>
      <c r="E125" s="10">
        <v>15985</v>
      </c>
      <c r="F125" s="10">
        <v>0.62752718564754839</v>
      </c>
      <c r="G125" s="10">
        <v>1.9432340124838063E-2</v>
      </c>
    </row>
    <row r="126" spans="1:7" x14ac:dyDescent="0.25">
      <c r="A126" s="10" t="s">
        <v>1151</v>
      </c>
      <c r="B126" s="10">
        <v>2010</v>
      </c>
      <c r="C126" s="10">
        <v>25473</v>
      </c>
      <c r="D126" s="10">
        <v>60</v>
      </c>
      <c r="E126" s="10">
        <v>10380</v>
      </c>
      <c r="F126" s="10">
        <v>0.40749028382993757</v>
      </c>
      <c r="G126" s="10">
        <v>2.3554351666470381E-3</v>
      </c>
    </row>
    <row r="127" spans="1:7" x14ac:dyDescent="0.25">
      <c r="A127" s="10" t="s">
        <v>1167</v>
      </c>
      <c r="B127" s="10">
        <v>2010</v>
      </c>
      <c r="C127" s="10">
        <v>25473</v>
      </c>
      <c r="D127" s="10">
        <v>1137</v>
      </c>
      <c r="E127" s="10">
        <v>16990</v>
      </c>
      <c r="F127" s="10">
        <v>0.66698072468888625</v>
      </c>
      <c r="G127" s="10">
        <v>4.463549640796137E-2</v>
      </c>
    </row>
    <row r="128" spans="1:7" x14ac:dyDescent="0.25">
      <c r="A128" s="10" t="s">
        <v>1176</v>
      </c>
      <c r="B128" s="10">
        <v>2010</v>
      </c>
      <c r="C128" s="10">
        <v>25473</v>
      </c>
      <c r="D128" s="10">
        <v>836</v>
      </c>
      <c r="E128" s="10">
        <v>33023</v>
      </c>
      <c r="F128" s="10">
        <v>1.2963922584697523</v>
      </c>
      <c r="G128" s="10">
        <v>3.2819063321948727E-2</v>
      </c>
    </row>
    <row r="129" spans="1:7" x14ac:dyDescent="0.25">
      <c r="A129" s="10" t="s">
        <v>1183</v>
      </c>
      <c r="B129" s="10">
        <v>2010</v>
      </c>
      <c r="C129" s="10">
        <v>25473</v>
      </c>
      <c r="D129" s="10">
        <v>260</v>
      </c>
      <c r="E129" s="10">
        <v>11530</v>
      </c>
      <c r="F129" s="10">
        <v>0.45263612452400581</v>
      </c>
      <c r="G129" s="10">
        <v>1.0206885722137165E-2</v>
      </c>
    </row>
    <row r="130" spans="1:7" x14ac:dyDescent="0.25">
      <c r="A130" s="10" t="s">
        <v>1194</v>
      </c>
      <c r="B130" s="10">
        <v>2010</v>
      </c>
      <c r="C130" s="10">
        <v>25473</v>
      </c>
      <c r="D130" s="10">
        <v>210</v>
      </c>
      <c r="E130" s="10">
        <v>52900</v>
      </c>
      <c r="F130" s="10">
        <v>2.0767086719271384</v>
      </c>
      <c r="G130" s="10">
        <v>8.2440230832646327E-3</v>
      </c>
    </row>
    <row r="131" spans="1:7" x14ac:dyDescent="0.25">
      <c r="A131" s="10" t="s">
        <v>1211</v>
      </c>
      <c r="B131" s="10">
        <v>2010</v>
      </c>
      <c r="C131" s="10">
        <v>25473</v>
      </c>
      <c r="D131" s="10">
        <v>272</v>
      </c>
      <c r="E131" s="10">
        <v>11148</v>
      </c>
      <c r="F131" s="10">
        <v>0.43763985396301969</v>
      </c>
      <c r="G131" s="10">
        <v>1.0677972755466572E-2</v>
      </c>
    </row>
    <row r="132" spans="1:7" x14ac:dyDescent="0.25">
      <c r="A132" s="10" t="s">
        <v>1220</v>
      </c>
      <c r="B132" s="10">
        <v>2010</v>
      </c>
      <c r="C132" s="10">
        <v>25473</v>
      </c>
      <c r="D132" s="10">
        <v>52</v>
      </c>
      <c r="E132" s="10">
        <v>936</v>
      </c>
      <c r="F132" s="10">
        <v>3.6744788599693795E-2</v>
      </c>
      <c r="G132" s="10">
        <v>2.0413771444274332E-3</v>
      </c>
    </row>
    <row r="133" spans="1:7" x14ac:dyDescent="0.25">
      <c r="A133" s="10" t="s">
        <v>1014</v>
      </c>
      <c r="B133" s="10">
        <v>2010</v>
      </c>
      <c r="C133" s="10">
        <v>25473</v>
      </c>
      <c r="D133" s="10">
        <v>84</v>
      </c>
      <c r="E133" s="10">
        <v>48428</v>
      </c>
      <c r="F133" s="10">
        <v>1.9011502375063793</v>
      </c>
      <c r="G133" s="10">
        <v>3.2976092333058533E-3</v>
      </c>
    </row>
    <row r="134" spans="1:7" x14ac:dyDescent="0.25">
      <c r="A134" s="10" t="s">
        <v>1027</v>
      </c>
      <c r="B134" s="10">
        <v>2010</v>
      </c>
      <c r="C134" s="10">
        <v>25473</v>
      </c>
      <c r="D134" s="10">
        <v>12</v>
      </c>
      <c r="E134" s="10">
        <v>4284</v>
      </c>
      <c r="F134" s="10">
        <v>0.16817807089859851</v>
      </c>
      <c r="G134" s="10">
        <v>4.7108703332940762E-4</v>
      </c>
    </row>
    <row r="135" spans="1:7" x14ac:dyDescent="0.25">
      <c r="A135" s="10" t="s">
        <v>1034</v>
      </c>
      <c r="B135" s="10">
        <v>2010</v>
      </c>
      <c r="C135" s="10">
        <v>25473</v>
      </c>
      <c r="D135" s="10">
        <v>10</v>
      </c>
      <c r="E135" s="10">
        <v>3810</v>
      </c>
      <c r="F135" s="10">
        <v>0.14957013308208691</v>
      </c>
      <c r="G135" s="10">
        <v>3.9257252777450633E-4</v>
      </c>
    </row>
    <row r="136" spans="1:7" x14ac:dyDescent="0.25">
      <c r="A136" s="10" t="s">
        <v>1065</v>
      </c>
      <c r="B136" s="10">
        <v>2010</v>
      </c>
      <c r="C136" s="10">
        <v>25473</v>
      </c>
      <c r="D136" s="10">
        <v>71</v>
      </c>
      <c r="E136" s="10">
        <v>5890</v>
      </c>
      <c r="F136" s="10">
        <v>0.23122521885918423</v>
      </c>
      <c r="G136" s="10">
        <v>2.7872649471989948E-3</v>
      </c>
    </row>
    <row r="137" spans="1:7" x14ac:dyDescent="0.25">
      <c r="A137" s="10" t="s">
        <v>1073</v>
      </c>
      <c r="B137" s="10">
        <v>2010</v>
      </c>
      <c r="C137" s="10">
        <v>25473</v>
      </c>
      <c r="D137" s="10">
        <v>92</v>
      </c>
      <c r="E137" s="10">
        <v>23484</v>
      </c>
      <c r="F137" s="10">
        <v>0.92191732422565065</v>
      </c>
      <c r="G137" s="10">
        <v>3.6116672555254583E-3</v>
      </c>
    </row>
    <row r="138" spans="1:7" x14ac:dyDescent="0.25">
      <c r="A138" s="10" t="s">
        <v>1082</v>
      </c>
      <c r="B138" s="10">
        <v>2010</v>
      </c>
      <c r="C138" s="10">
        <v>25473</v>
      </c>
      <c r="D138" s="10">
        <v>57</v>
      </c>
      <c r="E138" s="10">
        <v>24738</v>
      </c>
      <c r="F138" s="10">
        <v>0.97114591920857374</v>
      </c>
      <c r="G138" s="10">
        <v>2.2376634083146863E-3</v>
      </c>
    </row>
    <row r="139" spans="1:7" x14ac:dyDescent="0.25">
      <c r="A139" s="10" t="s">
        <v>1086</v>
      </c>
      <c r="B139" s="10">
        <v>2010</v>
      </c>
      <c r="C139" s="10">
        <v>25473</v>
      </c>
      <c r="D139" s="10">
        <v>17</v>
      </c>
      <c r="E139" s="10">
        <v>1989</v>
      </c>
      <c r="F139" s="10">
        <v>7.8082675774349311E-2</v>
      </c>
      <c r="G139" s="10">
        <v>6.6737329721666076E-4</v>
      </c>
    </row>
    <row r="140" spans="1:7" x14ac:dyDescent="0.25">
      <c r="A140" s="10" t="s">
        <v>1095</v>
      </c>
      <c r="B140" s="10">
        <v>2010</v>
      </c>
      <c r="C140" s="10">
        <v>25473</v>
      </c>
      <c r="D140" s="10">
        <v>12</v>
      </c>
      <c r="E140" s="10">
        <v>4284</v>
      </c>
      <c r="F140" s="10">
        <v>0.16817807089859851</v>
      </c>
      <c r="G140" s="10">
        <v>4.7108703332940762E-4</v>
      </c>
    </row>
    <row r="141" spans="1:7" x14ac:dyDescent="0.25">
      <c r="A141" s="10" t="s">
        <v>1101</v>
      </c>
      <c r="B141" s="10">
        <v>2010</v>
      </c>
      <c r="C141" s="10">
        <v>25473</v>
      </c>
      <c r="D141" s="10">
        <v>137</v>
      </c>
      <c r="E141" s="10">
        <v>5793</v>
      </c>
      <c r="F141" s="10">
        <v>0.22741726533977152</v>
      </c>
      <c r="G141" s="10">
        <v>5.3782436305107369E-3</v>
      </c>
    </row>
    <row r="142" spans="1:7" x14ac:dyDescent="0.25">
      <c r="A142" s="10" t="s">
        <v>1111</v>
      </c>
      <c r="B142" s="10">
        <v>2010</v>
      </c>
      <c r="C142" s="10">
        <v>25473</v>
      </c>
      <c r="D142" s="10">
        <v>994</v>
      </c>
      <c r="E142" s="10">
        <v>38766</v>
      </c>
      <c r="F142" s="10">
        <v>1.5218466611706514</v>
      </c>
      <c r="G142" s="10">
        <v>3.9021709260785929E-2</v>
      </c>
    </row>
    <row r="143" spans="1:7" x14ac:dyDescent="0.25">
      <c r="A143" s="10" t="s">
        <v>1118</v>
      </c>
      <c r="B143" s="10">
        <v>2010</v>
      </c>
      <c r="C143" s="10">
        <v>25473</v>
      </c>
      <c r="D143" s="10">
        <v>80</v>
      </c>
      <c r="E143" s="10">
        <v>16829</v>
      </c>
      <c r="F143" s="10">
        <v>0.66066030699171674</v>
      </c>
      <c r="G143" s="10">
        <v>3.1405802221960506E-3</v>
      </c>
    </row>
    <row r="144" spans="1:7" x14ac:dyDescent="0.25">
      <c r="A144" s="10" t="s">
        <v>1127</v>
      </c>
      <c r="B144" s="10">
        <v>2010</v>
      </c>
      <c r="C144" s="10">
        <v>25473</v>
      </c>
      <c r="D144" s="10">
        <v>856</v>
      </c>
      <c r="E144" s="10">
        <v>73416</v>
      </c>
      <c r="F144" s="10">
        <v>2.8821104699093159</v>
      </c>
      <c r="G144" s="10">
        <v>3.3604208377497745E-2</v>
      </c>
    </row>
    <row r="145" spans="1:7" x14ac:dyDescent="0.25">
      <c r="A145" s="10" t="s">
        <v>1133</v>
      </c>
      <c r="B145" s="10">
        <v>2010</v>
      </c>
      <c r="C145" s="10">
        <v>25473</v>
      </c>
      <c r="D145" s="10">
        <v>10</v>
      </c>
      <c r="E145" s="10">
        <v>570</v>
      </c>
      <c r="F145" s="10">
        <v>2.237663408314686E-2</v>
      </c>
      <c r="G145" s="10">
        <v>3.9257252777450633E-4</v>
      </c>
    </row>
    <row r="146" spans="1:7" x14ac:dyDescent="0.25">
      <c r="A146" s="10" t="s">
        <v>1143</v>
      </c>
      <c r="B146" s="10">
        <v>2010</v>
      </c>
      <c r="C146" s="10">
        <v>25473</v>
      </c>
      <c r="D146" s="10">
        <v>11</v>
      </c>
      <c r="E146" s="10">
        <v>4169</v>
      </c>
      <c r="F146" s="10">
        <v>0.16366348682919168</v>
      </c>
      <c r="G146" s="10">
        <v>4.3182978055195695E-4</v>
      </c>
    </row>
    <row r="147" spans="1:7" x14ac:dyDescent="0.25">
      <c r="A147" s="10" t="s">
        <v>1152</v>
      </c>
      <c r="B147" s="10">
        <v>2010</v>
      </c>
      <c r="C147" s="10">
        <v>25473</v>
      </c>
      <c r="D147" s="10">
        <v>51</v>
      </c>
      <c r="E147" s="10">
        <v>10139</v>
      </c>
      <c r="F147" s="10">
        <v>0.39802928591057196</v>
      </c>
      <c r="G147" s="10">
        <v>2.0021198916499823E-3</v>
      </c>
    </row>
    <row r="148" spans="1:7" x14ac:dyDescent="0.25">
      <c r="A148" s="10" t="s">
        <v>1159</v>
      </c>
      <c r="B148" s="10">
        <v>2010</v>
      </c>
      <c r="C148" s="10">
        <v>25473</v>
      </c>
      <c r="D148" s="10">
        <v>223</v>
      </c>
      <c r="E148" s="10">
        <v>37767</v>
      </c>
      <c r="F148" s="10">
        <v>1.4826286656459782</v>
      </c>
      <c r="G148" s="10">
        <v>8.7543673693714907E-3</v>
      </c>
    </row>
    <row r="149" spans="1:7" x14ac:dyDescent="0.25">
      <c r="A149" s="10" t="s">
        <v>1168</v>
      </c>
      <c r="B149" s="10">
        <v>2010</v>
      </c>
      <c r="C149" s="10">
        <v>25473</v>
      </c>
      <c r="D149" s="10">
        <v>1488</v>
      </c>
      <c r="E149" s="10">
        <v>94298</v>
      </c>
      <c r="F149" s="10">
        <v>3.7018804224080397</v>
      </c>
      <c r="G149" s="10">
        <v>5.8414792132846546E-2</v>
      </c>
    </row>
    <row r="150" spans="1:7" x14ac:dyDescent="0.25">
      <c r="A150" s="10" t="s">
        <v>1184</v>
      </c>
      <c r="B150" s="10">
        <v>2010</v>
      </c>
      <c r="C150" s="10">
        <v>25473</v>
      </c>
      <c r="D150" s="10">
        <v>72</v>
      </c>
      <c r="E150" s="10">
        <v>7092</v>
      </c>
      <c r="F150" s="10">
        <v>0.2784124366976799</v>
      </c>
      <c r="G150" s="10">
        <v>2.8265221999764457E-3</v>
      </c>
    </row>
    <row r="151" spans="1:7" x14ac:dyDescent="0.25">
      <c r="A151" s="10" t="s">
        <v>1195</v>
      </c>
      <c r="B151" s="10">
        <v>2010</v>
      </c>
      <c r="C151" s="10">
        <v>25473</v>
      </c>
      <c r="D151" s="10">
        <v>150</v>
      </c>
      <c r="E151" s="10">
        <v>25350</v>
      </c>
      <c r="F151" s="10">
        <v>0.99517135790837352</v>
      </c>
      <c r="G151" s="10">
        <v>5.888587916617595E-3</v>
      </c>
    </row>
    <row r="152" spans="1:7" x14ac:dyDescent="0.25">
      <c r="A152" s="10" t="s">
        <v>1203</v>
      </c>
      <c r="B152" s="10">
        <v>2010</v>
      </c>
      <c r="C152" s="10">
        <v>25473</v>
      </c>
      <c r="D152" s="10">
        <v>42</v>
      </c>
      <c r="E152" s="10">
        <v>17010</v>
      </c>
      <c r="F152" s="10">
        <v>0.6677658697444353</v>
      </c>
      <c r="G152" s="10">
        <v>1.6488046166529267E-3</v>
      </c>
    </row>
    <row r="153" spans="1:7" x14ac:dyDescent="0.25">
      <c r="A153" s="10" t="s">
        <v>1226</v>
      </c>
      <c r="B153" s="10">
        <v>2010</v>
      </c>
      <c r="C153" s="10">
        <v>25473</v>
      </c>
      <c r="D153" s="10">
        <v>838</v>
      </c>
      <c r="E153" s="10">
        <v>20102</v>
      </c>
      <c r="F153" s="10">
        <v>0.78914929533231259</v>
      </c>
      <c r="G153" s="10">
        <v>3.2897577827503632E-2</v>
      </c>
    </row>
    <row r="154" spans="1:7" x14ac:dyDescent="0.25">
      <c r="A154" s="10" t="s">
        <v>1232</v>
      </c>
      <c r="B154" s="10">
        <v>2010</v>
      </c>
      <c r="C154" s="10">
        <v>25473</v>
      </c>
      <c r="D154" s="10">
        <v>99</v>
      </c>
      <c r="E154" s="10">
        <v>12639</v>
      </c>
      <c r="F154" s="10">
        <v>0.49617241785419858</v>
      </c>
      <c r="G154" s="10">
        <v>3.8864680249676127E-3</v>
      </c>
    </row>
    <row r="155" spans="1:7" x14ac:dyDescent="0.25">
      <c r="A155" s="10" t="s">
        <v>1015</v>
      </c>
      <c r="B155" s="10">
        <v>2010</v>
      </c>
      <c r="C155" s="10">
        <v>25473</v>
      </c>
      <c r="D155" s="10">
        <v>202</v>
      </c>
      <c r="E155" s="10">
        <v>20970</v>
      </c>
      <c r="F155" s="10">
        <v>0.82322459074313981</v>
      </c>
      <c r="G155" s="10">
        <v>7.9299650610450273E-3</v>
      </c>
    </row>
    <row r="156" spans="1:7" x14ac:dyDescent="0.25">
      <c r="A156" s="10" t="s">
        <v>1022</v>
      </c>
      <c r="B156" s="10">
        <v>2010</v>
      </c>
      <c r="C156" s="10">
        <v>25473</v>
      </c>
      <c r="D156" s="10">
        <v>44</v>
      </c>
      <c r="E156" s="10">
        <v>13162</v>
      </c>
      <c r="F156" s="10">
        <v>0.51670396105680527</v>
      </c>
      <c r="G156" s="10">
        <v>1.7273191222078278E-3</v>
      </c>
    </row>
    <row r="157" spans="1:7" x14ac:dyDescent="0.25">
      <c r="A157" s="10" t="s">
        <v>1028</v>
      </c>
      <c r="B157" s="10">
        <v>2010</v>
      </c>
      <c r="C157" s="10">
        <v>25473</v>
      </c>
      <c r="D157" s="10">
        <v>41</v>
      </c>
      <c r="E157" s="10">
        <v>4862</v>
      </c>
      <c r="F157" s="10">
        <v>0.19086876300396499</v>
      </c>
      <c r="G157" s="10">
        <v>1.609547363875476E-3</v>
      </c>
    </row>
    <row r="158" spans="1:7" x14ac:dyDescent="0.25">
      <c r="A158" s="10" t="s">
        <v>1049</v>
      </c>
      <c r="B158" s="10">
        <v>2010</v>
      </c>
      <c r="C158" s="10">
        <v>25473</v>
      </c>
      <c r="D158" s="10">
        <v>1170</v>
      </c>
      <c r="E158" s="10">
        <v>48686</v>
      </c>
      <c r="F158" s="10">
        <v>1.9112786087229616</v>
      </c>
      <c r="G158" s="10">
        <v>4.5930985749617244E-2</v>
      </c>
    </row>
    <row r="159" spans="1:7" x14ac:dyDescent="0.25">
      <c r="A159" s="10" t="s">
        <v>1056</v>
      </c>
      <c r="B159" s="10">
        <v>2010</v>
      </c>
      <c r="C159" s="10">
        <v>25473</v>
      </c>
      <c r="D159" s="10">
        <v>127</v>
      </c>
      <c r="E159" s="10">
        <v>19812</v>
      </c>
      <c r="F159" s="10">
        <v>0.77776469202685194</v>
      </c>
      <c r="G159" s="10">
        <v>4.9856711027362307E-3</v>
      </c>
    </row>
    <row r="160" spans="1:7" x14ac:dyDescent="0.25">
      <c r="A160" s="10" t="s">
        <v>1066</v>
      </c>
      <c r="B160" s="10">
        <v>2010</v>
      </c>
      <c r="C160" s="10">
        <v>25473</v>
      </c>
      <c r="D160" s="10">
        <v>778</v>
      </c>
      <c r="E160" s="10">
        <v>60139</v>
      </c>
      <c r="F160" s="10">
        <v>2.3608919247831035</v>
      </c>
      <c r="G160" s="10">
        <v>3.0542142660856593E-2</v>
      </c>
    </row>
    <row r="161" spans="1:7" x14ac:dyDescent="0.25">
      <c r="A161" s="10" t="s">
        <v>1074</v>
      </c>
      <c r="B161" s="10">
        <v>2010</v>
      </c>
      <c r="C161" s="10">
        <v>25473</v>
      </c>
      <c r="D161" s="10">
        <v>228</v>
      </c>
      <c r="E161" s="10">
        <v>13414</v>
      </c>
      <c r="F161" s="10">
        <v>0.52659678875672278</v>
      </c>
      <c r="G161" s="10">
        <v>8.9506536332587452E-3</v>
      </c>
    </row>
    <row r="162" spans="1:7" x14ac:dyDescent="0.25">
      <c r="A162" s="10" t="s">
        <v>1083</v>
      </c>
      <c r="B162" s="10">
        <v>2010</v>
      </c>
      <c r="C162" s="10">
        <v>25473</v>
      </c>
      <c r="D162" s="10">
        <v>194</v>
      </c>
      <c r="E162" s="10">
        <v>16199</v>
      </c>
      <c r="F162" s="10">
        <v>0.63592823774192286</v>
      </c>
      <c r="G162" s="10">
        <v>7.6159070388254228E-3</v>
      </c>
    </row>
    <row r="163" spans="1:7" x14ac:dyDescent="0.25">
      <c r="A163" s="10" t="s">
        <v>1087</v>
      </c>
      <c r="B163" s="10">
        <v>2010</v>
      </c>
      <c r="C163" s="10">
        <v>25473</v>
      </c>
      <c r="D163" s="10">
        <v>216</v>
      </c>
      <c r="E163" s="10">
        <v>33169</v>
      </c>
      <c r="F163" s="10">
        <v>1.3021238173752601</v>
      </c>
      <c r="G163" s="10">
        <v>8.4795665999293363E-3</v>
      </c>
    </row>
    <row r="164" spans="1:7" x14ac:dyDescent="0.25">
      <c r="A164" s="10" t="s">
        <v>1102</v>
      </c>
      <c r="B164" s="10">
        <v>2010</v>
      </c>
      <c r="C164" s="10">
        <v>25473</v>
      </c>
      <c r="D164" s="10">
        <v>242</v>
      </c>
      <c r="E164" s="10">
        <v>56473</v>
      </c>
      <c r="F164" s="10">
        <v>2.2169748361009698</v>
      </c>
      <c r="G164" s="10">
        <v>9.5002551721430541E-3</v>
      </c>
    </row>
    <row r="165" spans="1:7" x14ac:dyDescent="0.25">
      <c r="A165" s="10" t="s">
        <v>1119</v>
      </c>
      <c r="B165" s="10">
        <v>2010</v>
      </c>
      <c r="C165" s="10">
        <v>25473</v>
      </c>
      <c r="D165" s="10">
        <v>729</v>
      </c>
      <c r="E165" s="10">
        <v>58402</v>
      </c>
      <c r="F165" s="10">
        <v>2.2927020767086721</v>
      </c>
      <c r="G165" s="10">
        <v>2.8618537274761512E-2</v>
      </c>
    </row>
    <row r="166" spans="1:7" x14ac:dyDescent="0.25">
      <c r="A166" s="10" t="s">
        <v>1144</v>
      </c>
      <c r="B166" s="10">
        <v>2010</v>
      </c>
      <c r="C166" s="10">
        <v>25473</v>
      </c>
      <c r="D166" s="10">
        <v>171</v>
      </c>
      <c r="E166" s="10">
        <v>19983</v>
      </c>
      <c r="F166" s="10">
        <v>0.78447768225179604</v>
      </c>
      <c r="G166" s="10">
        <v>6.7129902249440584E-3</v>
      </c>
    </row>
    <row r="167" spans="1:7" x14ac:dyDescent="0.25">
      <c r="A167" s="10" t="s">
        <v>1153</v>
      </c>
      <c r="B167" s="10">
        <v>2010</v>
      </c>
      <c r="C167" s="10">
        <v>25473</v>
      </c>
      <c r="D167" s="10">
        <v>86</v>
      </c>
      <c r="E167" s="10">
        <v>4754</v>
      </c>
      <c r="F167" s="10">
        <v>0.1866289797040003</v>
      </c>
      <c r="G167" s="10">
        <v>3.3761237388607547E-3</v>
      </c>
    </row>
    <row r="168" spans="1:7" x14ac:dyDescent="0.25">
      <c r="A168" s="10" t="s">
        <v>1160</v>
      </c>
      <c r="B168" s="10">
        <v>2010</v>
      </c>
      <c r="C168" s="10">
        <v>25473</v>
      </c>
      <c r="D168" s="10">
        <v>76</v>
      </c>
      <c r="E168" s="10">
        <v>56696</v>
      </c>
      <c r="F168" s="10">
        <v>2.2257292034703413</v>
      </c>
      <c r="G168" s="10">
        <v>2.9835512110862484E-3</v>
      </c>
    </row>
    <row r="169" spans="1:7" x14ac:dyDescent="0.25">
      <c r="A169" s="10" t="s">
        <v>1169</v>
      </c>
      <c r="B169" s="10">
        <v>2010</v>
      </c>
      <c r="C169" s="10">
        <v>25473</v>
      </c>
      <c r="D169" s="10">
        <v>66</v>
      </c>
      <c r="E169" s="10">
        <v>24552</v>
      </c>
      <c r="F169" s="10">
        <v>0.96384407019196794</v>
      </c>
      <c r="G169" s="10">
        <v>2.5909786833117417E-3</v>
      </c>
    </row>
    <row r="170" spans="1:7" x14ac:dyDescent="0.25">
      <c r="A170" s="10" t="s">
        <v>1177</v>
      </c>
      <c r="B170" s="10">
        <v>2010</v>
      </c>
      <c r="C170" s="10">
        <v>25473</v>
      </c>
      <c r="D170" s="10">
        <v>62</v>
      </c>
      <c r="E170" s="10">
        <v>22912</v>
      </c>
      <c r="F170" s="10">
        <v>0.89946217563694897</v>
      </c>
      <c r="G170" s="10">
        <v>2.4339496722019394E-3</v>
      </c>
    </row>
    <row r="171" spans="1:7" x14ac:dyDescent="0.25">
      <c r="A171" s="10" t="s">
        <v>1185</v>
      </c>
      <c r="B171" s="10">
        <v>2010</v>
      </c>
      <c r="C171" s="10">
        <v>25473</v>
      </c>
      <c r="D171" s="10">
        <v>24</v>
      </c>
      <c r="E171" s="10">
        <v>2640</v>
      </c>
      <c r="F171" s="10">
        <v>0.10363914733246968</v>
      </c>
      <c r="G171" s="10">
        <v>9.4217406665881524E-4</v>
      </c>
    </row>
    <row r="172" spans="1:7" x14ac:dyDescent="0.25">
      <c r="A172" s="10" t="s">
        <v>1196</v>
      </c>
      <c r="B172" s="10">
        <v>2010</v>
      </c>
      <c r="C172" s="10">
        <v>25473</v>
      </c>
      <c r="D172" s="10">
        <v>433</v>
      </c>
      <c r="E172" s="10">
        <v>35716</v>
      </c>
      <c r="F172" s="10">
        <v>1.4021120401994269</v>
      </c>
      <c r="G172" s="10">
        <v>1.6998390452636125E-2</v>
      </c>
    </row>
    <row r="173" spans="1:7" x14ac:dyDescent="0.25">
      <c r="A173" s="10" t="s">
        <v>1204</v>
      </c>
      <c r="B173" s="10">
        <v>2010</v>
      </c>
      <c r="C173" s="10">
        <v>25473</v>
      </c>
      <c r="D173" s="10">
        <v>79</v>
      </c>
      <c r="E173" s="10">
        <v>23620</v>
      </c>
      <c r="F173" s="10">
        <v>0.92725631060338398</v>
      </c>
      <c r="G173" s="10">
        <v>3.1013229694186002E-3</v>
      </c>
    </row>
    <row r="174" spans="1:7" x14ac:dyDescent="0.25">
      <c r="A174" s="10" t="s">
        <v>1227</v>
      </c>
      <c r="B174" s="10">
        <v>2010</v>
      </c>
      <c r="C174" s="10">
        <v>25473</v>
      </c>
      <c r="D174" s="10">
        <v>1377</v>
      </c>
      <c r="E174" s="10">
        <v>76985</v>
      </c>
      <c r="F174" s="10">
        <v>3.0222196050720371</v>
      </c>
      <c r="G174" s="10">
        <v>5.405723707454952E-2</v>
      </c>
    </row>
    <row r="175" spans="1:7" x14ac:dyDescent="0.25">
      <c r="A175" s="10" t="s">
        <v>1233</v>
      </c>
      <c r="B175" s="10">
        <v>2010</v>
      </c>
      <c r="C175" s="10">
        <v>25473</v>
      </c>
      <c r="D175" s="10">
        <v>29</v>
      </c>
      <c r="E175" s="10">
        <v>1252</v>
      </c>
      <c r="F175" s="10">
        <v>4.9150080477368192E-2</v>
      </c>
      <c r="G175" s="10">
        <v>1.1384603305460684E-3</v>
      </c>
    </row>
    <row r="176" spans="1:7" x14ac:dyDescent="0.25">
      <c r="A176" s="10" t="s">
        <v>1239</v>
      </c>
      <c r="B176" s="10">
        <v>2010</v>
      </c>
      <c r="C176" s="10">
        <v>25473</v>
      </c>
      <c r="D176" s="10">
        <v>91</v>
      </c>
      <c r="E176" s="10">
        <v>6544</v>
      </c>
      <c r="F176" s="10">
        <v>0.25689946217563697</v>
      </c>
      <c r="G176" s="10">
        <v>3.5724100027480078E-3</v>
      </c>
    </row>
    <row r="177" spans="1:7" x14ac:dyDescent="0.25">
      <c r="A177" s="10" t="s">
        <v>1029</v>
      </c>
      <c r="B177" s="10">
        <v>2010</v>
      </c>
      <c r="C177" s="10">
        <v>25473</v>
      </c>
      <c r="D177" s="10">
        <v>96</v>
      </c>
      <c r="E177" s="10">
        <v>9042</v>
      </c>
      <c r="F177" s="10">
        <v>0.35496407961370863</v>
      </c>
      <c r="G177" s="10">
        <v>3.7686962666352609E-3</v>
      </c>
    </row>
    <row r="178" spans="1:7" x14ac:dyDescent="0.25">
      <c r="A178" s="10" t="s">
        <v>1042</v>
      </c>
      <c r="B178" s="10">
        <v>2010</v>
      </c>
      <c r="C178" s="10">
        <v>25473</v>
      </c>
      <c r="D178" s="10">
        <v>23</v>
      </c>
      <c r="E178" s="10">
        <v>690</v>
      </c>
      <c r="F178" s="10">
        <v>2.7087504416440939E-2</v>
      </c>
      <c r="G178" s="10">
        <v>9.0291681388136457E-4</v>
      </c>
    </row>
    <row r="179" spans="1:7" x14ac:dyDescent="0.25">
      <c r="A179" s="10" t="s">
        <v>1050</v>
      </c>
      <c r="B179" s="10">
        <v>2010</v>
      </c>
      <c r="C179" s="10">
        <v>25473</v>
      </c>
      <c r="D179" s="10">
        <v>22</v>
      </c>
      <c r="E179" s="10">
        <v>880</v>
      </c>
      <c r="F179" s="10">
        <v>3.4546382444156559E-2</v>
      </c>
      <c r="G179" s="10">
        <v>8.6365956110391389E-4</v>
      </c>
    </row>
    <row r="180" spans="1:7" x14ac:dyDescent="0.25">
      <c r="A180" s="10" t="s">
        <v>1057</v>
      </c>
      <c r="B180" s="10">
        <v>2010</v>
      </c>
      <c r="C180" s="10">
        <v>25473</v>
      </c>
      <c r="D180" s="10">
        <v>907</v>
      </c>
      <c r="E180" s="10">
        <v>16326</v>
      </c>
      <c r="F180" s="10">
        <v>0.64091390884465904</v>
      </c>
      <c r="G180" s="10">
        <v>3.5606328269147725E-2</v>
      </c>
    </row>
    <row r="181" spans="1:7" x14ac:dyDescent="0.25">
      <c r="A181" s="10" t="s">
        <v>1075</v>
      </c>
      <c r="B181" s="10">
        <v>2010</v>
      </c>
      <c r="C181" s="10">
        <v>25473</v>
      </c>
      <c r="D181" s="10">
        <v>235</v>
      </c>
      <c r="E181" s="10">
        <v>60572</v>
      </c>
      <c r="F181" s="10">
        <v>2.37789031523574</v>
      </c>
      <c r="G181" s="10">
        <v>9.2254544027008997E-3</v>
      </c>
    </row>
    <row r="182" spans="1:7" x14ac:dyDescent="0.25">
      <c r="A182" s="10" t="s">
        <v>1088</v>
      </c>
      <c r="B182" s="10">
        <v>2010</v>
      </c>
      <c r="C182" s="10">
        <v>25473</v>
      </c>
      <c r="D182" s="10">
        <v>258</v>
      </c>
      <c r="E182" s="10">
        <v>4956</v>
      </c>
      <c r="F182" s="10">
        <v>0.19455894476504534</v>
      </c>
      <c r="G182" s="10">
        <v>1.0128371216582263E-2</v>
      </c>
    </row>
    <row r="183" spans="1:7" x14ac:dyDescent="0.25">
      <c r="A183" s="10" t="s">
        <v>1096</v>
      </c>
      <c r="B183" s="10">
        <v>2010</v>
      </c>
      <c r="C183" s="10">
        <v>25473</v>
      </c>
      <c r="D183" s="10">
        <v>253</v>
      </c>
      <c r="E183" s="10">
        <v>40236</v>
      </c>
      <c r="F183" s="10">
        <v>1.5795548227535037</v>
      </c>
      <c r="G183" s="10">
        <v>9.9320849526950104E-3</v>
      </c>
    </row>
    <row r="184" spans="1:7" x14ac:dyDescent="0.25">
      <c r="A184" s="10" t="s">
        <v>1134</v>
      </c>
      <c r="B184" s="10">
        <v>2010</v>
      </c>
      <c r="C184" s="10">
        <v>25473</v>
      </c>
      <c r="D184" s="10">
        <v>91</v>
      </c>
      <c r="E184" s="10">
        <v>18231</v>
      </c>
      <c r="F184" s="10">
        <v>0.71569897538570248</v>
      </c>
      <c r="G184" s="10">
        <v>3.5724100027480078E-3</v>
      </c>
    </row>
    <row r="185" spans="1:7" x14ac:dyDescent="0.25">
      <c r="A185" s="10" t="s">
        <v>1145</v>
      </c>
      <c r="B185" s="10">
        <v>2010</v>
      </c>
      <c r="C185" s="10">
        <v>25473</v>
      </c>
      <c r="D185" s="10">
        <v>24</v>
      </c>
      <c r="E185" s="10">
        <v>17647</v>
      </c>
      <c r="F185" s="10">
        <v>0.69277273976367137</v>
      </c>
      <c r="G185" s="10">
        <v>9.4217406665881524E-4</v>
      </c>
    </row>
    <row r="186" spans="1:7" x14ac:dyDescent="0.25">
      <c r="A186" s="10" t="s">
        <v>1154</v>
      </c>
      <c r="B186" s="10">
        <v>2010</v>
      </c>
      <c r="C186" s="10">
        <v>25473</v>
      </c>
      <c r="D186" s="10">
        <v>177</v>
      </c>
      <c r="E186" s="10">
        <v>11218</v>
      </c>
      <c r="F186" s="10">
        <v>0.4403878616574412</v>
      </c>
      <c r="G186" s="10">
        <v>6.948533741608762E-3</v>
      </c>
    </row>
    <row r="187" spans="1:7" x14ac:dyDescent="0.25">
      <c r="A187" s="10" t="s">
        <v>1161</v>
      </c>
      <c r="B187" s="10">
        <v>2010</v>
      </c>
      <c r="C187" s="10">
        <v>25473</v>
      </c>
      <c r="D187" s="10">
        <v>762</v>
      </c>
      <c r="E187" s="10">
        <v>18016</v>
      </c>
      <c r="F187" s="10">
        <v>0.70725866603855059</v>
      </c>
      <c r="G187" s="10">
        <v>2.9914026616417382E-2</v>
      </c>
    </row>
    <row r="188" spans="1:7" x14ac:dyDescent="0.25">
      <c r="A188" s="10" t="s">
        <v>1170</v>
      </c>
      <c r="B188" s="10">
        <v>2010</v>
      </c>
      <c r="C188" s="10">
        <v>25473</v>
      </c>
      <c r="D188" s="10">
        <v>14</v>
      </c>
      <c r="E188" s="10">
        <v>4382</v>
      </c>
      <c r="F188" s="10">
        <v>0.17202528167078868</v>
      </c>
      <c r="G188" s="10">
        <v>5.4960153888430885E-4</v>
      </c>
    </row>
    <row r="189" spans="1:7" x14ac:dyDescent="0.25">
      <c r="A189" s="10" t="s">
        <v>1178</v>
      </c>
      <c r="B189" s="10">
        <v>2010</v>
      </c>
      <c r="C189" s="10">
        <v>25473</v>
      </c>
      <c r="D189" s="10">
        <v>345</v>
      </c>
      <c r="E189" s="10">
        <v>23586</v>
      </c>
      <c r="F189" s="10">
        <v>0.92592156400895065</v>
      </c>
      <c r="G189" s="10">
        <v>1.354375220822047E-2</v>
      </c>
    </row>
    <row r="190" spans="1:7" x14ac:dyDescent="0.25">
      <c r="A190" s="10" t="s">
        <v>1186</v>
      </c>
      <c r="B190" s="10">
        <v>2010</v>
      </c>
      <c r="C190" s="10">
        <v>25473</v>
      </c>
      <c r="D190" s="10">
        <v>103</v>
      </c>
      <c r="E190" s="10">
        <v>19621</v>
      </c>
      <c r="F190" s="10">
        <v>0.77026655674635891</v>
      </c>
      <c r="G190" s="10">
        <v>4.0434970360774154E-3</v>
      </c>
    </row>
    <row r="191" spans="1:7" x14ac:dyDescent="0.25">
      <c r="A191" s="10" t="s">
        <v>1197</v>
      </c>
      <c r="B191" s="10">
        <v>2010</v>
      </c>
      <c r="C191" s="10">
        <v>25473</v>
      </c>
      <c r="D191" s="10">
        <v>507</v>
      </c>
      <c r="E191" s="10">
        <v>31157</v>
      </c>
      <c r="F191" s="10">
        <v>1.2231382247870295</v>
      </c>
      <c r="G191" s="10">
        <v>1.990342715816747E-2</v>
      </c>
    </row>
    <row r="192" spans="1:7" x14ac:dyDescent="0.25">
      <c r="A192" s="10" t="s">
        <v>1205</v>
      </c>
      <c r="B192" s="10">
        <v>2010</v>
      </c>
      <c r="C192" s="10">
        <v>25473</v>
      </c>
      <c r="D192" s="10">
        <v>9</v>
      </c>
      <c r="E192" s="10">
        <v>3276</v>
      </c>
      <c r="F192" s="10">
        <v>0.12860676009892827</v>
      </c>
      <c r="G192" s="10">
        <v>3.5331527499705571E-4</v>
      </c>
    </row>
    <row r="193" spans="1:7" x14ac:dyDescent="0.25">
      <c r="A193" s="10" t="s">
        <v>1212</v>
      </c>
      <c r="B193" s="10">
        <v>2010</v>
      </c>
      <c r="C193" s="10">
        <v>25473</v>
      </c>
      <c r="D193" s="10">
        <v>552</v>
      </c>
      <c r="E193" s="10">
        <v>30852</v>
      </c>
      <c r="F193" s="10">
        <v>1.2111647626899069</v>
      </c>
      <c r="G193" s="10">
        <v>2.1670003533152751E-2</v>
      </c>
    </row>
    <row r="194" spans="1:7" x14ac:dyDescent="0.25">
      <c r="A194" s="10" t="s">
        <v>1221</v>
      </c>
      <c r="B194" s="10">
        <v>2010</v>
      </c>
      <c r="C194" s="10">
        <v>25473</v>
      </c>
      <c r="D194" s="10">
        <v>91</v>
      </c>
      <c r="E194" s="10">
        <v>34216</v>
      </c>
      <c r="F194" s="10">
        <v>1.343226161033251</v>
      </c>
      <c r="G194" s="10">
        <v>3.5724100027480078E-3</v>
      </c>
    </row>
    <row r="195" spans="1:7" x14ac:dyDescent="0.25">
      <c r="A195" s="10" t="s">
        <v>1228</v>
      </c>
      <c r="B195" s="10">
        <v>2010</v>
      </c>
      <c r="C195" s="10">
        <v>25473</v>
      </c>
      <c r="D195" s="10">
        <v>748</v>
      </c>
      <c r="E195" s="10">
        <v>112896</v>
      </c>
      <c r="F195" s="10">
        <v>4.4319868095630666</v>
      </c>
      <c r="G195" s="10">
        <v>2.9364425077533073E-2</v>
      </c>
    </row>
    <row r="196" spans="1:7" x14ac:dyDescent="0.25">
      <c r="A196" s="10" t="s">
        <v>1016</v>
      </c>
      <c r="B196" s="10">
        <v>2010</v>
      </c>
      <c r="C196" s="10">
        <v>25473</v>
      </c>
      <c r="D196" s="10">
        <v>11</v>
      </c>
      <c r="E196" s="10">
        <v>3476</v>
      </c>
      <c r="F196" s="10">
        <v>0.1364582106544184</v>
      </c>
      <c r="G196" s="10">
        <v>4.3182978055195695E-4</v>
      </c>
    </row>
    <row r="197" spans="1:7" x14ac:dyDescent="0.25">
      <c r="A197" s="10" t="s">
        <v>1023</v>
      </c>
      <c r="B197" s="10">
        <v>2010</v>
      </c>
      <c r="C197" s="10">
        <v>25473</v>
      </c>
      <c r="D197" s="10">
        <v>487</v>
      </c>
      <c r="E197" s="10">
        <v>43629</v>
      </c>
      <c r="F197" s="10">
        <v>1.7127546814273937</v>
      </c>
      <c r="G197" s="10">
        <v>1.9118282102618459E-2</v>
      </c>
    </row>
    <row r="198" spans="1:7" x14ac:dyDescent="0.25">
      <c r="A198" s="10" t="s">
        <v>1030</v>
      </c>
      <c r="B198" s="10">
        <v>2010</v>
      </c>
      <c r="C198" s="10">
        <v>25473</v>
      </c>
      <c r="D198" s="10">
        <v>2719</v>
      </c>
      <c r="E198" s="10">
        <v>24054</v>
      </c>
      <c r="F198" s="10">
        <v>0.94429395830879759</v>
      </c>
      <c r="G198" s="10">
        <v>0.10674047030188827</v>
      </c>
    </row>
    <row r="199" spans="1:7" x14ac:dyDescent="0.25">
      <c r="A199" s="10" t="s">
        <v>1035</v>
      </c>
      <c r="B199" s="10">
        <v>2010</v>
      </c>
      <c r="C199" s="10">
        <v>25473</v>
      </c>
      <c r="D199" s="10">
        <v>206</v>
      </c>
      <c r="E199" s="10">
        <v>15188</v>
      </c>
      <c r="F199" s="10">
        <v>0.59623915518392023</v>
      </c>
      <c r="G199" s="10">
        <v>8.0869940721548308E-3</v>
      </c>
    </row>
    <row r="200" spans="1:7" x14ac:dyDescent="0.25">
      <c r="A200" s="10" t="s">
        <v>1043</v>
      </c>
      <c r="B200" s="10">
        <v>2010</v>
      </c>
      <c r="C200" s="10">
        <v>25473</v>
      </c>
      <c r="D200" s="10">
        <v>454</v>
      </c>
      <c r="E200" s="10">
        <v>5448</v>
      </c>
      <c r="F200" s="10">
        <v>0.21387351313155106</v>
      </c>
      <c r="G200" s="10">
        <v>1.7822792760962589E-2</v>
      </c>
    </row>
    <row r="201" spans="1:7" x14ac:dyDescent="0.25">
      <c r="A201" s="10" t="s">
        <v>1051</v>
      </c>
      <c r="B201" s="10">
        <v>2010</v>
      </c>
      <c r="C201" s="10">
        <v>25473</v>
      </c>
      <c r="D201" s="10">
        <v>39</v>
      </c>
      <c r="E201" s="10">
        <v>17095</v>
      </c>
      <c r="F201" s="10">
        <v>0.67110273623051864</v>
      </c>
      <c r="G201" s="10">
        <v>1.5310328583205747E-3</v>
      </c>
    </row>
    <row r="202" spans="1:7" x14ac:dyDescent="0.25">
      <c r="A202" s="10" t="s">
        <v>1058</v>
      </c>
      <c r="B202" s="10">
        <v>2010</v>
      </c>
      <c r="C202" s="10">
        <v>25473</v>
      </c>
      <c r="D202" s="10">
        <v>248</v>
      </c>
      <c r="E202" s="10">
        <v>52961</v>
      </c>
      <c r="F202" s="10">
        <v>2.0791033643465631</v>
      </c>
      <c r="G202" s="10">
        <v>9.7357986888077577E-3</v>
      </c>
    </row>
    <row r="203" spans="1:7" x14ac:dyDescent="0.25">
      <c r="A203" s="10" t="s">
        <v>1067</v>
      </c>
      <c r="B203" s="10">
        <v>2010</v>
      </c>
      <c r="C203" s="10">
        <v>25473</v>
      </c>
      <c r="D203" s="10">
        <v>1423</v>
      </c>
      <c r="E203" s="10">
        <v>87482</v>
      </c>
      <c r="F203" s="10">
        <v>3.4343029874769364</v>
      </c>
      <c r="G203" s="10">
        <v>5.5863070702312251E-2</v>
      </c>
    </row>
    <row r="204" spans="1:7" x14ac:dyDescent="0.25">
      <c r="A204" s="10" t="s">
        <v>1076</v>
      </c>
      <c r="B204" s="10">
        <v>2010</v>
      </c>
      <c r="C204" s="10">
        <v>25473</v>
      </c>
      <c r="D204" s="10">
        <v>85</v>
      </c>
      <c r="E204" s="10">
        <v>24443</v>
      </c>
      <c r="F204" s="10">
        <v>0.95956502963922585</v>
      </c>
      <c r="G204" s="10">
        <v>3.3368664860833038E-3</v>
      </c>
    </row>
    <row r="205" spans="1:7" x14ac:dyDescent="0.25">
      <c r="A205" s="10" t="s">
        <v>1103</v>
      </c>
      <c r="B205" s="10">
        <v>2010</v>
      </c>
      <c r="C205" s="10">
        <v>25473</v>
      </c>
      <c r="D205" s="10">
        <v>31</v>
      </c>
      <c r="E205" s="10">
        <v>762</v>
      </c>
      <c r="F205" s="10">
        <v>2.9914026616417382E-2</v>
      </c>
      <c r="G205" s="10">
        <v>1.2169748361009697E-3</v>
      </c>
    </row>
    <row r="206" spans="1:7" x14ac:dyDescent="0.25">
      <c r="A206" s="10" t="s">
        <v>1112</v>
      </c>
      <c r="B206" s="10">
        <v>2010</v>
      </c>
      <c r="C206" s="10">
        <v>25473</v>
      </c>
      <c r="D206" s="10">
        <v>22</v>
      </c>
      <c r="E206" s="10">
        <v>9372</v>
      </c>
      <c r="F206" s="10">
        <v>0.36791897303026733</v>
      </c>
      <c r="G206" s="10">
        <v>8.6365956110391389E-4</v>
      </c>
    </row>
    <row r="207" spans="1:7" x14ac:dyDescent="0.25">
      <c r="A207" s="10" t="s">
        <v>1120</v>
      </c>
      <c r="B207" s="10">
        <v>2010</v>
      </c>
      <c r="C207" s="10">
        <v>25473</v>
      </c>
      <c r="D207" s="10">
        <v>2612</v>
      </c>
      <c r="E207" s="10">
        <v>183189</v>
      </c>
      <c r="F207" s="10">
        <v>7.1914968790484046</v>
      </c>
      <c r="G207" s="10">
        <v>0.10253994425470106</v>
      </c>
    </row>
    <row r="208" spans="1:7" x14ac:dyDescent="0.25">
      <c r="A208" s="10" t="s">
        <v>1135</v>
      </c>
      <c r="B208" s="10">
        <v>2010</v>
      </c>
      <c r="C208" s="10">
        <v>25473</v>
      </c>
      <c r="D208" s="10">
        <v>842</v>
      </c>
      <c r="E208" s="10">
        <v>45559</v>
      </c>
      <c r="F208" s="10">
        <v>1.7885211792878735</v>
      </c>
      <c r="G208" s="10">
        <v>3.3054606838613436E-2</v>
      </c>
    </row>
    <row r="209" spans="1:7" x14ac:dyDescent="0.25">
      <c r="A209" s="10" t="s">
        <v>1171</v>
      </c>
      <c r="B209" s="10">
        <v>2010</v>
      </c>
      <c r="C209" s="10">
        <v>25473</v>
      </c>
      <c r="D209" s="10">
        <v>47</v>
      </c>
      <c r="E209" s="10">
        <v>13743</v>
      </c>
      <c r="F209" s="10">
        <v>0.53951242492050411</v>
      </c>
      <c r="G209" s="10">
        <v>1.8450908805401798E-3</v>
      </c>
    </row>
    <row r="210" spans="1:7" x14ac:dyDescent="0.25">
      <c r="A210" s="10" t="s">
        <v>1179</v>
      </c>
      <c r="B210" s="10">
        <v>2010</v>
      </c>
      <c r="C210" s="10">
        <v>25473</v>
      </c>
      <c r="D210" s="10">
        <v>30</v>
      </c>
      <c r="E210" s="10">
        <v>10500</v>
      </c>
      <c r="F210" s="10">
        <v>0.41220115416323166</v>
      </c>
      <c r="G210" s="10">
        <v>1.177717583323519E-3</v>
      </c>
    </row>
    <row r="211" spans="1:7" x14ac:dyDescent="0.25">
      <c r="A211" s="10" t="s">
        <v>1187</v>
      </c>
      <c r="B211" s="10">
        <v>2010</v>
      </c>
      <c r="C211" s="10">
        <v>25473</v>
      </c>
      <c r="D211" s="10">
        <v>90</v>
      </c>
      <c r="E211" s="10">
        <v>5130</v>
      </c>
      <c r="F211" s="10">
        <v>0.20138970674832174</v>
      </c>
      <c r="G211" s="10">
        <v>3.5331527499705569E-3</v>
      </c>
    </row>
    <row r="212" spans="1:7" x14ac:dyDescent="0.25">
      <c r="A212" s="10" t="s">
        <v>1198</v>
      </c>
      <c r="B212" s="10">
        <v>2010</v>
      </c>
      <c r="C212" s="10">
        <v>25473</v>
      </c>
      <c r="D212" s="10">
        <v>102</v>
      </c>
      <c r="E212" s="10">
        <v>7247</v>
      </c>
      <c r="F212" s="10">
        <v>0.28449731087818475</v>
      </c>
      <c r="G212" s="10">
        <v>4.0042397832999645E-3</v>
      </c>
    </row>
    <row r="213" spans="1:7" x14ac:dyDescent="0.25">
      <c r="A213" s="10" t="s">
        <v>1213</v>
      </c>
      <c r="B213" s="10">
        <v>2010</v>
      </c>
      <c r="C213" s="10">
        <v>25473</v>
      </c>
      <c r="D213" s="10">
        <v>218</v>
      </c>
      <c r="E213" s="10">
        <v>19838</v>
      </c>
      <c r="F213" s="10">
        <v>0.77878538059906566</v>
      </c>
      <c r="G213" s="10">
        <v>8.558081105484238E-3</v>
      </c>
    </row>
    <row r="214" spans="1:7" x14ac:dyDescent="0.25">
      <c r="A214" s="10" t="s">
        <v>1222</v>
      </c>
      <c r="B214" s="10">
        <v>2010</v>
      </c>
      <c r="C214" s="10">
        <v>25473</v>
      </c>
      <c r="D214" s="10">
        <v>21</v>
      </c>
      <c r="E214" s="10">
        <v>3612</v>
      </c>
      <c r="F214" s="10">
        <v>0.14179719703215168</v>
      </c>
      <c r="G214" s="10">
        <v>8.2440230832646333E-4</v>
      </c>
    </row>
    <row r="215" spans="1:7" x14ac:dyDescent="0.25">
      <c r="A215" s="10" t="s">
        <v>1008</v>
      </c>
      <c r="B215" s="10">
        <v>2010</v>
      </c>
      <c r="C215" s="10">
        <v>25473</v>
      </c>
      <c r="D215" s="10">
        <v>61</v>
      </c>
      <c r="E215" s="10">
        <v>21353</v>
      </c>
      <c r="F215" s="10">
        <v>0.83826011855690341</v>
      </c>
      <c r="G215" s="10">
        <v>2.3946924194244885E-3</v>
      </c>
    </row>
    <row r="216" spans="1:7" x14ac:dyDescent="0.25">
      <c r="A216" s="10" t="s">
        <v>1024</v>
      </c>
      <c r="B216" s="10">
        <v>2010</v>
      </c>
      <c r="C216" s="10">
        <v>25473</v>
      </c>
      <c r="D216" s="10">
        <v>12</v>
      </c>
      <c r="E216" s="10">
        <v>1464</v>
      </c>
      <c r="F216" s="10">
        <v>5.7472618066187725E-2</v>
      </c>
      <c r="G216" s="10">
        <v>4.7108703332940762E-4</v>
      </c>
    </row>
    <row r="217" spans="1:7" x14ac:dyDescent="0.25">
      <c r="A217" s="10" t="s">
        <v>1031</v>
      </c>
      <c r="B217" s="10">
        <v>2010</v>
      </c>
      <c r="C217" s="10">
        <v>25473</v>
      </c>
      <c r="D217" s="10">
        <v>159</v>
      </c>
      <c r="E217" s="10">
        <v>34344</v>
      </c>
      <c r="F217" s="10">
        <v>1.3482510893887645</v>
      </c>
      <c r="G217" s="10">
        <v>6.2419031916146504E-3</v>
      </c>
    </row>
    <row r="218" spans="1:7" x14ac:dyDescent="0.25">
      <c r="A218" s="10" t="s">
        <v>1036</v>
      </c>
      <c r="B218" s="10">
        <v>2010</v>
      </c>
      <c r="C218" s="10">
        <v>25473</v>
      </c>
      <c r="D218" s="10">
        <v>3826</v>
      </c>
      <c r="E218" s="10">
        <v>85319</v>
      </c>
      <c r="F218" s="10">
        <v>3.3493895497193105</v>
      </c>
      <c r="G218" s="10">
        <v>0.15019824912652613</v>
      </c>
    </row>
    <row r="219" spans="1:7" x14ac:dyDescent="0.25">
      <c r="A219" s="10" t="s">
        <v>1052</v>
      </c>
      <c r="B219" s="10">
        <v>2010</v>
      </c>
      <c r="C219" s="10">
        <v>25473</v>
      </c>
      <c r="D219" s="10">
        <v>49</v>
      </c>
      <c r="E219" s="10">
        <v>3136</v>
      </c>
      <c r="F219" s="10">
        <v>0.12311074471008519</v>
      </c>
      <c r="G219" s="10">
        <v>1.9236053860950811E-3</v>
      </c>
    </row>
    <row r="220" spans="1:7" x14ac:dyDescent="0.25">
      <c r="A220" s="10" t="s">
        <v>1059</v>
      </c>
      <c r="B220" s="10">
        <v>2010</v>
      </c>
      <c r="C220" s="10">
        <v>25473</v>
      </c>
      <c r="D220" s="10">
        <v>12</v>
      </c>
      <c r="E220" s="10">
        <v>5100</v>
      </c>
      <c r="F220" s="10">
        <v>0.20021198916499824</v>
      </c>
      <c r="G220" s="10">
        <v>4.7108703332940762E-4</v>
      </c>
    </row>
    <row r="221" spans="1:7" x14ac:dyDescent="0.25">
      <c r="A221" s="10" t="s">
        <v>1068</v>
      </c>
      <c r="B221" s="10">
        <v>2010</v>
      </c>
      <c r="C221" s="10">
        <v>25473</v>
      </c>
      <c r="D221" s="10">
        <v>45</v>
      </c>
      <c r="E221" s="10">
        <v>9720</v>
      </c>
      <c r="F221" s="10">
        <v>0.38158049699682017</v>
      </c>
      <c r="G221" s="10">
        <v>1.7665763749852785E-3</v>
      </c>
    </row>
    <row r="222" spans="1:7" x14ac:dyDescent="0.25">
      <c r="A222" s="10" t="s">
        <v>1077</v>
      </c>
      <c r="B222" s="10">
        <v>2010</v>
      </c>
      <c r="C222" s="10">
        <v>25473</v>
      </c>
      <c r="D222" s="10">
        <v>197</v>
      </c>
      <c r="E222" s="10">
        <v>15668</v>
      </c>
      <c r="F222" s="10">
        <v>0.61508263651709649</v>
      </c>
      <c r="G222" s="10">
        <v>7.7336787971577746E-3</v>
      </c>
    </row>
    <row r="223" spans="1:7" x14ac:dyDescent="0.25">
      <c r="A223" s="10" t="s">
        <v>1089</v>
      </c>
      <c r="B223" s="10">
        <v>2010</v>
      </c>
      <c r="C223" s="10">
        <v>25473</v>
      </c>
      <c r="D223" s="10">
        <v>7</v>
      </c>
      <c r="E223" s="10">
        <v>322</v>
      </c>
      <c r="F223" s="10">
        <v>1.2640835394339104E-2</v>
      </c>
      <c r="G223" s="10">
        <v>2.7480076944215443E-4</v>
      </c>
    </row>
    <row r="224" spans="1:7" x14ac:dyDescent="0.25">
      <c r="A224" s="10" t="s">
        <v>1097</v>
      </c>
      <c r="B224" s="10">
        <v>2010</v>
      </c>
      <c r="C224" s="10">
        <v>25473</v>
      </c>
      <c r="D224" s="14">
        <v>16</v>
      </c>
      <c r="E224" s="10">
        <v>2608</v>
      </c>
      <c r="F224" s="10">
        <v>0.10238291524359125</v>
      </c>
      <c r="G224" s="14">
        <v>6.2811604443921019E-4</v>
      </c>
    </row>
    <row r="225" spans="1:7" x14ac:dyDescent="0.25">
      <c r="A225" s="10" t="s">
        <v>1104</v>
      </c>
      <c r="B225" s="10">
        <v>2010</v>
      </c>
      <c r="C225" s="10">
        <v>25473</v>
      </c>
      <c r="D225" s="10">
        <v>83</v>
      </c>
      <c r="E225" s="10">
        <v>13908</v>
      </c>
      <c r="F225" s="10">
        <v>0.54598987162878343</v>
      </c>
      <c r="G225" s="10">
        <v>3.2583519805284024E-3</v>
      </c>
    </row>
    <row r="226" spans="1:7" x14ac:dyDescent="0.25">
      <c r="A226" s="10" t="s">
        <v>1113</v>
      </c>
      <c r="B226" s="10">
        <v>2010</v>
      </c>
      <c r="C226" s="10">
        <v>25473</v>
      </c>
      <c r="D226" s="10">
        <v>16</v>
      </c>
      <c r="E226" s="10">
        <v>14886</v>
      </c>
      <c r="F226" s="10">
        <v>0.58438346484513015</v>
      </c>
      <c r="G226" s="10">
        <v>6.2811604443921019E-4</v>
      </c>
    </row>
    <row r="227" spans="1:7" x14ac:dyDescent="0.25">
      <c r="A227" s="10" t="s">
        <v>1121</v>
      </c>
      <c r="B227" s="10">
        <v>2010</v>
      </c>
      <c r="C227" s="10">
        <v>25473</v>
      </c>
      <c r="D227" s="10">
        <v>169</v>
      </c>
      <c r="E227" s="10">
        <v>35767</v>
      </c>
      <c r="F227" s="10">
        <v>1.4041141600910769</v>
      </c>
      <c r="G227" s="10">
        <v>6.6344757193891575E-3</v>
      </c>
    </row>
    <row r="228" spans="1:7" x14ac:dyDescent="0.25">
      <c r="A228" s="10" t="s">
        <v>1162</v>
      </c>
      <c r="B228" s="10">
        <v>2010</v>
      </c>
      <c r="C228" s="10">
        <v>25473</v>
      </c>
      <c r="D228" s="10">
        <v>24</v>
      </c>
      <c r="E228" s="10">
        <v>10080</v>
      </c>
      <c r="F228" s="10">
        <v>0.3957131079967024</v>
      </c>
      <c r="G228" s="10">
        <v>9.4217406665881524E-4</v>
      </c>
    </row>
    <row r="229" spans="1:7" x14ac:dyDescent="0.25">
      <c r="A229" s="10" t="s">
        <v>1172</v>
      </c>
      <c r="B229" s="10">
        <v>2010</v>
      </c>
      <c r="C229" s="10">
        <v>25473</v>
      </c>
      <c r="D229" s="10">
        <v>817</v>
      </c>
      <c r="E229" s="10">
        <v>179549</v>
      </c>
      <c r="F229" s="10">
        <v>7.048600478938484</v>
      </c>
      <c r="G229" s="10">
        <v>3.2073175519177169E-2</v>
      </c>
    </row>
    <row r="230" spans="1:7" x14ac:dyDescent="0.25">
      <c r="A230" s="10" t="s">
        <v>1180</v>
      </c>
      <c r="B230" s="10">
        <v>2010</v>
      </c>
      <c r="C230" s="10">
        <v>25473</v>
      </c>
      <c r="D230" s="10">
        <v>792</v>
      </c>
      <c r="E230" s="10">
        <v>117632</v>
      </c>
      <c r="F230" s="10">
        <v>4.6179091587170733</v>
      </c>
      <c r="G230" s="10">
        <v>3.1091744199740902E-2</v>
      </c>
    </row>
    <row r="231" spans="1:7" x14ac:dyDescent="0.25">
      <c r="A231" s="10" t="s">
        <v>1188</v>
      </c>
      <c r="B231" s="10">
        <v>2010</v>
      </c>
      <c r="C231" s="10">
        <v>25473</v>
      </c>
      <c r="D231" s="10">
        <v>154</v>
      </c>
      <c r="E231" s="10">
        <v>12149</v>
      </c>
      <c r="F231" s="10">
        <v>0.47693636399324774</v>
      </c>
      <c r="G231" s="10">
        <v>6.0456169277273977E-3</v>
      </c>
    </row>
    <row r="232" spans="1:7" x14ac:dyDescent="0.25">
      <c r="A232" s="10" t="s">
        <v>1199</v>
      </c>
      <c r="B232" s="10">
        <v>2010</v>
      </c>
      <c r="C232" s="10">
        <v>25473</v>
      </c>
      <c r="D232" s="10">
        <v>11</v>
      </c>
      <c r="E232" s="10">
        <v>4587</v>
      </c>
      <c r="F232" s="10">
        <v>0.18007301849016605</v>
      </c>
      <c r="G232" s="10">
        <v>4.3182978055195695E-4</v>
      </c>
    </row>
    <row r="233" spans="1:7" x14ac:dyDescent="0.25">
      <c r="A233" s="10" t="s">
        <v>1214</v>
      </c>
      <c r="B233" s="10">
        <v>2010</v>
      </c>
      <c r="C233" s="10">
        <v>25473</v>
      </c>
      <c r="D233" s="10">
        <v>17</v>
      </c>
      <c r="E233" s="10">
        <v>3145</v>
      </c>
      <c r="F233" s="10">
        <v>0.12346405998508224</v>
      </c>
      <c r="G233" s="10">
        <v>6.6737329721666076E-4</v>
      </c>
    </row>
    <row r="234" spans="1:7" x14ac:dyDescent="0.25">
      <c r="A234" s="10" t="s">
        <v>1229</v>
      </c>
      <c r="B234" s="10">
        <v>2010</v>
      </c>
      <c r="C234" s="10">
        <v>25473</v>
      </c>
      <c r="D234" s="10">
        <v>22</v>
      </c>
      <c r="E234" s="10">
        <v>10139</v>
      </c>
      <c r="F234" s="10">
        <v>0.39802928591057196</v>
      </c>
      <c r="G234" s="10">
        <v>8.6365956110391389E-4</v>
      </c>
    </row>
    <row r="235" spans="1:7" x14ac:dyDescent="0.25">
      <c r="A235" s="10" t="s">
        <v>1234</v>
      </c>
      <c r="B235" s="10">
        <v>2010</v>
      </c>
      <c r="C235" s="10">
        <v>25473</v>
      </c>
      <c r="D235" s="10">
        <v>799</v>
      </c>
      <c r="E235" s="10">
        <v>112939</v>
      </c>
      <c r="F235" s="10">
        <v>4.4336748714324967</v>
      </c>
      <c r="G235" s="10">
        <v>3.1366544969183056E-2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"/>
  <sheetViews>
    <sheetView workbookViewId="0">
      <selection activeCell="E1" sqref="E1"/>
    </sheetView>
  </sheetViews>
  <sheetFormatPr defaultRowHeight="15" x14ac:dyDescent="0.25"/>
  <cols>
    <col min="1" max="1" width="21.85546875" customWidth="1"/>
    <col min="4" max="4" width="9.5703125" bestFit="1" customWidth="1"/>
    <col min="5" max="5" width="14.140625" customWidth="1"/>
  </cols>
  <sheetData>
    <row r="1" spans="1:5" x14ac:dyDescent="0.25">
      <c r="C1" s="18" t="s">
        <v>1265</v>
      </c>
      <c r="D1" s="21">
        <f>SUM(D4:D237)</f>
        <v>333.99666313351412</v>
      </c>
      <c r="E1" s="142">
        <f>SUM(E4:E237)</f>
        <v>3.4827071801515337</v>
      </c>
    </row>
    <row r="3" spans="1:5" x14ac:dyDescent="0.25">
      <c r="A3" s="11" t="s">
        <v>0</v>
      </c>
      <c r="B3" s="11" t="s">
        <v>5</v>
      </c>
      <c r="C3" s="11" t="s">
        <v>6</v>
      </c>
      <c r="D3" s="11" t="s">
        <v>995</v>
      </c>
      <c r="E3" s="11" t="s">
        <v>996</v>
      </c>
    </row>
    <row r="4" spans="1:5" x14ac:dyDescent="0.25">
      <c r="A4" s="12" t="s">
        <v>1017</v>
      </c>
      <c r="B4" s="12">
        <v>1.0555097554273152</v>
      </c>
      <c r="C4" s="12">
        <v>4.812939190515448E-2</v>
      </c>
      <c r="D4" s="12">
        <v>1.0555097554273152</v>
      </c>
      <c r="E4" s="12">
        <v>4.812939190515448E-2</v>
      </c>
    </row>
    <row r="5" spans="1:5" x14ac:dyDescent="0.25">
      <c r="A5" s="12" t="s">
        <v>1053</v>
      </c>
      <c r="B5" s="12">
        <v>0.22894829819809209</v>
      </c>
      <c r="C5" s="12">
        <v>1.8450908805401798E-3</v>
      </c>
      <c r="D5" s="12">
        <v>0.22894829819809209</v>
      </c>
      <c r="E5" s="12">
        <v>1.8450908805401798E-3</v>
      </c>
    </row>
    <row r="6" spans="1:5" x14ac:dyDescent="0.25">
      <c r="A6" s="12" t="s">
        <v>1060</v>
      </c>
      <c r="B6" s="12">
        <v>0.23915518392022928</v>
      </c>
      <c r="C6" s="12">
        <v>9.8143131943626591E-4</v>
      </c>
      <c r="D6" s="12">
        <v>0.23915518392022928</v>
      </c>
      <c r="E6" s="12">
        <v>9.8143131943626591E-4</v>
      </c>
    </row>
    <row r="7" spans="1:5" x14ac:dyDescent="0.25">
      <c r="A7" s="12" t="s">
        <v>1069</v>
      </c>
      <c r="B7" s="12">
        <v>8.624818435205904E-2</v>
      </c>
      <c r="C7" s="12">
        <v>1.0206885722137166E-3</v>
      </c>
      <c r="D7" s="12">
        <v>8.624818435205904E-2</v>
      </c>
      <c r="E7" s="12">
        <v>1.0206885722137166E-3</v>
      </c>
    </row>
    <row r="8" spans="1:5" x14ac:dyDescent="0.25">
      <c r="A8" s="12" t="s">
        <v>1114</v>
      </c>
      <c r="B8" s="12">
        <v>0.21509048796765201</v>
      </c>
      <c r="C8" s="12">
        <v>1.6880618694303773E-3</v>
      </c>
      <c r="D8" s="12">
        <v>0.21509048796765201</v>
      </c>
      <c r="E8" s="12">
        <v>1.6880618694303773E-3</v>
      </c>
    </row>
    <row r="9" spans="1:5" x14ac:dyDescent="0.25">
      <c r="A9" s="12" t="s">
        <v>1122</v>
      </c>
      <c r="B9" s="12">
        <v>0.6538688022612178</v>
      </c>
      <c r="C9" s="12">
        <v>8.9506536332587452E-3</v>
      </c>
      <c r="D9" s="12">
        <v>0.6538688022612178</v>
      </c>
      <c r="E9" s="12">
        <v>8.9506536332587452E-3</v>
      </c>
    </row>
    <row r="10" spans="1:5" x14ac:dyDescent="0.25">
      <c r="A10" s="12" t="s">
        <v>1128</v>
      </c>
      <c r="B10" s="12">
        <v>0.81800337612373886</v>
      </c>
      <c r="C10" s="12">
        <v>1.2209005613787146E-2</v>
      </c>
      <c r="D10" s="12">
        <v>0.81800337612373886</v>
      </c>
      <c r="E10" s="12">
        <v>1.2209005613787146E-2</v>
      </c>
    </row>
    <row r="11" spans="1:5" x14ac:dyDescent="0.25">
      <c r="A11" s="12" t="s">
        <v>1136</v>
      </c>
      <c r="B11" s="12">
        <v>1.6374200133474659</v>
      </c>
      <c r="C11" s="12">
        <v>3.8511364974679073E-2</v>
      </c>
      <c r="D11" s="12">
        <v>1.6374200133474659</v>
      </c>
      <c r="E11" s="12">
        <v>3.8511364974679073E-2</v>
      </c>
    </row>
    <row r="12" spans="1:5" x14ac:dyDescent="0.25">
      <c r="A12" s="12" t="s">
        <v>1206</v>
      </c>
      <c r="B12" s="12">
        <v>6.8896478624425869E-2</v>
      </c>
      <c r="C12" s="12">
        <v>3.5331527499705571E-4</v>
      </c>
      <c r="D12" s="12">
        <v>6.8896478624425869E-2</v>
      </c>
      <c r="E12" s="12">
        <v>3.5331527499705571E-4</v>
      </c>
    </row>
    <row r="13" spans="1:5" x14ac:dyDescent="0.25">
      <c r="A13" s="12" t="s">
        <v>1215</v>
      </c>
      <c r="B13" s="12">
        <v>2.3137439641973856</v>
      </c>
      <c r="C13" s="12">
        <v>6.7169159502218037E-2</v>
      </c>
      <c r="D13" s="12">
        <v>2.3137439641973856</v>
      </c>
      <c r="E13" s="12">
        <v>6.7169159502218037E-2</v>
      </c>
    </row>
    <row r="14" spans="1:5" x14ac:dyDescent="0.25">
      <c r="A14" s="12" t="s">
        <v>1235</v>
      </c>
      <c r="B14" s="12">
        <v>7.0623797746633687E-2</v>
      </c>
      <c r="C14" s="12">
        <v>2.7480076944215443E-4</v>
      </c>
      <c r="D14" s="12">
        <v>7.0623797746633687E-2</v>
      </c>
      <c r="E14" s="12">
        <v>2.7480076944215443E-4</v>
      </c>
    </row>
    <row r="15" spans="1:5" x14ac:dyDescent="0.25">
      <c r="A15" s="12" t="s">
        <v>1037</v>
      </c>
      <c r="B15" s="12">
        <v>0.41173006712990223</v>
      </c>
      <c r="C15" s="12">
        <v>1.9236053860950811E-3</v>
      </c>
      <c r="D15" s="12">
        <v>0.41173006712990223</v>
      </c>
      <c r="E15" s="12">
        <v>1.9236053860950811E-3</v>
      </c>
    </row>
    <row r="16" spans="1:5" x14ac:dyDescent="0.25">
      <c r="A16" s="12" t="s">
        <v>1044</v>
      </c>
      <c r="B16" s="12">
        <v>2.2846150826365172</v>
      </c>
      <c r="C16" s="12">
        <v>6.0495426530051424E-2</v>
      </c>
      <c r="D16" s="12">
        <v>2.2846150826365172</v>
      </c>
      <c r="E16" s="12">
        <v>6.0495426530051424E-2</v>
      </c>
    </row>
    <row r="17" spans="1:5" x14ac:dyDescent="0.25">
      <c r="A17" s="12" t="s">
        <v>1061</v>
      </c>
      <c r="B17" s="12">
        <v>3.9033486436619165</v>
      </c>
      <c r="C17" s="12">
        <v>3.0816943430298747E-2</v>
      </c>
      <c r="D17" s="12">
        <v>3.9033486436619165</v>
      </c>
      <c r="E17" s="12">
        <v>3.0816943430298747E-2</v>
      </c>
    </row>
    <row r="18" spans="1:5" x14ac:dyDescent="0.25">
      <c r="A18" s="12" t="s">
        <v>1070</v>
      </c>
      <c r="B18" s="12">
        <v>7.2861461154948376E-2</v>
      </c>
      <c r="C18" s="12">
        <v>2.5124641777568408E-3</v>
      </c>
      <c r="D18" s="12">
        <v>7.2861461154948376E-2</v>
      </c>
      <c r="E18" s="12">
        <v>2.5124641777568408E-3</v>
      </c>
    </row>
    <row r="19" spans="1:5" x14ac:dyDescent="0.25">
      <c r="A19" s="12" t="s">
        <v>1090</v>
      </c>
      <c r="B19" s="12">
        <v>1.5264790169983904</v>
      </c>
      <c r="C19" s="12">
        <v>4.0434970360774154E-3</v>
      </c>
      <c r="D19" s="12">
        <v>1.5264790169983904</v>
      </c>
      <c r="E19" s="12">
        <v>4.0434970360774154E-3</v>
      </c>
    </row>
    <row r="20" spans="1:5" x14ac:dyDescent="0.25">
      <c r="A20" s="12" t="s">
        <v>1105</v>
      </c>
      <c r="B20" s="12">
        <v>0.25686020492285949</v>
      </c>
      <c r="C20" s="12">
        <v>8.2440230832646333E-4</v>
      </c>
      <c r="D20" s="12">
        <v>0.25686020492285949</v>
      </c>
      <c r="E20" s="12">
        <v>8.2440230832646333E-4</v>
      </c>
    </row>
    <row r="21" spans="1:5" x14ac:dyDescent="0.25">
      <c r="A21" s="12" t="s">
        <v>1129</v>
      </c>
      <c r="B21" s="12">
        <v>6.0250461272720139</v>
      </c>
      <c r="C21" s="12">
        <v>9.8771247988065788E-2</v>
      </c>
      <c r="D21" s="12">
        <v>6.0250461272720139</v>
      </c>
      <c r="E21" s="12">
        <v>9.8771247988065788E-2</v>
      </c>
    </row>
    <row r="22" spans="1:5" x14ac:dyDescent="0.25">
      <c r="A22" s="12" t="s">
        <v>1137</v>
      </c>
      <c r="B22" s="12">
        <v>1.5144662976484906</v>
      </c>
      <c r="C22" s="12">
        <v>6.3636006752247481E-2</v>
      </c>
      <c r="D22" s="12">
        <v>1.5144662976484906</v>
      </c>
      <c r="E22" s="12">
        <v>6.3636006752247481E-2</v>
      </c>
    </row>
    <row r="23" spans="1:5" x14ac:dyDescent="0.25">
      <c r="A23" s="12" t="s">
        <v>1146</v>
      </c>
      <c r="B23" s="12">
        <v>1.8722176422093981</v>
      </c>
      <c r="C23" s="12">
        <v>1.5977701880422409E-2</v>
      </c>
      <c r="D23" s="12">
        <v>1.8722176422093981</v>
      </c>
      <c r="E23" s="12">
        <v>1.5977701880422409E-2</v>
      </c>
    </row>
    <row r="24" spans="1:5" x14ac:dyDescent="0.25">
      <c r="A24" s="12" t="s">
        <v>1163</v>
      </c>
      <c r="B24" s="12">
        <v>0.13904918933773014</v>
      </c>
      <c r="C24" s="12">
        <v>1.3740038472107722E-3</v>
      </c>
      <c r="D24" s="12">
        <v>0.13904918933773014</v>
      </c>
      <c r="E24" s="12">
        <v>1.3740038472107722E-3</v>
      </c>
    </row>
    <row r="25" spans="1:5" x14ac:dyDescent="0.25">
      <c r="A25" s="12" t="s">
        <v>1189</v>
      </c>
      <c r="B25" s="12">
        <v>21.46457032936835</v>
      </c>
      <c r="C25" s="12">
        <v>8.5737840065952184E-2</v>
      </c>
      <c r="D25" s="12">
        <v>21.46457032936835</v>
      </c>
      <c r="E25" s="12">
        <v>8.5737840065952184E-2</v>
      </c>
    </row>
    <row r="26" spans="1:5" x14ac:dyDescent="0.25">
      <c r="A26" s="12" t="s">
        <v>1200</v>
      </c>
      <c r="B26" s="12">
        <v>0.77568405762964709</v>
      </c>
      <c r="C26" s="12">
        <v>1.8961253091508656E-2</v>
      </c>
      <c r="D26" s="12">
        <v>0.77568405762964709</v>
      </c>
      <c r="E26" s="12">
        <v>1.8961253091508656E-2</v>
      </c>
    </row>
    <row r="27" spans="1:5" x14ac:dyDescent="0.25">
      <c r="A27" s="12" t="s">
        <v>1207</v>
      </c>
      <c r="B27" s="12">
        <v>3.3694500058885879</v>
      </c>
      <c r="C27" s="12">
        <v>2.0727829466493933E-2</v>
      </c>
      <c r="D27" s="12">
        <v>3.3694500058885879</v>
      </c>
      <c r="E27" s="12">
        <v>2.0727829466493933E-2</v>
      </c>
    </row>
    <row r="28" spans="1:5" x14ac:dyDescent="0.25">
      <c r="A28" s="12" t="s">
        <v>1216</v>
      </c>
      <c r="B28" s="12">
        <v>0.99548541593059314</v>
      </c>
      <c r="C28" s="12">
        <v>1.0167628469359714E-2</v>
      </c>
      <c r="D28" s="12">
        <v>0.99548541593059314</v>
      </c>
      <c r="E28" s="12">
        <v>1.0167628469359714E-2</v>
      </c>
    </row>
    <row r="29" spans="1:5" x14ac:dyDescent="0.25">
      <c r="A29" s="12" t="s">
        <v>1236</v>
      </c>
      <c r="B29" s="12">
        <v>1.711380677580183</v>
      </c>
      <c r="C29" s="12">
        <v>6.7522474777215093E-3</v>
      </c>
      <c r="D29" s="12">
        <v>1.711380677580183</v>
      </c>
      <c r="E29" s="12">
        <v>6.7522474777215093E-3</v>
      </c>
    </row>
    <row r="30" spans="1:5" x14ac:dyDescent="0.25">
      <c r="A30" s="12" t="s">
        <v>1240</v>
      </c>
      <c r="B30" s="12">
        <v>4.5538413221842738E-2</v>
      </c>
      <c r="C30" s="12">
        <v>7.8514505554901266E-4</v>
      </c>
      <c r="D30" s="12">
        <v>4.5538413221842738E-2</v>
      </c>
      <c r="E30" s="12">
        <v>7.8514505554901266E-4</v>
      </c>
    </row>
    <row r="31" spans="1:5" x14ac:dyDescent="0.25">
      <c r="A31" s="12" t="s">
        <v>1009</v>
      </c>
      <c r="B31" s="12">
        <v>7.9692223138224785E-2</v>
      </c>
      <c r="C31" s="12">
        <v>2.2769206610921367E-3</v>
      </c>
      <c r="D31" s="12">
        <v>7.9692223138224785E-2</v>
      </c>
      <c r="E31" s="12">
        <v>2.2769206610921367E-3</v>
      </c>
    </row>
    <row r="32" spans="1:5" x14ac:dyDescent="0.25">
      <c r="A32" s="12" t="s">
        <v>1018</v>
      </c>
      <c r="B32" s="12">
        <v>0.55713893141757942</v>
      </c>
      <c r="C32" s="12">
        <v>4.0042397832999645E-3</v>
      </c>
      <c r="D32" s="12">
        <v>0.55713893141757942</v>
      </c>
      <c r="E32" s="12">
        <v>4.0042397832999645E-3</v>
      </c>
    </row>
    <row r="33" spans="1:5" x14ac:dyDescent="0.25">
      <c r="A33" s="12" t="s">
        <v>1062</v>
      </c>
      <c r="B33" s="12">
        <v>1.7906018136850783</v>
      </c>
      <c r="C33" s="12">
        <v>1.8490166058179248E-2</v>
      </c>
      <c r="D33" s="12">
        <v>1.7906018136850783</v>
      </c>
      <c r="E33" s="12">
        <v>1.8490166058179248E-2</v>
      </c>
    </row>
    <row r="34" spans="1:5" x14ac:dyDescent="0.25">
      <c r="A34" s="12" t="s">
        <v>1078</v>
      </c>
      <c r="B34" s="12">
        <v>0.11788953009068426</v>
      </c>
      <c r="C34" s="12">
        <v>3.1798374749735015E-3</v>
      </c>
      <c r="D34" s="12">
        <v>0.11788953009068426</v>
      </c>
      <c r="E34" s="12">
        <v>3.1798374749735015E-3</v>
      </c>
    </row>
    <row r="35" spans="1:5" x14ac:dyDescent="0.25">
      <c r="A35" s="12" t="s">
        <v>1098</v>
      </c>
      <c r="B35" s="12">
        <v>1.0144074117693245</v>
      </c>
      <c r="C35" s="12">
        <v>1.0677972755466572E-2</v>
      </c>
      <c r="D35" s="12">
        <v>1.0144074117693245</v>
      </c>
      <c r="E35" s="12">
        <v>1.0677972755466572E-2</v>
      </c>
    </row>
    <row r="36" spans="1:5" x14ac:dyDescent="0.25">
      <c r="A36" s="12" t="s">
        <v>1106</v>
      </c>
      <c r="B36" s="12">
        <v>2.6545754328112117</v>
      </c>
      <c r="C36" s="12">
        <v>9.8771247988065788E-2</v>
      </c>
      <c r="D36" s="12">
        <v>2.6545754328112117</v>
      </c>
      <c r="E36" s="12">
        <v>9.8771247988065788E-2</v>
      </c>
    </row>
    <row r="37" spans="1:5" x14ac:dyDescent="0.25">
      <c r="A37" s="12" t="s">
        <v>1115</v>
      </c>
      <c r="B37" s="12">
        <v>0.160640678365328</v>
      </c>
      <c r="C37" s="12">
        <v>2.4339496722019394E-3</v>
      </c>
      <c r="D37" s="12">
        <v>0.160640678365328</v>
      </c>
      <c r="E37" s="12">
        <v>2.4339496722019394E-3</v>
      </c>
    </row>
    <row r="38" spans="1:5" x14ac:dyDescent="0.25">
      <c r="A38" s="12" t="s">
        <v>1123</v>
      </c>
      <c r="B38" s="12">
        <v>0.24975464217014093</v>
      </c>
      <c r="C38" s="12">
        <v>1.9628626388725318E-3</v>
      </c>
      <c r="D38" s="12">
        <v>0.24975464217014093</v>
      </c>
      <c r="E38" s="12">
        <v>1.9628626388725318E-3</v>
      </c>
    </row>
    <row r="39" spans="1:5" x14ac:dyDescent="0.25">
      <c r="A39" s="12" t="s">
        <v>1138</v>
      </c>
      <c r="B39" s="12">
        <v>1.7076904958191027E-2</v>
      </c>
      <c r="C39" s="12">
        <v>5.8885879166175952E-4</v>
      </c>
      <c r="D39" s="12">
        <v>1.7076904958191027E-2</v>
      </c>
      <c r="E39" s="12">
        <v>5.8885879166175952E-4</v>
      </c>
    </row>
    <row r="40" spans="1:5" x14ac:dyDescent="0.25">
      <c r="A40" s="12" t="s">
        <v>1147</v>
      </c>
      <c r="B40" s="12">
        <v>8.6371844698308013</v>
      </c>
      <c r="C40" s="12">
        <v>2.8657794527538964E-2</v>
      </c>
      <c r="D40" s="12">
        <v>8.6371844698308013</v>
      </c>
      <c r="E40" s="12">
        <v>2.8657794527538964E-2</v>
      </c>
    </row>
    <row r="41" spans="1:5" x14ac:dyDescent="0.25">
      <c r="A41" s="12" t="s">
        <v>1155</v>
      </c>
      <c r="B41" s="12">
        <v>0.93966160248105834</v>
      </c>
      <c r="C41" s="12">
        <v>5.0249283555136815E-3</v>
      </c>
      <c r="D41" s="12">
        <v>0.93966160248105834</v>
      </c>
      <c r="E41" s="12">
        <v>5.0249283555136815E-3</v>
      </c>
    </row>
    <row r="42" spans="1:5" x14ac:dyDescent="0.25">
      <c r="A42" s="12" t="s">
        <v>1164</v>
      </c>
      <c r="B42" s="12">
        <v>0.13127625328779491</v>
      </c>
      <c r="C42" s="12">
        <v>6.9092764888313112E-3</v>
      </c>
      <c r="D42" s="12">
        <v>0.13127625328779491</v>
      </c>
      <c r="E42" s="12">
        <v>6.9092764888313112E-3</v>
      </c>
    </row>
    <row r="43" spans="1:5" x14ac:dyDescent="0.25">
      <c r="A43" s="12" t="s">
        <v>1173</v>
      </c>
      <c r="B43" s="12">
        <v>0.18525497585678954</v>
      </c>
      <c r="C43" s="12">
        <v>1.0756487261021474E-2</v>
      </c>
      <c r="D43" s="12">
        <v>0.18525497585678954</v>
      </c>
      <c r="E43" s="12">
        <v>1.0756487261021474E-2</v>
      </c>
    </row>
    <row r="44" spans="1:5" x14ac:dyDescent="0.25">
      <c r="A44" s="12" t="s">
        <v>1190</v>
      </c>
      <c r="B44" s="12">
        <v>2.5909786833117419E-2</v>
      </c>
      <c r="C44" s="12">
        <v>4.3182978055195695E-4</v>
      </c>
      <c r="D44" s="12">
        <v>2.5909786833117419E-2</v>
      </c>
      <c r="E44" s="12">
        <v>4.3182978055195695E-4</v>
      </c>
    </row>
    <row r="45" spans="1:5" x14ac:dyDescent="0.25">
      <c r="A45" s="12" t="s">
        <v>1208</v>
      </c>
      <c r="B45" s="12">
        <v>0.32783731794449023</v>
      </c>
      <c r="C45" s="12">
        <v>3.6116672555254583E-3</v>
      </c>
      <c r="D45" s="12">
        <v>0.32783731794449023</v>
      </c>
      <c r="E45" s="12">
        <v>3.6116672555254583E-3</v>
      </c>
    </row>
    <row r="46" spans="1:5" x14ac:dyDescent="0.25">
      <c r="A46" s="12" t="s">
        <v>1223</v>
      </c>
      <c r="B46" s="12">
        <v>0.72987084363836219</v>
      </c>
      <c r="C46" s="12">
        <v>5.0249283555136815E-3</v>
      </c>
      <c r="D46" s="12">
        <v>0.72987084363836219</v>
      </c>
      <c r="E46" s="12">
        <v>5.0249283555136815E-3</v>
      </c>
    </row>
    <row r="47" spans="1:5" x14ac:dyDescent="0.25">
      <c r="A47" s="12" t="s">
        <v>1010</v>
      </c>
      <c r="B47" s="12">
        <v>1.6386762454363444</v>
      </c>
      <c r="C47" s="12">
        <v>2.7166018921995837E-2</v>
      </c>
      <c r="D47" s="12">
        <v>1.6386762454363444</v>
      </c>
      <c r="E47" s="12">
        <v>2.7166018921995837E-2</v>
      </c>
    </row>
    <row r="48" spans="1:5" x14ac:dyDescent="0.25">
      <c r="A48" s="12" t="s">
        <v>1019</v>
      </c>
      <c r="B48" s="12">
        <v>3.7739959957602167</v>
      </c>
      <c r="C48" s="12">
        <v>1.0363914733246967E-2</v>
      </c>
      <c r="D48" s="12">
        <v>3.7739959957602167</v>
      </c>
      <c r="E48" s="12">
        <v>1.0363914733246967E-2</v>
      </c>
    </row>
    <row r="49" spans="1:5" x14ac:dyDescent="0.25">
      <c r="A49" s="12" t="s">
        <v>1038</v>
      </c>
      <c r="B49" s="12">
        <v>1.7589212106936756</v>
      </c>
      <c r="C49" s="12">
        <v>7.4196207749381701E-3</v>
      </c>
      <c r="D49" s="12">
        <v>1.7589212106936756</v>
      </c>
      <c r="E49" s="12">
        <v>7.4196207749381701E-3</v>
      </c>
    </row>
    <row r="50" spans="1:5" x14ac:dyDescent="0.25">
      <c r="A50" s="12" t="s">
        <v>1045</v>
      </c>
      <c r="B50" s="12">
        <v>4.6147685784948766</v>
      </c>
      <c r="C50" s="12">
        <v>3.0620657166411495E-2</v>
      </c>
      <c r="D50" s="12">
        <v>4.6147685784948766</v>
      </c>
      <c r="E50" s="12">
        <v>3.0620657166411495E-2</v>
      </c>
    </row>
    <row r="51" spans="1:5" x14ac:dyDescent="0.25">
      <c r="A51" s="12" t="s">
        <v>1054</v>
      </c>
      <c r="B51" s="12">
        <v>2.904094531464688</v>
      </c>
      <c r="C51" s="12">
        <v>1.0010599458249912E-2</v>
      </c>
      <c r="D51" s="12">
        <v>2.904094531464688</v>
      </c>
      <c r="E51" s="12">
        <v>1.0010599458249912E-2</v>
      </c>
    </row>
    <row r="52" spans="1:5" x14ac:dyDescent="0.25">
      <c r="A52" s="12" t="s">
        <v>1063</v>
      </c>
      <c r="B52" s="12">
        <v>1.019510854630393</v>
      </c>
      <c r="C52" s="12">
        <v>1.8490166058179248E-2</v>
      </c>
      <c r="D52" s="12">
        <v>1.019510854630393</v>
      </c>
      <c r="E52" s="12">
        <v>1.8490166058179248E-2</v>
      </c>
    </row>
    <row r="53" spans="1:5" x14ac:dyDescent="0.25">
      <c r="A53" s="12" t="s">
        <v>1071</v>
      </c>
      <c r="B53" s="12">
        <v>0.71601303340792211</v>
      </c>
      <c r="C53" s="12">
        <v>5.0131511796804459E-2</v>
      </c>
      <c r="D53" s="12">
        <v>0.71601303340792211</v>
      </c>
      <c r="E53" s="12">
        <v>5.0131511796804459E-2</v>
      </c>
    </row>
    <row r="54" spans="1:5" x14ac:dyDescent="0.25">
      <c r="A54" s="12" t="s">
        <v>1079</v>
      </c>
      <c r="B54" s="12">
        <v>1.0992030777686177E-2</v>
      </c>
      <c r="C54" s="12">
        <v>7.8514505554901266E-4</v>
      </c>
      <c r="D54" s="12">
        <v>1.0992030777686177E-2</v>
      </c>
      <c r="E54" s="12">
        <v>7.8514505554901266E-4</v>
      </c>
    </row>
    <row r="55" spans="1:5" x14ac:dyDescent="0.25">
      <c r="A55" s="12" t="s">
        <v>1091</v>
      </c>
      <c r="B55" s="12">
        <v>0.42680485219644332</v>
      </c>
      <c r="C55" s="12">
        <v>1.4132610999882229E-3</v>
      </c>
      <c r="D55" s="12">
        <v>0.42680485219644332</v>
      </c>
      <c r="E55" s="12">
        <v>1.4132610999882229E-3</v>
      </c>
    </row>
    <row r="56" spans="1:5" x14ac:dyDescent="0.25">
      <c r="A56" s="12" t="s">
        <v>1099</v>
      </c>
      <c r="B56" s="12">
        <v>4.6716130805166255E-2</v>
      </c>
      <c r="C56" s="12">
        <v>4.3182978055195695E-4</v>
      </c>
      <c r="D56" s="12">
        <v>4.6716130805166255E-2</v>
      </c>
      <c r="E56" s="12">
        <v>4.3182978055195695E-4</v>
      </c>
    </row>
    <row r="57" spans="1:5" x14ac:dyDescent="0.25">
      <c r="A57" s="12" t="s">
        <v>1107</v>
      </c>
      <c r="B57" s="12">
        <v>1.0411808581635458</v>
      </c>
      <c r="C57" s="12">
        <v>9.4609979193656032E-3</v>
      </c>
      <c r="D57" s="12">
        <v>1.0411808581635458</v>
      </c>
      <c r="E57" s="12">
        <v>9.4609979193656032E-3</v>
      </c>
    </row>
    <row r="58" spans="1:5" x14ac:dyDescent="0.25">
      <c r="A58" s="12" t="s">
        <v>1130</v>
      </c>
      <c r="B58" s="12">
        <v>2.2593726691006162</v>
      </c>
      <c r="C58" s="12">
        <v>2.4418011227574293E-2</v>
      </c>
      <c r="D58" s="12">
        <v>2.2593726691006162</v>
      </c>
      <c r="E58" s="12">
        <v>2.4418011227574293E-2</v>
      </c>
    </row>
    <row r="59" spans="1:5" x14ac:dyDescent="0.25">
      <c r="A59" s="12" t="s">
        <v>1139</v>
      </c>
      <c r="B59" s="12">
        <v>1.8843481333176305E-2</v>
      </c>
      <c r="C59" s="12">
        <v>1.2562320888784204E-3</v>
      </c>
      <c r="D59" s="12">
        <v>1.8843481333176305E-2</v>
      </c>
      <c r="E59" s="12">
        <v>1.2562320888784204E-3</v>
      </c>
    </row>
    <row r="60" spans="1:5" x14ac:dyDescent="0.25">
      <c r="A60" s="12" t="s">
        <v>1148</v>
      </c>
      <c r="B60" s="12">
        <v>0.12099085306010285</v>
      </c>
      <c r="C60" s="12">
        <v>2.8657794527538962E-3</v>
      </c>
      <c r="D60" s="12">
        <v>0.12099085306010285</v>
      </c>
      <c r="E60" s="12">
        <v>2.8657794527538962E-3</v>
      </c>
    </row>
    <row r="61" spans="1:5" x14ac:dyDescent="0.25">
      <c r="A61" s="12" t="s">
        <v>1156</v>
      </c>
      <c r="B61" s="12">
        <v>3.2539159109645506</v>
      </c>
      <c r="C61" s="12">
        <v>2.3789895183135085E-2</v>
      </c>
      <c r="D61" s="12">
        <v>3.2539159109645506</v>
      </c>
      <c r="E61" s="12">
        <v>2.3789895183135085E-2</v>
      </c>
    </row>
    <row r="62" spans="1:5" x14ac:dyDescent="0.25">
      <c r="A62" s="12" t="s">
        <v>1165</v>
      </c>
      <c r="B62" s="12">
        <v>0.55804184823146075</v>
      </c>
      <c r="C62" s="12">
        <v>3.6116672555254583E-3</v>
      </c>
      <c r="D62" s="12">
        <v>0.55804184823146075</v>
      </c>
      <c r="E62" s="12">
        <v>3.6116672555254583E-3</v>
      </c>
    </row>
    <row r="63" spans="1:5" x14ac:dyDescent="0.25">
      <c r="A63" s="12" t="s">
        <v>1174</v>
      </c>
      <c r="B63" s="12">
        <v>0.55403760844816075</v>
      </c>
      <c r="C63" s="12">
        <v>1.6880618694303773E-3</v>
      </c>
      <c r="D63" s="12">
        <v>0.55403760844816075</v>
      </c>
      <c r="E63" s="12">
        <v>1.6880618694303773E-3</v>
      </c>
    </row>
    <row r="64" spans="1:5" x14ac:dyDescent="0.25">
      <c r="A64" s="12" t="s">
        <v>1181</v>
      </c>
      <c r="B64" s="12">
        <v>0.13755741373218702</v>
      </c>
      <c r="C64" s="12">
        <v>1.7194676716523378E-2</v>
      </c>
      <c r="D64" s="12">
        <v>0.13755741373218702</v>
      </c>
      <c r="E64" s="12">
        <v>1.7194676716523378E-2</v>
      </c>
    </row>
    <row r="65" spans="1:5" x14ac:dyDescent="0.25">
      <c r="A65" s="12" t="s">
        <v>1191</v>
      </c>
      <c r="B65" s="12">
        <v>0.16582263573195147</v>
      </c>
      <c r="C65" s="12">
        <v>6.9092764888313112E-3</v>
      </c>
      <c r="D65" s="12">
        <v>0.16582263573195147</v>
      </c>
      <c r="E65" s="12">
        <v>6.9092764888313112E-3</v>
      </c>
    </row>
    <row r="66" spans="1:5" x14ac:dyDescent="0.25">
      <c r="A66" s="12" t="s">
        <v>1201</v>
      </c>
      <c r="B66" s="12">
        <v>0.63416166136693752</v>
      </c>
      <c r="C66" s="12">
        <v>9.9320849526950104E-3</v>
      </c>
      <c r="D66" s="12">
        <v>0.63416166136693752</v>
      </c>
      <c r="E66" s="12">
        <v>9.9320849526950104E-3</v>
      </c>
    </row>
    <row r="67" spans="1:5" x14ac:dyDescent="0.25">
      <c r="A67" s="12" t="s">
        <v>1217</v>
      </c>
      <c r="B67" s="12">
        <v>3.0990460487575078</v>
      </c>
      <c r="C67" s="12">
        <v>6.948533741608762E-3</v>
      </c>
      <c r="D67" s="12">
        <v>3.0990460487575078</v>
      </c>
      <c r="E67" s="12">
        <v>6.948533741608762E-3</v>
      </c>
    </row>
    <row r="68" spans="1:5" x14ac:dyDescent="0.25">
      <c r="A68" s="12" t="s">
        <v>1224</v>
      </c>
      <c r="B68" s="12">
        <v>0.61830173124484744</v>
      </c>
      <c r="C68" s="12">
        <v>1.3740038472107722E-3</v>
      </c>
      <c r="D68" s="12">
        <v>0.61830173124484744</v>
      </c>
      <c r="E68" s="12">
        <v>1.3740038472107722E-3</v>
      </c>
    </row>
    <row r="69" spans="1:5" x14ac:dyDescent="0.25">
      <c r="A69" s="12" t="s">
        <v>1230</v>
      </c>
      <c r="B69" s="12">
        <v>1.0062419031916146</v>
      </c>
      <c r="C69" s="141">
        <v>3.7686962666352601E-3</v>
      </c>
      <c r="D69" s="12">
        <v>1.0062419031916146</v>
      </c>
      <c r="E69" s="141">
        <v>3.7686962666352601E-3</v>
      </c>
    </row>
    <row r="70" spans="1:5" x14ac:dyDescent="0.25">
      <c r="A70" s="12" t="s">
        <v>1241</v>
      </c>
      <c r="B70" s="12">
        <v>0.29113178659757388</v>
      </c>
      <c r="C70" s="12">
        <v>2.8265221999764457E-3</v>
      </c>
      <c r="D70" s="12">
        <v>0.29113178659757388</v>
      </c>
      <c r="E70" s="12">
        <v>2.8265221999764457E-3</v>
      </c>
    </row>
    <row r="71" spans="1:5" x14ac:dyDescent="0.25">
      <c r="A71" s="12" t="s">
        <v>1011</v>
      </c>
      <c r="B71" s="12">
        <v>0.41216189691045418</v>
      </c>
      <c r="C71" s="12">
        <v>1.6527303419306718E-2</v>
      </c>
      <c r="D71" s="12">
        <v>0.41216189691045418</v>
      </c>
      <c r="E71" s="12">
        <v>1.6527303419306718E-2</v>
      </c>
    </row>
    <row r="72" spans="1:5" x14ac:dyDescent="0.25">
      <c r="A72" s="12" t="s">
        <v>1020</v>
      </c>
      <c r="B72" s="12">
        <v>0.38315078710791817</v>
      </c>
      <c r="C72" s="12">
        <v>7.8907078082675781E-3</v>
      </c>
      <c r="D72" s="12">
        <v>0.38315078710791817</v>
      </c>
      <c r="E72" s="12">
        <v>7.8907078082675781E-3</v>
      </c>
    </row>
    <row r="73" spans="1:5" x14ac:dyDescent="0.25">
      <c r="A73" s="12" t="s">
        <v>1025</v>
      </c>
      <c r="B73" s="12">
        <v>0.53586150041220115</v>
      </c>
      <c r="C73" s="12">
        <v>2.7480076944215444E-3</v>
      </c>
      <c r="D73" s="12">
        <v>0.53586150041220115</v>
      </c>
      <c r="E73" s="12">
        <v>2.7480076944215444E-3</v>
      </c>
    </row>
    <row r="74" spans="1:5" x14ac:dyDescent="0.25">
      <c r="A74" s="12" t="s">
        <v>1032</v>
      </c>
      <c r="B74" s="12">
        <v>0.15561575000981431</v>
      </c>
      <c r="C74" s="12">
        <v>1.7273191222078278E-3</v>
      </c>
      <c r="D74" s="12">
        <v>0.15561575000981431</v>
      </c>
      <c r="E74" s="12">
        <v>1.7273191222078278E-3</v>
      </c>
    </row>
    <row r="75" spans="1:5" x14ac:dyDescent="0.25">
      <c r="A75" s="12" t="s">
        <v>1039</v>
      </c>
      <c r="B75" s="12">
        <v>1.2900718407725826</v>
      </c>
      <c r="C75" s="12">
        <v>8.558081105484238E-3</v>
      </c>
      <c r="D75" s="12">
        <v>1.2900718407725826</v>
      </c>
      <c r="E75" s="12">
        <v>8.558081105484238E-3</v>
      </c>
    </row>
    <row r="76" spans="1:5" x14ac:dyDescent="0.25">
      <c r="A76" s="12" t="s">
        <v>1046</v>
      </c>
      <c r="B76" s="12">
        <v>0.6945393161386566</v>
      </c>
      <c r="C76" s="12">
        <v>4.7893848388489771E-3</v>
      </c>
      <c r="D76" s="12">
        <v>0.6945393161386566</v>
      </c>
      <c r="E76" s="12">
        <v>4.7893848388489771E-3</v>
      </c>
    </row>
    <row r="77" spans="1:5" x14ac:dyDescent="0.25">
      <c r="A77" s="12" t="s">
        <v>1080</v>
      </c>
      <c r="B77" s="12">
        <v>1.5505829702037452</v>
      </c>
      <c r="C77" s="12">
        <v>3.7686962666352609E-3</v>
      </c>
      <c r="D77" s="12">
        <v>1.5505829702037452</v>
      </c>
      <c r="E77" s="12">
        <v>3.7686962666352609E-3</v>
      </c>
    </row>
    <row r="78" spans="1:5" x14ac:dyDescent="0.25">
      <c r="A78" s="12" t="s">
        <v>1084</v>
      </c>
      <c r="B78" s="12">
        <v>1.5099124563263062</v>
      </c>
      <c r="C78" s="12">
        <v>3.6116672555254583E-3</v>
      </c>
      <c r="D78" s="12">
        <v>1.5099124563263062</v>
      </c>
      <c r="E78" s="12">
        <v>3.6116672555254583E-3</v>
      </c>
    </row>
    <row r="79" spans="1:5" x14ac:dyDescent="0.25">
      <c r="A79" s="12" t="s">
        <v>1092</v>
      </c>
      <c r="B79" s="12">
        <v>1.4670042790405526</v>
      </c>
      <c r="C79" s="12">
        <v>1.1463117811015585E-2</v>
      </c>
      <c r="D79" s="12">
        <v>1.4670042790405526</v>
      </c>
      <c r="E79" s="12">
        <v>1.1463117811015585E-2</v>
      </c>
    </row>
    <row r="80" spans="1:5" x14ac:dyDescent="0.25">
      <c r="A80" s="12" t="s">
        <v>1108</v>
      </c>
      <c r="B80" s="12">
        <v>1.2486161818395949</v>
      </c>
      <c r="C80" s="12">
        <v>1.6998390452636125E-2</v>
      </c>
      <c r="D80" s="12">
        <v>1.2486161818395949</v>
      </c>
      <c r="E80" s="12">
        <v>1.6998390452636125E-2</v>
      </c>
    </row>
    <row r="81" spans="1:5" x14ac:dyDescent="0.25">
      <c r="A81" s="12" t="s">
        <v>1124</v>
      </c>
      <c r="B81" s="12">
        <v>0.46990931574608408</v>
      </c>
      <c r="C81" s="12">
        <v>4.7108703332940762E-3</v>
      </c>
      <c r="D81" s="12">
        <v>0.46990931574608408</v>
      </c>
      <c r="E81" s="12">
        <v>4.7108703332940762E-3</v>
      </c>
    </row>
    <row r="82" spans="1:5" x14ac:dyDescent="0.25">
      <c r="A82" s="12" t="s">
        <v>1131</v>
      </c>
      <c r="B82" s="12">
        <v>0.4460409060573941</v>
      </c>
      <c r="C82" s="12">
        <v>9.0291681388136457E-4</v>
      </c>
      <c r="D82" s="12">
        <v>0.4460409060573941</v>
      </c>
      <c r="E82" s="12">
        <v>9.0291681388136457E-4</v>
      </c>
    </row>
    <row r="83" spans="1:5" x14ac:dyDescent="0.25">
      <c r="A83" s="12" t="s">
        <v>1140</v>
      </c>
      <c r="B83" s="12">
        <v>0.35174498488595768</v>
      </c>
      <c r="C83" s="12">
        <v>1.3740038472107722E-3</v>
      </c>
      <c r="D83" s="12">
        <v>0.35174498488595768</v>
      </c>
      <c r="E83" s="12">
        <v>1.3740038472107722E-3</v>
      </c>
    </row>
    <row r="84" spans="1:5" x14ac:dyDescent="0.25">
      <c r="A84" s="12" t="s">
        <v>1149</v>
      </c>
      <c r="B84" s="12">
        <v>0.57131079967023912</v>
      </c>
      <c r="C84" s="12">
        <v>7.1055627527185647E-3</v>
      </c>
      <c r="D84" s="12">
        <v>0.57131079967023912</v>
      </c>
      <c r="E84" s="12">
        <v>7.1055627527185647E-3</v>
      </c>
    </row>
    <row r="85" spans="1:5" x14ac:dyDescent="0.25">
      <c r="A85" s="12" t="s">
        <v>1157</v>
      </c>
      <c r="B85" s="12">
        <v>0.247320692497939</v>
      </c>
      <c r="C85" s="12">
        <v>5.8885879166175952E-4</v>
      </c>
      <c r="D85" s="12">
        <v>0.247320692497939</v>
      </c>
      <c r="E85" s="12">
        <v>5.8885879166175952E-4</v>
      </c>
    </row>
    <row r="86" spans="1:5" x14ac:dyDescent="0.25">
      <c r="A86" s="12" t="s">
        <v>1192</v>
      </c>
      <c r="B86" s="12">
        <v>0.61421897695599259</v>
      </c>
      <c r="C86" s="12">
        <v>3.6116672555254583E-3</v>
      </c>
      <c r="D86" s="12">
        <v>0.61421897695599259</v>
      </c>
      <c r="E86" s="12">
        <v>3.6116672555254583E-3</v>
      </c>
    </row>
    <row r="87" spans="1:5" x14ac:dyDescent="0.25">
      <c r="A87" s="12" t="s">
        <v>1202</v>
      </c>
      <c r="B87" s="12">
        <v>2.1212263965767675</v>
      </c>
      <c r="C87" s="12">
        <v>8.2047658304871818E-3</v>
      </c>
      <c r="D87" s="12">
        <v>2.1212263965767675</v>
      </c>
      <c r="E87" s="12">
        <v>8.2047658304871818E-3</v>
      </c>
    </row>
    <row r="88" spans="1:5" x14ac:dyDescent="0.25">
      <c r="A88" s="12" t="s">
        <v>1209</v>
      </c>
      <c r="B88" s="12">
        <v>1.4367761944019157</v>
      </c>
      <c r="C88" s="12">
        <v>1.177717583323519E-2</v>
      </c>
      <c r="D88" s="12">
        <v>1.4367761944019157</v>
      </c>
      <c r="E88" s="12">
        <v>1.177717583323519E-2</v>
      </c>
    </row>
    <row r="89" spans="1:5" x14ac:dyDescent="0.25">
      <c r="A89" s="12" t="s">
        <v>1218</v>
      </c>
      <c r="B89" s="12">
        <v>1.3771051701801909</v>
      </c>
      <c r="C89" s="12">
        <v>1.4642955285989086E-2</v>
      </c>
      <c r="D89" s="12">
        <v>1.3771051701801909</v>
      </c>
      <c r="E89" s="12">
        <v>1.4642955285989086E-2</v>
      </c>
    </row>
    <row r="90" spans="1:5" x14ac:dyDescent="0.25">
      <c r="A90" s="12" t="s">
        <v>1237</v>
      </c>
      <c r="B90" s="12">
        <v>0.45722922309896752</v>
      </c>
      <c r="C90" s="12">
        <v>9.0684253915910961E-3</v>
      </c>
      <c r="D90" s="12">
        <v>0.45722922309896752</v>
      </c>
      <c r="E90" s="12">
        <v>9.0684253915910961E-3</v>
      </c>
    </row>
    <row r="91" spans="1:5" x14ac:dyDescent="0.25">
      <c r="A91" s="12" t="s">
        <v>1012</v>
      </c>
      <c r="B91" s="12">
        <v>0.1554587209987045</v>
      </c>
      <c r="C91" s="12">
        <v>3.9257252777450633E-4</v>
      </c>
      <c r="D91" s="12">
        <v>0.1554587209987045</v>
      </c>
      <c r="E91" s="12">
        <v>3.9257252777450633E-4</v>
      </c>
    </row>
    <row r="92" spans="1:5" x14ac:dyDescent="0.25">
      <c r="A92" s="12" t="s">
        <v>1021</v>
      </c>
      <c r="B92" s="12">
        <v>1.1365367251599734</v>
      </c>
      <c r="C92" s="12">
        <v>5.1034428610685825E-3</v>
      </c>
      <c r="D92" s="12">
        <v>1.1365367251599734</v>
      </c>
      <c r="E92" s="12">
        <v>5.1034428610685825E-3</v>
      </c>
    </row>
    <row r="93" spans="1:5" x14ac:dyDescent="0.25">
      <c r="A93" s="12" t="s">
        <v>1026</v>
      </c>
      <c r="B93" s="12">
        <v>1.0895065363325875</v>
      </c>
      <c r="C93" s="12">
        <v>1.5349585835983198E-2</v>
      </c>
      <c r="D93" s="12">
        <v>1.0895065363325875</v>
      </c>
      <c r="E93" s="12">
        <v>1.5349585835983198E-2</v>
      </c>
    </row>
    <row r="94" spans="1:5" x14ac:dyDescent="0.25">
      <c r="A94" s="12" t="s">
        <v>1033</v>
      </c>
      <c r="B94" s="12">
        <v>0.58065402583127235</v>
      </c>
      <c r="C94" s="12">
        <v>2.8265221999764457E-3</v>
      </c>
      <c r="D94" s="12">
        <v>0.58065402583127235</v>
      </c>
      <c r="E94" s="12">
        <v>2.8265221999764457E-3</v>
      </c>
    </row>
    <row r="95" spans="1:5" x14ac:dyDescent="0.25">
      <c r="A95" s="12" t="s">
        <v>1040</v>
      </c>
      <c r="B95" s="12">
        <v>1.4713225768460723</v>
      </c>
      <c r="C95" s="12">
        <v>1.3857810230440073E-2</v>
      </c>
      <c r="D95" s="12">
        <v>1.4713225768460723</v>
      </c>
      <c r="E95" s="12">
        <v>1.3857810230440073E-2</v>
      </c>
    </row>
    <row r="96" spans="1:5" x14ac:dyDescent="0.25">
      <c r="A96" s="12" t="s">
        <v>1047</v>
      </c>
      <c r="B96" s="12">
        <v>2.6179484159698503</v>
      </c>
      <c r="C96" s="12">
        <v>3.8118792446904567E-2</v>
      </c>
      <c r="D96" s="12">
        <v>2.6179484159698503</v>
      </c>
      <c r="E96" s="12">
        <v>3.8118792446904567E-2</v>
      </c>
    </row>
    <row r="97" spans="1:5" x14ac:dyDescent="0.25">
      <c r="A97" s="12" t="s">
        <v>1055</v>
      </c>
      <c r="B97" s="12">
        <v>1.2155615750009814</v>
      </c>
      <c r="C97" s="12">
        <v>2.7951163977544852E-2</v>
      </c>
      <c r="D97" s="12">
        <v>1.2155615750009814</v>
      </c>
      <c r="E97" s="12">
        <v>2.7951163977544852E-2</v>
      </c>
    </row>
    <row r="98" spans="1:5" x14ac:dyDescent="0.25">
      <c r="A98" s="12" t="s">
        <v>1064</v>
      </c>
      <c r="B98" s="12">
        <v>0.10929219173242256</v>
      </c>
      <c r="C98" s="12">
        <v>2.3554351666470381E-4</v>
      </c>
      <c r="D98" s="12">
        <v>0.10929219173242256</v>
      </c>
      <c r="E98" s="12">
        <v>2.3554351666470381E-4</v>
      </c>
    </row>
    <row r="99" spans="1:5" x14ac:dyDescent="0.25">
      <c r="A99" s="12" t="s">
        <v>1072</v>
      </c>
      <c r="B99" s="12">
        <v>0.60240254386997993</v>
      </c>
      <c r="C99" s="12">
        <v>8.1655085777097326E-3</v>
      </c>
      <c r="D99" s="12">
        <v>0.60240254386997993</v>
      </c>
      <c r="E99" s="12">
        <v>8.1655085777097326E-3</v>
      </c>
    </row>
    <row r="100" spans="1:5" x14ac:dyDescent="0.25">
      <c r="A100" s="12" t="s">
        <v>1081</v>
      </c>
      <c r="B100" s="12">
        <v>0.22125387665371177</v>
      </c>
      <c r="C100" s="12">
        <v>5.338986377733286E-3</v>
      </c>
      <c r="D100" s="12">
        <v>0.22125387665371177</v>
      </c>
      <c r="E100" s="12">
        <v>5.338986377733286E-3</v>
      </c>
    </row>
    <row r="101" spans="1:5" x14ac:dyDescent="0.25">
      <c r="A101" s="12" t="s">
        <v>1093</v>
      </c>
      <c r="B101" s="12">
        <v>0.49617241785419858</v>
      </c>
      <c r="C101" s="12">
        <v>6.1241314332822986E-3</v>
      </c>
      <c r="D101" s="12">
        <v>0.49617241785419858</v>
      </c>
      <c r="E101" s="12">
        <v>6.1241314332822986E-3</v>
      </c>
    </row>
    <row r="102" spans="1:5" x14ac:dyDescent="0.25">
      <c r="A102" s="12" t="s">
        <v>1109</v>
      </c>
      <c r="B102" s="12">
        <v>1.151493738468182</v>
      </c>
      <c r="C102" s="12">
        <v>3.3761237388607547E-3</v>
      </c>
      <c r="D102" s="12">
        <v>1.151493738468182</v>
      </c>
      <c r="E102" s="12">
        <v>3.3761237388607547E-3</v>
      </c>
    </row>
    <row r="103" spans="1:5" x14ac:dyDescent="0.25">
      <c r="A103" s="12" t="s">
        <v>1116</v>
      </c>
      <c r="B103" s="12">
        <v>0.1143563773407137</v>
      </c>
      <c r="C103" s="12">
        <v>1.2562320888784204E-3</v>
      </c>
      <c r="D103" s="12">
        <v>0.1143563773407137</v>
      </c>
      <c r="E103" s="12">
        <v>1.2562320888784204E-3</v>
      </c>
    </row>
    <row r="104" spans="1:5" x14ac:dyDescent="0.25">
      <c r="A104" s="12" t="s">
        <v>1125</v>
      </c>
      <c r="B104" s="12">
        <v>0.46437404310446356</v>
      </c>
      <c r="C104" s="12">
        <v>2.1198916499823341E-3</v>
      </c>
      <c r="D104" s="12">
        <v>0.46437404310446356</v>
      </c>
      <c r="E104" s="12">
        <v>2.1198916499823341E-3</v>
      </c>
    </row>
    <row r="105" spans="1:5" x14ac:dyDescent="0.25">
      <c r="A105" s="12" t="s">
        <v>1132</v>
      </c>
      <c r="B105" s="12">
        <v>13.21603266203431</v>
      </c>
      <c r="C105" s="12">
        <v>0.13857810230440074</v>
      </c>
      <c r="D105" s="12">
        <v>13.21603266203431</v>
      </c>
      <c r="E105" s="12">
        <v>0.13857810230440074</v>
      </c>
    </row>
    <row r="106" spans="1:5" x14ac:dyDescent="0.25">
      <c r="A106" s="12" t="s">
        <v>1141</v>
      </c>
      <c r="B106" s="12">
        <v>5.2753503709810383</v>
      </c>
      <c r="C106" s="12">
        <v>4.510658344129078E-2</v>
      </c>
      <c r="D106" s="12">
        <v>5.2753503709810383</v>
      </c>
      <c r="E106" s="12">
        <v>4.510658344129078E-2</v>
      </c>
    </row>
    <row r="107" spans="1:5" x14ac:dyDescent="0.25">
      <c r="A107" s="12" t="s">
        <v>1150</v>
      </c>
      <c r="B107" s="12">
        <v>6.4011306088799902</v>
      </c>
      <c r="C107" s="12">
        <v>2.3515094413692931E-2</v>
      </c>
      <c r="D107" s="12">
        <v>6.4011306088799902</v>
      </c>
      <c r="E107" s="12">
        <v>2.3515094413692931E-2</v>
      </c>
    </row>
    <row r="108" spans="1:5" x14ac:dyDescent="0.25">
      <c r="A108" s="12" t="s">
        <v>1158</v>
      </c>
      <c r="B108" s="12">
        <v>8.0931182035881122</v>
      </c>
      <c r="C108" s="12">
        <v>2.2533663094256664E-2</v>
      </c>
      <c r="D108" s="12">
        <v>8.0931182035881122</v>
      </c>
      <c r="E108" s="12">
        <v>2.2533663094256664E-2</v>
      </c>
    </row>
    <row r="109" spans="1:5" x14ac:dyDescent="0.25">
      <c r="A109" s="12" t="s">
        <v>1166</v>
      </c>
      <c r="B109" s="12">
        <v>0.52887370941781497</v>
      </c>
      <c r="C109" s="12">
        <v>2.1984061555372354E-3</v>
      </c>
      <c r="D109" s="12">
        <v>0.52887370941781497</v>
      </c>
      <c r="E109" s="12">
        <v>2.1984061555372354E-3</v>
      </c>
    </row>
    <row r="110" spans="1:5" x14ac:dyDescent="0.25">
      <c r="A110" s="12" t="s">
        <v>1175</v>
      </c>
      <c r="B110" s="12">
        <v>0.10556275271856476</v>
      </c>
      <c r="C110" s="12">
        <v>1.0206885722137166E-3</v>
      </c>
      <c r="D110" s="12">
        <v>0.10556275271856476</v>
      </c>
      <c r="E110" s="12">
        <v>1.0206885722137166E-3</v>
      </c>
    </row>
    <row r="111" spans="1:5" x14ac:dyDescent="0.25">
      <c r="A111" s="12" t="s">
        <v>1182</v>
      </c>
      <c r="B111" s="12">
        <v>4.430259490440859</v>
      </c>
      <c r="C111" s="12">
        <v>1.6016959133199858E-2</v>
      </c>
      <c r="D111" s="12">
        <v>4.430259490440859</v>
      </c>
      <c r="E111" s="12">
        <v>1.6016959133199858E-2</v>
      </c>
    </row>
    <row r="112" spans="1:5" x14ac:dyDescent="0.25">
      <c r="A112" s="12" t="s">
        <v>1193</v>
      </c>
      <c r="B112" s="12">
        <v>3.2976092333058531E-2</v>
      </c>
      <c r="C112" s="12">
        <v>4.7108703332940762E-4</v>
      </c>
      <c r="D112" s="12">
        <v>3.2976092333058531E-2</v>
      </c>
      <c r="E112" s="12">
        <v>4.7108703332940762E-4</v>
      </c>
    </row>
    <row r="113" spans="1:5" x14ac:dyDescent="0.25">
      <c r="A113" s="12" t="s">
        <v>1210</v>
      </c>
      <c r="B113" s="12">
        <v>0.2327562517175048</v>
      </c>
      <c r="C113" s="12">
        <v>3.7294390138578101E-3</v>
      </c>
      <c r="D113" s="12">
        <v>0.2327562517175048</v>
      </c>
      <c r="E113" s="12">
        <v>3.7294390138578101E-3</v>
      </c>
    </row>
    <row r="114" spans="1:5" x14ac:dyDescent="0.25">
      <c r="A114" s="12" t="s">
        <v>1219</v>
      </c>
      <c r="B114" s="12">
        <v>0.19550111883170415</v>
      </c>
      <c r="C114" s="12">
        <v>4.7108703332940762E-4</v>
      </c>
      <c r="D114" s="12">
        <v>0.19550111883170415</v>
      </c>
      <c r="E114" s="12">
        <v>4.7108703332940762E-4</v>
      </c>
    </row>
    <row r="115" spans="1:5" x14ac:dyDescent="0.25">
      <c r="A115" s="12" t="s">
        <v>1225</v>
      </c>
      <c r="B115" s="12">
        <v>0.14407411769324383</v>
      </c>
      <c r="C115" s="12">
        <v>3.9257252777450633E-4</v>
      </c>
      <c r="D115" s="12">
        <v>0.14407411769324383</v>
      </c>
      <c r="E115" s="12">
        <v>3.9257252777450633E-4</v>
      </c>
    </row>
    <row r="116" spans="1:5" x14ac:dyDescent="0.25">
      <c r="A116" s="12" t="s">
        <v>1231</v>
      </c>
      <c r="B116" s="12">
        <v>0.56911239351470189</v>
      </c>
      <c r="C116" s="12">
        <v>7.7729360499352255E-3</v>
      </c>
      <c r="D116" s="12">
        <v>0.56911239351470189</v>
      </c>
      <c r="E116" s="12">
        <v>7.7729360499352255E-3</v>
      </c>
    </row>
    <row r="117" spans="1:5" x14ac:dyDescent="0.25">
      <c r="A117" s="12" t="s">
        <v>1238</v>
      </c>
      <c r="B117" s="12">
        <v>0.71687669296902601</v>
      </c>
      <c r="C117" s="12">
        <v>1.609547363875476E-3</v>
      </c>
      <c r="D117" s="12">
        <v>0.71687669296902601</v>
      </c>
      <c r="E117" s="12">
        <v>1.609547363875476E-3</v>
      </c>
    </row>
    <row r="118" spans="1:5" x14ac:dyDescent="0.25">
      <c r="A118" s="12" t="s">
        <v>1013</v>
      </c>
      <c r="B118" s="12">
        <v>0.27860872296156713</v>
      </c>
      <c r="C118" s="12">
        <v>2.8657794527538962E-3</v>
      </c>
      <c r="D118" s="12">
        <v>0.27860872296156713</v>
      </c>
      <c r="E118" s="12">
        <v>2.8657794527538962E-3</v>
      </c>
    </row>
    <row r="119" spans="1:5" x14ac:dyDescent="0.25">
      <c r="A119" s="12" t="s">
        <v>1041</v>
      </c>
      <c r="B119" s="12">
        <v>0.36733011423860557</v>
      </c>
      <c r="C119" s="12">
        <v>5.9671024221724968E-3</v>
      </c>
      <c r="D119" s="12">
        <v>0.36733011423860557</v>
      </c>
      <c r="E119" s="12">
        <v>5.9671024221724968E-3</v>
      </c>
    </row>
    <row r="120" spans="1:5" x14ac:dyDescent="0.25">
      <c r="A120" s="12" t="s">
        <v>1048</v>
      </c>
      <c r="B120" s="12">
        <v>1.7119302791190671</v>
      </c>
      <c r="C120" s="12">
        <v>1.0952773524908727E-2</v>
      </c>
      <c r="D120" s="12">
        <v>1.7119302791190671</v>
      </c>
      <c r="E120" s="12">
        <v>1.0952773524908727E-2</v>
      </c>
    </row>
    <row r="121" spans="1:5" x14ac:dyDescent="0.25">
      <c r="A121" s="12" t="s">
        <v>1085</v>
      </c>
      <c r="B121" s="12">
        <v>8.6125309150865625</v>
      </c>
      <c r="C121" s="12">
        <v>7.1880029835512116E-2</v>
      </c>
      <c r="D121" s="12">
        <v>8.6125309150865625</v>
      </c>
      <c r="E121" s="12">
        <v>7.1880029835512116E-2</v>
      </c>
    </row>
    <row r="122" spans="1:5" x14ac:dyDescent="0.25">
      <c r="A122" s="12" t="s">
        <v>1094</v>
      </c>
      <c r="B122" s="12">
        <v>16.463471126290582</v>
      </c>
      <c r="C122" s="12">
        <v>0.10866407568798335</v>
      </c>
      <c r="D122" s="12">
        <v>16.463471126290582</v>
      </c>
      <c r="E122" s="12">
        <v>0.10866407568798335</v>
      </c>
    </row>
    <row r="123" spans="1:5" x14ac:dyDescent="0.25">
      <c r="A123" s="12" t="s">
        <v>1100</v>
      </c>
      <c r="B123" s="12">
        <v>1.1772072390374122</v>
      </c>
      <c r="C123" s="12">
        <v>8.4010520943744362E-3</v>
      </c>
      <c r="D123" s="12">
        <v>1.1772072390374122</v>
      </c>
      <c r="E123" s="12">
        <v>8.4010520943744362E-3</v>
      </c>
    </row>
    <row r="124" spans="1:5" x14ac:dyDescent="0.25">
      <c r="A124" s="12" t="s">
        <v>1110</v>
      </c>
      <c r="B124" s="12">
        <v>11.725513288580066</v>
      </c>
      <c r="C124" s="12">
        <v>0.17194676716523377</v>
      </c>
      <c r="D124" s="12">
        <v>11.725513288580066</v>
      </c>
      <c r="E124" s="12">
        <v>0.17194676716523377</v>
      </c>
    </row>
    <row r="125" spans="1:5" x14ac:dyDescent="0.25">
      <c r="A125" s="12" t="s">
        <v>1117</v>
      </c>
      <c r="B125" s="12">
        <v>0.77513445609076281</v>
      </c>
      <c r="C125" s="12">
        <v>5.888587916617595E-3</v>
      </c>
      <c r="D125" s="12">
        <v>0.77513445609076281</v>
      </c>
      <c r="E125" s="12">
        <v>5.888587916617595E-3</v>
      </c>
    </row>
    <row r="126" spans="1:5" x14ac:dyDescent="0.25">
      <c r="A126" s="12" t="s">
        <v>1126</v>
      </c>
      <c r="B126" s="12">
        <v>5.184077258273466</v>
      </c>
      <c r="C126" s="12">
        <v>1.4485926274879284E-2</v>
      </c>
      <c r="D126" s="12">
        <v>5.184077258273466</v>
      </c>
      <c r="E126" s="12">
        <v>1.4485926274879284E-2</v>
      </c>
    </row>
    <row r="127" spans="1:5" x14ac:dyDescent="0.25">
      <c r="A127" s="12" t="s">
        <v>1142</v>
      </c>
      <c r="B127" s="12">
        <v>0.62752718564754839</v>
      </c>
      <c r="C127" s="12">
        <v>1.9432340124838063E-2</v>
      </c>
      <c r="D127" s="12">
        <v>0.62752718564754839</v>
      </c>
      <c r="E127" s="12">
        <v>1.9432340124838063E-2</v>
      </c>
    </row>
    <row r="128" spans="1:5" x14ac:dyDescent="0.25">
      <c r="A128" s="12" t="s">
        <v>1151</v>
      </c>
      <c r="B128" s="12">
        <v>0.40749028382993757</v>
      </c>
      <c r="C128" s="12">
        <v>2.3554351666470381E-3</v>
      </c>
      <c r="D128" s="12">
        <v>0.40749028382993757</v>
      </c>
      <c r="E128" s="12">
        <v>2.3554351666470381E-3</v>
      </c>
    </row>
    <row r="129" spans="1:5" x14ac:dyDescent="0.25">
      <c r="A129" s="12" t="s">
        <v>1167</v>
      </c>
      <c r="B129" s="12">
        <v>0.66698072468888625</v>
      </c>
      <c r="C129" s="12">
        <v>4.463549640796137E-2</v>
      </c>
      <c r="D129" s="12">
        <v>0.66698072468888625</v>
      </c>
      <c r="E129" s="12">
        <v>4.463549640796137E-2</v>
      </c>
    </row>
    <row r="130" spans="1:5" x14ac:dyDescent="0.25">
      <c r="A130" s="12" t="s">
        <v>1176</v>
      </c>
      <c r="B130" s="12">
        <v>1.2963922584697523</v>
      </c>
      <c r="C130" s="12">
        <v>3.2819063321948727E-2</v>
      </c>
      <c r="D130" s="12">
        <v>1.2963922584697523</v>
      </c>
      <c r="E130" s="12">
        <v>3.2819063321948727E-2</v>
      </c>
    </row>
    <row r="131" spans="1:5" x14ac:dyDescent="0.25">
      <c r="A131" s="12" t="s">
        <v>1183</v>
      </c>
      <c r="B131" s="12">
        <v>0.45263612452400581</v>
      </c>
      <c r="C131" s="12">
        <v>1.0206885722137165E-2</v>
      </c>
      <c r="D131" s="12">
        <v>0.45263612452400581</v>
      </c>
      <c r="E131" s="12">
        <v>1.0206885722137165E-2</v>
      </c>
    </row>
    <row r="132" spans="1:5" x14ac:dyDescent="0.25">
      <c r="A132" s="12" t="s">
        <v>1194</v>
      </c>
      <c r="B132" s="12">
        <v>2.0767086719271384</v>
      </c>
      <c r="C132" s="12">
        <v>8.2440230832646327E-3</v>
      </c>
      <c r="D132" s="12">
        <v>2.0767086719271384</v>
      </c>
      <c r="E132" s="12">
        <v>8.2440230832646327E-3</v>
      </c>
    </row>
    <row r="133" spans="1:5" x14ac:dyDescent="0.25">
      <c r="A133" s="12" t="s">
        <v>1211</v>
      </c>
      <c r="B133" s="12">
        <v>0.43763985396301969</v>
      </c>
      <c r="C133" s="12">
        <v>1.0677972755466572E-2</v>
      </c>
      <c r="D133" s="12">
        <v>0.43763985396301969</v>
      </c>
      <c r="E133" s="12">
        <v>1.0677972755466572E-2</v>
      </c>
    </row>
    <row r="134" spans="1:5" x14ac:dyDescent="0.25">
      <c r="A134" s="12" t="s">
        <v>1220</v>
      </c>
      <c r="B134" s="12">
        <v>3.6744788599693795E-2</v>
      </c>
      <c r="C134" s="12">
        <v>2.0413771444274332E-3</v>
      </c>
      <c r="D134" s="12">
        <v>3.6744788599693795E-2</v>
      </c>
      <c r="E134" s="12">
        <v>2.0413771444274332E-3</v>
      </c>
    </row>
    <row r="135" spans="1:5" x14ac:dyDescent="0.25">
      <c r="A135" s="12" t="s">
        <v>1014</v>
      </c>
      <c r="B135" s="12">
        <v>1.9011502375063793</v>
      </c>
      <c r="C135" s="12">
        <v>3.2976092333058533E-3</v>
      </c>
      <c r="D135" s="12">
        <v>1.9011502375063793</v>
      </c>
      <c r="E135" s="12">
        <v>3.2976092333058533E-3</v>
      </c>
    </row>
    <row r="136" spans="1:5" x14ac:dyDescent="0.25">
      <c r="A136" s="12" t="s">
        <v>1027</v>
      </c>
      <c r="B136" s="12">
        <v>0.16817807089859851</v>
      </c>
      <c r="C136" s="12">
        <v>4.7108703332940762E-4</v>
      </c>
      <c r="D136" s="12">
        <v>0.16817807089859851</v>
      </c>
      <c r="E136" s="12">
        <v>4.7108703332940762E-4</v>
      </c>
    </row>
    <row r="137" spans="1:5" x14ac:dyDescent="0.25">
      <c r="A137" s="12" t="s">
        <v>1034</v>
      </c>
      <c r="B137" s="12">
        <v>0.14957013308208691</v>
      </c>
      <c r="C137" s="12">
        <v>3.9257252777450633E-4</v>
      </c>
      <c r="D137" s="12">
        <v>0.14957013308208691</v>
      </c>
      <c r="E137" s="12">
        <v>3.9257252777450633E-4</v>
      </c>
    </row>
    <row r="138" spans="1:5" x14ac:dyDescent="0.25">
      <c r="A138" s="12" t="s">
        <v>1065</v>
      </c>
      <c r="B138" s="12">
        <v>0.23122521885918423</v>
      </c>
      <c r="C138" s="12">
        <v>2.7872649471989948E-3</v>
      </c>
      <c r="D138" s="12">
        <v>0.23122521885918423</v>
      </c>
      <c r="E138" s="12">
        <v>2.7872649471989948E-3</v>
      </c>
    </row>
    <row r="139" spans="1:5" x14ac:dyDescent="0.25">
      <c r="A139" s="12" t="s">
        <v>1073</v>
      </c>
      <c r="B139" s="12">
        <v>0.92191732422565065</v>
      </c>
      <c r="C139" s="12">
        <v>3.6116672555254583E-3</v>
      </c>
      <c r="D139" s="12">
        <v>0.92191732422565065</v>
      </c>
      <c r="E139" s="12">
        <v>3.6116672555254583E-3</v>
      </c>
    </row>
    <row r="140" spans="1:5" x14ac:dyDescent="0.25">
      <c r="A140" s="12" t="s">
        <v>1082</v>
      </c>
      <c r="B140" s="12">
        <v>0.97114591920857374</v>
      </c>
      <c r="C140" s="12">
        <v>2.2376634083146863E-3</v>
      </c>
      <c r="D140" s="12">
        <v>0.97114591920857374</v>
      </c>
      <c r="E140" s="12">
        <v>2.2376634083146863E-3</v>
      </c>
    </row>
    <row r="141" spans="1:5" x14ac:dyDescent="0.25">
      <c r="A141" s="12" t="s">
        <v>1086</v>
      </c>
      <c r="B141" s="12">
        <v>7.8082675774349311E-2</v>
      </c>
      <c r="C141" s="12">
        <v>6.6737329721666076E-4</v>
      </c>
      <c r="D141" s="12">
        <v>7.8082675774349311E-2</v>
      </c>
      <c r="E141" s="12">
        <v>6.6737329721666076E-4</v>
      </c>
    </row>
    <row r="142" spans="1:5" x14ac:dyDescent="0.25">
      <c r="A142" s="12" t="s">
        <v>1095</v>
      </c>
      <c r="B142" s="12">
        <v>0.16817807089859851</v>
      </c>
      <c r="C142" s="12">
        <v>4.7108703332940762E-4</v>
      </c>
      <c r="D142" s="12">
        <v>0.16817807089859851</v>
      </c>
      <c r="E142" s="12">
        <v>4.7108703332940762E-4</v>
      </c>
    </row>
    <row r="143" spans="1:5" x14ac:dyDescent="0.25">
      <c r="A143" s="12" t="s">
        <v>1101</v>
      </c>
      <c r="B143" s="12">
        <v>0.22741726533977152</v>
      </c>
      <c r="C143" s="12">
        <v>5.3782436305107369E-3</v>
      </c>
      <c r="D143" s="12">
        <v>0.22741726533977152</v>
      </c>
      <c r="E143" s="12">
        <v>5.3782436305107369E-3</v>
      </c>
    </row>
    <row r="144" spans="1:5" x14ac:dyDescent="0.25">
      <c r="A144" s="12" t="s">
        <v>1111</v>
      </c>
      <c r="B144" s="12">
        <v>1.5218466611706514</v>
      </c>
      <c r="C144" s="12">
        <v>3.9021709260785929E-2</v>
      </c>
      <c r="D144" s="12">
        <v>1.5218466611706514</v>
      </c>
      <c r="E144" s="12">
        <v>3.9021709260785929E-2</v>
      </c>
    </row>
    <row r="145" spans="1:5" x14ac:dyDescent="0.25">
      <c r="A145" s="12" t="s">
        <v>1118</v>
      </c>
      <c r="B145" s="12">
        <v>0.66066030699171674</v>
      </c>
      <c r="C145" s="12">
        <v>3.1405802221960506E-3</v>
      </c>
      <c r="D145" s="12">
        <v>0.66066030699171674</v>
      </c>
      <c r="E145" s="12">
        <v>3.1405802221960506E-3</v>
      </c>
    </row>
    <row r="146" spans="1:5" x14ac:dyDescent="0.25">
      <c r="A146" s="12" t="s">
        <v>1127</v>
      </c>
      <c r="B146" s="12">
        <v>2.8821104699093159</v>
      </c>
      <c r="C146" s="12">
        <v>3.3604208377497745E-2</v>
      </c>
      <c r="D146" s="12">
        <v>2.8821104699093159</v>
      </c>
      <c r="E146" s="12">
        <v>3.3604208377497745E-2</v>
      </c>
    </row>
    <row r="147" spans="1:5" x14ac:dyDescent="0.25">
      <c r="A147" s="12" t="s">
        <v>1133</v>
      </c>
      <c r="B147" s="12">
        <v>2.237663408314686E-2</v>
      </c>
      <c r="C147" s="12">
        <v>3.9257252777450633E-4</v>
      </c>
      <c r="D147" s="12">
        <v>2.237663408314686E-2</v>
      </c>
      <c r="E147" s="12">
        <v>3.9257252777450633E-4</v>
      </c>
    </row>
    <row r="148" spans="1:5" x14ac:dyDescent="0.25">
      <c r="A148" s="12" t="s">
        <v>1143</v>
      </c>
      <c r="B148" s="12">
        <v>0.16366348682919168</v>
      </c>
      <c r="C148" s="12">
        <v>4.3182978055195695E-4</v>
      </c>
      <c r="D148" s="12">
        <v>0.16366348682919168</v>
      </c>
      <c r="E148" s="12">
        <v>4.3182978055195695E-4</v>
      </c>
    </row>
    <row r="149" spans="1:5" x14ac:dyDescent="0.25">
      <c r="A149" s="12" t="s">
        <v>1152</v>
      </c>
      <c r="B149" s="12">
        <v>0.39802928591057196</v>
      </c>
      <c r="C149" s="12">
        <v>2.0021198916499823E-3</v>
      </c>
      <c r="D149" s="12">
        <v>0.39802928591057196</v>
      </c>
      <c r="E149" s="12">
        <v>2.0021198916499823E-3</v>
      </c>
    </row>
    <row r="150" spans="1:5" x14ac:dyDescent="0.25">
      <c r="A150" s="12" t="s">
        <v>1159</v>
      </c>
      <c r="B150" s="12">
        <v>1.4826286656459782</v>
      </c>
      <c r="C150" s="12">
        <v>8.7543673693714907E-3</v>
      </c>
      <c r="D150" s="12">
        <v>1.4826286656459782</v>
      </c>
      <c r="E150" s="12">
        <v>8.7543673693714907E-3</v>
      </c>
    </row>
    <row r="151" spans="1:5" x14ac:dyDescent="0.25">
      <c r="A151" s="12" t="s">
        <v>1168</v>
      </c>
      <c r="B151" s="12">
        <v>3.7018804224080397</v>
      </c>
      <c r="C151" s="12">
        <v>5.8414792132846546E-2</v>
      </c>
      <c r="D151" s="12">
        <v>3.7018804224080397</v>
      </c>
      <c r="E151" s="12">
        <v>5.8414792132846546E-2</v>
      </c>
    </row>
    <row r="152" spans="1:5" x14ac:dyDescent="0.25">
      <c r="A152" s="12" t="s">
        <v>1184</v>
      </c>
      <c r="B152" s="12">
        <v>0.2784124366976799</v>
      </c>
      <c r="C152" s="12">
        <v>2.8265221999764457E-3</v>
      </c>
      <c r="D152" s="12">
        <v>0.2784124366976799</v>
      </c>
      <c r="E152" s="12">
        <v>2.8265221999764457E-3</v>
      </c>
    </row>
    <row r="153" spans="1:5" x14ac:dyDescent="0.25">
      <c r="A153" s="12" t="s">
        <v>1195</v>
      </c>
      <c r="B153" s="12">
        <v>0.99517135790837352</v>
      </c>
      <c r="C153" s="12">
        <v>5.888587916617595E-3</v>
      </c>
      <c r="D153" s="12">
        <v>0.99517135790837352</v>
      </c>
      <c r="E153" s="12">
        <v>5.888587916617595E-3</v>
      </c>
    </row>
    <row r="154" spans="1:5" x14ac:dyDescent="0.25">
      <c r="A154" s="12" t="s">
        <v>1203</v>
      </c>
      <c r="B154" s="12">
        <v>0.6677658697444353</v>
      </c>
      <c r="C154" s="12">
        <v>1.6488046166529267E-3</v>
      </c>
      <c r="D154" s="12">
        <v>0.6677658697444353</v>
      </c>
      <c r="E154" s="12">
        <v>1.6488046166529267E-3</v>
      </c>
    </row>
    <row r="155" spans="1:5" x14ac:dyDescent="0.25">
      <c r="A155" s="12" t="s">
        <v>1226</v>
      </c>
      <c r="B155" s="12">
        <v>0.78914929533231259</v>
      </c>
      <c r="C155" s="12">
        <v>3.2897577827503632E-2</v>
      </c>
      <c r="D155" s="12">
        <v>0.78914929533231259</v>
      </c>
      <c r="E155" s="12">
        <v>3.2897577827503632E-2</v>
      </c>
    </row>
    <row r="156" spans="1:5" x14ac:dyDescent="0.25">
      <c r="A156" s="12" t="s">
        <v>1232</v>
      </c>
      <c r="B156" s="12">
        <v>0.49617241785419858</v>
      </c>
      <c r="C156" s="12">
        <v>3.8864680249676127E-3</v>
      </c>
      <c r="D156" s="12">
        <v>0.49617241785419858</v>
      </c>
      <c r="E156" s="12">
        <v>3.8864680249676127E-3</v>
      </c>
    </row>
    <row r="157" spans="1:5" x14ac:dyDescent="0.25">
      <c r="A157" s="12" t="s">
        <v>1015</v>
      </c>
      <c r="B157" s="12">
        <v>0.82322459074313981</v>
      </c>
      <c r="C157" s="12">
        <v>7.9299650610450273E-3</v>
      </c>
      <c r="D157" s="12">
        <v>0.82322459074313981</v>
      </c>
      <c r="E157" s="12">
        <v>7.9299650610450273E-3</v>
      </c>
    </row>
    <row r="158" spans="1:5" x14ac:dyDescent="0.25">
      <c r="A158" s="12" t="s">
        <v>1022</v>
      </c>
      <c r="B158" s="12">
        <v>0.51670396105680527</v>
      </c>
      <c r="C158" s="12">
        <v>1.7273191222078278E-3</v>
      </c>
      <c r="D158" s="12">
        <v>0.51670396105680527</v>
      </c>
      <c r="E158" s="12">
        <v>1.7273191222078278E-3</v>
      </c>
    </row>
    <row r="159" spans="1:5" x14ac:dyDescent="0.25">
      <c r="A159" s="12" t="s">
        <v>1028</v>
      </c>
      <c r="B159" s="12">
        <v>0.19086876300396499</v>
      </c>
      <c r="C159" s="12">
        <v>1.609547363875476E-3</v>
      </c>
      <c r="D159" s="12">
        <v>0.19086876300396499</v>
      </c>
      <c r="E159" s="12">
        <v>1.609547363875476E-3</v>
      </c>
    </row>
    <row r="160" spans="1:5" x14ac:dyDescent="0.25">
      <c r="A160" s="12" t="s">
        <v>1049</v>
      </c>
      <c r="B160" s="12">
        <v>1.9112786087229616</v>
      </c>
      <c r="C160" s="12">
        <v>4.5930985749617244E-2</v>
      </c>
      <c r="D160" s="12">
        <v>1.9112786087229616</v>
      </c>
      <c r="E160" s="12">
        <v>4.5930985749617244E-2</v>
      </c>
    </row>
    <row r="161" spans="1:5" x14ac:dyDescent="0.25">
      <c r="A161" s="12" t="s">
        <v>1056</v>
      </c>
      <c r="B161" s="12">
        <v>0.77776469202685194</v>
      </c>
      <c r="C161" s="12">
        <v>4.9856711027362307E-3</v>
      </c>
      <c r="D161" s="12">
        <v>0.77776469202685194</v>
      </c>
      <c r="E161" s="12">
        <v>4.9856711027362307E-3</v>
      </c>
    </row>
    <row r="162" spans="1:5" x14ac:dyDescent="0.25">
      <c r="A162" s="12" t="s">
        <v>1066</v>
      </c>
      <c r="B162" s="12">
        <v>2.3608919247831035</v>
      </c>
      <c r="C162" s="12">
        <v>3.0542142660856593E-2</v>
      </c>
      <c r="D162" s="12">
        <v>2.3608919247831035</v>
      </c>
      <c r="E162" s="12">
        <v>3.0542142660856593E-2</v>
      </c>
    </row>
    <row r="163" spans="1:5" x14ac:dyDescent="0.25">
      <c r="A163" s="12" t="s">
        <v>1074</v>
      </c>
      <c r="B163" s="12">
        <v>0.52659678875672278</v>
      </c>
      <c r="C163" s="12">
        <v>8.9506536332587452E-3</v>
      </c>
      <c r="D163" s="12">
        <v>0.52659678875672278</v>
      </c>
      <c r="E163" s="12">
        <v>8.9506536332587452E-3</v>
      </c>
    </row>
    <row r="164" spans="1:5" x14ac:dyDescent="0.25">
      <c r="A164" s="12" t="s">
        <v>1083</v>
      </c>
      <c r="B164" s="12">
        <v>0.63592823774192286</v>
      </c>
      <c r="C164" s="12">
        <v>7.6159070388254228E-3</v>
      </c>
      <c r="D164" s="12">
        <v>0.63592823774192286</v>
      </c>
      <c r="E164" s="12">
        <v>7.6159070388254228E-3</v>
      </c>
    </row>
    <row r="165" spans="1:5" x14ac:dyDescent="0.25">
      <c r="A165" s="12" t="s">
        <v>1087</v>
      </c>
      <c r="B165" s="12">
        <v>1.3021238173752601</v>
      </c>
      <c r="C165" s="12">
        <v>8.4795665999293363E-3</v>
      </c>
      <c r="D165" s="12">
        <v>1.3021238173752601</v>
      </c>
      <c r="E165" s="12">
        <v>8.4795665999293363E-3</v>
      </c>
    </row>
    <row r="166" spans="1:5" x14ac:dyDescent="0.25">
      <c r="A166" s="12" t="s">
        <v>1102</v>
      </c>
      <c r="B166" s="12">
        <v>2.2169748361009698</v>
      </c>
      <c r="C166" s="12">
        <v>9.5002551721430541E-3</v>
      </c>
      <c r="D166" s="12">
        <v>2.2169748361009698</v>
      </c>
      <c r="E166" s="12">
        <v>9.5002551721430541E-3</v>
      </c>
    </row>
    <row r="167" spans="1:5" x14ac:dyDescent="0.25">
      <c r="A167" s="12" t="s">
        <v>1119</v>
      </c>
      <c r="B167" s="12">
        <v>2.2927020767086721</v>
      </c>
      <c r="C167" s="12">
        <v>2.8618537274761512E-2</v>
      </c>
      <c r="D167" s="12">
        <v>2.2927020767086721</v>
      </c>
      <c r="E167" s="12">
        <v>2.8618537274761512E-2</v>
      </c>
    </row>
    <row r="168" spans="1:5" x14ac:dyDescent="0.25">
      <c r="A168" s="12" t="s">
        <v>1144</v>
      </c>
      <c r="B168" s="12">
        <v>0.78447768225179604</v>
      </c>
      <c r="C168" s="12">
        <v>6.7129902249440584E-3</v>
      </c>
      <c r="D168" s="12">
        <v>0.78447768225179604</v>
      </c>
      <c r="E168" s="12">
        <v>6.7129902249440584E-3</v>
      </c>
    </row>
    <row r="169" spans="1:5" x14ac:dyDescent="0.25">
      <c r="A169" s="12" t="s">
        <v>1153</v>
      </c>
      <c r="B169" s="12">
        <v>0.1866289797040003</v>
      </c>
      <c r="C169" s="12">
        <v>3.3761237388607547E-3</v>
      </c>
      <c r="D169" s="12">
        <v>0.1866289797040003</v>
      </c>
      <c r="E169" s="12">
        <v>3.3761237388607547E-3</v>
      </c>
    </row>
    <row r="170" spans="1:5" x14ac:dyDescent="0.25">
      <c r="A170" s="12" t="s">
        <v>1160</v>
      </c>
      <c r="B170" s="12">
        <v>2.2257292034703413</v>
      </c>
      <c r="C170" s="12">
        <v>2.9835512110862484E-3</v>
      </c>
      <c r="D170" s="12">
        <v>2.2257292034703413</v>
      </c>
      <c r="E170" s="12">
        <v>2.9835512110862484E-3</v>
      </c>
    </row>
    <row r="171" spans="1:5" x14ac:dyDescent="0.25">
      <c r="A171" s="12" t="s">
        <v>1169</v>
      </c>
      <c r="B171" s="12">
        <v>0.96384407019196794</v>
      </c>
      <c r="C171" s="12">
        <v>2.5909786833117417E-3</v>
      </c>
      <c r="D171" s="12">
        <v>0.96384407019196794</v>
      </c>
      <c r="E171" s="12">
        <v>2.5909786833117417E-3</v>
      </c>
    </row>
    <row r="172" spans="1:5" x14ac:dyDescent="0.25">
      <c r="A172" s="12" t="s">
        <v>1177</v>
      </c>
      <c r="B172" s="12">
        <v>0.89946217563694897</v>
      </c>
      <c r="C172" s="12">
        <v>2.4339496722019394E-3</v>
      </c>
      <c r="D172" s="12">
        <v>0.89946217563694897</v>
      </c>
      <c r="E172" s="12">
        <v>2.4339496722019394E-3</v>
      </c>
    </row>
    <row r="173" spans="1:5" x14ac:dyDescent="0.25">
      <c r="A173" s="12" t="s">
        <v>1185</v>
      </c>
      <c r="B173" s="12">
        <v>0.10363914733246968</v>
      </c>
      <c r="C173" s="12">
        <v>9.4217406665881524E-4</v>
      </c>
      <c r="D173" s="12">
        <v>0.10363914733246968</v>
      </c>
      <c r="E173" s="12">
        <v>9.4217406665881524E-4</v>
      </c>
    </row>
    <row r="174" spans="1:5" x14ac:dyDescent="0.25">
      <c r="A174" s="12" t="s">
        <v>1196</v>
      </c>
      <c r="B174" s="12">
        <v>1.4021120401994269</v>
      </c>
      <c r="C174" s="12">
        <v>1.6998390452636125E-2</v>
      </c>
      <c r="D174" s="12">
        <v>1.4021120401994269</v>
      </c>
      <c r="E174" s="12">
        <v>1.6998390452636125E-2</v>
      </c>
    </row>
    <row r="175" spans="1:5" x14ac:dyDescent="0.25">
      <c r="A175" s="12" t="s">
        <v>1204</v>
      </c>
      <c r="B175" s="12">
        <v>0.92725631060338398</v>
      </c>
      <c r="C175" s="12">
        <v>3.1013229694186002E-3</v>
      </c>
      <c r="D175" s="12">
        <v>0.92725631060338398</v>
      </c>
      <c r="E175" s="12">
        <v>3.1013229694186002E-3</v>
      </c>
    </row>
    <row r="176" spans="1:5" x14ac:dyDescent="0.25">
      <c r="A176" s="12" t="s">
        <v>1227</v>
      </c>
      <c r="B176" s="12">
        <v>3.0222196050720371</v>
      </c>
      <c r="C176" s="12">
        <v>5.405723707454952E-2</v>
      </c>
      <c r="D176" s="12">
        <v>3.0222196050720371</v>
      </c>
      <c r="E176" s="12">
        <v>5.405723707454952E-2</v>
      </c>
    </row>
    <row r="177" spans="1:5" x14ac:dyDescent="0.25">
      <c r="A177" s="12" t="s">
        <v>1233</v>
      </c>
      <c r="B177" s="12">
        <v>4.9150080477368192E-2</v>
      </c>
      <c r="C177" s="12">
        <v>1.1384603305460684E-3</v>
      </c>
      <c r="D177" s="12">
        <v>4.9150080477368192E-2</v>
      </c>
      <c r="E177" s="12">
        <v>1.1384603305460684E-3</v>
      </c>
    </row>
    <row r="178" spans="1:5" x14ac:dyDescent="0.25">
      <c r="A178" s="12" t="s">
        <v>1239</v>
      </c>
      <c r="B178" s="12">
        <v>0.25689946217563697</v>
      </c>
      <c r="C178" s="12">
        <v>3.5724100027480078E-3</v>
      </c>
      <c r="D178" s="12">
        <v>0.25689946217563697</v>
      </c>
      <c r="E178" s="12">
        <v>3.5724100027480078E-3</v>
      </c>
    </row>
    <row r="179" spans="1:5" x14ac:dyDescent="0.25">
      <c r="A179" s="12" t="s">
        <v>1029</v>
      </c>
      <c r="B179" s="12">
        <v>0.35496407961370863</v>
      </c>
      <c r="C179" s="12">
        <v>3.7686962666352609E-3</v>
      </c>
      <c r="D179" s="12">
        <v>0.35496407961370863</v>
      </c>
      <c r="E179" s="12">
        <v>3.7686962666352609E-3</v>
      </c>
    </row>
    <row r="180" spans="1:5" x14ac:dyDescent="0.25">
      <c r="A180" s="12" t="s">
        <v>1042</v>
      </c>
      <c r="B180" s="12">
        <v>2.7087504416440939E-2</v>
      </c>
      <c r="C180" s="12">
        <v>9.0291681388136457E-4</v>
      </c>
      <c r="D180" s="12">
        <v>2.7087504416440939E-2</v>
      </c>
      <c r="E180" s="12">
        <v>9.0291681388136457E-4</v>
      </c>
    </row>
    <row r="181" spans="1:5" x14ac:dyDescent="0.25">
      <c r="A181" s="12" t="s">
        <v>1050</v>
      </c>
      <c r="B181" s="12">
        <v>3.4546382444156559E-2</v>
      </c>
      <c r="C181" s="12">
        <v>8.6365956110391389E-4</v>
      </c>
      <c r="D181" s="12">
        <v>3.4546382444156559E-2</v>
      </c>
      <c r="E181" s="12">
        <v>8.6365956110391389E-4</v>
      </c>
    </row>
    <row r="182" spans="1:5" x14ac:dyDescent="0.25">
      <c r="A182" s="12" t="s">
        <v>1057</v>
      </c>
      <c r="B182" s="12">
        <v>0.64091390884465904</v>
      </c>
      <c r="C182" s="12">
        <v>3.5606328269147725E-2</v>
      </c>
      <c r="D182" s="12">
        <v>0.64091390884465904</v>
      </c>
      <c r="E182" s="12">
        <v>3.5606328269147725E-2</v>
      </c>
    </row>
    <row r="183" spans="1:5" x14ac:dyDescent="0.25">
      <c r="A183" s="12" t="s">
        <v>1075</v>
      </c>
      <c r="B183" s="12">
        <v>2.37789031523574</v>
      </c>
      <c r="C183" s="12">
        <v>9.2254544027008997E-3</v>
      </c>
      <c r="D183" s="12">
        <v>2.37789031523574</v>
      </c>
      <c r="E183" s="12">
        <v>9.2254544027008997E-3</v>
      </c>
    </row>
    <row r="184" spans="1:5" x14ac:dyDescent="0.25">
      <c r="A184" s="12" t="s">
        <v>1088</v>
      </c>
      <c r="B184" s="12">
        <v>0.19455894476504534</v>
      </c>
      <c r="C184" s="12">
        <v>1.0128371216582263E-2</v>
      </c>
      <c r="D184" s="12">
        <v>0.19455894476504534</v>
      </c>
      <c r="E184" s="12">
        <v>1.0128371216582263E-2</v>
      </c>
    </row>
    <row r="185" spans="1:5" x14ac:dyDescent="0.25">
      <c r="A185" s="12" t="s">
        <v>1096</v>
      </c>
      <c r="B185" s="12">
        <v>1.5795548227535037</v>
      </c>
      <c r="C185" s="12">
        <v>9.9320849526950104E-3</v>
      </c>
      <c r="D185" s="12">
        <v>1.5795548227535037</v>
      </c>
      <c r="E185" s="12">
        <v>9.9320849526950104E-3</v>
      </c>
    </row>
    <row r="186" spans="1:5" x14ac:dyDescent="0.25">
      <c r="A186" s="12" t="s">
        <v>1134</v>
      </c>
      <c r="B186" s="12">
        <v>0.71569897538570248</v>
      </c>
      <c r="C186" s="12">
        <v>3.5724100027480078E-3</v>
      </c>
      <c r="D186" s="12">
        <v>0.71569897538570248</v>
      </c>
      <c r="E186" s="12">
        <v>3.5724100027480078E-3</v>
      </c>
    </row>
    <row r="187" spans="1:5" x14ac:dyDescent="0.25">
      <c r="A187" s="12" t="s">
        <v>1145</v>
      </c>
      <c r="B187" s="12">
        <v>0.69277273976367137</v>
      </c>
      <c r="C187" s="12">
        <v>9.4217406665881524E-4</v>
      </c>
      <c r="D187" s="12">
        <v>0.69277273976367137</v>
      </c>
      <c r="E187" s="12">
        <v>9.4217406665881524E-4</v>
      </c>
    </row>
    <row r="188" spans="1:5" x14ac:dyDescent="0.25">
      <c r="A188" s="12" t="s">
        <v>1154</v>
      </c>
      <c r="B188" s="12">
        <v>0.4403878616574412</v>
      </c>
      <c r="C188" s="12">
        <v>6.948533741608762E-3</v>
      </c>
      <c r="D188" s="12">
        <v>0.4403878616574412</v>
      </c>
      <c r="E188" s="12">
        <v>6.948533741608762E-3</v>
      </c>
    </row>
    <row r="189" spans="1:5" x14ac:dyDescent="0.25">
      <c r="A189" s="12" t="s">
        <v>1161</v>
      </c>
      <c r="B189" s="12">
        <v>0.70725866603855059</v>
      </c>
      <c r="C189" s="12">
        <v>2.9914026616417382E-2</v>
      </c>
      <c r="D189" s="12">
        <v>0.70725866603855059</v>
      </c>
      <c r="E189" s="12">
        <v>2.9914026616417382E-2</v>
      </c>
    </row>
    <row r="190" spans="1:5" x14ac:dyDescent="0.25">
      <c r="A190" s="12" t="s">
        <v>1170</v>
      </c>
      <c r="B190" s="12">
        <v>0.17202528167078868</v>
      </c>
      <c r="C190" s="12">
        <v>5.4960153888430885E-4</v>
      </c>
      <c r="D190" s="12">
        <v>0.17202528167078868</v>
      </c>
      <c r="E190" s="12">
        <v>5.4960153888430885E-4</v>
      </c>
    </row>
    <row r="191" spans="1:5" x14ac:dyDescent="0.25">
      <c r="A191" s="12" t="s">
        <v>1178</v>
      </c>
      <c r="B191" s="12">
        <v>0.92592156400895065</v>
      </c>
      <c r="C191" s="12">
        <v>1.354375220822047E-2</v>
      </c>
      <c r="D191" s="12">
        <v>0.92592156400895065</v>
      </c>
      <c r="E191" s="12">
        <v>1.354375220822047E-2</v>
      </c>
    </row>
    <row r="192" spans="1:5" x14ac:dyDescent="0.25">
      <c r="A192" s="12" t="s">
        <v>1186</v>
      </c>
      <c r="B192" s="12">
        <v>0.77026655674635891</v>
      </c>
      <c r="C192" s="12">
        <v>4.0434970360774154E-3</v>
      </c>
      <c r="D192" s="12">
        <v>0.77026655674635891</v>
      </c>
      <c r="E192" s="12">
        <v>4.0434970360774154E-3</v>
      </c>
    </row>
    <row r="193" spans="1:5" x14ac:dyDescent="0.25">
      <c r="A193" s="12" t="s">
        <v>1197</v>
      </c>
      <c r="B193" s="12">
        <v>1.2231382247870295</v>
      </c>
      <c r="C193" s="12">
        <v>1.990342715816747E-2</v>
      </c>
      <c r="D193" s="12">
        <v>1.2231382247870295</v>
      </c>
      <c r="E193" s="12">
        <v>1.990342715816747E-2</v>
      </c>
    </row>
    <row r="194" spans="1:5" x14ac:dyDescent="0.25">
      <c r="A194" s="12" t="s">
        <v>1205</v>
      </c>
      <c r="B194" s="12">
        <v>0.12860676009892827</v>
      </c>
      <c r="C194" s="12">
        <v>3.5331527499705571E-4</v>
      </c>
      <c r="D194" s="12">
        <v>0.12860676009892827</v>
      </c>
      <c r="E194" s="12">
        <v>3.5331527499705571E-4</v>
      </c>
    </row>
    <row r="195" spans="1:5" x14ac:dyDescent="0.25">
      <c r="A195" s="12" t="s">
        <v>1212</v>
      </c>
      <c r="B195" s="12">
        <v>1.2111647626899069</v>
      </c>
      <c r="C195" s="12">
        <v>2.1670003533152751E-2</v>
      </c>
      <c r="D195" s="12">
        <v>1.2111647626899069</v>
      </c>
      <c r="E195" s="12">
        <v>2.1670003533152751E-2</v>
      </c>
    </row>
    <row r="196" spans="1:5" x14ac:dyDescent="0.25">
      <c r="A196" s="12" t="s">
        <v>1221</v>
      </c>
      <c r="B196" s="12">
        <v>1.343226161033251</v>
      </c>
      <c r="C196" s="12">
        <v>3.5724100027480078E-3</v>
      </c>
      <c r="D196" s="12">
        <v>1.343226161033251</v>
      </c>
      <c r="E196" s="12">
        <v>3.5724100027480078E-3</v>
      </c>
    </row>
    <row r="197" spans="1:5" x14ac:dyDescent="0.25">
      <c r="A197" s="12" t="s">
        <v>1228</v>
      </c>
      <c r="B197" s="12">
        <v>4.4319868095630666</v>
      </c>
      <c r="C197" s="12">
        <v>2.9364425077533073E-2</v>
      </c>
      <c r="D197" s="12">
        <v>4.4319868095630666</v>
      </c>
      <c r="E197" s="12">
        <v>2.9364425077533073E-2</v>
      </c>
    </row>
    <row r="198" spans="1:5" x14ac:dyDescent="0.25">
      <c r="A198" s="12" t="s">
        <v>1016</v>
      </c>
      <c r="B198" s="12">
        <v>0.1364582106544184</v>
      </c>
      <c r="C198" s="12">
        <v>4.3182978055195695E-4</v>
      </c>
      <c r="D198" s="12">
        <v>0.1364582106544184</v>
      </c>
      <c r="E198" s="12">
        <v>4.3182978055195695E-4</v>
      </c>
    </row>
    <row r="199" spans="1:5" x14ac:dyDescent="0.25">
      <c r="A199" s="12" t="s">
        <v>1023</v>
      </c>
      <c r="B199" s="12">
        <v>1.7127546814273937</v>
      </c>
      <c r="C199" s="12">
        <v>1.9118282102618459E-2</v>
      </c>
      <c r="D199" s="12">
        <v>1.7127546814273937</v>
      </c>
      <c r="E199" s="12">
        <v>1.9118282102618459E-2</v>
      </c>
    </row>
    <row r="200" spans="1:5" x14ac:dyDescent="0.25">
      <c r="A200" s="12" t="s">
        <v>1030</v>
      </c>
      <c r="B200" s="12">
        <v>0.94429395830879759</v>
      </c>
      <c r="C200" s="12">
        <v>0.10674047030188827</v>
      </c>
      <c r="D200" s="12">
        <v>0.94429395830879759</v>
      </c>
      <c r="E200" s="12">
        <v>0.10674047030188827</v>
      </c>
    </row>
    <row r="201" spans="1:5" x14ac:dyDescent="0.25">
      <c r="A201" s="12" t="s">
        <v>1035</v>
      </c>
      <c r="B201" s="12">
        <v>0.59623915518392023</v>
      </c>
      <c r="C201" s="12">
        <v>8.0869940721548308E-3</v>
      </c>
      <c r="D201" s="12">
        <v>0.59623915518392023</v>
      </c>
      <c r="E201" s="12">
        <v>8.0869940721548308E-3</v>
      </c>
    </row>
    <row r="202" spans="1:5" x14ac:dyDescent="0.25">
      <c r="A202" s="12" t="s">
        <v>1043</v>
      </c>
      <c r="B202" s="12">
        <v>0.21387351313155106</v>
      </c>
      <c r="C202" s="12">
        <v>1.7822792760962589E-2</v>
      </c>
      <c r="D202" s="12">
        <v>0.21387351313155106</v>
      </c>
      <c r="E202" s="12">
        <v>1.7822792760962589E-2</v>
      </c>
    </row>
    <row r="203" spans="1:5" x14ac:dyDescent="0.25">
      <c r="A203" s="12" t="s">
        <v>1051</v>
      </c>
      <c r="B203" s="12">
        <v>0.67110273623051864</v>
      </c>
      <c r="C203" s="12">
        <v>1.5310328583205747E-3</v>
      </c>
      <c r="D203" s="12">
        <v>0.67110273623051864</v>
      </c>
      <c r="E203" s="12">
        <v>1.5310328583205747E-3</v>
      </c>
    </row>
    <row r="204" spans="1:5" x14ac:dyDescent="0.25">
      <c r="A204" s="12" t="s">
        <v>1058</v>
      </c>
      <c r="B204" s="12">
        <v>2.0791033643465631</v>
      </c>
      <c r="C204" s="12">
        <v>9.7357986888077577E-3</v>
      </c>
      <c r="D204" s="12">
        <v>2.0791033643465631</v>
      </c>
      <c r="E204" s="12">
        <v>9.7357986888077577E-3</v>
      </c>
    </row>
    <row r="205" spans="1:5" x14ac:dyDescent="0.25">
      <c r="A205" s="12" t="s">
        <v>1067</v>
      </c>
      <c r="B205" s="12">
        <v>3.4343029874769364</v>
      </c>
      <c r="C205" s="12">
        <v>5.5863070702312251E-2</v>
      </c>
      <c r="D205" s="12">
        <v>3.4343029874769364</v>
      </c>
      <c r="E205" s="12">
        <v>5.5863070702312251E-2</v>
      </c>
    </row>
    <row r="206" spans="1:5" x14ac:dyDescent="0.25">
      <c r="A206" s="12" t="s">
        <v>1076</v>
      </c>
      <c r="B206" s="12">
        <v>0.95956502963922585</v>
      </c>
      <c r="C206" s="12">
        <v>3.3368664860833038E-3</v>
      </c>
      <c r="D206" s="12">
        <v>0.95956502963922585</v>
      </c>
      <c r="E206" s="12">
        <v>3.3368664860833038E-3</v>
      </c>
    </row>
    <row r="207" spans="1:5" x14ac:dyDescent="0.25">
      <c r="A207" s="12" t="s">
        <v>1103</v>
      </c>
      <c r="B207" s="12">
        <v>2.9914026616417382E-2</v>
      </c>
      <c r="C207" s="12">
        <v>1.2169748361009697E-3</v>
      </c>
      <c r="D207" s="12">
        <v>2.9914026616417382E-2</v>
      </c>
      <c r="E207" s="12">
        <v>1.2169748361009697E-3</v>
      </c>
    </row>
    <row r="208" spans="1:5" x14ac:dyDescent="0.25">
      <c r="A208" s="12" t="s">
        <v>1112</v>
      </c>
      <c r="B208" s="12">
        <v>0.36791897303026733</v>
      </c>
      <c r="C208" s="12">
        <v>8.6365956110391389E-4</v>
      </c>
      <c r="D208" s="12">
        <v>0.36791897303026733</v>
      </c>
      <c r="E208" s="12">
        <v>8.6365956110391389E-4</v>
      </c>
    </row>
    <row r="209" spans="1:5" x14ac:dyDescent="0.25">
      <c r="A209" s="12" t="s">
        <v>1120</v>
      </c>
      <c r="B209" s="12">
        <v>7.1914968790484046</v>
      </c>
      <c r="C209" s="12">
        <v>0.10253994425470106</v>
      </c>
      <c r="D209" s="12">
        <v>7.1914968790484046</v>
      </c>
      <c r="E209" s="12">
        <v>0.10253994425470106</v>
      </c>
    </row>
    <row r="210" spans="1:5" x14ac:dyDescent="0.25">
      <c r="A210" s="12" t="s">
        <v>1135</v>
      </c>
      <c r="B210" s="12">
        <v>1.7885211792878735</v>
      </c>
      <c r="C210" s="12">
        <v>3.3054606838613436E-2</v>
      </c>
      <c r="D210" s="12">
        <v>1.7885211792878735</v>
      </c>
      <c r="E210" s="12">
        <v>3.3054606838613436E-2</v>
      </c>
    </row>
    <row r="211" spans="1:5" x14ac:dyDescent="0.25">
      <c r="A211" s="12" t="s">
        <v>1171</v>
      </c>
      <c r="B211" s="12">
        <v>0.53951242492050411</v>
      </c>
      <c r="C211" s="12">
        <v>1.8450908805401798E-3</v>
      </c>
      <c r="D211" s="12">
        <v>0.53951242492050411</v>
      </c>
      <c r="E211" s="12">
        <v>1.8450908805401798E-3</v>
      </c>
    </row>
    <row r="212" spans="1:5" x14ac:dyDescent="0.25">
      <c r="A212" s="12" t="s">
        <v>1179</v>
      </c>
      <c r="B212" s="12">
        <v>0.41220115416323166</v>
      </c>
      <c r="C212" s="12">
        <v>1.177717583323519E-3</v>
      </c>
      <c r="D212" s="12">
        <v>0.41220115416323166</v>
      </c>
      <c r="E212" s="12">
        <v>1.177717583323519E-3</v>
      </c>
    </row>
    <row r="213" spans="1:5" x14ac:dyDescent="0.25">
      <c r="A213" s="12" t="s">
        <v>1187</v>
      </c>
      <c r="B213" s="12">
        <v>0.20138970674832174</v>
      </c>
      <c r="C213" s="12">
        <v>3.5331527499705569E-3</v>
      </c>
      <c r="D213" s="12">
        <v>0.20138970674832174</v>
      </c>
      <c r="E213" s="12">
        <v>3.5331527499705569E-3</v>
      </c>
    </row>
    <row r="214" spans="1:5" x14ac:dyDescent="0.25">
      <c r="A214" s="12" t="s">
        <v>1198</v>
      </c>
      <c r="B214" s="12">
        <v>0.28449731087818475</v>
      </c>
      <c r="C214" s="12">
        <v>4.0042397832999645E-3</v>
      </c>
      <c r="D214" s="12">
        <v>0.28449731087818475</v>
      </c>
      <c r="E214" s="12">
        <v>4.0042397832999645E-3</v>
      </c>
    </row>
    <row r="215" spans="1:5" x14ac:dyDescent="0.25">
      <c r="A215" s="12" t="s">
        <v>1213</v>
      </c>
      <c r="B215" s="12">
        <v>0.77878538059906566</v>
      </c>
      <c r="C215" s="12">
        <v>8.558081105484238E-3</v>
      </c>
      <c r="D215" s="12">
        <v>0.77878538059906566</v>
      </c>
      <c r="E215" s="12">
        <v>8.558081105484238E-3</v>
      </c>
    </row>
    <row r="216" spans="1:5" x14ac:dyDescent="0.25">
      <c r="A216" s="12" t="s">
        <v>1222</v>
      </c>
      <c r="B216" s="12">
        <v>0.14179719703215168</v>
      </c>
      <c r="C216" s="12">
        <v>8.2440230832646333E-4</v>
      </c>
      <c r="D216" s="12">
        <v>0.14179719703215168</v>
      </c>
      <c r="E216" s="12">
        <v>8.2440230832646333E-4</v>
      </c>
    </row>
    <row r="217" spans="1:5" x14ac:dyDescent="0.25">
      <c r="A217" s="12" t="s">
        <v>1008</v>
      </c>
      <c r="B217" s="12">
        <v>0.83826011855690341</v>
      </c>
      <c r="C217" s="12">
        <v>2.3946924194244885E-3</v>
      </c>
      <c r="D217" s="12">
        <v>0.83826011855690341</v>
      </c>
      <c r="E217" s="12">
        <v>2.3946924194244885E-3</v>
      </c>
    </row>
    <row r="218" spans="1:5" x14ac:dyDescent="0.25">
      <c r="A218" s="12" t="s">
        <v>1024</v>
      </c>
      <c r="B218" s="12">
        <v>5.7472618066187725E-2</v>
      </c>
      <c r="C218" s="12">
        <v>4.7108703332940762E-4</v>
      </c>
      <c r="D218" s="12">
        <v>5.7472618066187725E-2</v>
      </c>
      <c r="E218" s="12">
        <v>4.7108703332940762E-4</v>
      </c>
    </row>
    <row r="219" spans="1:5" x14ac:dyDescent="0.25">
      <c r="A219" s="12" t="s">
        <v>1031</v>
      </c>
      <c r="B219" s="12">
        <v>1.3482510893887645</v>
      </c>
      <c r="C219" s="12">
        <v>6.2419031916146504E-3</v>
      </c>
      <c r="D219" s="12">
        <v>1.3482510893887645</v>
      </c>
      <c r="E219" s="12">
        <v>6.2419031916146504E-3</v>
      </c>
    </row>
    <row r="220" spans="1:5" x14ac:dyDescent="0.25">
      <c r="A220" s="12" t="s">
        <v>1036</v>
      </c>
      <c r="B220" s="12">
        <v>3.3493895497193105</v>
      </c>
      <c r="C220" s="12">
        <v>0.15019824912652613</v>
      </c>
      <c r="D220" s="12">
        <v>3.3493895497193105</v>
      </c>
      <c r="E220" s="12">
        <v>0.15019824912652613</v>
      </c>
    </row>
    <row r="221" spans="1:5" x14ac:dyDescent="0.25">
      <c r="A221" s="12" t="s">
        <v>1052</v>
      </c>
      <c r="B221" s="12">
        <v>0.12311074471008519</v>
      </c>
      <c r="C221" s="12">
        <v>1.9236053860950811E-3</v>
      </c>
      <c r="D221" s="12">
        <v>0.12311074471008519</v>
      </c>
      <c r="E221" s="12">
        <v>1.9236053860950811E-3</v>
      </c>
    </row>
    <row r="222" spans="1:5" x14ac:dyDescent="0.25">
      <c r="A222" s="12" t="s">
        <v>1059</v>
      </c>
      <c r="B222" s="12">
        <v>0.20021198916499824</v>
      </c>
      <c r="C222" s="12">
        <v>4.7108703332940762E-4</v>
      </c>
      <c r="D222" s="12">
        <v>0.20021198916499824</v>
      </c>
      <c r="E222" s="12">
        <v>4.7108703332940762E-4</v>
      </c>
    </row>
    <row r="223" spans="1:5" x14ac:dyDescent="0.25">
      <c r="A223" s="12" t="s">
        <v>1068</v>
      </c>
      <c r="B223" s="12">
        <v>0.38158049699682017</v>
      </c>
      <c r="C223" s="12">
        <v>1.7665763749852785E-3</v>
      </c>
      <c r="D223" s="12">
        <v>0.38158049699682017</v>
      </c>
      <c r="E223" s="12">
        <v>1.7665763749852785E-3</v>
      </c>
    </row>
    <row r="224" spans="1:5" x14ac:dyDescent="0.25">
      <c r="A224" s="12" t="s">
        <v>1077</v>
      </c>
      <c r="B224" s="12">
        <v>0.61508263651709649</v>
      </c>
      <c r="C224" s="12">
        <v>7.7336787971577746E-3</v>
      </c>
      <c r="D224" s="12">
        <v>0.61508263651709649</v>
      </c>
      <c r="E224" s="12">
        <v>7.7336787971577746E-3</v>
      </c>
    </row>
    <row r="225" spans="1:5" x14ac:dyDescent="0.25">
      <c r="A225" s="12" t="s">
        <v>1089</v>
      </c>
      <c r="B225" s="12">
        <v>1.2640835394339104E-2</v>
      </c>
      <c r="C225" s="12">
        <v>2.7480076944215443E-4</v>
      </c>
      <c r="D225" s="12">
        <v>1.2640835394339104E-2</v>
      </c>
      <c r="E225" s="12">
        <v>2.7480076944215443E-4</v>
      </c>
    </row>
    <row r="226" spans="1:5" x14ac:dyDescent="0.25">
      <c r="A226" s="12" t="s">
        <v>1097</v>
      </c>
      <c r="B226" s="12">
        <v>0.10238291524359125</v>
      </c>
      <c r="C226" s="13">
        <v>6.2811604443921019E-4</v>
      </c>
      <c r="D226" s="12">
        <v>0.10238291524359125</v>
      </c>
      <c r="E226" s="13">
        <v>6.2811604443921019E-4</v>
      </c>
    </row>
    <row r="227" spans="1:5" x14ac:dyDescent="0.25">
      <c r="A227" s="12" t="s">
        <v>1104</v>
      </c>
      <c r="B227" s="12">
        <v>0.54598987162878343</v>
      </c>
      <c r="C227" s="12">
        <v>3.2583519805284024E-3</v>
      </c>
      <c r="D227" s="12">
        <v>0.54598987162878343</v>
      </c>
      <c r="E227" s="12">
        <v>3.2583519805284024E-3</v>
      </c>
    </row>
    <row r="228" spans="1:5" x14ac:dyDescent="0.25">
      <c r="A228" s="12" t="s">
        <v>1113</v>
      </c>
      <c r="B228" s="12">
        <v>0.58438346484513015</v>
      </c>
      <c r="C228" s="12">
        <v>6.2811604443921019E-4</v>
      </c>
      <c r="D228" s="12">
        <v>0.58438346484513015</v>
      </c>
      <c r="E228" s="12">
        <v>6.2811604443921019E-4</v>
      </c>
    </row>
    <row r="229" spans="1:5" x14ac:dyDescent="0.25">
      <c r="A229" s="12" t="s">
        <v>1121</v>
      </c>
      <c r="B229" s="12">
        <v>1.4041141600910769</v>
      </c>
      <c r="C229" s="12">
        <v>6.6344757193891575E-3</v>
      </c>
      <c r="D229" s="12">
        <v>1.4041141600910769</v>
      </c>
      <c r="E229" s="12">
        <v>6.6344757193891575E-3</v>
      </c>
    </row>
    <row r="230" spans="1:5" x14ac:dyDescent="0.25">
      <c r="A230" s="12" t="s">
        <v>1162</v>
      </c>
      <c r="B230" s="12">
        <v>0.3957131079967024</v>
      </c>
      <c r="C230" s="12">
        <v>9.4217406665881524E-4</v>
      </c>
      <c r="D230" s="12">
        <v>0.3957131079967024</v>
      </c>
      <c r="E230" s="12">
        <v>9.4217406665881524E-4</v>
      </c>
    </row>
    <row r="231" spans="1:5" x14ac:dyDescent="0.25">
      <c r="A231" s="12" t="s">
        <v>1172</v>
      </c>
      <c r="B231" s="12">
        <v>7.048600478938484</v>
      </c>
      <c r="C231" s="12">
        <v>3.2073175519177169E-2</v>
      </c>
      <c r="D231" s="12">
        <v>7.048600478938484</v>
      </c>
      <c r="E231" s="12">
        <v>3.2073175519177169E-2</v>
      </c>
    </row>
    <row r="232" spans="1:5" x14ac:dyDescent="0.25">
      <c r="A232" s="12" t="s">
        <v>1180</v>
      </c>
      <c r="B232" s="12">
        <v>4.6179091587170733</v>
      </c>
      <c r="C232" s="12">
        <v>3.1091744199740902E-2</v>
      </c>
      <c r="D232" s="12">
        <v>4.6179091587170733</v>
      </c>
      <c r="E232" s="12">
        <v>3.1091744199740902E-2</v>
      </c>
    </row>
    <row r="233" spans="1:5" x14ac:dyDescent="0.25">
      <c r="A233" s="12" t="s">
        <v>1188</v>
      </c>
      <c r="B233" s="12">
        <v>0.47693636399324774</v>
      </c>
      <c r="C233" s="12">
        <v>6.0456169277273977E-3</v>
      </c>
      <c r="D233" s="12">
        <v>0.47693636399324774</v>
      </c>
      <c r="E233" s="12">
        <v>6.0456169277273977E-3</v>
      </c>
    </row>
    <row r="234" spans="1:5" x14ac:dyDescent="0.25">
      <c r="A234" s="12" t="s">
        <v>1199</v>
      </c>
      <c r="B234" s="12">
        <v>0.18007301849016605</v>
      </c>
      <c r="C234" s="12">
        <v>4.3182978055195695E-4</v>
      </c>
      <c r="D234" s="12">
        <v>0.18007301849016605</v>
      </c>
      <c r="E234" s="12">
        <v>4.3182978055195695E-4</v>
      </c>
    </row>
    <row r="235" spans="1:5" x14ac:dyDescent="0.25">
      <c r="A235" s="12" t="s">
        <v>1214</v>
      </c>
      <c r="B235" s="12">
        <v>0.12346405998508224</v>
      </c>
      <c r="C235" s="12">
        <v>6.6737329721666076E-4</v>
      </c>
      <c r="D235" s="12">
        <v>0.12346405998508224</v>
      </c>
      <c r="E235" s="12">
        <v>6.6737329721666076E-4</v>
      </c>
    </row>
    <row r="236" spans="1:5" x14ac:dyDescent="0.25">
      <c r="A236" s="12" t="s">
        <v>1229</v>
      </c>
      <c r="B236" s="12">
        <v>0.39802928591057196</v>
      </c>
      <c r="C236" s="12">
        <v>8.6365956110391389E-4</v>
      </c>
      <c r="D236" s="12">
        <v>0.39802928591057196</v>
      </c>
      <c r="E236" s="12">
        <v>8.6365956110391389E-4</v>
      </c>
    </row>
    <row r="237" spans="1:5" x14ac:dyDescent="0.25">
      <c r="A237" s="12" t="s">
        <v>1234</v>
      </c>
      <c r="B237" s="12">
        <v>4.4336748714324967</v>
      </c>
      <c r="C237" s="12">
        <v>3.1366544969183056E-2</v>
      </c>
      <c r="D237" s="12">
        <v>4.4336748714324967</v>
      </c>
      <c r="E237" s="12">
        <v>3.1366544969183056E-2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G6" sqref="G6"/>
    </sheetView>
  </sheetViews>
  <sheetFormatPr defaultRowHeight="15" x14ac:dyDescent="0.25"/>
  <cols>
    <col min="1" max="1" width="13.28515625" customWidth="1"/>
    <col min="2" max="2" width="13.5703125" customWidth="1"/>
    <col min="3" max="3" width="17.140625" customWidth="1"/>
    <col min="4" max="4" width="17" customWidth="1"/>
  </cols>
  <sheetData>
    <row r="1" spans="1:4" x14ac:dyDescent="0.25">
      <c r="A1" s="15" t="s">
        <v>1242</v>
      </c>
      <c r="B1" s="15" t="s">
        <v>1243</v>
      </c>
      <c r="C1" s="15" t="s">
        <v>999</v>
      </c>
      <c r="D1" s="15" t="s">
        <v>1000</v>
      </c>
    </row>
    <row r="2" spans="1:4" x14ac:dyDescent="0.25">
      <c r="A2" s="16">
        <v>333.99666313351429</v>
      </c>
      <c r="B2" s="16">
        <v>3.4827071801515337</v>
      </c>
      <c r="C2" s="17">
        <v>333.99666313351429</v>
      </c>
      <c r="D2" s="17">
        <v>3.4827071801515337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workbookViewId="0">
      <selection activeCell="B5" sqref="B5:E10"/>
    </sheetView>
  </sheetViews>
  <sheetFormatPr defaultRowHeight="15" x14ac:dyDescent="0.25"/>
  <cols>
    <col min="1" max="1" width="11.140625" customWidth="1"/>
    <col min="2" max="2" width="14.42578125" customWidth="1"/>
    <col min="3" max="3" width="12" bestFit="1" customWidth="1"/>
    <col min="4" max="4" width="16.85546875" bestFit="1" customWidth="1"/>
    <col min="5" max="5" width="16.42578125" bestFit="1" customWidth="1"/>
  </cols>
  <sheetData>
    <row r="3" spans="1:7" x14ac:dyDescent="0.25">
      <c r="A3" s="76"/>
      <c r="B3" s="79" t="s">
        <v>5605</v>
      </c>
      <c r="C3" s="77"/>
      <c r="D3" s="77"/>
      <c r="E3" s="78"/>
    </row>
    <row r="4" spans="1:7" x14ac:dyDescent="0.25">
      <c r="A4" s="79" t="s">
        <v>1</v>
      </c>
      <c r="B4" s="76" t="s">
        <v>5606</v>
      </c>
      <c r="C4" s="83" t="s">
        <v>5607</v>
      </c>
      <c r="D4" s="83" t="s">
        <v>5608</v>
      </c>
      <c r="E4" s="82" t="s">
        <v>5609</v>
      </c>
    </row>
    <row r="5" spans="1:7" x14ac:dyDescent="0.25">
      <c r="A5" s="76" t="s">
        <v>5587</v>
      </c>
      <c r="B5" s="157">
        <v>275.22419828592132</v>
      </c>
      <c r="C5" s="158">
        <v>3.1158813825292726</v>
      </c>
      <c r="D5" s="158">
        <v>255.91190411991661</v>
      </c>
      <c r="E5" s="159">
        <v>2.9587784634494247</v>
      </c>
      <c r="G5" s="21"/>
    </row>
    <row r="6" spans="1:7" x14ac:dyDescent="0.25">
      <c r="A6" s="81" t="s">
        <v>5588</v>
      </c>
      <c r="B6" s="160">
        <v>342.04150746088561</v>
      </c>
      <c r="C6" s="161">
        <v>3.9902666613039468</v>
      </c>
      <c r="D6" s="161">
        <v>292.16174923908784</v>
      </c>
      <c r="E6" s="156">
        <v>3.7444268010900279</v>
      </c>
      <c r="G6" s="21"/>
    </row>
    <row r="7" spans="1:7" x14ac:dyDescent="0.25">
      <c r="A7" s="81" t="s">
        <v>5589</v>
      </c>
      <c r="B7" s="160">
        <v>255.8551939975124</v>
      </c>
      <c r="C7" s="161">
        <v>3.9198732094852158</v>
      </c>
      <c r="D7" s="161">
        <v>245.99832847155241</v>
      </c>
      <c r="E7" s="156">
        <v>3.9198732094852158</v>
      </c>
      <c r="G7" s="21"/>
    </row>
    <row r="8" spans="1:7" x14ac:dyDescent="0.25">
      <c r="A8" s="81" t="s">
        <v>5590</v>
      </c>
      <c r="B8" s="160">
        <v>244.95989795104848</v>
      </c>
      <c r="C8" s="161">
        <v>3.9152116718488403</v>
      </c>
      <c r="D8" s="161">
        <v>214.30352402516107</v>
      </c>
      <c r="E8" s="156">
        <v>3.4605837977820548</v>
      </c>
      <c r="G8" s="21"/>
    </row>
    <row r="9" spans="1:7" x14ac:dyDescent="0.25">
      <c r="A9" s="81" t="s">
        <v>5591</v>
      </c>
      <c r="B9" s="160">
        <v>243.09030418250961</v>
      </c>
      <c r="C9" s="161">
        <v>3.3916349809885946</v>
      </c>
      <c r="D9" s="161">
        <v>243.09030418250961</v>
      </c>
      <c r="E9" s="156">
        <v>3.3916349809885946</v>
      </c>
      <c r="G9" s="21"/>
    </row>
    <row r="10" spans="1:7" x14ac:dyDescent="0.25">
      <c r="A10" s="80" t="s">
        <v>5604</v>
      </c>
      <c r="B10" s="162">
        <v>1361.1711018778774</v>
      </c>
      <c r="C10" s="163">
        <v>18.332867906155869</v>
      </c>
      <c r="D10" s="163">
        <v>1251.4658100382276</v>
      </c>
      <c r="E10" s="164">
        <v>17.475297252795318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9"/>
  <sheetViews>
    <sheetView workbookViewId="0">
      <pane ySplit="4500" topLeftCell="A490"/>
      <selection sqref="A1:A1048576"/>
      <selection pane="bottomLeft" activeCell="D494" sqref="D494"/>
    </sheetView>
  </sheetViews>
  <sheetFormatPr defaultRowHeight="15" x14ac:dyDescent="0.25"/>
  <cols>
    <col min="4" max="4" width="15.85546875" customWidth="1"/>
    <col min="7" max="7" width="15.7109375" customWidth="1"/>
  </cols>
  <sheetData>
    <row r="1" spans="1:10" x14ac:dyDescent="0.25">
      <c r="A1" s="62" t="s">
        <v>1255</v>
      </c>
      <c r="B1" s="62" t="s">
        <v>0</v>
      </c>
      <c r="C1" s="62" t="s">
        <v>1256</v>
      </c>
      <c r="D1" s="62" t="s">
        <v>1266</v>
      </c>
      <c r="E1" s="62" t="s">
        <v>1257</v>
      </c>
      <c r="F1" s="62" t="s">
        <v>3</v>
      </c>
      <c r="G1" s="62" t="s">
        <v>4</v>
      </c>
      <c r="H1" s="62" t="s">
        <v>3009</v>
      </c>
      <c r="I1" s="25" t="s">
        <v>1267</v>
      </c>
      <c r="J1" s="25" t="s">
        <v>3013</v>
      </c>
    </row>
    <row r="2" spans="1:10" x14ac:dyDescent="0.25">
      <c r="A2" s="63">
        <v>12824</v>
      </c>
      <c r="B2" s="63" t="s">
        <v>4870</v>
      </c>
      <c r="C2" s="63">
        <v>2009</v>
      </c>
      <c r="D2" s="64">
        <v>39904</v>
      </c>
      <c r="E2" s="63">
        <v>46</v>
      </c>
      <c r="F2" s="63">
        <v>25</v>
      </c>
      <c r="G2" s="63">
        <v>1150</v>
      </c>
      <c r="H2" s="65" t="s">
        <v>3011</v>
      </c>
      <c r="I2" s="65" t="s">
        <v>1272</v>
      </c>
      <c r="J2" s="65" t="s">
        <v>4871</v>
      </c>
    </row>
    <row r="3" spans="1:10" x14ac:dyDescent="0.25">
      <c r="A3" s="63">
        <v>12826</v>
      </c>
      <c r="B3" s="63" t="s">
        <v>4872</v>
      </c>
      <c r="C3" s="63">
        <v>2009</v>
      </c>
      <c r="D3" s="64">
        <v>39905</v>
      </c>
      <c r="E3" s="63">
        <v>127</v>
      </c>
      <c r="F3" s="63">
        <v>88</v>
      </c>
      <c r="G3" s="63">
        <v>11176</v>
      </c>
      <c r="H3" s="65" t="s">
        <v>3011</v>
      </c>
      <c r="I3" s="65" t="s">
        <v>1272</v>
      </c>
      <c r="J3" s="65" t="s">
        <v>4873</v>
      </c>
    </row>
    <row r="4" spans="1:10" x14ac:dyDescent="0.25">
      <c r="A4" s="63">
        <v>12828</v>
      </c>
      <c r="B4" s="63" t="s">
        <v>4872</v>
      </c>
      <c r="C4" s="63">
        <v>2009</v>
      </c>
      <c r="D4" s="64">
        <v>39905</v>
      </c>
      <c r="E4" s="63">
        <v>34</v>
      </c>
      <c r="F4" s="63">
        <v>48</v>
      </c>
      <c r="G4" s="63">
        <v>2448</v>
      </c>
      <c r="H4" s="65" t="s">
        <v>3011</v>
      </c>
      <c r="I4" s="65" t="s">
        <v>1272</v>
      </c>
      <c r="J4" s="65" t="s">
        <v>4874</v>
      </c>
    </row>
    <row r="5" spans="1:10" x14ac:dyDescent="0.25">
      <c r="A5" s="63">
        <v>12829</v>
      </c>
      <c r="B5" s="63" t="s">
        <v>4872</v>
      </c>
      <c r="C5" s="63">
        <v>2009</v>
      </c>
      <c r="D5" s="64">
        <v>39905</v>
      </c>
      <c r="E5" s="63">
        <v>395</v>
      </c>
      <c r="F5" s="63">
        <v>17</v>
      </c>
      <c r="G5" s="63">
        <v>6715</v>
      </c>
      <c r="H5" s="65" t="s">
        <v>3011</v>
      </c>
      <c r="I5" s="65" t="s">
        <v>1272</v>
      </c>
      <c r="J5" s="65" t="s">
        <v>4875</v>
      </c>
    </row>
    <row r="6" spans="1:10" x14ac:dyDescent="0.25">
      <c r="A6" s="63">
        <v>12809</v>
      </c>
      <c r="B6" s="63" t="s">
        <v>4876</v>
      </c>
      <c r="C6" s="63">
        <v>2009</v>
      </c>
      <c r="D6" s="64">
        <v>39908</v>
      </c>
      <c r="E6" s="63">
        <v>51</v>
      </c>
      <c r="F6" s="63">
        <v>132</v>
      </c>
      <c r="G6" s="63">
        <v>2251</v>
      </c>
      <c r="H6" s="65" t="s">
        <v>3010</v>
      </c>
      <c r="I6" s="65" t="s">
        <v>1274</v>
      </c>
      <c r="J6" s="65" t="s">
        <v>4877</v>
      </c>
    </row>
    <row r="7" spans="1:10" x14ac:dyDescent="0.25">
      <c r="A7" s="63">
        <v>12823</v>
      </c>
      <c r="B7" s="63" t="s">
        <v>4878</v>
      </c>
      <c r="C7" s="63">
        <v>2009</v>
      </c>
      <c r="D7" s="64">
        <v>39910</v>
      </c>
      <c r="E7" s="63">
        <v>30</v>
      </c>
      <c r="F7" s="63">
        <v>57</v>
      </c>
      <c r="G7" s="63">
        <v>1710</v>
      </c>
      <c r="H7" s="65" t="s">
        <v>3011</v>
      </c>
      <c r="I7" s="65" t="s">
        <v>1272</v>
      </c>
      <c r="J7" s="65" t="s">
        <v>4879</v>
      </c>
    </row>
    <row r="8" spans="1:10" x14ac:dyDescent="0.25">
      <c r="A8" s="63">
        <v>12810</v>
      </c>
      <c r="B8" s="63" t="s">
        <v>4880</v>
      </c>
      <c r="C8" s="63">
        <v>2009</v>
      </c>
      <c r="D8" s="64">
        <v>39911</v>
      </c>
      <c r="E8" s="63">
        <v>246</v>
      </c>
      <c r="F8" s="63">
        <v>17</v>
      </c>
      <c r="G8" s="63">
        <v>4182</v>
      </c>
      <c r="H8" s="65" t="s">
        <v>3010</v>
      </c>
      <c r="I8" s="65" t="s">
        <v>1274</v>
      </c>
      <c r="J8" s="65" t="s">
        <v>4881</v>
      </c>
    </row>
    <row r="9" spans="1:10" x14ac:dyDescent="0.25">
      <c r="A9" s="63">
        <v>12811</v>
      </c>
      <c r="B9" s="63" t="s">
        <v>4882</v>
      </c>
      <c r="C9" s="63">
        <v>2009</v>
      </c>
      <c r="D9" s="64">
        <v>39912</v>
      </c>
      <c r="E9" s="63">
        <v>51</v>
      </c>
      <c r="F9" s="63">
        <v>30</v>
      </c>
      <c r="G9" s="63">
        <v>1530</v>
      </c>
      <c r="H9" s="65" t="s">
        <v>3010</v>
      </c>
      <c r="I9" s="65" t="s">
        <v>1274</v>
      </c>
      <c r="J9" s="65" t="s">
        <v>4883</v>
      </c>
    </row>
    <row r="10" spans="1:10" x14ac:dyDescent="0.25">
      <c r="A10" s="63">
        <v>12827</v>
      </c>
      <c r="B10" s="63" t="s">
        <v>4882</v>
      </c>
      <c r="C10" s="63">
        <v>2009</v>
      </c>
      <c r="D10" s="64">
        <v>39912</v>
      </c>
      <c r="E10" s="63">
        <v>41</v>
      </c>
      <c r="F10" s="63">
        <v>6</v>
      </c>
      <c r="G10" s="63">
        <v>246</v>
      </c>
      <c r="H10" s="65" t="s">
        <v>3011</v>
      </c>
      <c r="I10" s="65" t="s">
        <v>1272</v>
      </c>
      <c r="J10" s="65" t="s">
        <v>4884</v>
      </c>
    </row>
    <row r="11" spans="1:10" x14ac:dyDescent="0.25">
      <c r="A11" s="63">
        <v>12812</v>
      </c>
      <c r="B11" s="63" t="s">
        <v>4885</v>
      </c>
      <c r="C11" s="63">
        <v>2009</v>
      </c>
      <c r="D11" s="64">
        <v>39915</v>
      </c>
      <c r="E11" s="63">
        <v>125</v>
      </c>
      <c r="F11" s="63">
        <v>127</v>
      </c>
      <c r="G11" s="63">
        <v>15875</v>
      </c>
      <c r="H11" s="65" t="s">
        <v>3010</v>
      </c>
      <c r="I11" s="65" t="s">
        <v>1268</v>
      </c>
      <c r="J11" s="65" t="s">
        <v>4886</v>
      </c>
    </row>
    <row r="12" spans="1:10" x14ac:dyDescent="0.25">
      <c r="A12" s="63">
        <v>12830</v>
      </c>
      <c r="B12" s="63" t="s">
        <v>4887</v>
      </c>
      <c r="C12" s="63">
        <v>2009</v>
      </c>
      <c r="D12" s="64">
        <v>39918</v>
      </c>
      <c r="E12" s="63">
        <v>438</v>
      </c>
      <c r="F12" s="63">
        <v>9</v>
      </c>
      <c r="G12" s="63">
        <v>3942</v>
      </c>
      <c r="H12" s="65" t="s">
        <v>3011</v>
      </c>
      <c r="I12" s="65" t="s">
        <v>1272</v>
      </c>
      <c r="J12" s="65" t="s">
        <v>4888</v>
      </c>
    </row>
    <row r="13" spans="1:10" x14ac:dyDescent="0.25">
      <c r="A13" s="63">
        <v>12831</v>
      </c>
      <c r="B13" s="63" t="s">
        <v>4887</v>
      </c>
      <c r="C13" s="63">
        <v>2009</v>
      </c>
      <c r="D13" s="64">
        <v>39918</v>
      </c>
      <c r="E13" s="63">
        <v>7</v>
      </c>
      <c r="F13" s="63">
        <v>45</v>
      </c>
      <c r="G13" s="63">
        <v>315</v>
      </c>
      <c r="H13" s="65" t="s">
        <v>3011</v>
      </c>
      <c r="I13" s="65" t="s">
        <v>1272</v>
      </c>
      <c r="J13" s="65" t="s">
        <v>4889</v>
      </c>
    </row>
    <row r="14" spans="1:10" x14ac:dyDescent="0.25">
      <c r="A14" s="63">
        <v>12833</v>
      </c>
      <c r="B14" s="63" t="s">
        <v>4887</v>
      </c>
      <c r="C14" s="63">
        <v>2009</v>
      </c>
      <c r="D14" s="64">
        <v>39918</v>
      </c>
      <c r="E14" s="63">
        <v>60</v>
      </c>
      <c r="F14" s="63">
        <v>33</v>
      </c>
      <c r="G14" s="63">
        <v>1980</v>
      </c>
      <c r="H14" s="65" t="s">
        <v>3011</v>
      </c>
      <c r="I14" s="65" t="s">
        <v>1272</v>
      </c>
      <c r="J14" s="65" t="s">
        <v>4890</v>
      </c>
    </row>
    <row r="15" spans="1:10" x14ac:dyDescent="0.25">
      <c r="A15" s="63">
        <v>12834</v>
      </c>
      <c r="B15" s="63" t="s">
        <v>4891</v>
      </c>
      <c r="C15" s="63">
        <v>2009</v>
      </c>
      <c r="D15" s="64">
        <v>39919</v>
      </c>
      <c r="E15" s="63">
        <v>26</v>
      </c>
      <c r="F15" s="63">
        <v>21</v>
      </c>
      <c r="G15" s="63">
        <v>546</v>
      </c>
      <c r="H15" s="65" t="s">
        <v>3011</v>
      </c>
      <c r="I15" s="65" t="s">
        <v>1272</v>
      </c>
      <c r="J15" s="65" t="s">
        <v>4892</v>
      </c>
    </row>
    <row r="16" spans="1:10" x14ac:dyDescent="0.25">
      <c r="A16" s="63">
        <v>12835</v>
      </c>
      <c r="B16" s="63" t="s">
        <v>4891</v>
      </c>
      <c r="C16" s="63">
        <v>2009</v>
      </c>
      <c r="D16" s="64">
        <v>39919</v>
      </c>
      <c r="E16" s="63">
        <v>396</v>
      </c>
      <c r="F16" s="63">
        <v>8</v>
      </c>
      <c r="G16" s="63">
        <v>3168</v>
      </c>
      <c r="H16" s="65" t="s">
        <v>3011</v>
      </c>
      <c r="I16" s="65" t="s">
        <v>1272</v>
      </c>
      <c r="J16" s="65" t="s">
        <v>4893</v>
      </c>
    </row>
    <row r="17" spans="1:10" x14ac:dyDescent="0.25">
      <c r="A17" s="63">
        <v>12836</v>
      </c>
      <c r="B17" s="63" t="s">
        <v>4894</v>
      </c>
      <c r="C17" s="63">
        <v>2009</v>
      </c>
      <c r="D17" s="64">
        <v>39920</v>
      </c>
      <c r="E17" s="63">
        <v>370</v>
      </c>
      <c r="F17" s="63">
        <v>12</v>
      </c>
      <c r="G17" s="63">
        <v>4440</v>
      </c>
      <c r="H17" s="65" t="s">
        <v>3011</v>
      </c>
      <c r="I17" s="65" t="s">
        <v>1272</v>
      </c>
      <c r="J17" s="65" t="s">
        <v>4895</v>
      </c>
    </row>
    <row r="18" spans="1:10" x14ac:dyDescent="0.25">
      <c r="A18" s="63">
        <v>12837</v>
      </c>
      <c r="B18" s="63" t="s">
        <v>4894</v>
      </c>
      <c r="C18" s="63">
        <v>2009</v>
      </c>
      <c r="D18" s="64">
        <v>39920</v>
      </c>
      <c r="E18" s="63">
        <v>17</v>
      </c>
      <c r="F18" s="63">
        <v>21</v>
      </c>
      <c r="G18" s="63">
        <v>357</v>
      </c>
      <c r="H18" s="65" t="s">
        <v>3011</v>
      </c>
      <c r="I18" s="65" t="s">
        <v>1272</v>
      </c>
      <c r="J18" s="65" t="s">
        <v>4896</v>
      </c>
    </row>
    <row r="19" spans="1:10" x14ac:dyDescent="0.25">
      <c r="A19" s="63">
        <v>12813</v>
      </c>
      <c r="B19" s="63" t="s">
        <v>4897</v>
      </c>
      <c r="C19" s="63">
        <v>2009</v>
      </c>
      <c r="D19" s="64">
        <v>39921</v>
      </c>
      <c r="E19" s="63">
        <v>309</v>
      </c>
      <c r="F19" s="63">
        <v>75</v>
      </c>
      <c r="G19" s="63">
        <v>4550</v>
      </c>
      <c r="H19" s="65" t="s">
        <v>3010</v>
      </c>
      <c r="I19" s="65" t="s">
        <v>1268</v>
      </c>
      <c r="J19" s="65" t="s">
        <v>4898</v>
      </c>
    </row>
    <row r="20" spans="1:10" x14ac:dyDescent="0.25">
      <c r="A20" s="63">
        <v>12814</v>
      </c>
      <c r="B20" s="63" t="s">
        <v>4899</v>
      </c>
      <c r="C20" s="63">
        <v>2009</v>
      </c>
      <c r="D20" s="64">
        <v>39923</v>
      </c>
      <c r="E20" s="63">
        <v>26</v>
      </c>
      <c r="F20" s="63">
        <v>48</v>
      </c>
      <c r="G20" s="63">
        <v>1248</v>
      </c>
      <c r="H20" s="65" t="s">
        <v>3010</v>
      </c>
      <c r="I20" s="65" t="s">
        <v>1322</v>
      </c>
      <c r="J20" s="65" t="s">
        <v>4900</v>
      </c>
    </row>
    <row r="21" spans="1:10" x14ac:dyDescent="0.25">
      <c r="A21" s="63">
        <v>12825</v>
      </c>
      <c r="B21" s="63" t="s">
        <v>4899</v>
      </c>
      <c r="C21" s="63">
        <v>2009</v>
      </c>
      <c r="D21" s="64">
        <v>39923</v>
      </c>
      <c r="E21" s="63">
        <v>55</v>
      </c>
      <c r="F21" s="63">
        <v>48</v>
      </c>
      <c r="G21" s="63">
        <v>4896</v>
      </c>
      <c r="H21" s="65" t="s">
        <v>3011</v>
      </c>
      <c r="I21" s="65" t="s">
        <v>1272</v>
      </c>
      <c r="J21" s="65" t="s">
        <v>4901</v>
      </c>
    </row>
    <row r="22" spans="1:10" x14ac:dyDescent="0.25">
      <c r="A22" s="63">
        <v>12815</v>
      </c>
      <c r="B22" s="63" t="s">
        <v>4902</v>
      </c>
      <c r="C22" s="63">
        <v>2009</v>
      </c>
      <c r="D22" s="64">
        <v>39924</v>
      </c>
      <c r="E22" s="63">
        <v>235</v>
      </c>
      <c r="F22" s="63">
        <v>272</v>
      </c>
      <c r="G22" s="63">
        <v>22732</v>
      </c>
      <c r="H22" s="65" t="s">
        <v>3010</v>
      </c>
      <c r="I22" s="65" t="s">
        <v>1274</v>
      </c>
      <c r="J22" s="65" t="s">
        <v>4903</v>
      </c>
    </row>
    <row r="23" spans="1:10" x14ac:dyDescent="0.25">
      <c r="A23" s="63">
        <v>12816</v>
      </c>
      <c r="B23" s="63" t="s">
        <v>4902</v>
      </c>
      <c r="C23" s="63">
        <v>2009</v>
      </c>
      <c r="D23" s="64">
        <v>39924</v>
      </c>
      <c r="E23" s="63">
        <v>172</v>
      </c>
      <c r="F23" s="63">
        <v>21</v>
      </c>
      <c r="G23" s="63">
        <v>3612</v>
      </c>
      <c r="H23" s="65" t="s">
        <v>3010</v>
      </c>
      <c r="I23" s="65" t="s">
        <v>1322</v>
      </c>
      <c r="J23" s="65" t="s">
        <v>4904</v>
      </c>
    </row>
    <row r="24" spans="1:10" x14ac:dyDescent="0.25">
      <c r="A24" s="63">
        <v>12817</v>
      </c>
      <c r="B24" s="63" t="s">
        <v>4902</v>
      </c>
      <c r="C24" s="63">
        <v>2009</v>
      </c>
      <c r="D24" s="64">
        <v>39924</v>
      </c>
      <c r="E24" s="63">
        <v>85</v>
      </c>
      <c r="F24" s="63">
        <v>225</v>
      </c>
      <c r="G24" s="63">
        <v>4648</v>
      </c>
      <c r="H24" s="65" t="s">
        <v>3010</v>
      </c>
      <c r="I24" s="65" t="s">
        <v>1283</v>
      </c>
      <c r="J24" s="65" t="s">
        <v>4905</v>
      </c>
    </row>
    <row r="25" spans="1:10" x14ac:dyDescent="0.25">
      <c r="A25" s="63">
        <v>12818</v>
      </c>
      <c r="B25" s="63" t="s">
        <v>4902</v>
      </c>
      <c r="C25" s="63">
        <v>2009</v>
      </c>
      <c r="D25" s="64">
        <v>39924</v>
      </c>
      <c r="E25" s="63">
        <v>122</v>
      </c>
      <c r="F25" s="63">
        <v>8</v>
      </c>
      <c r="G25" s="63">
        <v>1264</v>
      </c>
      <c r="H25" s="65" t="s">
        <v>3010</v>
      </c>
      <c r="I25" s="65" t="s">
        <v>1299</v>
      </c>
      <c r="J25" s="65" t="s">
        <v>4906</v>
      </c>
    </row>
    <row r="26" spans="1:10" x14ac:dyDescent="0.25">
      <c r="A26" s="63">
        <v>12819</v>
      </c>
      <c r="B26" s="63" t="s">
        <v>4907</v>
      </c>
      <c r="C26" s="63">
        <v>2009</v>
      </c>
      <c r="D26" s="64">
        <v>39926</v>
      </c>
      <c r="E26" s="63">
        <v>60</v>
      </c>
      <c r="F26" s="63">
        <v>80</v>
      </c>
      <c r="G26" s="63">
        <v>4800</v>
      </c>
      <c r="H26" s="65" t="s">
        <v>3010</v>
      </c>
      <c r="I26" s="65" t="s">
        <v>1274</v>
      </c>
      <c r="J26" s="65" t="s">
        <v>4908</v>
      </c>
    </row>
    <row r="27" spans="1:10" x14ac:dyDescent="0.25">
      <c r="A27" s="63">
        <v>12820</v>
      </c>
      <c r="B27" s="63" t="s">
        <v>4909</v>
      </c>
      <c r="C27" s="63">
        <v>2009</v>
      </c>
      <c r="D27" s="64">
        <v>39927</v>
      </c>
      <c r="E27" s="63">
        <v>8</v>
      </c>
      <c r="F27" s="63">
        <v>230</v>
      </c>
      <c r="G27" s="63">
        <v>1840</v>
      </c>
      <c r="H27" s="65" t="s">
        <v>3010</v>
      </c>
      <c r="I27" s="65" t="s">
        <v>1322</v>
      </c>
      <c r="J27" s="65" t="s">
        <v>4910</v>
      </c>
    </row>
    <row r="28" spans="1:10" x14ac:dyDescent="0.25">
      <c r="A28" s="63">
        <v>12832</v>
      </c>
      <c r="B28" s="63" t="s">
        <v>4911</v>
      </c>
      <c r="C28" s="63">
        <v>2009</v>
      </c>
      <c r="D28" s="64">
        <v>39928</v>
      </c>
      <c r="E28" s="63">
        <v>113</v>
      </c>
      <c r="F28" s="63">
        <v>7</v>
      </c>
      <c r="G28" s="63">
        <v>791</v>
      </c>
      <c r="H28" s="65" t="s">
        <v>3011</v>
      </c>
      <c r="I28" s="65" t="s">
        <v>1272</v>
      </c>
      <c r="J28" s="65" t="s">
        <v>4912</v>
      </c>
    </row>
    <row r="29" spans="1:10" x14ac:dyDescent="0.25">
      <c r="A29" s="63">
        <v>12821</v>
      </c>
      <c r="B29" s="63" t="s">
        <v>4913</v>
      </c>
      <c r="C29" s="63">
        <v>2009</v>
      </c>
      <c r="D29" s="64">
        <v>39929</v>
      </c>
      <c r="E29" s="63">
        <v>48</v>
      </c>
      <c r="F29" s="63">
        <v>30</v>
      </c>
      <c r="G29" s="63">
        <v>1440</v>
      </c>
      <c r="H29" s="65" t="s">
        <v>3010</v>
      </c>
      <c r="I29" s="65" t="s">
        <v>1274</v>
      </c>
      <c r="J29" s="65" t="s">
        <v>4914</v>
      </c>
    </row>
    <row r="30" spans="1:10" x14ac:dyDescent="0.25">
      <c r="A30" s="63">
        <v>12822</v>
      </c>
      <c r="B30" s="63" t="s">
        <v>4915</v>
      </c>
      <c r="C30" s="63">
        <v>2009</v>
      </c>
      <c r="D30" s="64">
        <v>39930</v>
      </c>
      <c r="E30" s="63">
        <v>101</v>
      </c>
      <c r="F30" s="63">
        <v>77</v>
      </c>
      <c r="G30" s="63">
        <v>7777</v>
      </c>
      <c r="H30" s="65" t="s">
        <v>3010</v>
      </c>
      <c r="I30" s="65" t="s">
        <v>1283</v>
      </c>
      <c r="J30" s="65" t="s">
        <v>4916</v>
      </c>
    </row>
    <row r="31" spans="1:10" x14ac:dyDescent="0.25">
      <c r="A31" s="63">
        <v>12838</v>
      </c>
      <c r="B31" s="63" t="s">
        <v>4915</v>
      </c>
      <c r="C31" s="63">
        <v>2009</v>
      </c>
      <c r="D31" s="64">
        <v>39930</v>
      </c>
      <c r="E31" s="63">
        <v>43</v>
      </c>
      <c r="F31" s="63">
        <v>87</v>
      </c>
      <c r="G31" s="63">
        <v>2641</v>
      </c>
      <c r="H31" s="65" t="s">
        <v>3011</v>
      </c>
      <c r="I31" s="65" t="s">
        <v>1272</v>
      </c>
      <c r="J31" s="65" t="s">
        <v>4917</v>
      </c>
    </row>
    <row r="32" spans="1:10" x14ac:dyDescent="0.25">
      <c r="A32" s="63">
        <v>12839</v>
      </c>
      <c r="B32" s="63" t="s">
        <v>4915</v>
      </c>
      <c r="C32" s="63">
        <v>2009</v>
      </c>
      <c r="D32" s="64">
        <v>39930</v>
      </c>
      <c r="E32" s="63">
        <v>3338</v>
      </c>
      <c r="F32" s="63">
        <v>2</v>
      </c>
      <c r="G32" s="63">
        <v>6676</v>
      </c>
      <c r="H32" s="65" t="s">
        <v>3011</v>
      </c>
      <c r="I32" s="65" t="s">
        <v>1272</v>
      </c>
      <c r="J32" s="65" t="s">
        <v>4918</v>
      </c>
    </row>
    <row r="33" spans="1:10" x14ac:dyDescent="0.25">
      <c r="A33" s="63">
        <v>12840</v>
      </c>
      <c r="B33" s="63" t="s">
        <v>4919</v>
      </c>
      <c r="C33" s="63">
        <v>2009</v>
      </c>
      <c r="D33" s="64">
        <v>39931</v>
      </c>
      <c r="E33" s="63">
        <v>22</v>
      </c>
      <c r="F33" s="63">
        <v>37</v>
      </c>
      <c r="G33" s="63">
        <v>814</v>
      </c>
      <c r="H33" s="65" t="s">
        <v>3011</v>
      </c>
      <c r="I33" s="65" t="s">
        <v>1272</v>
      </c>
      <c r="J33" s="65" t="s">
        <v>4918</v>
      </c>
    </row>
    <row r="34" spans="1:10" x14ac:dyDescent="0.25">
      <c r="A34" s="63">
        <v>12841</v>
      </c>
      <c r="B34" s="63" t="s">
        <v>4919</v>
      </c>
      <c r="C34" s="63">
        <v>2009</v>
      </c>
      <c r="D34" s="64">
        <v>39931</v>
      </c>
      <c r="E34" s="63">
        <v>1</v>
      </c>
      <c r="F34" s="63">
        <v>138</v>
      </c>
      <c r="G34" s="63">
        <v>138</v>
      </c>
      <c r="H34" s="65" t="s">
        <v>3011</v>
      </c>
      <c r="I34" s="65" t="s">
        <v>1272</v>
      </c>
      <c r="J34" s="65" t="s">
        <v>4920</v>
      </c>
    </row>
    <row r="35" spans="1:10" x14ac:dyDescent="0.25">
      <c r="A35" s="63">
        <v>12842</v>
      </c>
      <c r="B35" s="63" t="s">
        <v>4921</v>
      </c>
      <c r="C35" s="63">
        <v>2009</v>
      </c>
      <c r="D35" s="64">
        <v>39933</v>
      </c>
      <c r="E35" s="63">
        <v>28</v>
      </c>
      <c r="F35" s="63">
        <v>43</v>
      </c>
      <c r="G35" s="63">
        <v>1204</v>
      </c>
      <c r="H35" s="65" t="s">
        <v>3011</v>
      </c>
      <c r="I35" s="65" t="s">
        <v>1272</v>
      </c>
      <c r="J35" s="65" t="s">
        <v>4922</v>
      </c>
    </row>
    <row r="36" spans="1:10" x14ac:dyDescent="0.25">
      <c r="A36" s="63">
        <v>12843</v>
      </c>
      <c r="B36" s="63" t="s">
        <v>4921</v>
      </c>
      <c r="C36" s="63">
        <v>2009</v>
      </c>
      <c r="D36" s="64">
        <v>39933</v>
      </c>
      <c r="E36" s="63">
        <v>488</v>
      </c>
      <c r="F36" s="63">
        <v>7</v>
      </c>
      <c r="G36" s="63">
        <v>3416</v>
      </c>
      <c r="H36" s="65" t="s">
        <v>3011</v>
      </c>
      <c r="I36" s="65" t="s">
        <v>1272</v>
      </c>
      <c r="J36" s="65" t="s">
        <v>4923</v>
      </c>
    </row>
    <row r="37" spans="1:10" x14ac:dyDescent="0.25">
      <c r="A37" s="63">
        <v>12858</v>
      </c>
      <c r="B37" s="63" t="s">
        <v>4924</v>
      </c>
      <c r="C37" s="63">
        <v>2009</v>
      </c>
      <c r="D37" s="64">
        <v>39934</v>
      </c>
      <c r="E37" s="63">
        <v>22</v>
      </c>
      <c r="F37" s="63">
        <v>91</v>
      </c>
      <c r="G37" s="63">
        <v>2002</v>
      </c>
      <c r="H37" s="65" t="s">
        <v>3011</v>
      </c>
      <c r="I37" s="65" t="s">
        <v>1272</v>
      </c>
      <c r="J37" s="65" t="s">
        <v>4925</v>
      </c>
    </row>
    <row r="38" spans="1:10" x14ac:dyDescent="0.25">
      <c r="A38" s="63">
        <v>12859</v>
      </c>
      <c r="B38" s="63" t="s">
        <v>4924</v>
      </c>
      <c r="C38" s="63">
        <v>2009</v>
      </c>
      <c r="D38" s="64">
        <v>39934</v>
      </c>
      <c r="E38" s="63">
        <v>18</v>
      </c>
      <c r="F38" s="63">
        <v>40</v>
      </c>
      <c r="G38" s="63">
        <v>720</v>
      </c>
      <c r="H38" s="65" t="s">
        <v>3011</v>
      </c>
      <c r="I38" s="65" t="s">
        <v>1272</v>
      </c>
      <c r="J38" s="65" t="s">
        <v>4926</v>
      </c>
    </row>
    <row r="39" spans="1:10" x14ac:dyDescent="0.25">
      <c r="A39" s="63">
        <v>12844</v>
      </c>
      <c r="B39" s="63" t="s">
        <v>4927</v>
      </c>
      <c r="C39" s="63">
        <v>2009</v>
      </c>
      <c r="D39" s="64">
        <v>39937</v>
      </c>
      <c r="E39" s="63">
        <v>169</v>
      </c>
      <c r="F39" s="63">
        <v>193</v>
      </c>
      <c r="G39" s="63">
        <v>16348</v>
      </c>
      <c r="H39" s="65" t="s">
        <v>3010</v>
      </c>
      <c r="I39" s="65" t="s">
        <v>1283</v>
      </c>
      <c r="J39" s="65" t="s">
        <v>4928</v>
      </c>
    </row>
    <row r="40" spans="1:10" x14ac:dyDescent="0.25">
      <c r="A40" s="63">
        <v>12845</v>
      </c>
      <c r="B40" s="63" t="s">
        <v>4927</v>
      </c>
      <c r="C40" s="63">
        <v>2009</v>
      </c>
      <c r="D40" s="64">
        <v>39937</v>
      </c>
      <c r="E40" s="63">
        <v>65</v>
      </c>
      <c r="F40" s="63">
        <v>28</v>
      </c>
      <c r="G40" s="63">
        <v>1820</v>
      </c>
      <c r="H40" s="65" t="s">
        <v>3010</v>
      </c>
      <c r="I40" s="65" t="s">
        <v>1274</v>
      </c>
      <c r="J40" s="65" t="s">
        <v>4929</v>
      </c>
    </row>
    <row r="41" spans="1:10" x14ac:dyDescent="0.25">
      <c r="A41" s="63">
        <v>12846</v>
      </c>
      <c r="B41" s="63" t="s">
        <v>4930</v>
      </c>
      <c r="C41" s="63">
        <v>2009</v>
      </c>
      <c r="D41" s="64">
        <v>39938</v>
      </c>
      <c r="E41" s="63">
        <v>180</v>
      </c>
      <c r="F41" s="63">
        <v>6</v>
      </c>
      <c r="G41" s="63">
        <v>1080</v>
      </c>
      <c r="H41" s="65" t="s">
        <v>3010</v>
      </c>
      <c r="I41" s="65" t="s">
        <v>1322</v>
      </c>
      <c r="J41" s="65" t="s">
        <v>4929</v>
      </c>
    </row>
    <row r="42" spans="1:10" x14ac:dyDescent="0.25">
      <c r="A42" s="63">
        <v>12847</v>
      </c>
      <c r="B42" s="63" t="s">
        <v>4930</v>
      </c>
      <c r="C42" s="63">
        <v>2009</v>
      </c>
      <c r="D42" s="64">
        <v>39938</v>
      </c>
      <c r="E42" s="63">
        <v>22</v>
      </c>
      <c r="F42" s="63">
        <v>91</v>
      </c>
      <c r="G42" s="63">
        <v>2002</v>
      </c>
      <c r="H42" s="65" t="s">
        <v>3011</v>
      </c>
      <c r="I42" s="65" t="s">
        <v>1272</v>
      </c>
      <c r="J42" s="65" t="s">
        <v>4931</v>
      </c>
    </row>
    <row r="43" spans="1:10" x14ac:dyDescent="0.25">
      <c r="A43" s="63">
        <v>12860</v>
      </c>
      <c r="B43" s="63" t="s">
        <v>4930</v>
      </c>
      <c r="C43" s="63">
        <v>2009</v>
      </c>
      <c r="D43" s="64">
        <v>39938</v>
      </c>
      <c r="E43" s="63">
        <v>52</v>
      </c>
      <c r="F43" s="63">
        <v>65</v>
      </c>
      <c r="G43" s="63">
        <v>3380</v>
      </c>
      <c r="H43" s="65" t="s">
        <v>3011</v>
      </c>
      <c r="I43" s="65" t="s">
        <v>1272</v>
      </c>
      <c r="J43" s="65" t="s">
        <v>4932</v>
      </c>
    </row>
    <row r="44" spans="1:10" x14ac:dyDescent="0.25">
      <c r="A44" s="63">
        <v>12865</v>
      </c>
      <c r="B44" s="63" t="s">
        <v>4933</v>
      </c>
      <c r="C44" s="63">
        <v>2009</v>
      </c>
      <c r="D44" s="64">
        <v>39940</v>
      </c>
      <c r="E44" s="63">
        <v>14</v>
      </c>
      <c r="F44" s="63">
        <v>40</v>
      </c>
      <c r="G44" s="63">
        <v>1080</v>
      </c>
      <c r="H44" s="65" t="s">
        <v>3011</v>
      </c>
      <c r="I44" s="65" t="s">
        <v>1272</v>
      </c>
      <c r="J44" s="65" t="s">
        <v>4934</v>
      </c>
    </row>
    <row r="45" spans="1:10" x14ac:dyDescent="0.25">
      <c r="A45" s="63">
        <v>12848</v>
      </c>
      <c r="B45" s="63" t="s">
        <v>4935</v>
      </c>
      <c r="C45" s="63">
        <v>2009</v>
      </c>
      <c r="D45" s="64">
        <v>39946</v>
      </c>
      <c r="E45" s="63">
        <v>152</v>
      </c>
      <c r="F45" s="63">
        <v>8</v>
      </c>
      <c r="G45" s="63">
        <v>1216</v>
      </c>
      <c r="H45" s="65" t="s">
        <v>3010</v>
      </c>
      <c r="I45" s="65" t="s">
        <v>1449</v>
      </c>
      <c r="J45" s="65" t="s">
        <v>4936</v>
      </c>
    </row>
    <row r="46" spans="1:10" x14ac:dyDescent="0.25">
      <c r="A46" s="63">
        <v>12849</v>
      </c>
      <c r="B46" s="63" t="s">
        <v>4937</v>
      </c>
      <c r="C46" s="63">
        <v>2009</v>
      </c>
      <c r="D46" s="64">
        <v>39951</v>
      </c>
      <c r="E46" s="63">
        <v>238</v>
      </c>
      <c r="F46" s="63">
        <v>208</v>
      </c>
      <c r="G46" s="63">
        <v>11423</v>
      </c>
      <c r="H46" s="65" t="s">
        <v>3010</v>
      </c>
      <c r="I46" s="65" t="s">
        <v>1322</v>
      </c>
      <c r="J46" s="65" t="s">
        <v>4938</v>
      </c>
    </row>
    <row r="47" spans="1:10" x14ac:dyDescent="0.25">
      <c r="A47" s="63">
        <v>12866</v>
      </c>
      <c r="B47" s="63" t="s">
        <v>4937</v>
      </c>
      <c r="C47" s="63">
        <v>2009</v>
      </c>
      <c r="D47" s="64">
        <v>39951</v>
      </c>
      <c r="E47" s="63">
        <v>14</v>
      </c>
      <c r="F47" s="63">
        <v>40</v>
      </c>
      <c r="G47" s="63">
        <v>560</v>
      </c>
      <c r="H47" s="65" t="s">
        <v>3011</v>
      </c>
      <c r="I47" s="65" t="s">
        <v>1272</v>
      </c>
      <c r="J47" s="65" t="s">
        <v>4939</v>
      </c>
    </row>
    <row r="48" spans="1:10" x14ac:dyDescent="0.25">
      <c r="A48" s="63">
        <v>12861</v>
      </c>
      <c r="B48" s="63" t="s">
        <v>4940</v>
      </c>
      <c r="C48" s="63">
        <v>2009</v>
      </c>
      <c r="D48" s="64">
        <v>39954</v>
      </c>
      <c r="E48" s="63">
        <v>496</v>
      </c>
      <c r="F48" s="63">
        <v>134</v>
      </c>
      <c r="G48" s="63">
        <v>32760</v>
      </c>
      <c r="H48" s="65" t="s">
        <v>3011</v>
      </c>
      <c r="I48" s="65" t="s">
        <v>1272</v>
      </c>
      <c r="J48" s="65" t="s">
        <v>4941</v>
      </c>
    </row>
    <row r="49" spans="1:10" x14ac:dyDescent="0.25">
      <c r="A49" s="63">
        <v>12864</v>
      </c>
      <c r="B49" s="63" t="s">
        <v>4940</v>
      </c>
      <c r="C49" s="63">
        <v>2009</v>
      </c>
      <c r="D49" s="64">
        <v>39954</v>
      </c>
      <c r="E49" s="63">
        <v>26</v>
      </c>
      <c r="F49" s="63">
        <v>135</v>
      </c>
      <c r="G49" s="63">
        <v>5940</v>
      </c>
      <c r="H49" s="65" t="s">
        <v>3011</v>
      </c>
      <c r="I49" s="65" t="s">
        <v>1272</v>
      </c>
      <c r="J49" s="65" t="s">
        <v>4942</v>
      </c>
    </row>
    <row r="50" spans="1:10" x14ac:dyDescent="0.25">
      <c r="A50" s="63">
        <v>12850</v>
      </c>
      <c r="B50" s="63" t="s">
        <v>4943</v>
      </c>
      <c r="C50" s="63">
        <v>2009</v>
      </c>
      <c r="D50" s="64">
        <v>39955</v>
      </c>
      <c r="E50" s="63">
        <v>12</v>
      </c>
      <c r="F50" s="63">
        <v>2784</v>
      </c>
      <c r="G50" s="63">
        <v>33408</v>
      </c>
      <c r="H50" s="65" t="s">
        <v>3010</v>
      </c>
      <c r="I50" s="65" t="s">
        <v>1268</v>
      </c>
      <c r="J50" s="65" t="s">
        <v>4944</v>
      </c>
    </row>
    <row r="51" spans="1:10" x14ac:dyDescent="0.25">
      <c r="A51" s="63">
        <v>12851</v>
      </c>
      <c r="B51" s="63" t="s">
        <v>4945</v>
      </c>
      <c r="C51" s="63">
        <v>2009</v>
      </c>
      <c r="D51" s="64">
        <v>39956</v>
      </c>
      <c r="E51" s="63">
        <v>142</v>
      </c>
      <c r="F51" s="63">
        <v>642</v>
      </c>
      <c r="G51" s="63">
        <v>48100</v>
      </c>
      <c r="H51" s="65" t="s">
        <v>3010</v>
      </c>
      <c r="I51" s="65" t="s">
        <v>1268</v>
      </c>
      <c r="J51" s="65" t="s">
        <v>4946</v>
      </c>
    </row>
    <row r="52" spans="1:10" x14ac:dyDescent="0.25">
      <c r="A52" s="63">
        <v>12852</v>
      </c>
      <c r="B52" s="63" t="s">
        <v>4947</v>
      </c>
      <c r="C52" s="63">
        <v>2009</v>
      </c>
      <c r="D52" s="64">
        <v>39957</v>
      </c>
      <c r="E52" s="63">
        <v>17</v>
      </c>
      <c r="F52" s="63">
        <v>128</v>
      </c>
      <c r="G52" s="63">
        <v>1855</v>
      </c>
      <c r="H52" s="65" t="s">
        <v>3010</v>
      </c>
      <c r="I52" s="65" t="s">
        <v>1274</v>
      </c>
      <c r="J52" s="65" t="s">
        <v>4948</v>
      </c>
    </row>
    <row r="53" spans="1:10" x14ac:dyDescent="0.25">
      <c r="A53" s="63">
        <v>12854</v>
      </c>
      <c r="B53" s="63" t="s">
        <v>4949</v>
      </c>
      <c r="C53" s="63">
        <v>2009</v>
      </c>
      <c r="D53" s="64">
        <v>39958</v>
      </c>
      <c r="E53" s="63">
        <v>93</v>
      </c>
      <c r="F53" s="63">
        <v>12</v>
      </c>
      <c r="G53" s="63">
        <v>1116</v>
      </c>
      <c r="H53" s="65" t="s">
        <v>3010</v>
      </c>
      <c r="I53" s="65" t="s">
        <v>1274</v>
      </c>
      <c r="J53" s="65" t="s">
        <v>4950</v>
      </c>
    </row>
    <row r="54" spans="1:10" x14ac:dyDescent="0.25">
      <c r="A54" s="63">
        <v>12862</v>
      </c>
      <c r="B54" s="63" t="s">
        <v>4949</v>
      </c>
      <c r="C54" s="63">
        <v>2009</v>
      </c>
      <c r="D54" s="64">
        <v>39958</v>
      </c>
      <c r="E54" s="63">
        <v>22</v>
      </c>
      <c r="F54" s="63">
        <v>65</v>
      </c>
      <c r="G54" s="63">
        <v>1430</v>
      </c>
      <c r="H54" s="65" t="s">
        <v>3011</v>
      </c>
      <c r="I54" s="65" t="s">
        <v>1272</v>
      </c>
      <c r="J54" s="65" t="s">
        <v>4951</v>
      </c>
    </row>
    <row r="55" spans="1:10" x14ac:dyDescent="0.25">
      <c r="A55" s="63">
        <v>12853</v>
      </c>
      <c r="B55" s="63" t="s">
        <v>4952</v>
      </c>
      <c r="C55" s="63">
        <v>2009</v>
      </c>
      <c r="D55" s="64">
        <v>39959</v>
      </c>
      <c r="E55" s="63">
        <v>33</v>
      </c>
      <c r="F55" s="63">
        <v>836</v>
      </c>
      <c r="G55" s="63">
        <v>23143</v>
      </c>
      <c r="H55" s="65" t="s">
        <v>3010</v>
      </c>
      <c r="I55" s="65" t="s">
        <v>1274</v>
      </c>
      <c r="J55" s="65" t="s">
        <v>4953</v>
      </c>
    </row>
    <row r="56" spans="1:10" x14ac:dyDescent="0.25">
      <c r="A56" s="63">
        <v>12867</v>
      </c>
      <c r="B56" s="63" t="s">
        <v>4952</v>
      </c>
      <c r="C56" s="63">
        <v>2009</v>
      </c>
      <c r="D56" s="64">
        <v>39959</v>
      </c>
      <c r="E56" s="63">
        <v>263</v>
      </c>
      <c r="F56" s="63">
        <v>51</v>
      </c>
      <c r="G56" s="63">
        <v>9948</v>
      </c>
      <c r="H56" s="65" t="s">
        <v>3011</v>
      </c>
      <c r="I56" s="65" t="s">
        <v>1272</v>
      </c>
      <c r="J56" s="65" t="s">
        <v>4954</v>
      </c>
    </row>
    <row r="57" spans="1:10" x14ac:dyDescent="0.25">
      <c r="A57" s="63">
        <v>12855</v>
      </c>
      <c r="B57" s="63" t="s">
        <v>4955</v>
      </c>
      <c r="C57" s="63">
        <v>2009</v>
      </c>
      <c r="D57" s="64">
        <v>39960</v>
      </c>
      <c r="E57" s="63">
        <v>111</v>
      </c>
      <c r="F57" s="63">
        <v>16</v>
      </c>
      <c r="G57" s="63">
        <v>1776</v>
      </c>
      <c r="H57" s="65" t="s">
        <v>3010</v>
      </c>
      <c r="I57" s="65" t="s">
        <v>1274</v>
      </c>
      <c r="J57" s="65" t="s">
        <v>4956</v>
      </c>
    </row>
    <row r="58" spans="1:10" x14ac:dyDescent="0.25">
      <c r="A58" s="63">
        <v>12868</v>
      </c>
      <c r="B58" s="63" t="s">
        <v>4955</v>
      </c>
      <c r="C58" s="63">
        <v>2009</v>
      </c>
      <c r="D58" s="64">
        <v>39960</v>
      </c>
      <c r="E58" s="63">
        <v>140</v>
      </c>
      <c r="F58" s="63">
        <v>21</v>
      </c>
      <c r="G58" s="63">
        <v>2940</v>
      </c>
      <c r="H58" s="65" t="s">
        <v>3011</v>
      </c>
      <c r="I58" s="65" t="s">
        <v>1272</v>
      </c>
      <c r="J58" s="65" t="s">
        <v>4957</v>
      </c>
    </row>
    <row r="59" spans="1:10" x14ac:dyDescent="0.25">
      <c r="A59" s="63">
        <v>12869</v>
      </c>
      <c r="B59" s="63" t="s">
        <v>4955</v>
      </c>
      <c r="C59" s="63">
        <v>2009</v>
      </c>
      <c r="D59" s="64">
        <v>39960</v>
      </c>
      <c r="E59" s="63">
        <v>140</v>
      </c>
      <c r="F59" s="63">
        <v>82</v>
      </c>
      <c r="G59" s="63">
        <v>11480</v>
      </c>
      <c r="H59" s="65" t="s">
        <v>3011</v>
      </c>
      <c r="I59" s="65" t="s">
        <v>1272</v>
      </c>
      <c r="J59" s="65" t="s">
        <v>4958</v>
      </c>
    </row>
    <row r="60" spans="1:10" x14ac:dyDescent="0.25">
      <c r="A60" s="63">
        <v>12870</v>
      </c>
      <c r="B60" s="63" t="s">
        <v>4959</v>
      </c>
      <c r="C60" s="63">
        <v>2009</v>
      </c>
      <c r="D60" s="64">
        <v>39961</v>
      </c>
      <c r="E60" s="63">
        <v>408</v>
      </c>
      <c r="F60" s="63">
        <v>52</v>
      </c>
      <c r="G60" s="63">
        <v>4176</v>
      </c>
      <c r="H60" s="65" t="s">
        <v>3011</v>
      </c>
      <c r="I60" s="65" t="s">
        <v>1272</v>
      </c>
      <c r="J60" s="65" t="s">
        <v>4960</v>
      </c>
    </row>
    <row r="61" spans="1:10" x14ac:dyDescent="0.25">
      <c r="A61" s="63">
        <v>12863</v>
      </c>
      <c r="B61" s="63" t="s">
        <v>4961</v>
      </c>
      <c r="C61" s="63">
        <v>2009</v>
      </c>
      <c r="D61" s="64">
        <v>39962</v>
      </c>
      <c r="E61" s="63">
        <v>22</v>
      </c>
      <c r="F61" s="63">
        <v>65</v>
      </c>
      <c r="G61" s="63">
        <v>1430</v>
      </c>
      <c r="H61" s="65" t="s">
        <v>3011</v>
      </c>
      <c r="I61" s="65" t="s">
        <v>1272</v>
      </c>
      <c r="J61" s="65" t="s">
        <v>4962</v>
      </c>
    </row>
    <row r="62" spans="1:10" x14ac:dyDescent="0.25">
      <c r="A62" s="63">
        <v>12871</v>
      </c>
      <c r="B62" s="63" t="s">
        <v>4961</v>
      </c>
      <c r="C62" s="63">
        <v>2009</v>
      </c>
      <c r="D62" s="64">
        <v>39962</v>
      </c>
      <c r="E62" s="63">
        <v>406</v>
      </c>
      <c r="F62" s="63">
        <v>29</v>
      </c>
      <c r="G62" s="63">
        <v>3062</v>
      </c>
      <c r="H62" s="65" t="s">
        <v>3011</v>
      </c>
      <c r="I62" s="65" t="s">
        <v>1272</v>
      </c>
      <c r="J62" s="65" t="s">
        <v>4963</v>
      </c>
    </row>
    <row r="63" spans="1:10" x14ac:dyDescent="0.25">
      <c r="A63" s="63">
        <v>12856</v>
      </c>
      <c r="B63" s="63" t="s">
        <v>4964</v>
      </c>
      <c r="C63" s="63">
        <v>2009</v>
      </c>
      <c r="D63" s="64">
        <v>39963</v>
      </c>
      <c r="E63" s="63">
        <v>127</v>
      </c>
      <c r="F63" s="63">
        <v>97</v>
      </c>
      <c r="G63" s="63">
        <v>12319</v>
      </c>
      <c r="H63" s="65" t="s">
        <v>3010</v>
      </c>
      <c r="I63" s="65" t="s">
        <v>1283</v>
      </c>
      <c r="J63" s="65" t="s">
        <v>4965</v>
      </c>
    </row>
    <row r="64" spans="1:10" x14ac:dyDescent="0.25">
      <c r="A64" s="63">
        <v>12857</v>
      </c>
      <c r="B64" s="63" t="s">
        <v>4966</v>
      </c>
      <c r="C64" s="63">
        <v>2009</v>
      </c>
      <c r="D64" s="64">
        <v>39964</v>
      </c>
      <c r="E64" s="63">
        <v>2340</v>
      </c>
      <c r="F64" s="63">
        <v>92</v>
      </c>
      <c r="G64" s="63">
        <v>22139</v>
      </c>
      <c r="H64" s="65" t="s">
        <v>3010</v>
      </c>
      <c r="I64" s="65" t="s">
        <v>1322</v>
      </c>
      <c r="J64" s="65" t="s">
        <v>4967</v>
      </c>
    </row>
    <row r="65" spans="1:10" x14ac:dyDescent="0.25">
      <c r="A65" s="63">
        <v>12872</v>
      </c>
      <c r="B65" s="63" t="s">
        <v>4968</v>
      </c>
      <c r="C65" s="63">
        <v>2009</v>
      </c>
      <c r="D65" s="64">
        <v>39965</v>
      </c>
      <c r="E65" s="63">
        <v>529</v>
      </c>
      <c r="F65" s="63">
        <v>138</v>
      </c>
      <c r="G65" s="63">
        <v>72822</v>
      </c>
      <c r="H65" s="65" t="s">
        <v>3010</v>
      </c>
      <c r="I65" s="65" t="s">
        <v>1299</v>
      </c>
      <c r="J65" s="65" t="s">
        <v>4969</v>
      </c>
    </row>
    <row r="66" spans="1:10" x14ac:dyDescent="0.25">
      <c r="A66" s="63">
        <v>12873</v>
      </c>
      <c r="B66" s="63" t="s">
        <v>4968</v>
      </c>
      <c r="C66" s="63">
        <v>2009</v>
      </c>
      <c r="D66" s="64">
        <v>39965</v>
      </c>
      <c r="E66" s="63">
        <v>574</v>
      </c>
      <c r="F66" s="63">
        <v>59</v>
      </c>
      <c r="G66" s="63">
        <v>26984</v>
      </c>
      <c r="H66" s="65" t="s">
        <v>3010</v>
      </c>
      <c r="I66" s="65" t="s">
        <v>1274</v>
      </c>
      <c r="J66" s="65" t="s">
        <v>4970</v>
      </c>
    </row>
    <row r="67" spans="1:10" x14ac:dyDescent="0.25">
      <c r="A67" s="63">
        <v>12874</v>
      </c>
      <c r="B67" s="63" t="s">
        <v>4968</v>
      </c>
      <c r="C67" s="63">
        <v>2009</v>
      </c>
      <c r="D67" s="64">
        <v>39965</v>
      </c>
      <c r="E67" s="63">
        <v>212</v>
      </c>
      <c r="F67" s="63">
        <v>17</v>
      </c>
      <c r="G67" s="63">
        <v>3604</v>
      </c>
      <c r="H67" s="65" t="s">
        <v>3010</v>
      </c>
      <c r="I67" s="65" t="s">
        <v>1274</v>
      </c>
      <c r="J67" s="65" t="s">
        <v>4971</v>
      </c>
    </row>
    <row r="68" spans="1:10" x14ac:dyDescent="0.25">
      <c r="A68" s="63">
        <v>12875</v>
      </c>
      <c r="B68" s="63" t="s">
        <v>4968</v>
      </c>
      <c r="C68" s="63">
        <v>2009</v>
      </c>
      <c r="D68" s="64">
        <v>39965</v>
      </c>
      <c r="E68" s="63">
        <v>756</v>
      </c>
      <c r="F68" s="63">
        <v>67</v>
      </c>
      <c r="G68" s="63">
        <v>28686</v>
      </c>
      <c r="H68" s="65" t="s">
        <v>3010</v>
      </c>
      <c r="I68" s="65" t="s">
        <v>1322</v>
      </c>
      <c r="J68" s="65" t="s">
        <v>4972</v>
      </c>
    </row>
    <row r="69" spans="1:10" x14ac:dyDescent="0.25">
      <c r="A69" s="63">
        <v>12876</v>
      </c>
      <c r="B69" s="63" t="s">
        <v>4973</v>
      </c>
      <c r="C69" s="63">
        <v>2009</v>
      </c>
      <c r="D69" s="64">
        <v>39966</v>
      </c>
      <c r="E69" s="63">
        <v>152</v>
      </c>
      <c r="F69" s="63">
        <v>12</v>
      </c>
      <c r="G69" s="63">
        <v>1824</v>
      </c>
      <c r="H69" s="65" t="s">
        <v>3010</v>
      </c>
      <c r="I69" s="65" t="s">
        <v>1322</v>
      </c>
      <c r="J69" s="65" t="s">
        <v>4974</v>
      </c>
    </row>
    <row r="70" spans="1:10" x14ac:dyDescent="0.25">
      <c r="A70" s="63">
        <v>12877</v>
      </c>
      <c r="B70" s="63" t="s">
        <v>4973</v>
      </c>
      <c r="C70" s="63">
        <v>2009</v>
      </c>
      <c r="D70" s="64">
        <v>39966</v>
      </c>
      <c r="E70" s="63">
        <v>84</v>
      </c>
      <c r="F70" s="63">
        <v>11</v>
      </c>
      <c r="G70" s="63">
        <v>924</v>
      </c>
      <c r="H70" s="65" t="s">
        <v>3010</v>
      </c>
      <c r="I70" s="65" t="s">
        <v>1274</v>
      </c>
      <c r="J70" s="65" t="s">
        <v>4975</v>
      </c>
    </row>
    <row r="71" spans="1:10" x14ac:dyDescent="0.25">
      <c r="A71" s="63">
        <v>12878</v>
      </c>
      <c r="B71" s="63" t="s">
        <v>4976</v>
      </c>
      <c r="C71" s="63">
        <v>2009</v>
      </c>
      <c r="D71" s="64">
        <v>39967</v>
      </c>
      <c r="E71" s="63">
        <v>254</v>
      </c>
      <c r="F71" s="63">
        <v>64</v>
      </c>
      <c r="G71" s="63">
        <v>16256</v>
      </c>
      <c r="H71" s="65" t="s">
        <v>3010</v>
      </c>
      <c r="I71" s="65" t="s">
        <v>1274</v>
      </c>
      <c r="J71" s="65" t="s">
        <v>4977</v>
      </c>
    </row>
    <row r="72" spans="1:10" x14ac:dyDescent="0.25">
      <c r="A72" s="63">
        <v>12879</v>
      </c>
      <c r="B72" s="63" t="s">
        <v>4976</v>
      </c>
      <c r="C72" s="63">
        <v>2009</v>
      </c>
      <c r="D72" s="64">
        <v>39967</v>
      </c>
      <c r="E72" s="63">
        <v>250</v>
      </c>
      <c r="F72" s="63">
        <v>24</v>
      </c>
      <c r="G72" s="63">
        <v>6000</v>
      </c>
      <c r="H72" s="65" t="s">
        <v>3010</v>
      </c>
      <c r="I72" s="65" t="s">
        <v>1274</v>
      </c>
      <c r="J72" s="65" t="s">
        <v>4978</v>
      </c>
    </row>
    <row r="73" spans="1:10" x14ac:dyDescent="0.25">
      <c r="A73" s="63">
        <v>12901</v>
      </c>
      <c r="B73" s="63" t="s">
        <v>4979</v>
      </c>
      <c r="C73" s="63">
        <v>2009</v>
      </c>
      <c r="D73" s="64">
        <v>39968</v>
      </c>
      <c r="E73" s="63">
        <v>45</v>
      </c>
      <c r="F73" s="63">
        <v>262</v>
      </c>
      <c r="G73" s="63">
        <v>11790</v>
      </c>
      <c r="H73" s="65" t="s">
        <v>3011</v>
      </c>
      <c r="I73" s="65" t="s">
        <v>1272</v>
      </c>
      <c r="J73" s="65" t="s">
        <v>4980</v>
      </c>
    </row>
    <row r="74" spans="1:10" x14ac:dyDescent="0.25">
      <c r="A74" s="63">
        <v>12903</v>
      </c>
      <c r="B74" s="63" t="s">
        <v>4981</v>
      </c>
      <c r="C74" s="63">
        <v>2009</v>
      </c>
      <c r="D74" s="64">
        <v>39970</v>
      </c>
      <c r="E74" s="63">
        <v>148</v>
      </c>
      <c r="F74" s="63">
        <v>19</v>
      </c>
      <c r="G74" s="63">
        <v>2812</v>
      </c>
      <c r="H74" s="65" t="s">
        <v>3011</v>
      </c>
      <c r="I74" s="65" t="s">
        <v>1272</v>
      </c>
      <c r="J74" s="65" t="s">
        <v>4982</v>
      </c>
    </row>
    <row r="75" spans="1:10" x14ac:dyDescent="0.25">
      <c r="A75" s="63">
        <v>12904</v>
      </c>
      <c r="B75" s="63" t="s">
        <v>4983</v>
      </c>
      <c r="C75" s="63">
        <v>2009</v>
      </c>
      <c r="D75" s="64">
        <v>39974</v>
      </c>
      <c r="E75" s="63">
        <v>321</v>
      </c>
      <c r="F75" s="63">
        <v>19</v>
      </c>
      <c r="G75" s="63">
        <v>6099</v>
      </c>
      <c r="H75" s="65" t="s">
        <v>3011</v>
      </c>
      <c r="I75" s="65" t="s">
        <v>1272</v>
      </c>
      <c r="J75" s="65" t="s">
        <v>4984</v>
      </c>
    </row>
    <row r="76" spans="1:10" x14ac:dyDescent="0.25">
      <c r="A76" s="63">
        <v>12880</v>
      </c>
      <c r="B76" s="63" t="s">
        <v>4985</v>
      </c>
      <c r="C76" s="63">
        <v>2009</v>
      </c>
      <c r="D76" s="64">
        <v>39977</v>
      </c>
      <c r="E76" s="63">
        <v>402</v>
      </c>
      <c r="F76" s="63">
        <v>480</v>
      </c>
      <c r="G76" s="63">
        <v>44890</v>
      </c>
      <c r="H76" s="65" t="s">
        <v>3010</v>
      </c>
      <c r="I76" s="65" t="s">
        <v>1274</v>
      </c>
      <c r="J76" s="65" t="s">
        <v>4986</v>
      </c>
    </row>
    <row r="77" spans="1:10" x14ac:dyDescent="0.25">
      <c r="A77" s="63">
        <v>12881</v>
      </c>
      <c r="B77" s="63" t="s">
        <v>4985</v>
      </c>
      <c r="C77" s="63">
        <v>2009</v>
      </c>
      <c r="D77" s="64">
        <v>39977</v>
      </c>
      <c r="E77" s="63">
        <v>32</v>
      </c>
      <c r="F77" s="63">
        <v>335</v>
      </c>
      <c r="G77" s="63">
        <v>10720</v>
      </c>
      <c r="H77" s="65" t="s">
        <v>3010</v>
      </c>
      <c r="I77" s="65" t="s">
        <v>1274</v>
      </c>
      <c r="J77" s="65" t="s">
        <v>4987</v>
      </c>
    </row>
    <row r="78" spans="1:10" x14ac:dyDescent="0.25">
      <c r="A78" s="63">
        <v>12882</v>
      </c>
      <c r="B78" s="63" t="s">
        <v>4985</v>
      </c>
      <c r="C78" s="63">
        <v>2009</v>
      </c>
      <c r="D78" s="64">
        <v>39977</v>
      </c>
      <c r="E78" s="63">
        <v>156</v>
      </c>
      <c r="F78" s="63">
        <v>583</v>
      </c>
      <c r="G78" s="63">
        <v>37810</v>
      </c>
      <c r="H78" s="65" t="s">
        <v>3010</v>
      </c>
      <c r="I78" s="65" t="s">
        <v>1299</v>
      </c>
      <c r="J78" s="65" t="s">
        <v>4988</v>
      </c>
    </row>
    <row r="79" spans="1:10" x14ac:dyDescent="0.25">
      <c r="A79" s="63">
        <v>12883</v>
      </c>
      <c r="B79" s="63" t="s">
        <v>4985</v>
      </c>
      <c r="C79" s="63">
        <v>2009</v>
      </c>
      <c r="D79" s="64">
        <v>39977</v>
      </c>
      <c r="E79" s="63">
        <v>112</v>
      </c>
      <c r="F79" s="63">
        <v>169</v>
      </c>
      <c r="G79" s="63">
        <v>18928</v>
      </c>
      <c r="H79" s="65" t="s">
        <v>3010</v>
      </c>
      <c r="I79" s="65" t="s">
        <v>1274</v>
      </c>
      <c r="J79" s="65" t="s">
        <v>4989</v>
      </c>
    </row>
    <row r="80" spans="1:10" x14ac:dyDescent="0.25">
      <c r="A80" s="63">
        <v>12884</v>
      </c>
      <c r="B80" s="63" t="s">
        <v>4985</v>
      </c>
      <c r="C80" s="63">
        <v>2009</v>
      </c>
      <c r="D80" s="64">
        <v>39977</v>
      </c>
      <c r="E80" s="63">
        <v>694</v>
      </c>
      <c r="F80" s="63">
        <v>193</v>
      </c>
      <c r="G80" s="63">
        <v>15481</v>
      </c>
      <c r="H80" s="65" t="s">
        <v>3010</v>
      </c>
      <c r="I80" s="65" t="s">
        <v>1299</v>
      </c>
      <c r="J80" s="65" t="s">
        <v>4990</v>
      </c>
    </row>
    <row r="81" spans="1:10" x14ac:dyDescent="0.25">
      <c r="A81" s="63">
        <v>12885</v>
      </c>
      <c r="B81" s="63" t="s">
        <v>4985</v>
      </c>
      <c r="C81" s="63">
        <v>2009</v>
      </c>
      <c r="D81" s="64">
        <v>39977</v>
      </c>
      <c r="E81" s="63">
        <v>264</v>
      </c>
      <c r="F81" s="63">
        <v>160</v>
      </c>
      <c r="G81" s="63">
        <v>15712</v>
      </c>
      <c r="H81" s="65" t="s">
        <v>3010</v>
      </c>
      <c r="I81" s="65" t="s">
        <v>1274</v>
      </c>
      <c r="J81" s="65" t="s">
        <v>4991</v>
      </c>
    </row>
    <row r="82" spans="1:10" x14ac:dyDescent="0.25">
      <c r="A82" s="63">
        <v>12886</v>
      </c>
      <c r="B82" s="63" t="s">
        <v>4985</v>
      </c>
      <c r="C82" s="63">
        <v>2009</v>
      </c>
      <c r="D82" s="64">
        <v>39977</v>
      </c>
      <c r="E82" s="63">
        <v>7</v>
      </c>
      <c r="F82" s="63">
        <v>3680</v>
      </c>
      <c r="G82" s="63">
        <v>25760</v>
      </c>
      <c r="H82" s="65" t="s">
        <v>3010</v>
      </c>
      <c r="I82" s="65" t="s">
        <v>1299</v>
      </c>
      <c r="J82" s="65" t="s">
        <v>4992</v>
      </c>
    </row>
    <row r="83" spans="1:10" x14ac:dyDescent="0.25">
      <c r="A83" s="63">
        <v>12887</v>
      </c>
      <c r="B83" s="63" t="s">
        <v>4985</v>
      </c>
      <c r="C83" s="63">
        <v>2009</v>
      </c>
      <c r="D83" s="64">
        <v>39977</v>
      </c>
      <c r="E83" s="63">
        <v>43</v>
      </c>
      <c r="F83" s="63">
        <v>1087</v>
      </c>
      <c r="G83" s="63">
        <v>36135</v>
      </c>
      <c r="H83" s="65" t="s">
        <v>3010</v>
      </c>
      <c r="I83" s="65" t="s">
        <v>1299</v>
      </c>
      <c r="J83" s="65" t="s">
        <v>4993</v>
      </c>
    </row>
    <row r="84" spans="1:10" x14ac:dyDescent="0.25">
      <c r="A84" s="63">
        <v>12888</v>
      </c>
      <c r="B84" s="63" t="s">
        <v>4985</v>
      </c>
      <c r="C84" s="63">
        <v>2009</v>
      </c>
      <c r="D84" s="64">
        <v>39977</v>
      </c>
      <c r="E84" s="63">
        <v>19</v>
      </c>
      <c r="F84" s="63">
        <v>271</v>
      </c>
      <c r="G84" s="63">
        <v>4206</v>
      </c>
      <c r="H84" s="65" t="s">
        <v>3010</v>
      </c>
      <c r="I84" s="65" t="s">
        <v>1299</v>
      </c>
      <c r="J84" s="65" t="s">
        <v>4994</v>
      </c>
    </row>
    <row r="85" spans="1:10" x14ac:dyDescent="0.25">
      <c r="A85" s="63">
        <v>12889</v>
      </c>
      <c r="B85" s="63" t="s">
        <v>4985</v>
      </c>
      <c r="C85" s="63">
        <v>2009</v>
      </c>
      <c r="D85" s="64">
        <v>39977</v>
      </c>
      <c r="E85" s="63">
        <v>16</v>
      </c>
      <c r="F85" s="63">
        <v>311</v>
      </c>
      <c r="G85" s="63">
        <v>4976</v>
      </c>
      <c r="H85" s="65" t="s">
        <v>3010</v>
      </c>
      <c r="I85" s="65" t="s">
        <v>1274</v>
      </c>
      <c r="J85" s="65" t="s">
        <v>4995</v>
      </c>
    </row>
    <row r="86" spans="1:10" x14ac:dyDescent="0.25">
      <c r="A86" s="63">
        <v>12890</v>
      </c>
      <c r="B86" s="63" t="s">
        <v>4985</v>
      </c>
      <c r="C86" s="63">
        <v>2009</v>
      </c>
      <c r="D86" s="64">
        <v>39977</v>
      </c>
      <c r="E86" s="63">
        <v>225</v>
      </c>
      <c r="F86" s="63">
        <v>5</v>
      </c>
      <c r="G86" s="63">
        <v>1125</v>
      </c>
      <c r="H86" s="65" t="s">
        <v>3010</v>
      </c>
      <c r="I86" s="65" t="s">
        <v>1322</v>
      </c>
      <c r="J86" s="65" t="s">
        <v>4996</v>
      </c>
    </row>
    <row r="87" spans="1:10" x14ac:dyDescent="0.25">
      <c r="A87" s="63">
        <v>12891</v>
      </c>
      <c r="B87" s="63" t="s">
        <v>4997</v>
      </c>
      <c r="C87" s="63">
        <v>2009</v>
      </c>
      <c r="D87" s="64">
        <v>39978</v>
      </c>
      <c r="E87" s="63">
        <v>23</v>
      </c>
      <c r="F87" s="63">
        <v>38</v>
      </c>
      <c r="G87" s="63">
        <v>874</v>
      </c>
      <c r="H87" s="65" t="s">
        <v>3010</v>
      </c>
      <c r="I87" s="65" t="s">
        <v>1274</v>
      </c>
      <c r="J87" s="65" t="s">
        <v>4998</v>
      </c>
    </row>
    <row r="88" spans="1:10" x14ac:dyDescent="0.25">
      <c r="A88" s="63">
        <v>12892</v>
      </c>
      <c r="B88" s="63" t="s">
        <v>4999</v>
      </c>
      <c r="C88" s="63">
        <v>2009</v>
      </c>
      <c r="D88" s="64">
        <v>39979</v>
      </c>
      <c r="E88" s="63">
        <v>16</v>
      </c>
      <c r="F88" s="63">
        <v>8</v>
      </c>
      <c r="G88" s="63">
        <v>128</v>
      </c>
      <c r="H88" s="65" t="s">
        <v>3010</v>
      </c>
      <c r="I88" s="65" t="s">
        <v>1322</v>
      </c>
      <c r="J88" s="65" t="s">
        <v>5000</v>
      </c>
    </row>
    <row r="89" spans="1:10" x14ac:dyDescent="0.25">
      <c r="A89" s="63">
        <v>12893</v>
      </c>
      <c r="B89" s="63" t="s">
        <v>5001</v>
      </c>
      <c r="C89" s="63">
        <v>2009</v>
      </c>
      <c r="D89" s="64">
        <v>39982</v>
      </c>
      <c r="E89" s="63">
        <v>28</v>
      </c>
      <c r="F89" s="63">
        <v>27</v>
      </c>
      <c r="G89" s="63">
        <v>756</v>
      </c>
      <c r="H89" s="65" t="s">
        <v>3010</v>
      </c>
      <c r="I89" s="65" t="s">
        <v>1274</v>
      </c>
      <c r="J89" s="65" t="s">
        <v>5002</v>
      </c>
    </row>
    <row r="90" spans="1:10" x14ac:dyDescent="0.25">
      <c r="A90" s="63">
        <v>12902</v>
      </c>
      <c r="B90" s="63" t="s">
        <v>5001</v>
      </c>
      <c r="C90" s="63">
        <v>2009</v>
      </c>
      <c r="D90" s="64">
        <v>39982</v>
      </c>
      <c r="E90" s="63">
        <v>60</v>
      </c>
      <c r="F90" s="63">
        <v>262</v>
      </c>
      <c r="G90" s="63">
        <v>15720</v>
      </c>
      <c r="H90" s="65" t="s">
        <v>3011</v>
      </c>
      <c r="I90" s="65" t="s">
        <v>1272</v>
      </c>
      <c r="J90" s="65" t="s">
        <v>5003</v>
      </c>
    </row>
    <row r="91" spans="1:10" x14ac:dyDescent="0.25">
      <c r="A91" s="63">
        <v>12894</v>
      </c>
      <c r="B91" s="63" t="s">
        <v>5004</v>
      </c>
      <c r="C91" s="63">
        <v>2009</v>
      </c>
      <c r="D91" s="64">
        <v>39984</v>
      </c>
      <c r="E91" s="63">
        <v>105</v>
      </c>
      <c r="F91" s="63">
        <v>32</v>
      </c>
      <c r="G91" s="63">
        <v>3360</v>
      </c>
      <c r="H91" s="65" t="s">
        <v>3010</v>
      </c>
      <c r="I91" s="65" t="s">
        <v>1274</v>
      </c>
      <c r="J91" s="65" t="s">
        <v>5005</v>
      </c>
    </row>
    <row r="92" spans="1:10" x14ac:dyDescent="0.25">
      <c r="A92" s="63">
        <v>12895</v>
      </c>
      <c r="B92" s="63" t="s">
        <v>5006</v>
      </c>
      <c r="C92" s="63">
        <v>2009</v>
      </c>
      <c r="D92" s="64">
        <v>39986</v>
      </c>
      <c r="E92" s="63">
        <v>21</v>
      </c>
      <c r="F92" s="63">
        <v>32</v>
      </c>
      <c r="G92" s="63">
        <v>672</v>
      </c>
      <c r="H92" s="65" t="s">
        <v>3010</v>
      </c>
      <c r="I92" s="65" t="s">
        <v>1274</v>
      </c>
      <c r="J92" s="65" t="s">
        <v>5007</v>
      </c>
    </row>
    <row r="93" spans="1:10" x14ac:dyDescent="0.25">
      <c r="A93" s="63">
        <v>12905</v>
      </c>
      <c r="B93" s="63" t="s">
        <v>5006</v>
      </c>
      <c r="C93" s="63">
        <v>2009</v>
      </c>
      <c r="D93" s="64">
        <v>39986</v>
      </c>
      <c r="E93" s="63">
        <v>143</v>
      </c>
      <c r="F93" s="63">
        <v>19</v>
      </c>
      <c r="G93" s="63">
        <v>2717</v>
      </c>
      <c r="H93" s="65" t="s">
        <v>3011</v>
      </c>
      <c r="I93" s="65" t="s">
        <v>1272</v>
      </c>
      <c r="J93" s="65" t="s">
        <v>5008</v>
      </c>
    </row>
    <row r="94" spans="1:10" x14ac:dyDescent="0.25">
      <c r="A94" s="63">
        <v>12907</v>
      </c>
      <c r="B94" s="63" t="s">
        <v>5009</v>
      </c>
      <c r="C94" s="63">
        <v>2009</v>
      </c>
      <c r="D94" s="64">
        <v>39987</v>
      </c>
      <c r="E94" s="63">
        <v>306</v>
      </c>
      <c r="F94" s="63">
        <v>18</v>
      </c>
      <c r="G94" s="63">
        <v>5508</v>
      </c>
      <c r="H94" s="65" t="s">
        <v>3011</v>
      </c>
      <c r="I94" s="65" t="s">
        <v>1272</v>
      </c>
      <c r="J94" s="65" t="s">
        <v>5010</v>
      </c>
    </row>
    <row r="95" spans="1:10" x14ac:dyDescent="0.25">
      <c r="A95" s="63">
        <v>12906</v>
      </c>
      <c r="B95" s="63" t="s">
        <v>5011</v>
      </c>
      <c r="C95" s="63">
        <v>2009</v>
      </c>
      <c r="D95" s="64">
        <v>39989</v>
      </c>
      <c r="E95" s="63">
        <v>328</v>
      </c>
      <c r="F95" s="63">
        <v>27</v>
      </c>
      <c r="G95" s="63">
        <v>8856</v>
      </c>
      <c r="H95" s="65" t="s">
        <v>3011</v>
      </c>
      <c r="I95" s="65" t="s">
        <v>1272</v>
      </c>
      <c r="J95" s="65" t="s">
        <v>5012</v>
      </c>
    </row>
    <row r="96" spans="1:10" x14ac:dyDescent="0.25">
      <c r="A96" s="63">
        <v>12908</v>
      </c>
      <c r="B96" s="63" t="s">
        <v>5011</v>
      </c>
      <c r="C96" s="63">
        <v>2009</v>
      </c>
      <c r="D96" s="64">
        <v>39989</v>
      </c>
      <c r="E96" s="63">
        <v>43</v>
      </c>
      <c r="F96" s="63">
        <v>112</v>
      </c>
      <c r="G96" s="63">
        <v>7168</v>
      </c>
      <c r="H96" s="65" t="s">
        <v>3011</v>
      </c>
      <c r="I96" s="65" t="s">
        <v>1272</v>
      </c>
      <c r="J96" s="65" t="s">
        <v>5013</v>
      </c>
    </row>
    <row r="97" spans="1:10" x14ac:dyDescent="0.25">
      <c r="A97" s="63">
        <v>12896</v>
      </c>
      <c r="B97" s="63" t="s">
        <v>5014</v>
      </c>
      <c r="C97" s="63">
        <v>2009</v>
      </c>
      <c r="D97" s="64">
        <v>39990</v>
      </c>
      <c r="E97" s="63">
        <v>108</v>
      </c>
      <c r="F97" s="63">
        <v>138</v>
      </c>
      <c r="G97" s="63">
        <v>11760</v>
      </c>
      <c r="H97" s="65" t="s">
        <v>3010</v>
      </c>
      <c r="I97" s="65" t="s">
        <v>1322</v>
      </c>
      <c r="J97" s="65" t="s">
        <v>5015</v>
      </c>
    </row>
    <row r="98" spans="1:10" x14ac:dyDescent="0.25">
      <c r="A98" s="63">
        <v>12897</v>
      </c>
      <c r="B98" s="63" t="s">
        <v>5014</v>
      </c>
      <c r="C98" s="63">
        <v>2009</v>
      </c>
      <c r="D98" s="64">
        <v>39990</v>
      </c>
      <c r="E98" s="63">
        <v>1170</v>
      </c>
      <c r="F98" s="63">
        <v>193</v>
      </c>
      <c r="G98" s="63">
        <v>14310</v>
      </c>
      <c r="H98" s="65" t="s">
        <v>3010</v>
      </c>
      <c r="I98" s="65" t="s">
        <v>1322</v>
      </c>
      <c r="J98" s="65" t="s">
        <v>5016</v>
      </c>
    </row>
    <row r="99" spans="1:10" x14ac:dyDescent="0.25">
      <c r="A99" s="63">
        <v>12898</v>
      </c>
      <c r="B99" s="63" t="s">
        <v>5017</v>
      </c>
      <c r="C99" s="63">
        <v>2009</v>
      </c>
      <c r="D99" s="64">
        <v>39993</v>
      </c>
      <c r="E99" s="63">
        <v>10</v>
      </c>
      <c r="F99" s="63">
        <v>99</v>
      </c>
      <c r="G99" s="63">
        <v>990</v>
      </c>
      <c r="H99" s="65" t="s">
        <v>3010</v>
      </c>
      <c r="I99" s="65" t="s">
        <v>1299</v>
      </c>
      <c r="J99" s="65" t="s">
        <v>5018</v>
      </c>
    </row>
    <row r="100" spans="1:10" x14ac:dyDescent="0.25">
      <c r="A100" s="63">
        <v>12900</v>
      </c>
      <c r="B100" s="63" t="s">
        <v>5017</v>
      </c>
      <c r="C100" s="63">
        <v>2009</v>
      </c>
      <c r="D100" s="64">
        <v>39993</v>
      </c>
      <c r="E100" s="63">
        <v>598</v>
      </c>
      <c r="F100" s="63">
        <v>367</v>
      </c>
      <c r="G100" s="63">
        <v>30641</v>
      </c>
      <c r="H100" s="65" t="s">
        <v>3010</v>
      </c>
      <c r="I100" s="65" t="s">
        <v>1274</v>
      </c>
      <c r="J100" s="65" t="s">
        <v>5019</v>
      </c>
    </row>
    <row r="101" spans="1:10" x14ac:dyDescent="0.25">
      <c r="A101" s="63">
        <v>12899</v>
      </c>
      <c r="B101" s="63" t="s">
        <v>5020</v>
      </c>
      <c r="C101" s="63">
        <v>2009</v>
      </c>
      <c r="D101" s="64">
        <v>39994</v>
      </c>
      <c r="E101" s="63">
        <v>382</v>
      </c>
      <c r="F101" s="63">
        <v>72</v>
      </c>
      <c r="G101" s="63">
        <v>3591</v>
      </c>
      <c r="H101" s="65" t="s">
        <v>3010</v>
      </c>
      <c r="I101" s="65" t="s">
        <v>1322</v>
      </c>
      <c r="J101" s="65" t="s">
        <v>5021</v>
      </c>
    </row>
    <row r="102" spans="1:10" x14ac:dyDescent="0.25">
      <c r="A102" s="63">
        <v>12909</v>
      </c>
      <c r="B102" s="63" t="s">
        <v>5022</v>
      </c>
      <c r="C102" s="63">
        <v>2009</v>
      </c>
      <c r="D102" s="64">
        <v>39995</v>
      </c>
      <c r="E102" s="63">
        <v>1514</v>
      </c>
      <c r="F102" s="63">
        <v>22</v>
      </c>
      <c r="G102" s="63">
        <v>33308</v>
      </c>
      <c r="H102" s="65" t="s">
        <v>3010</v>
      </c>
      <c r="I102" s="65" t="s">
        <v>1530</v>
      </c>
      <c r="J102" s="65" t="s">
        <v>5023</v>
      </c>
    </row>
    <row r="103" spans="1:10" x14ac:dyDescent="0.25">
      <c r="A103" s="63">
        <v>12961</v>
      </c>
      <c r="B103" s="63" t="s">
        <v>5022</v>
      </c>
      <c r="C103" s="63">
        <v>2009</v>
      </c>
      <c r="D103" s="64">
        <v>39995</v>
      </c>
      <c r="E103" s="63">
        <v>46</v>
      </c>
      <c r="F103" s="63">
        <v>58</v>
      </c>
      <c r="G103" s="63">
        <v>2668</v>
      </c>
      <c r="H103" s="65" t="s">
        <v>3011</v>
      </c>
      <c r="I103" s="65" t="s">
        <v>1272</v>
      </c>
      <c r="J103" s="65" t="s">
        <v>5024</v>
      </c>
    </row>
    <row r="104" spans="1:10" x14ac:dyDescent="0.25">
      <c r="A104" s="63">
        <v>12910</v>
      </c>
      <c r="B104" s="63" t="s">
        <v>5025</v>
      </c>
      <c r="C104" s="63">
        <v>2009</v>
      </c>
      <c r="D104" s="64">
        <v>39996</v>
      </c>
      <c r="E104" s="63">
        <v>908</v>
      </c>
      <c r="F104" s="63">
        <v>95</v>
      </c>
      <c r="G104" s="63">
        <v>38036</v>
      </c>
      <c r="H104" s="65" t="s">
        <v>3010</v>
      </c>
      <c r="I104" s="65" t="s">
        <v>1322</v>
      </c>
      <c r="J104" s="65" t="s">
        <v>5023</v>
      </c>
    </row>
    <row r="105" spans="1:10" x14ac:dyDescent="0.25">
      <c r="A105" s="63">
        <v>12911</v>
      </c>
      <c r="B105" s="63" t="s">
        <v>5025</v>
      </c>
      <c r="C105" s="63">
        <v>2009</v>
      </c>
      <c r="D105" s="64">
        <v>39996</v>
      </c>
      <c r="E105" s="63">
        <v>1762</v>
      </c>
      <c r="F105" s="63">
        <v>22</v>
      </c>
      <c r="G105" s="63">
        <v>32568</v>
      </c>
      <c r="H105" s="65" t="s">
        <v>3010</v>
      </c>
      <c r="I105" s="65" t="s">
        <v>1530</v>
      </c>
      <c r="J105" s="65" t="s">
        <v>5026</v>
      </c>
    </row>
    <row r="106" spans="1:10" x14ac:dyDescent="0.25">
      <c r="A106" s="63">
        <v>12962</v>
      </c>
      <c r="B106" s="63" t="s">
        <v>5025</v>
      </c>
      <c r="C106" s="63">
        <v>2009</v>
      </c>
      <c r="D106" s="64">
        <v>39996</v>
      </c>
      <c r="E106" s="63">
        <v>54</v>
      </c>
      <c r="F106" s="63">
        <v>46</v>
      </c>
      <c r="G106" s="63">
        <v>3650</v>
      </c>
      <c r="H106" s="65" t="s">
        <v>3011</v>
      </c>
      <c r="I106" s="65" t="s">
        <v>1272</v>
      </c>
      <c r="J106" s="65" t="s">
        <v>5027</v>
      </c>
    </row>
    <row r="107" spans="1:10" x14ac:dyDescent="0.25">
      <c r="A107" s="63">
        <v>12912</v>
      </c>
      <c r="B107" s="63" t="s">
        <v>5028</v>
      </c>
      <c r="C107" s="63">
        <v>2009</v>
      </c>
      <c r="D107" s="64">
        <v>39997</v>
      </c>
      <c r="E107" s="63">
        <v>5407</v>
      </c>
      <c r="F107" s="63">
        <v>5</v>
      </c>
      <c r="G107" s="63">
        <v>27035</v>
      </c>
      <c r="H107" s="65" t="s">
        <v>3010</v>
      </c>
      <c r="I107" s="65" t="s">
        <v>1299</v>
      </c>
      <c r="J107" s="65" t="s">
        <v>5029</v>
      </c>
    </row>
    <row r="108" spans="1:10" x14ac:dyDescent="0.25">
      <c r="A108" s="63">
        <v>12913</v>
      </c>
      <c r="B108" s="63" t="s">
        <v>5028</v>
      </c>
      <c r="C108" s="63">
        <v>2009</v>
      </c>
      <c r="D108" s="64">
        <v>39997</v>
      </c>
      <c r="E108" s="63">
        <v>227</v>
      </c>
      <c r="F108" s="63">
        <v>156</v>
      </c>
      <c r="G108" s="63">
        <v>8448</v>
      </c>
      <c r="H108" s="65" t="s">
        <v>3010</v>
      </c>
      <c r="I108" s="65" t="s">
        <v>1283</v>
      </c>
      <c r="J108" s="65" t="s">
        <v>5030</v>
      </c>
    </row>
    <row r="109" spans="1:10" x14ac:dyDescent="0.25">
      <c r="A109" s="63">
        <v>12914</v>
      </c>
      <c r="B109" s="63" t="s">
        <v>5031</v>
      </c>
      <c r="C109" s="63">
        <v>2009</v>
      </c>
      <c r="D109" s="64">
        <v>39998</v>
      </c>
      <c r="E109" s="63">
        <v>530</v>
      </c>
      <c r="F109" s="63">
        <v>156</v>
      </c>
      <c r="G109" s="63">
        <v>45254</v>
      </c>
      <c r="H109" s="65" t="s">
        <v>3010</v>
      </c>
      <c r="I109" s="65" t="s">
        <v>1283</v>
      </c>
      <c r="J109" s="65" t="s">
        <v>5032</v>
      </c>
    </row>
    <row r="110" spans="1:10" x14ac:dyDescent="0.25">
      <c r="A110" s="63">
        <v>12915</v>
      </c>
      <c r="B110" s="63" t="s">
        <v>5031</v>
      </c>
      <c r="C110" s="63">
        <v>2009</v>
      </c>
      <c r="D110" s="64">
        <v>39998</v>
      </c>
      <c r="E110" s="63">
        <v>51</v>
      </c>
      <c r="F110" s="63">
        <v>18</v>
      </c>
      <c r="G110" s="63">
        <v>918</v>
      </c>
      <c r="H110" s="65" t="s">
        <v>3010</v>
      </c>
      <c r="I110" s="65" t="s">
        <v>1274</v>
      </c>
      <c r="J110" s="65" t="s">
        <v>5033</v>
      </c>
    </row>
    <row r="111" spans="1:10" x14ac:dyDescent="0.25">
      <c r="A111" s="63">
        <v>12916</v>
      </c>
      <c r="B111" s="63" t="s">
        <v>5031</v>
      </c>
      <c r="C111" s="63">
        <v>2009</v>
      </c>
      <c r="D111" s="64">
        <v>39998</v>
      </c>
      <c r="E111" s="63">
        <v>142</v>
      </c>
      <c r="F111" s="63">
        <v>123</v>
      </c>
      <c r="G111" s="63">
        <v>9182</v>
      </c>
      <c r="H111" s="65" t="s">
        <v>3010</v>
      </c>
      <c r="I111" s="65" t="s">
        <v>1274</v>
      </c>
      <c r="J111" s="65" t="s">
        <v>5034</v>
      </c>
    </row>
    <row r="112" spans="1:10" x14ac:dyDescent="0.25">
      <c r="A112" s="63">
        <v>12917</v>
      </c>
      <c r="B112" s="63" t="s">
        <v>5035</v>
      </c>
      <c r="C112" s="63">
        <v>2009</v>
      </c>
      <c r="D112" s="64">
        <v>39999</v>
      </c>
      <c r="E112" s="63">
        <v>239</v>
      </c>
      <c r="F112" s="63">
        <v>77</v>
      </c>
      <c r="G112" s="63">
        <v>18403</v>
      </c>
      <c r="H112" s="65" t="s">
        <v>3010</v>
      </c>
      <c r="I112" s="65" t="s">
        <v>1274</v>
      </c>
      <c r="J112" s="65" t="s">
        <v>5036</v>
      </c>
    </row>
    <row r="113" spans="1:10" x14ac:dyDescent="0.25">
      <c r="A113" s="63">
        <v>12918</v>
      </c>
      <c r="B113" s="63" t="s">
        <v>5037</v>
      </c>
      <c r="C113" s="63">
        <v>2009</v>
      </c>
      <c r="D113" s="64">
        <v>40000</v>
      </c>
      <c r="E113" s="63">
        <v>175</v>
      </c>
      <c r="F113" s="63">
        <v>16</v>
      </c>
      <c r="G113" s="63">
        <v>2800</v>
      </c>
      <c r="H113" s="65" t="s">
        <v>3010</v>
      </c>
      <c r="I113" s="65" t="s">
        <v>1299</v>
      </c>
      <c r="J113" s="65" t="s">
        <v>5038</v>
      </c>
    </row>
    <row r="114" spans="1:10" x14ac:dyDescent="0.25">
      <c r="A114" s="63">
        <v>12963</v>
      </c>
      <c r="B114" s="63" t="s">
        <v>5039</v>
      </c>
      <c r="C114" s="63">
        <v>2009</v>
      </c>
      <c r="D114" s="64">
        <v>40001</v>
      </c>
      <c r="E114" s="63">
        <v>180</v>
      </c>
      <c r="F114" s="63">
        <v>8</v>
      </c>
      <c r="G114" s="63">
        <v>1440</v>
      </c>
      <c r="H114" s="65" t="s">
        <v>3011</v>
      </c>
      <c r="I114" s="65" t="s">
        <v>1272</v>
      </c>
      <c r="J114" s="65" t="s">
        <v>5040</v>
      </c>
    </row>
    <row r="115" spans="1:10" x14ac:dyDescent="0.25">
      <c r="A115" s="63">
        <v>12965</v>
      </c>
      <c r="B115" s="63" t="s">
        <v>5039</v>
      </c>
      <c r="C115" s="63">
        <v>2009</v>
      </c>
      <c r="D115" s="64">
        <v>40001</v>
      </c>
      <c r="E115" s="63">
        <v>38</v>
      </c>
      <c r="F115" s="63">
        <v>62</v>
      </c>
      <c r="G115" s="63">
        <v>6758</v>
      </c>
      <c r="H115" s="65" t="s">
        <v>3011</v>
      </c>
      <c r="I115" s="65" t="s">
        <v>1272</v>
      </c>
      <c r="J115" s="65" t="s">
        <v>5041</v>
      </c>
    </row>
    <row r="116" spans="1:10" x14ac:dyDescent="0.25">
      <c r="A116" s="63">
        <v>12966</v>
      </c>
      <c r="B116" s="63" t="s">
        <v>5039</v>
      </c>
      <c r="C116" s="63">
        <v>2009</v>
      </c>
      <c r="D116" s="64">
        <v>40001</v>
      </c>
      <c r="E116" s="63">
        <v>303</v>
      </c>
      <c r="F116" s="63">
        <v>183</v>
      </c>
      <c r="G116" s="63">
        <v>14865</v>
      </c>
      <c r="H116" s="65" t="s">
        <v>3011</v>
      </c>
      <c r="I116" s="65" t="s">
        <v>1272</v>
      </c>
      <c r="J116" s="65" t="s">
        <v>5042</v>
      </c>
    </row>
    <row r="117" spans="1:10" x14ac:dyDescent="0.25">
      <c r="A117" s="63">
        <v>12969</v>
      </c>
      <c r="B117" s="63" t="s">
        <v>5039</v>
      </c>
      <c r="C117" s="63">
        <v>2009</v>
      </c>
      <c r="D117" s="64">
        <v>40001</v>
      </c>
      <c r="E117" s="63">
        <v>265</v>
      </c>
      <c r="F117" s="63">
        <v>17</v>
      </c>
      <c r="G117" s="63">
        <v>4505</v>
      </c>
      <c r="H117" s="65" t="s">
        <v>3011</v>
      </c>
      <c r="I117" s="65" t="s">
        <v>1272</v>
      </c>
      <c r="J117" s="65" t="s">
        <v>5043</v>
      </c>
    </row>
    <row r="118" spans="1:10" x14ac:dyDescent="0.25">
      <c r="A118" s="63">
        <v>12919</v>
      </c>
      <c r="B118" s="63" t="s">
        <v>5044</v>
      </c>
      <c r="C118" s="63">
        <v>2009</v>
      </c>
      <c r="D118" s="64">
        <v>40002</v>
      </c>
      <c r="E118" s="63">
        <v>110</v>
      </c>
      <c r="F118" s="63">
        <v>29</v>
      </c>
      <c r="G118" s="63">
        <v>3190</v>
      </c>
      <c r="H118" s="65" t="s">
        <v>3010</v>
      </c>
      <c r="I118" s="65" t="s">
        <v>1299</v>
      </c>
      <c r="J118" s="65" t="s">
        <v>5045</v>
      </c>
    </row>
    <row r="119" spans="1:10" x14ac:dyDescent="0.25">
      <c r="A119" s="63">
        <v>12967</v>
      </c>
      <c r="B119" s="63" t="s">
        <v>5044</v>
      </c>
      <c r="C119" s="63">
        <v>2009</v>
      </c>
      <c r="D119" s="64">
        <v>40002</v>
      </c>
      <c r="E119" s="63">
        <v>462</v>
      </c>
      <c r="F119" s="63">
        <v>128</v>
      </c>
      <c r="G119" s="63">
        <v>24878</v>
      </c>
      <c r="H119" s="65" t="s">
        <v>3011</v>
      </c>
      <c r="I119" s="65" t="s">
        <v>1272</v>
      </c>
      <c r="J119" s="65" t="s">
        <v>5046</v>
      </c>
    </row>
    <row r="120" spans="1:10" x14ac:dyDescent="0.25">
      <c r="A120" s="63">
        <v>12920</v>
      </c>
      <c r="B120" s="63" t="s">
        <v>5047</v>
      </c>
      <c r="C120" s="63">
        <v>2009</v>
      </c>
      <c r="D120" s="64">
        <v>40007</v>
      </c>
      <c r="E120" s="63">
        <v>2469</v>
      </c>
      <c r="F120" s="63">
        <v>351</v>
      </c>
      <c r="G120" s="63">
        <v>81755</v>
      </c>
      <c r="H120" s="65" t="s">
        <v>3010</v>
      </c>
      <c r="I120" s="65" t="s">
        <v>1322</v>
      </c>
      <c r="J120" s="65" t="s">
        <v>5048</v>
      </c>
    </row>
    <row r="121" spans="1:10" x14ac:dyDescent="0.25">
      <c r="A121" s="63">
        <v>12921</v>
      </c>
      <c r="B121" s="63" t="s">
        <v>5047</v>
      </c>
      <c r="C121" s="63">
        <v>2009</v>
      </c>
      <c r="D121" s="64">
        <v>40007</v>
      </c>
      <c r="E121" s="63">
        <v>302</v>
      </c>
      <c r="F121" s="63">
        <v>122</v>
      </c>
      <c r="G121" s="63">
        <v>21046</v>
      </c>
      <c r="H121" s="65" t="s">
        <v>3010</v>
      </c>
      <c r="I121" s="65" t="s">
        <v>1322</v>
      </c>
      <c r="J121" s="65" t="s">
        <v>5049</v>
      </c>
    </row>
    <row r="122" spans="1:10" x14ac:dyDescent="0.25">
      <c r="A122" s="63">
        <v>12922</v>
      </c>
      <c r="B122" s="63" t="s">
        <v>5047</v>
      </c>
      <c r="C122" s="63">
        <v>2009</v>
      </c>
      <c r="D122" s="64">
        <v>40007</v>
      </c>
      <c r="E122" s="63">
        <v>69</v>
      </c>
      <c r="F122" s="63">
        <v>8</v>
      </c>
      <c r="G122" s="63">
        <v>552</v>
      </c>
      <c r="H122" s="65" t="s">
        <v>3010</v>
      </c>
      <c r="I122" s="65" t="s">
        <v>1299</v>
      </c>
      <c r="J122" s="65" t="s">
        <v>5050</v>
      </c>
    </row>
    <row r="123" spans="1:10" x14ac:dyDescent="0.25">
      <c r="A123" s="63">
        <v>12968</v>
      </c>
      <c r="B123" s="63" t="s">
        <v>5047</v>
      </c>
      <c r="C123" s="63">
        <v>2009</v>
      </c>
      <c r="D123" s="64">
        <v>40007</v>
      </c>
      <c r="E123" s="63">
        <v>193</v>
      </c>
      <c r="F123" s="63">
        <v>25</v>
      </c>
      <c r="G123" s="63">
        <v>4825</v>
      </c>
      <c r="H123" s="65" t="s">
        <v>3011</v>
      </c>
      <c r="I123" s="65" t="s">
        <v>1272</v>
      </c>
      <c r="J123" s="65" t="s">
        <v>5051</v>
      </c>
    </row>
    <row r="124" spans="1:10" x14ac:dyDescent="0.25">
      <c r="A124" s="63">
        <v>12930</v>
      </c>
      <c r="B124" s="63" t="s">
        <v>5052</v>
      </c>
      <c r="C124" s="63">
        <v>2009</v>
      </c>
      <c r="D124" s="64">
        <v>40008</v>
      </c>
      <c r="E124" s="63">
        <v>353</v>
      </c>
      <c r="F124" s="63">
        <v>104</v>
      </c>
      <c r="G124" s="63">
        <v>17142</v>
      </c>
      <c r="H124" s="65" t="s">
        <v>3011</v>
      </c>
      <c r="I124" s="65" t="s">
        <v>1272</v>
      </c>
      <c r="J124" s="65" t="s">
        <v>5053</v>
      </c>
    </row>
    <row r="125" spans="1:10" x14ac:dyDescent="0.25">
      <c r="A125" s="63">
        <v>12970</v>
      </c>
      <c r="B125" s="63" t="s">
        <v>5052</v>
      </c>
      <c r="C125" s="63">
        <v>2009</v>
      </c>
      <c r="D125" s="64">
        <v>40008</v>
      </c>
      <c r="E125" s="63">
        <v>102</v>
      </c>
      <c r="F125" s="63">
        <v>5</v>
      </c>
      <c r="G125" s="63">
        <v>510</v>
      </c>
      <c r="H125" s="65" t="s">
        <v>3011</v>
      </c>
      <c r="I125" s="65" t="s">
        <v>1272</v>
      </c>
      <c r="J125" s="65" t="s">
        <v>5054</v>
      </c>
    </row>
    <row r="126" spans="1:10" x14ac:dyDescent="0.25">
      <c r="A126" s="63">
        <v>12971</v>
      </c>
      <c r="B126" s="63" t="s">
        <v>5052</v>
      </c>
      <c r="C126" s="63">
        <v>2009</v>
      </c>
      <c r="D126" s="64">
        <v>40008</v>
      </c>
      <c r="E126" s="63">
        <v>115</v>
      </c>
      <c r="F126" s="63">
        <v>66</v>
      </c>
      <c r="G126" s="63">
        <v>7590</v>
      </c>
      <c r="H126" s="65" t="s">
        <v>3011</v>
      </c>
      <c r="I126" s="65" t="s">
        <v>1272</v>
      </c>
      <c r="J126" s="65" t="s">
        <v>5055</v>
      </c>
    </row>
    <row r="127" spans="1:10" x14ac:dyDescent="0.25">
      <c r="A127" s="63">
        <v>12964</v>
      </c>
      <c r="B127" s="63" t="s">
        <v>5056</v>
      </c>
      <c r="C127" s="63">
        <v>2009</v>
      </c>
      <c r="D127" s="64">
        <v>40009</v>
      </c>
      <c r="E127" s="63">
        <v>450</v>
      </c>
      <c r="F127" s="63">
        <v>98</v>
      </c>
      <c r="G127" s="63">
        <v>20320</v>
      </c>
      <c r="H127" s="65" t="s">
        <v>3011</v>
      </c>
      <c r="I127" s="65" t="s">
        <v>1272</v>
      </c>
      <c r="J127" s="65" t="s">
        <v>5057</v>
      </c>
    </row>
    <row r="128" spans="1:10" x14ac:dyDescent="0.25">
      <c r="A128" s="63">
        <v>12972</v>
      </c>
      <c r="B128" s="63" t="s">
        <v>5056</v>
      </c>
      <c r="C128" s="63">
        <v>2009</v>
      </c>
      <c r="D128" s="64">
        <v>40009</v>
      </c>
      <c r="E128" s="63">
        <v>250</v>
      </c>
      <c r="F128" s="63">
        <v>48</v>
      </c>
      <c r="G128" s="63">
        <v>12000</v>
      </c>
      <c r="H128" s="65" t="s">
        <v>3011</v>
      </c>
      <c r="I128" s="65" t="s">
        <v>1272</v>
      </c>
      <c r="J128" s="65" t="s">
        <v>5058</v>
      </c>
    </row>
    <row r="129" spans="1:10" x14ac:dyDescent="0.25">
      <c r="A129" s="63">
        <v>12923</v>
      </c>
      <c r="B129" s="63" t="s">
        <v>5059</v>
      </c>
      <c r="C129" s="63">
        <v>2009</v>
      </c>
      <c r="D129" s="64">
        <v>40010</v>
      </c>
      <c r="E129" s="63">
        <v>5</v>
      </c>
      <c r="F129" s="63">
        <v>844</v>
      </c>
      <c r="G129" s="63">
        <v>4220</v>
      </c>
      <c r="H129" s="65" t="s">
        <v>3010</v>
      </c>
      <c r="I129" s="65" t="s">
        <v>1268</v>
      </c>
      <c r="J129" s="65" t="s">
        <v>5060</v>
      </c>
    </row>
    <row r="130" spans="1:10" x14ac:dyDescent="0.25">
      <c r="A130" s="63">
        <v>12973</v>
      </c>
      <c r="B130" s="63" t="s">
        <v>5059</v>
      </c>
      <c r="C130" s="63">
        <v>2009</v>
      </c>
      <c r="D130" s="64">
        <v>40010</v>
      </c>
      <c r="E130" s="63">
        <v>219</v>
      </c>
      <c r="F130" s="63">
        <v>48</v>
      </c>
      <c r="G130" s="63">
        <v>10512</v>
      </c>
      <c r="H130" s="65" t="s">
        <v>3011</v>
      </c>
      <c r="I130" s="65" t="s">
        <v>1272</v>
      </c>
      <c r="J130" s="65" t="s">
        <v>5061</v>
      </c>
    </row>
    <row r="131" spans="1:10" x14ac:dyDescent="0.25">
      <c r="A131" s="63">
        <v>12924</v>
      </c>
      <c r="B131" s="63" t="s">
        <v>5062</v>
      </c>
      <c r="C131" s="63">
        <v>2009</v>
      </c>
      <c r="D131" s="64">
        <v>40013</v>
      </c>
      <c r="E131" s="63">
        <v>1329</v>
      </c>
      <c r="F131" s="63">
        <v>167</v>
      </c>
      <c r="G131" s="63">
        <v>19368</v>
      </c>
      <c r="H131" s="65" t="s">
        <v>3010</v>
      </c>
      <c r="I131" s="65" t="s">
        <v>1322</v>
      </c>
      <c r="J131" s="65" t="s">
        <v>5063</v>
      </c>
    </row>
    <row r="132" spans="1:10" x14ac:dyDescent="0.25">
      <c r="A132" s="63">
        <v>12925</v>
      </c>
      <c r="B132" s="63" t="s">
        <v>5062</v>
      </c>
      <c r="C132" s="63">
        <v>2009</v>
      </c>
      <c r="D132" s="64">
        <v>40013</v>
      </c>
      <c r="E132" s="63">
        <v>459</v>
      </c>
      <c r="F132" s="63">
        <v>176</v>
      </c>
      <c r="G132" s="63">
        <v>80784</v>
      </c>
      <c r="H132" s="65" t="s">
        <v>3010</v>
      </c>
      <c r="I132" s="65" t="s">
        <v>1274</v>
      </c>
      <c r="J132" s="65" t="s">
        <v>5064</v>
      </c>
    </row>
    <row r="133" spans="1:10" x14ac:dyDescent="0.25">
      <c r="A133" s="63">
        <v>12926</v>
      </c>
      <c r="B133" s="63" t="s">
        <v>5065</v>
      </c>
      <c r="C133" s="63">
        <v>2009</v>
      </c>
      <c r="D133" s="64">
        <v>40014</v>
      </c>
      <c r="E133" s="63">
        <v>557</v>
      </c>
      <c r="F133" s="63">
        <v>176</v>
      </c>
      <c r="G133" s="63">
        <v>23597</v>
      </c>
      <c r="H133" s="65" t="s">
        <v>3010</v>
      </c>
      <c r="I133" s="65" t="s">
        <v>1274</v>
      </c>
      <c r="J133" s="65" t="s">
        <v>5066</v>
      </c>
    </row>
    <row r="134" spans="1:10" x14ac:dyDescent="0.25">
      <c r="A134" s="63">
        <v>12927</v>
      </c>
      <c r="B134" s="63" t="s">
        <v>5065</v>
      </c>
      <c r="C134" s="63">
        <v>2009</v>
      </c>
      <c r="D134" s="64">
        <v>40014</v>
      </c>
      <c r="E134" s="63">
        <v>68</v>
      </c>
      <c r="F134" s="63">
        <v>35</v>
      </c>
      <c r="G134" s="63">
        <v>2380</v>
      </c>
      <c r="H134" s="65" t="s">
        <v>3010</v>
      </c>
      <c r="I134" s="65" t="s">
        <v>1274</v>
      </c>
      <c r="J134" s="65" t="s">
        <v>5067</v>
      </c>
    </row>
    <row r="135" spans="1:10" x14ac:dyDescent="0.25">
      <c r="A135" s="63">
        <v>12928</v>
      </c>
      <c r="B135" s="63" t="s">
        <v>5068</v>
      </c>
      <c r="C135" s="63">
        <v>2009</v>
      </c>
      <c r="D135" s="64">
        <v>40015</v>
      </c>
      <c r="E135" s="63">
        <v>49</v>
      </c>
      <c r="F135" s="63">
        <v>176</v>
      </c>
      <c r="G135" s="63">
        <v>8008</v>
      </c>
      <c r="H135" s="65" t="s">
        <v>3010</v>
      </c>
      <c r="I135" s="65" t="s">
        <v>1270</v>
      </c>
      <c r="J135" s="65" t="s">
        <v>2328</v>
      </c>
    </row>
    <row r="136" spans="1:10" x14ac:dyDescent="0.25">
      <c r="A136" s="63">
        <v>12932</v>
      </c>
      <c r="B136" s="63" t="s">
        <v>5068</v>
      </c>
      <c r="C136" s="63">
        <v>2009</v>
      </c>
      <c r="D136" s="64">
        <v>40015</v>
      </c>
      <c r="E136" s="63">
        <v>314</v>
      </c>
      <c r="F136" s="63">
        <v>100</v>
      </c>
      <c r="G136" s="63">
        <v>9360</v>
      </c>
      <c r="H136" s="65" t="s">
        <v>3011</v>
      </c>
      <c r="I136" s="65" t="s">
        <v>1272</v>
      </c>
      <c r="J136" s="65" t="s">
        <v>5069</v>
      </c>
    </row>
    <row r="137" spans="1:10" x14ac:dyDescent="0.25">
      <c r="A137" s="63">
        <v>12958</v>
      </c>
      <c r="B137" s="63" t="s">
        <v>5068</v>
      </c>
      <c r="C137" s="63">
        <v>2009</v>
      </c>
      <c r="D137" s="64">
        <v>40015</v>
      </c>
      <c r="E137" s="63">
        <v>404</v>
      </c>
      <c r="F137" s="63">
        <v>58</v>
      </c>
      <c r="G137" s="63">
        <v>6794</v>
      </c>
      <c r="H137" s="65" t="s">
        <v>3011</v>
      </c>
      <c r="I137" s="65" t="s">
        <v>1272</v>
      </c>
      <c r="J137" s="65" t="s">
        <v>5070</v>
      </c>
    </row>
    <row r="138" spans="1:10" x14ac:dyDescent="0.25">
      <c r="A138" s="63">
        <v>12960</v>
      </c>
      <c r="B138" s="63" t="s">
        <v>5068</v>
      </c>
      <c r="C138" s="63">
        <v>2009</v>
      </c>
      <c r="D138" s="64">
        <v>40015</v>
      </c>
      <c r="E138" s="63">
        <v>44</v>
      </c>
      <c r="F138" s="63">
        <v>7</v>
      </c>
      <c r="G138" s="63">
        <v>308</v>
      </c>
      <c r="H138" s="65" t="s">
        <v>3011</v>
      </c>
      <c r="I138" s="65" t="s">
        <v>1272</v>
      </c>
      <c r="J138" s="65" t="s">
        <v>5071</v>
      </c>
    </row>
    <row r="139" spans="1:10" x14ac:dyDescent="0.25">
      <c r="A139" s="63">
        <v>12931</v>
      </c>
      <c r="B139" s="63" t="s">
        <v>5072</v>
      </c>
      <c r="C139" s="63">
        <v>2009</v>
      </c>
      <c r="D139" s="64">
        <v>40016</v>
      </c>
      <c r="E139" s="63">
        <v>498</v>
      </c>
      <c r="F139" s="63">
        <v>21</v>
      </c>
      <c r="G139" s="63">
        <v>10458</v>
      </c>
      <c r="H139" s="65" t="s">
        <v>3011</v>
      </c>
      <c r="I139" s="65" t="s">
        <v>1272</v>
      </c>
      <c r="J139" s="65" t="s">
        <v>5073</v>
      </c>
    </row>
    <row r="140" spans="1:10" x14ac:dyDescent="0.25">
      <c r="A140" s="63">
        <v>12959</v>
      </c>
      <c r="B140" s="63" t="s">
        <v>5072</v>
      </c>
      <c r="C140" s="63">
        <v>2009</v>
      </c>
      <c r="D140" s="64">
        <v>40016</v>
      </c>
      <c r="E140" s="63">
        <v>403</v>
      </c>
      <c r="F140" s="63">
        <v>5</v>
      </c>
      <c r="G140" s="63">
        <v>2015</v>
      </c>
      <c r="H140" s="65" t="s">
        <v>3011</v>
      </c>
      <c r="I140" s="65" t="s">
        <v>1272</v>
      </c>
      <c r="J140" s="65" t="s">
        <v>5074</v>
      </c>
    </row>
    <row r="141" spans="1:10" x14ac:dyDescent="0.25">
      <c r="A141" s="63">
        <v>12929</v>
      </c>
      <c r="B141" s="63" t="s">
        <v>5075</v>
      </c>
      <c r="C141" s="63">
        <v>2009</v>
      </c>
      <c r="D141" s="64">
        <v>40017</v>
      </c>
      <c r="E141" s="63">
        <v>48</v>
      </c>
      <c r="F141" s="63">
        <v>6</v>
      </c>
      <c r="G141" s="63">
        <v>288</v>
      </c>
      <c r="H141" s="65" t="s">
        <v>3010</v>
      </c>
      <c r="I141" s="65" t="s">
        <v>1274</v>
      </c>
      <c r="J141" s="65" t="s">
        <v>5076</v>
      </c>
    </row>
    <row r="142" spans="1:10" x14ac:dyDescent="0.25">
      <c r="A142" s="63">
        <v>12933</v>
      </c>
      <c r="B142" s="63" t="s">
        <v>5075</v>
      </c>
      <c r="C142" s="63">
        <v>2009</v>
      </c>
      <c r="D142" s="64">
        <v>40017</v>
      </c>
      <c r="E142" s="63">
        <v>108</v>
      </c>
      <c r="F142" s="63">
        <v>26</v>
      </c>
      <c r="G142" s="63">
        <v>2808</v>
      </c>
      <c r="H142" s="65" t="s">
        <v>3010</v>
      </c>
      <c r="I142" s="65" t="s">
        <v>1299</v>
      </c>
      <c r="J142" s="65" t="s">
        <v>5077</v>
      </c>
    </row>
    <row r="143" spans="1:10" x14ac:dyDescent="0.25">
      <c r="A143" s="63">
        <v>12935</v>
      </c>
      <c r="B143" s="63" t="s">
        <v>5075</v>
      </c>
      <c r="C143" s="63">
        <v>2009</v>
      </c>
      <c r="D143" s="64">
        <v>40017</v>
      </c>
      <c r="E143" s="63">
        <v>684</v>
      </c>
      <c r="F143" s="63">
        <v>123</v>
      </c>
      <c r="G143" s="63">
        <v>45039</v>
      </c>
      <c r="H143" s="65" t="s">
        <v>3010</v>
      </c>
      <c r="I143" s="65" t="s">
        <v>1299</v>
      </c>
      <c r="J143" s="65" t="s">
        <v>5078</v>
      </c>
    </row>
    <row r="144" spans="1:10" x14ac:dyDescent="0.25">
      <c r="A144" s="63">
        <v>12936</v>
      </c>
      <c r="B144" s="63" t="s">
        <v>5075</v>
      </c>
      <c r="C144" s="63">
        <v>2009</v>
      </c>
      <c r="D144" s="64">
        <v>40017</v>
      </c>
      <c r="E144" s="63">
        <v>1196</v>
      </c>
      <c r="F144" s="63">
        <v>92</v>
      </c>
      <c r="G144" s="63">
        <v>69458</v>
      </c>
      <c r="H144" s="65" t="s">
        <v>3010</v>
      </c>
      <c r="I144" s="65" t="s">
        <v>1299</v>
      </c>
      <c r="J144" s="65" t="s">
        <v>5079</v>
      </c>
    </row>
    <row r="145" spans="1:10" x14ac:dyDescent="0.25">
      <c r="A145" s="63">
        <v>12937</v>
      </c>
      <c r="B145" s="63" t="s">
        <v>5075</v>
      </c>
      <c r="C145" s="63">
        <v>2009</v>
      </c>
      <c r="D145" s="64">
        <v>40017</v>
      </c>
      <c r="E145" s="63">
        <v>778</v>
      </c>
      <c r="F145" s="63">
        <v>176</v>
      </c>
      <c r="G145" s="63">
        <v>136639</v>
      </c>
      <c r="H145" s="65" t="s">
        <v>3010</v>
      </c>
      <c r="I145" s="65" t="s">
        <v>1299</v>
      </c>
      <c r="J145" s="65" t="s">
        <v>5080</v>
      </c>
    </row>
    <row r="146" spans="1:10" x14ac:dyDescent="0.25">
      <c r="A146" s="63">
        <v>12938</v>
      </c>
      <c r="B146" s="63" t="s">
        <v>5075</v>
      </c>
      <c r="C146" s="63">
        <v>2009</v>
      </c>
      <c r="D146" s="64">
        <v>40017</v>
      </c>
      <c r="E146" s="63">
        <v>1431</v>
      </c>
      <c r="F146" s="63">
        <v>62</v>
      </c>
      <c r="G146" s="63">
        <v>77178</v>
      </c>
      <c r="H146" s="65" t="s">
        <v>3010</v>
      </c>
      <c r="I146" s="65" t="s">
        <v>1322</v>
      </c>
      <c r="J146" s="65" t="s">
        <v>5081</v>
      </c>
    </row>
    <row r="147" spans="1:10" x14ac:dyDescent="0.25">
      <c r="A147" s="63">
        <v>12954</v>
      </c>
      <c r="B147" s="63" t="s">
        <v>5075</v>
      </c>
      <c r="C147" s="63">
        <v>2009</v>
      </c>
      <c r="D147" s="64">
        <v>40017</v>
      </c>
      <c r="E147" s="63">
        <v>197</v>
      </c>
      <c r="F147" s="63">
        <v>18</v>
      </c>
      <c r="G147" s="63">
        <v>3546</v>
      </c>
      <c r="H147" s="65" t="s">
        <v>3011</v>
      </c>
      <c r="I147" s="65" t="s">
        <v>1272</v>
      </c>
      <c r="J147" s="65" t="s">
        <v>5082</v>
      </c>
    </row>
    <row r="148" spans="1:10" x14ac:dyDescent="0.25">
      <c r="A148" s="63">
        <v>12934</v>
      </c>
      <c r="B148" s="63" t="s">
        <v>5083</v>
      </c>
      <c r="C148" s="63">
        <v>2009</v>
      </c>
      <c r="D148" s="64">
        <v>40018</v>
      </c>
      <c r="E148" s="63">
        <v>860</v>
      </c>
      <c r="F148" s="63">
        <v>825</v>
      </c>
      <c r="G148" s="63">
        <v>153575</v>
      </c>
      <c r="H148" s="65" t="s">
        <v>3010</v>
      </c>
      <c r="I148" s="65" t="s">
        <v>1299</v>
      </c>
      <c r="J148" s="65" t="s">
        <v>5084</v>
      </c>
    </row>
    <row r="149" spans="1:10" x14ac:dyDescent="0.25">
      <c r="A149" s="63">
        <v>12939</v>
      </c>
      <c r="B149" s="63" t="s">
        <v>5083</v>
      </c>
      <c r="C149" s="63">
        <v>2009</v>
      </c>
      <c r="D149" s="64">
        <v>40018</v>
      </c>
      <c r="E149" s="63">
        <v>38</v>
      </c>
      <c r="F149" s="63">
        <v>6</v>
      </c>
      <c r="G149" s="63">
        <v>228</v>
      </c>
      <c r="H149" s="65" t="s">
        <v>3010</v>
      </c>
      <c r="I149" s="65" t="s">
        <v>1322</v>
      </c>
      <c r="J149" s="65" t="s">
        <v>5085</v>
      </c>
    </row>
    <row r="150" spans="1:10" x14ac:dyDescent="0.25">
      <c r="A150" s="63">
        <v>12940</v>
      </c>
      <c r="B150" s="63" t="s">
        <v>5083</v>
      </c>
      <c r="C150" s="63">
        <v>2009</v>
      </c>
      <c r="D150" s="64">
        <v>40018</v>
      </c>
      <c r="E150" s="63">
        <v>147</v>
      </c>
      <c r="F150" s="63">
        <v>71</v>
      </c>
      <c r="G150" s="63">
        <v>10437</v>
      </c>
      <c r="H150" s="65" t="s">
        <v>3010</v>
      </c>
      <c r="I150" s="65" t="s">
        <v>1274</v>
      </c>
      <c r="J150" s="65" t="s">
        <v>5086</v>
      </c>
    </row>
    <row r="151" spans="1:10" x14ac:dyDescent="0.25">
      <c r="A151" s="63">
        <v>12941</v>
      </c>
      <c r="B151" s="63" t="s">
        <v>5083</v>
      </c>
      <c r="C151" s="63">
        <v>2009</v>
      </c>
      <c r="D151" s="64">
        <v>40018</v>
      </c>
      <c r="E151" s="63">
        <v>57</v>
      </c>
      <c r="F151" s="63">
        <v>3</v>
      </c>
      <c r="G151" s="63">
        <v>171</v>
      </c>
      <c r="H151" s="65" t="s">
        <v>3010</v>
      </c>
      <c r="I151" s="65" t="s">
        <v>1322</v>
      </c>
      <c r="J151" s="65" t="s">
        <v>5087</v>
      </c>
    </row>
    <row r="152" spans="1:10" x14ac:dyDescent="0.25">
      <c r="A152" s="63">
        <v>12942</v>
      </c>
      <c r="B152" s="63" t="s">
        <v>5083</v>
      </c>
      <c r="C152" s="63">
        <v>2009</v>
      </c>
      <c r="D152" s="64">
        <v>40018</v>
      </c>
      <c r="E152" s="63">
        <v>498</v>
      </c>
      <c r="F152" s="63">
        <v>13</v>
      </c>
      <c r="G152" s="63">
        <v>6474</v>
      </c>
      <c r="H152" s="65" t="s">
        <v>3010</v>
      </c>
      <c r="I152" s="65" t="s">
        <v>1322</v>
      </c>
      <c r="J152" s="65" t="s">
        <v>5088</v>
      </c>
    </row>
    <row r="153" spans="1:10" x14ac:dyDescent="0.25">
      <c r="A153" s="63">
        <v>12943</v>
      </c>
      <c r="B153" s="63" t="s">
        <v>5083</v>
      </c>
      <c r="C153" s="63">
        <v>2009</v>
      </c>
      <c r="D153" s="64">
        <v>40018</v>
      </c>
      <c r="E153" s="63">
        <v>160</v>
      </c>
      <c r="F153" s="63">
        <v>136</v>
      </c>
      <c r="G153" s="63">
        <v>4896</v>
      </c>
      <c r="H153" s="65" t="s">
        <v>3010</v>
      </c>
      <c r="I153" s="65" t="s">
        <v>1322</v>
      </c>
      <c r="J153" s="65" t="s">
        <v>5089</v>
      </c>
    </row>
    <row r="154" spans="1:10" x14ac:dyDescent="0.25">
      <c r="A154" s="63">
        <v>12944</v>
      </c>
      <c r="B154" s="63" t="s">
        <v>5083</v>
      </c>
      <c r="C154" s="63">
        <v>2009</v>
      </c>
      <c r="D154" s="64">
        <v>40018</v>
      </c>
      <c r="E154" s="63">
        <v>197</v>
      </c>
      <c r="F154" s="63">
        <v>76</v>
      </c>
      <c r="G154" s="63">
        <v>19129</v>
      </c>
      <c r="H154" s="65" t="s">
        <v>3010</v>
      </c>
      <c r="I154" s="65" t="s">
        <v>1274</v>
      </c>
      <c r="J154" s="65" t="s">
        <v>5090</v>
      </c>
    </row>
    <row r="155" spans="1:10" x14ac:dyDescent="0.25">
      <c r="A155" s="63">
        <v>12945</v>
      </c>
      <c r="B155" s="63" t="s">
        <v>5083</v>
      </c>
      <c r="C155" s="63">
        <v>2009</v>
      </c>
      <c r="D155" s="64">
        <v>40018</v>
      </c>
      <c r="E155" s="63">
        <v>1172</v>
      </c>
      <c r="F155" s="63">
        <v>17</v>
      </c>
      <c r="G155" s="63">
        <v>19924</v>
      </c>
      <c r="H155" s="65" t="s">
        <v>3010</v>
      </c>
      <c r="I155" s="65" t="s">
        <v>1299</v>
      </c>
      <c r="J155" s="65" t="s">
        <v>5091</v>
      </c>
    </row>
    <row r="156" spans="1:10" x14ac:dyDescent="0.25">
      <c r="A156" s="63">
        <v>12946</v>
      </c>
      <c r="B156" s="63" t="s">
        <v>5092</v>
      </c>
      <c r="C156" s="63">
        <v>2009</v>
      </c>
      <c r="D156" s="64">
        <v>40019</v>
      </c>
      <c r="E156" s="63">
        <v>37</v>
      </c>
      <c r="F156" s="63">
        <v>13</v>
      </c>
      <c r="G156" s="63">
        <v>481</v>
      </c>
      <c r="H156" s="65" t="s">
        <v>3010</v>
      </c>
      <c r="I156" s="65" t="s">
        <v>1299</v>
      </c>
      <c r="J156" s="65" t="s">
        <v>5093</v>
      </c>
    </row>
    <row r="157" spans="1:10" x14ac:dyDescent="0.25">
      <c r="A157" s="63">
        <v>12947</v>
      </c>
      <c r="B157" s="63" t="s">
        <v>5092</v>
      </c>
      <c r="C157" s="63">
        <v>2009</v>
      </c>
      <c r="D157" s="64">
        <v>40019</v>
      </c>
      <c r="E157" s="63">
        <v>80</v>
      </c>
      <c r="F157" s="63">
        <v>2</v>
      </c>
      <c r="G157" s="63">
        <v>160</v>
      </c>
      <c r="H157" s="65" t="s">
        <v>3010</v>
      </c>
      <c r="I157" s="65" t="s">
        <v>1274</v>
      </c>
      <c r="J157" s="65" t="s">
        <v>5094</v>
      </c>
    </row>
    <row r="158" spans="1:10" x14ac:dyDescent="0.25">
      <c r="A158" s="63">
        <v>12948</v>
      </c>
      <c r="B158" s="63" t="s">
        <v>5095</v>
      </c>
      <c r="C158" s="63">
        <v>2009</v>
      </c>
      <c r="D158" s="64">
        <v>40020</v>
      </c>
      <c r="E158" s="63">
        <v>72</v>
      </c>
      <c r="F158" s="63">
        <v>10</v>
      </c>
      <c r="G158" s="63">
        <v>720</v>
      </c>
      <c r="H158" s="65" t="s">
        <v>3010</v>
      </c>
      <c r="I158" s="65" t="s">
        <v>1274</v>
      </c>
      <c r="J158" s="65" t="s">
        <v>5096</v>
      </c>
    </row>
    <row r="159" spans="1:10" x14ac:dyDescent="0.25">
      <c r="A159" s="63">
        <v>12949</v>
      </c>
      <c r="B159" s="63" t="s">
        <v>5097</v>
      </c>
      <c r="C159" s="63">
        <v>2009</v>
      </c>
      <c r="D159" s="64">
        <v>40021</v>
      </c>
      <c r="E159" s="63">
        <v>277</v>
      </c>
      <c r="F159" s="63">
        <v>2</v>
      </c>
      <c r="G159" s="63">
        <v>554</v>
      </c>
      <c r="H159" s="65" t="s">
        <v>3010</v>
      </c>
      <c r="I159" s="65" t="s">
        <v>1299</v>
      </c>
      <c r="J159" s="65" t="s">
        <v>5098</v>
      </c>
    </row>
    <row r="160" spans="1:10" x14ac:dyDescent="0.25">
      <c r="A160" s="63">
        <v>12951</v>
      </c>
      <c r="B160" s="63" t="s">
        <v>5097</v>
      </c>
      <c r="C160" s="63">
        <v>2009</v>
      </c>
      <c r="D160" s="64">
        <v>40021</v>
      </c>
      <c r="E160" s="63">
        <v>89</v>
      </c>
      <c r="F160" s="63">
        <v>119</v>
      </c>
      <c r="G160" s="63">
        <v>5191</v>
      </c>
      <c r="H160" s="65" t="s">
        <v>3010</v>
      </c>
      <c r="I160" s="65" t="s">
        <v>1322</v>
      </c>
      <c r="J160" s="65" t="s">
        <v>5099</v>
      </c>
    </row>
    <row r="161" spans="1:10" x14ac:dyDescent="0.25">
      <c r="A161" s="63">
        <v>12957</v>
      </c>
      <c r="B161" s="63" t="s">
        <v>5100</v>
      </c>
      <c r="C161" s="63">
        <v>2009</v>
      </c>
      <c r="D161" s="64">
        <v>40023</v>
      </c>
      <c r="E161" s="63">
        <v>375</v>
      </c>
      <c r="F161" s="63">
        <v>134</v>
      </c>
      <c r="G161" s="63">
        <v>34220</v>
      </c>
      <c r="H161" s="65" t="s">
        <v>3011</v>
      </c>
      <c r="I161" s="65" t="s">
        <v>1272</v>
      </c>
      <c r="J161" s="65" t="s">
        <v>5101</v>
      </c>
    </row>
    <row r="162" spans="1:10" x14ac:dyDescent="0.25">
      <c r="A162" s="63">
        <v>12953</v>
      </c>
      <c r="B162" s="63" t="s">
        <v>5102</v>
      </c>
      <c r="C162" s="63">
        <v>2009</v>
      </c>
      <c r="D162" s="64">
        <v>40024</v>
      </c>
      <c r="E162" s="63">
        <v>13</v>
      </c>
      <c r="F162" s="63">
        <v>152</v>
      </c>
      <c r="G162" s="63">
        <v>1976</v>
      </c>
      <c r="H162" s="65" t="s">
        <v>3011</v>
      </c>
      <c r="I162" s="65" t="s">
        <v>1272</v>
      </c>
      <c r="J162" s="65" t="s">
        <v>5103</v>
      </c>
    </row>
    <row r="163" spans="1:10" x14ac:dyDescent="0.25">
      <c r="A163" s="63">
        <v>12955</v>
      </c>
      <c r="B163" s="63" t="s">
        <v>5102</v>
      </c>
      <c r="C163" s="63">
        <v>2009</v>
      </c>
      <c r="D163" s="64">
        <v>40024</v>
      </c>
      <c r="E163" s="63">
        <v>46</v>
      </c>
      <c r="F163" s="63">
        <v>447</v>
      </c>
      <c r="G163" s="63">
        <v>20562</v>
      </c>
      <c r="H163" s="65" t="s">
        <v>3011</v>
      </c>
      <c r="I163" s="65" t="s">
        <v>1272</v>
      </c>
      <c r="J163" s="65" t="s">
        <v>5104</v>
      </c>
    </row>
    <row r="164" spans="1:10" x14ac:dyDescent="0.25">
      <c r="A164" s="63">
        <v>12956</v>
      </c>
      <c r="B164" s="63" t="s">
        <v>5102</v>
      </c>
      <c r="C164" s="63">
        <v>2009</v>
      </c>
      <c r="D164" s="64">
        <v>40024</v>
      </c>
      <c r="E164" s="63">
        <v>41</v>
      </c>
      <c r="F164" s="63">
        <v>88</v>
      </c>
      <c r="G164" s="63">
        <v>3608</v>
      </c>
      <c r="H164" s="65" t="s">
        <v>3011</v>
      </c>
      <c r="I164" s="65" t="s">
        <v>1272</v>
      </c>
      <c r="J164" s="65" t="s">
        <v>5105</v>
      </c>
    </row>
    <row r="165" spans="1:10" x14ac:dyDescent="0.25">
      <c r="A165" s="63">
        <v>12950</v>
      </c>
      <c r="B165" s="63" t="s">
        <v>5106</v>
      </c>
      <c r="C165" s="63">
        <v>2009</v>
      </c>
      <c r="D165" s="64">
        <v>40025</v>
      </c>
      <c r="E165" s="63">
        <v>8</v>
      </c>
      <c r="F165" s="63">
        <v>27</v>
      </c>
      <c r="G165" s="63">
        <v>216</v>
      </c>
      <c r="H165" s="65" t="s">
        <v>3010</v>
      </c>
      <c r="I165" s="65" t="s">
        <v>1274</v>
      </c>
      <c r="J165" s="65" t="s">
        <v>5107</v>
      </c>
    </row>
    <row r="166" spans="1:10" x14ac:dyDescent="0.25">
      <c r="A166" s="63">
        <v>12952</v>
      </c>
      <c r="B166" s="63" t="s">
        <v>5106</v>
      </c>
      <c r="C166" s="63">
        <v>2009</v>
      </c>
      <c r="D166" s="64">
        <v>40025</v>
      </c>
      <c r="E166" s="63">
        <v>41</v>
      </c>
      <c r="F166" s="63">
        <v>58</v>
      </c>
      <c r="G166" s="63">
        <v>2378</v>
      </c>
      <c r="H166" s="65" t="s">
        <v>3010</v>
      </c>
      <c r="I166" s="65" t="s">
        <v>1274</v>
      </c>
      <c r="J166" s="65" t="s">
        <v>5108</v>
      </c>
    </row>
    <row r="167" spans="1:10" x14ac:dyDescent="0.25">
      <c r="A167" s="63">
        <v>12974</v>
      </c>
      <c r="B167" s="63" t="s">
        <v>5109</v>
      </c>
      <c r="C167" s="63">
        <v>2009</v>
      </c>
      <c r="D167" s="64">
        <v>40029</v>
      </c>
      <c r="E167" s="63">
        <v>183</v>
      </c>
      <c r="F167" s="63">
        <v>41</v>
      </c>
      <c r="G167" s="63">
        <v>4063</v>
      </c>
      <c r="H167" s="65" t="s">
        <v>3010</v>
      </c>
      <c r="I167" s="65" t="s">
        <v>1283</v>
      </c>
      <c r="J167" s="65" t="s">
        <v>5110</v>
      </c>
    </row>
    <row r="168" spans="1:10" x14ac:dyDescent="0.25">
      <c r="A168" s="63">
        <v>13013</v>
      </c>
      <c r="B168" s="63" t="s">
        <v>5109</v>
      </c>
      <c r="C168" s="63">
        <v>2009</v>
      </c>
      <c r="D168" s="64">
        <v>40029</v>
      </c>
      <c r="E168" s="63">
        <v>415</v>
      </c>
      <c r="F168" s="63">
        <v>67</v>
      </c>
      <c r="G168" s="63">
        <v>7824</v>
      </c>
      <c r="H168" s="65" t="s">
        <v>3011</v>
      </c>
      <c r="I168" s="65" t="s">
        <v>1272</v>
      </c>
      <c r="J168" s="65" t="s">
        <v>5111</v>
      </c>
    </row>
    <row r="169" spans="1:10" x14ac:dyDescent="0.25">
      <c r="A169" s="63">
        <v>13022</v>
      </c>
      <c r="B169" s="63" t="s">
        <v>5112</v>
      </c>
      <c r="C169" s="63">
        <v>2009</v>
      </c>
      <c r="D169" s="64">
        <v>40030</v>
      </c>
      <c r="E169" s="63">
        <v>318</v>
      </c>
      <c r="F169" s="63">
        <v>85</v>
      </c>
      <c r="G169" s="63">
        <v>27030</v>
      </c>
      <c r="H169" s="65" t="s">
        <v>3011</v>
      </c>
      <c r="I169" s="65" t="s">
        <v>1272</v>
      </c>
      <c r="J169" s="65" t="s">
        <v>5113</v>
      </c>
    </row>
    <row r="170" spans="1:10" x14ac:dyDescent="0.25">
      <c r="A170" s="63">
        <v>12975</v>
      </c>
      <c r="B170" s="63" t="s">
        <v>5114</v>
      </c>
      <c r="C170" s="63">
        <v>2009</v>
      </c>
      <c r="D170" s="64">
        <v>40031</v>
      </c>
      <c r="E170" s="63">
        <v>234</v>
      </c>
      <c r="F170" s="63">
        <v>935</v>
      </c>
      <c r="G170" s="63">
        <v>95663</v>
      </c>
      <c r="H170" s="65" t="s">
        <v>3010</v>
      </c>
      <c r="I170" s="65" t="s">
        <v>1322</v>
      </c>
      <c r="J170" s="65" t="s">
        <v>5115</v>
      </c>
    </row>
    <row r="171" spans="1:10" x14ac:dyDescent="0.25">
      <c r="A171" s="63">
        <v>13014</v>
      </c>
      <c r="B171" s="63" t="s">
        <v>5114</v>
      </c>
      <c r="C171" s="63">
        <v>2009</v>
      </c>
      <c r="D171" s="64">
        <v>40031</v>
      </c>
      <c r="E171" s="63">
        <v>420</v>
      </c>
      <c r="F171" s="63">
        <v>67</v>
      </c>
      <c r="G171" s="63">
        <v>7205</v>
      </c>
      <c r="H171" s="65" t="s">
        <v>3011</v>
      </c>
      <c r="I171" s="65" t="s">
        <v>1272</v>
      </c>
      <c r="J171" s="65" t="s">
        <v>5116</v>
      </c>
    </row>
    <row r="172" spans="1:10" x14ac:dyDescent="0.25">
      <c r="A172" s="63">
        <v>13023</v>
      </c>
      <c r="B172" s="63" t="s">
        <v>5117</v>
      </c>
      <c r="C172" s="63">
        <v>2009</v>
      </c>
      <c r="D172" s="64">
        <v>40032</v>
      </c>
      <c r="E172" s="63">
        <v>314</v>
      </c>
      <c r="F172" s="63">
        <v>50</v>
      </c>
      <c r="G172" s="63">
        <v>15700</v>
      </c>
      <c r="H172" s="65" t="s">
        <v>3011</v>
      </c>
      <c r="I172" s="65" t="s">
        <v>1272</v>
      </c>
      <c r="J172" s="65" t="s">
        <v>5118</v>
      </c>
    </row>
    <row r="173" spans="1:10" x14ac:dyDescent="0.25">
      <c r="A173" s="63">
        <v>12976</v>
      </c>
      <c r="B173" s="63" t="s">
        <v>5119</v>
      </c>
      <c r="C173" s="63">
        <v>2009</v>
      </c>
      <c r="D173" s="64">
        <v>40033</v>
      </c>
      <c r="E173" s="63">
        <v>790</v>
      </c>
      <c r="F173" s="63">
        <v>274</v>
      </c>
      <c r="G173" s="63">
        <v>16843</v>
      </c>
      <c r="H173" s="65" t="s">
        <v>3010</v>
      </c>
      <c r="I173" s="65" t="s">
        <v>1299</v>
      </c>
      <c r="J173" s="65" t="s">
        <v>5120</v>
      </c>
    </row>
    <row r="174" spans="1:10" x14ac:dyDescent="0.25">
      <c r="A174" s="63">
        <v>12977</v>
      </c>
      <c r="B174" s="63" t="s">
        <v>5119</v>
      </c>
      <c r="C174" s="63">
        <v>2009</v>
      </c>
      <c r="D174" s="64">
        <v>40033</v>
      </c>
      <c r="E174" s="63">
        <v>232</v>
      </c>
      <c r="F174" s="63">
        <v>154</v>
      </c>
      <c r="G174" s="63">
        <v>9068</v>
      </c>
      <c r="H174" s="65" t="s">
        <v>3010</v>
      </c>
      <c r="I174" s="65" t="s">
        <v>1283</v>
      </c>
      <c r="J174" s="65" t="s">
        <v>5121</v>
      </c>
    </row>
    <row r="175" spans="1:10" x14ac:dyDescent="0.25">
      <c r="A175" s="63">
        <v>12978</v>
      </c>
      <c r="B175" s="63" t="s">
        <v>5122</v>
      </c>
      <c r="C175" s="63">
        <v>2009</v>
      </c>
      <c r="D175" s="64">
        <v>40035</v>
      </c>
      <c r="E175" s="63">
        <v>78</v>
      </c>
      <c r="F175" s="63">
        <v>253</v>
      </c>
      <c r="G175" s="63">
        <v>15107</v>
      </c>
      <c r="H175" s="65" t="s">
        <v>3010</v>
      </c>
      <c r="I175" s="65" t="s">
        <v>1270</v>
      </c>
      <c r="J175" s="65" t="s">
        <v>5123</v>
      </c>
    </row>
    <row r="176" spans="1:10" x14ac:dyDescent="0.25">
      <c r="A176" s="63">
        <v>12979</v>
      </c>
      <c r="B176" s="63" t="s">
        <v>5122</v>
      </c>
      <c r="C176" s="63">
        <v>2009</v>
      </c>
      <c r="D176" s="64">
        <v>40035</v>
      </c>
      <c r="E176" s="63">
        <v>49</v>
      </c>
      <c r="F176" s="63">
        <v>16</v>
      </c>
      <c r="G176" s="63">
        <v>784</v>
      </c>
      <c r="H176" s="65" t="s">
        <v>3010</v>
      </c>
      <c r="I176" s="65" t="s">
        <v>1274</v>
      </c>
      <c r="J176" s="65" t="s">
        <v>5124</v>
      </c>
    </row>
    <row r="177" spans="1:10" x14ac:dyDescent="0.25">
      <c r="A177" s="63">
        <v>13017</v>
      </c>
      <c r="B177" s="63" t="s">
        <v>5122</v>
      </c>
      <c r="C177" s="63">
        <v>2009</v>
      </c>
      <c r="D177" s="64">
        <v>40035</v>
      </c>
      <c r="E177" s="63">
        <v>408</v>
      </c>
      <c r="F177" s="63">
        <v>509</v>
      </c>
      <c r="G177" s="63">
        <v>58103</v>
      </c>
      <c r="H177" s="65" t="s">
        <v>3011</v>
      </c>
      <c r="I177" s="65" t="s">
        <v>1272</v>
      </c>
      <c r="J177" s="65" t="s">
        <v>5125</v>
      </c>
    </row>
    <row r="178" spans="1:10" x14ac:dyDescent="0.25">
      <c r="A178" s="63">
        <v>13016</v>
      </c>
      <c r="B178" s="63" t="s">
        <v>5126</v>
      </c>
      <c r="C178" s="63">
        <v>2009</v>
      </c>
      <c r="D178" s="64">
        <v>40036</v>
      </c>
      <c r="E178" s="63">
        <v>455</v>
      </c>
      <c r="F178" s="63">
        <v>67</v>
      </c>
      <c r="G178" s="63">
        <v>18288</v>
      </c>
      <c r="H178" s="65" t="s">
        <v>3011</v>
      </c>
      <c r="I178" s="65" t="s">
        <v>1272</v>
      </c>
      <c r="J178" s="65" t="s">
        <v>5127</v>
      </c>
    </row>
    <row r="179" spans="1:10" x14ac:dyDescent="0.25">
      <c r="A179" s="63">
        <v>13018</v>
      </c>
      <c r="B179" s="63" t="s">
        <v>5126</v>
      </c>
      <c r="C179" s="63">
        <v>2009</v>
      </c>
      <c r="D179" s="64">
        <v>40036</v>
      </c>
      <c r="E179" s="63">
        <v>306</v>
      </c>
      <c r="F179" s="63">
        <v>140</v>
      </c>
      <c r="G179" s="63">
        <v>27552</v>
      </c>
      <c r="H179" s="65" t="s">
        <v>3011</v>
      </c>
      <c r="I179" s="65" t="s">
        <v>1272</v>
      </c>
      <c r="J179" s="65" t="s">
        <v>5128</v>
      </c>
    </row>
    <row r="180" spans="1:10" x14ac:dyDescent="0.25">
      <c r="A180" s="63">
        <v>12980</v>
      </c>
      <c r="B180" s="63" t="s">
        <v>5129</v>
      </c>
      <c r="C180" s="63">
        <v>2009</v>
      </c>
      <c r="D180" s="64">
        <v>40037</v>
      </c>
      <c r="E180" s="63">
        <v>456</v>
      </c>
      <c r="F180" s="63">
        <v>61</v>
      </c>
      <c r="G180" s="63">
        <v>10500</v>
      </c>
      <c r="H180" s="65" t="s">
        <v>3010</v>
      </c>
      <c r="I180" s="65" t="s">
        <v>1322</v>
      </c>
      <c r="J180" s="65" t="s">
        <v>5130</v>
      </c>
    </row>
    <row r="181" spans="1:10" x14ac:dyDescent="0.25">
      <c r="A181" s="63">
        <v>12981</v>
      </c>
      <c r="B181" s="63" t="s">
        <v>5129</v>
      </c>
      <c r="C181" s="63">
        <v>2009</v>
      </c>
      <c r="D181" s="64">
        <v>40037</v>
      </c>
      <c r="E181" s="63">
        <v>26</v>
      </c>
      <c r="F181" s="63">
        <v>254</v>
      </c>
      <c r="G181" s="63">
        <v>6604</v>
      </c>
      <c r="H181" s="65" t="s">
        <v>3010</v>
      </c>
      <c r="I181" s="65" t="s">
        <v>1270</v>
      </c>
      <c r="J181" s="65" t="s">
        <v>5131</v>
      </c>
    </row>
    <row r="182" spans="1:10" x14ac:dyDescent="0.25">
      <c r="A182" s="63">
        <v>13019</v>
      </c>
      <c r="B182" s="63" t="s">
        <v>5129</v>
      </c>
      <c r="C182" s="63">
        <v>2009</v>
      </c>
      <c r="D182" s="64">
        <v>40037</v>
      </c>
      <c r="E182" s="63">
        <v>311</v>
      </c>
      <c r="F182" s="63">
        <v>46</v>
      </c>
      <c r="G182" s="63">
        <v>14306</v>
      </c>
      <c r="H182" s="65" t="s">
        <v>3011</v>
      </c>
      <c r="I182" s="65" t="s">
        <v>1272</v>
      </c>
      <c r="J182" s="65" t="s">
        <v>5132</v>
      </c>
    </row>
    <row r="183" spans="1:10" x14ac:dyDescent="0.25">
      <c r="A183" s="63">
        <v>13020</v>
      </c>
      <c r="B183" s="63" t="s">
        <v>5133</v>
      </c>
      <c r="C183" s="63">
        <v>2009</v>
      </c>
      <c r="D183" s="64">
        <v>40038</v>
      </c>
      <c r="E183" s="63">
        <v>420</v>
      </c>
      <c r="F183" s="63">
        <v>487</v>
      </c>
      <c r="G183" s="63">
        <v>47858</v>
      </c>
      <c r="H183" s="65" t="s">
        <v>3011</v>
      </c>
      <c r="I183" s="65" t="s">
        <v>1272</v>
      </c>
      <c r="J183" s="65" t="s">
        <v>5134</v>
      </c>
    </row>
    <row r="184" spans="1:10" x14ac:dyDescent="0.25">
      <c r="A184" s="63">
        <v>12982</v>
      </c>
      <c r="B184" s="63" t="s">
        <v>5135</v>
      </c>
      <c r="C184" s="63">
        <v>2009</v>
      </c>
      <c r="D184" s="64">
        <v>40039</v>
      </c>
      <c r="E184" s="63">
        <v>16</v>
      </c>
      <c r="F184" s="63">
        <v>6</v>
      </c>
      <c r="G184" s="63">
        <v>96</v>
      </c>
      <c r="H184" s="65" t="s">
        <v>3010</v>
      </c>
      <c r="I184" s="65" t="s">
        <v>1274</v>
      </c>
      <c r="J184" s="65" t="s">
        <v>5136</v>
      </c>
    </row>
    <row r="185" spans="1:10" x14ac:dyDescent="0.25">
      <c r="A185" s="63">
        <v>13015</v>
      </c>
      <c r="B185" s="63" t="s">
        <v>5135</v>
      </c>
      <c r="C185" s="63">
        <v>2009</v>
      </c>
      <c r="D185" s="64">
        <v>40039</v>
      </c>
      <c r="E185" s="63">
        <v>71</v>
      </c>
      <c r="F185" s="63">
        <v>12</v>
      </c>
      <c r="G185" s="63">
        <v>852</v>
      </c>
      <c r="H185" s="65" t="s">
        <v>3011</v>
      </c>
      <c r="I185" s="65" t="s">
        <v>1272</v>
      </c>
      <c r="J185" s="65" t="s">
        <v>5137</v>
      </c>
    </row>
    <row r="186" spans="1:10" x14ac:dyDescent="0.25">
      <c r="A186" s="63">
        <v>12983</v>
      </c>
      <c r="B186" s="63" t="s">
        <v>5138</v>
      </c>
      <c r="C186" s="63">
        <v>2009</v>
      </c>
      <c r="D186" s="64">
        <v>40042</v>
      </c>
      <c r="E186" s="63">
        <v>55</v>
      </c>
      <c r="F186" s="63">
        <v>7</v>
      </c>
      <c r="G186" s="63">
        <v>385</v>
      </c>
      <c r="H186" s="65" t="s">
        <v>3010</v>
      </c>
      <c r="I186" s="65" t="s">
        <v>1274</v>
      </c>
      <c r="J186" s="65" t="s">
        <v>5139</v>
      </c>
    </row>
    <row r="187" spans="1:10" x14ac:dyDescent="0.25">
      <c r="A187" s="63">
        <v>12984</v>
      </c>
      <c r="B187" s="63" t="s">
        <v>5140</v>
      </c>
      <c r="C187" s="63">
        <v>2009</v>
      </c>
      <c r="D187" s="64">
        <v>40043</v>
      </c>
      <c r="E187" s="63">
        <v>18</v>
      </c>
      <c r="F187" s="63">
        <v>28</v>
      </c>
      <c r="G187" s="63">
        <v>504</v>
      </c>
      <c r="H187" s="65" t="s">
        <v>3010</v>
      </c>
      <c r="I187" s="65" t="s">
        <v>1274</v>
      </c>
      <c r="J187" s="65" t="s">
        <v>5141</v>
      </c>
    </row>
    <row r="188" spans="1:10" x14ac:dyDescent="0.25">
      <c r="A188" s="63">
        <v>13021</v>
      </c>
      <c r="B188" s="63" t="s">
        <v>5140</v>
      </c>
      <c r="C188" s="63">
        <v>2009</v>
      </c>
      <c r="D188" s="64">
        <v>40043</v>
      </c>
      <c r="E188" s="63">
        <v>447</v>
      </c>
      <c r="F188" s="63">
        <v>57</v>
      </c>
      <c r="G188" s="63">
        <v>25479</v>
      </c>
      <c r="H188" s="65" t="s">
        <v>3011</v>
      </c>
      <c r="I188" s="65" t="s">
        <v>1272</v>
      </c>
      <c r="J188" s="65" t="s">
        <v>5142</v>
      </c>
    </row>
    <row r="189" spans="1:10" x14ac:dyDescent="0.25">
      <c r="A189" s="63">
        <v>13025</v>
      </c>
      <c r="B189" s="63" t="s">
        <v>5143</v>
      </c>
      <c r="C189" s="63">
        <v>2009</v>
      </c>
      <c r="D189" s="64">
        <v>40044</v>
      </c>
      <c r="E189" s="63">
        <v>310</v>
      </c>
      <c r="F189" s="63">
        <v>16</v>
      </c>
      <c r="G189" s="63">
        <v>4960</v>
      </c>
      <c r="H189" s="65" t="s">
        <v>3011</v>
      </c>
      <c r="I189" s="65" t="s">
        <v>1272</v>
      </c>
      <c r="J189" s="65" t="s">
        <v>5144</v>
      </c>
    </row>
    <row r="190" spans="1:10" x14ac:dyDescent="0.25">
      <c r="A190" s="63">
        <v>12986</v>
      </c>
      <c r="B190" s="63" t="s">
        <v>5145</v>
      </c>
      <c r="C190" s="63">
        <v>2009</v>
      </c>
      <c r="D190" s="64">
        <v>40045</v>
      </c>
      <c r="E190" s="63">
        <v>133</v>
      </c>
      <c r="F190" s="63">
        <v>75</v>
      </c>
      <c r="G190" s="63">
        <v>7187</v>
      </c>
      <c r="H190" s="65" t="s">
        <v>3010</v>
      </c>
      <c r="I190" s="65" t="s">
        <v>1322</v>
      </c>
      <c r="J190" s="65" t="s">
        <v>5146</v>
      </c>
    </row>
    <row r="191" spans="1:10" x14ac:dyDescent="0.25">
      <c r="A191" s="63">
        <v>13024</v>
      </c>
      <c r="B191" s="63" t="s">
        <v>5145</v>
      </c>
      <c r="C191" s="63">
        <v>2009</v>
      </c>
      <c r="D191" s="64">
        <v>40045</v>
      </c>
      <c r="E191" s="63">
        <v>60</v>
      </c>
      <c r="F191" s="63">
        <v>52</v>
      </c>
      <c r="G191" s="63">
        <v>3120</v>
      </c>
      <c r="H191" s="65" t="s">
        <v>3011</v>
      </c>
      <c r="I191" s="65" t="s">
        <v>1272</v>
      </c>
      <c r="J191" s="65" t="s">
        <v>5147</v>
      </c>
    </row>
    <row r="192" spans="1:10" x14ac:dyDescent="0.25">
      <c r="A192" s="63">
        <v>13026</v>
      </c>
      <c r="B192" s="63" t="s">
        <v>5145</v>
      </c>
      <c r="C192" s="63">
        <v>2009</v>
      </c>
      <c r="D192" s="64">
        <v>40045</v>
      </c>
      <c r="E192" s="63">
        <v>395</v>
      </c>
      <c r="F192" s="63">
        <v>96</v>
      </c>
      <c r="G192" s="63">
        <v>13032</v>
      </c>
      <c r="H192" s="65" t="s">
        <v>3011</v>
      </c>
      <c r="I192" s="65" t="s">
        <v>1272</v>
      </c>
      <c r="J192" s="65" t="s">
        <v>5148</v>
      </c>
    </row>
    <row r="193" spans="1:10" x14ac:dyDescent="0.25">
      <c r="A193" s="63">
        <v>12985</v>
      </c>
      <c r="B193" s="63" t="s">
        <v>5149</v>
      </c>
      <c r="C193" s="63">
        <v>2009</v>
      </c>
      <c r="D193" s="64">
        <v>40047</v>
      </c>
      <c r="E193" s="63">
        <v>277</v>
      </c>
      <c r="F193" s="63">
        <v>77</v>
      </c>
      <c r="G193" s="63">
        <v>21329</v>
      </c>
      <c r="H193" s="65" t="s">
        <v>3010</v>
      </c>
      <c r="I193" s="65" t="s">
        <v>1299</v>
      </c>
      <c r="J193" s="65" t="s">
        <v>5150</v>
      </c>
    </row>
    <row r="194" spans="1:10" x14ac:dyDescent="0.25">
      <c r="A194" s="63">
        <v>12987</v>
      </c>
      <c r="B194" s="63" t="s">
        <v>5151</v>
      </c>
      <c r="C194" s="63">
        <v>2009</v>
      </c>
      <c r="D194" s="64">
        <v>40048</v>
      </c>
      <c r="E194" s="63">
        <v>175</v>
      </c>
      <c r="F194" s="63">
        <v>438</v>
      </c>
      <c r="G194" s="63">
        <v>75602</v>
      </c>
      <c r="H194" s="65" t="s">
        <v>3010</v>
      </c>
      <c r="I194" s="65" t="s">
        <v>1283</v>
      </c>
      <c r="J194" s="65" t="s">
        <v>5152</v>
      </c>
    </row>
    <row r="195" spans="1:10" x14ac:dyDescent="0.25">
      <c r="A195" s="63">
        <v>13031</v>
      </c>
      <c r="B195" s="63" t="s">
        <v>5153</v>
      </c>
      <c r="C195" s="63">
        <v>2009</v>
      </c>
      <c r="D195" s="64">
        <v>40049</v>
      </c>
      <c r="E195" s="63">
        <v>180</v>
      </c>
      <c r="F195" s="63">
        <v>6</v>
      </c>
      <c r="G195" s="63">
        <v>1080</v>
      </c>
      <c r="H195" s="65" t="s">
        <v>3011</v>
      </c>
      <c r="I195" s="65" t="s">
        <v>1272</v>
      </c>
      <c r="J195" s="65" t="s">
        <v>5154</v>
      </c>
    </row>
    <row r="196" spans="1:10" x14ac:dyDescent="0.25">
      <c r="A196" s="63">
        <v>12988</v>
      </c>
      <c r="B196" s="63" t="s">
        <v>5155</v>
      </c>
      <c r="C196" s="63">
        <v>2009</v>
      </c>
      <c r="D196" s="64">
        <v>40050</v>
      </c>
      <c r="E196" s="63">
        <v>82</v>
      </c>
      <c r="F196" s="63">
        <v>14</v>
      </c>
      <c r="G196" s="63">
        <v>1148</v>
      </c>
      <c r="H196" s="65" t="s">
        <v>3010</v>
      </c>
      <c r="I196" s="65" t="s">
        <v>1274</v>
      </c>
      <c r="J196" s="65" t="s">
        <v>5156</v>
      </c>
    </row>
    <row r="197" spans="1:10" x14ac:dyDescent="0.25">
      <c r="A197" s="63">
        <v>13012</v>
      </c>
      <c r="B197" s="63" t="s">
        <v>5155</v>
      </c>
      <c r="C197" s="63">
        <v>2009</v>
      </c>
      <c r="D197" s="64">
        <v>40050</v>
      </c>
      <c r="E197" s="63">
        <v>329</v>
      </c>
      <c r="F197" s="63">
        <v>13</v>
      </c>
      <c r="G197" s="63">
        <v>4277</v>
      </c>
      <c r="H197" s="65" t="s">
        <v>3011</v>
      </c>
      <c r="I197" s="65" t="s">
        <v>1272</v>
      </c>
      <c r="J197" s="65" t="s">
        <v>5157</v>
      </c>
    </row>
    <row r="198" spans="1:10" x14ac:dyDescent="0.25">
      <c r="A198" s="63">
        <v>13028</v>
      </c>
      <c r="B198" s="63" t="s">
        <v>5155</v>
      </c>
      <c r="C198" s="63">
        <v>2009</v>
      </c>
      <c r="D198" s="64">
        <v>40050</v>
      </c>
      <c r="E198" s="63">
        <v>44</v>
      </c>
      <c r="F198" s="63">
        <v>65</v>
      </c>
      <c r="G198" s="63">
        <v>2860</v>
      </c>
      <c r="H198" s="65" t="s">
        <v>3011</v>
      </c>
      <c r="I198" s="65" t="s">
        <v>1272</v>
      </c>
      <c r="J198" s="65" t="s">
        <v>5158</v>
      </c>
    </row>
    <row r="199" spans="1:10" x14ac:dyDescent="0.25">
      <c r="A199" s="63">
        <v>13029</v>
      </c>
      <c r="B199" s="63" t="s">
        <v>5155</v>
      </c>
      <c r="C199" s="63">
        <v>2009</v>
      </c>
      <c r="D199" s="64">
        <v>40050</v>
      </c>
      <c r="E199" s="63">
        <v>269</v>
      </c>
      <c r="F199" s="63">
        <v>128</v>
      </c>
      <c r="G199" s="63">
        <v>19215</v>
      </c>
      <c r="H199" s="65" t="s">
        <v>3011</v>
      </c>
      <c r="I199" s="65" t="s">
        <v>1272</v>
      </c>
      <c r="J199" s="65" t="s">
        <v>5159</v>
      </c>
    </row>
    <row r="200" spans="1:10" x14ac:dyDescent="0.25">
      <c r="A200" s="63">
        <v>13032</v>
      </c>
      <c r="B200" s="63" t="s">
        <v>5155</v>
      </c>
      <c r="C200" s="63">
        <v>2009</v>
      </c>
      <c r="D200" s="64">
        <v>40050</v>
      </c>
      <c r="E200" s="63">
        <v>172</v>
      </c>
      <c r="F200" s="63">
        <v>10</v>
      </c>
      <c r="G200" s="63">
        <v>1720</v>
      </c>
      <c r="H200" s="65" t="s">
        <v>3011</v>
      </c>
      <c r="I200" s="65" t="s">
        <v>1272</v>
      </c>
      <c r="J200" s="65" t="s">
        <v>5160</v>
      </c>
    </row>
    <row r="201" spans="1:10" x14ac:dyDescent="0.25">
      <c r="A201" s="63">
        <v>12989</v>
      </c>
      <c r="B201" s="63" t="s">
        <v>5161</v>
      </c>
      <c r="C201" s="63">
        <v>2009</v>
      </c>
      <c r="D201" s="64">
        <v>40051</v>
      </c>
      <c r="E201" s="63">
        <v>291</v>
      </c>
      <c r="F201" s="63">
        <v>259</v>
      </c>
      <c r="G201" s="63">
        <v>25101</v>
      </c>
      <c r="H201" s="65" t="s">
        <v>3010</v>
      </c>
      <c r="I201" s="65" t="s">
        <v>1299</v>
      </c>
      <c r="J201" s="65" t="s">
        <v>5162</v>
      </c>
    </row>
    <row r="202" spans="1:10" x14ac:dyDescent="0.25">
      <c r="A202" s="63">
        <v>12990</v>
      </c>
      <c r="B202" s="63" t="s">
        <v>5161</v>
      </c>
      <c r="C202" s="63">
        <v>2009</v>
      </c>
      <c r="D202" s="64">
        <v>40051</v>
      </c>
      <c r="E202" s="63">
        <v>357</v>
      </c>
      <c r="F202" s="63">
        <v>28</v>
      </c>
      <c r="G202" s="63">
        <v>9996</v>
      </c>
      <c r="H202" s="65" t="s">
        <v>3010</v>
      </c>
      <c r="I202" s="65" t="s">
        <v>1274</v>
      </c>
      <c r="J202" s="65" t="s">
        <v>5163</v>
      </c>
    </row>
    <row r="203" spans="1:10" x14ac:dyDescent="0.25">
      <c r="A203" s="63">
        <v>12991</v>
      </c>
      <c r="B203" s="63" t="s">
        <v>5161</v>
      </c>
      <c r="C203" s="63">
        <v>2009</v>
      </c>
      <c r="D203" s="64">
        <v>40051</v>
      </c>
      <c r="E203" s="63">
        <v>582</v>
      </c>
      <c r="F203" s="63">
        <v>271</v>
      </c>
      <c r="G203" s="63">
        <v>63602</v>
      </c>
      <c r="H203" s="65" t="s">
        <v>3010</v>
      </c>
      <c r="I203" s="65" t="s">
        <v>1299</v>
      </c>
      <c r="J203" s="65" t="s">
        <v>5164</v>
      </c>
    </row>
    <row r="204" spans="1:10" x14ac:dyDescent="0.25">
      <c r="A204" s="63">
        <v>12992</v>
      </c>
      <c r="B204" s="63" t="s">
        <v>5165</v>
      </c>
      <c r="C204" s="63">
        <v>2009</v>
      </c>
      <c r="D204" s="64">
        <v>40052</v>
      </c>
      <c r="E204" s="63">
        <v>200</v>
      </c>
      <c r="F204" s="63">
        <v>8</v>
      </c>
      <c r="G204" s="63">
        <v>1600</v>
      </c>
      <c r="H204" s="65" t="s">
        <v>3010</v>
      </c>
      <c r="I204" s="65" t="s">
        <v>1322</v>
      </c>
      <c r="J204" s="65" t="s">
        <v>5166</v>
      </c>
    </row>
    <row r="205" spans="1:10" x14ac:dyDescent="0.25">
      <c r="A205" s="63">
        <v>12993</v>
      </c>
      <c r="B205" s="63" t="s">
        <v>5165</v>
      </c>
      <c r="C205" s="63">
        <v>2009</v>
      </c>
      <c r="D205" s="64">
        <v>40052</v>
      </c>
      <c r="E205" s="63">
        <v>227</v>
      </c>
      <c r="F205" s="63">
        <v>138</v>
      </c>
      <c r="G205" s="63">
        <v>13123</v>
      </c>
      <c r="H205" s="65" t="s">
        <v>3010</v>
      </c>
      <c r="I205" s="65" t="s">
        <v>1274</v>
      </c>
      <c r="J205" s="65" t="s">
        <v>5167</v>
      </c>
    </row>
    <row r="206" spans="1:10" x14ac:dyDescent="0.25">
      <c r="A206" s="63">
        <v>12994</v>
      </c>
      <c r="B206" s="63" t="s">
        <v>5165</v>
      </c>
      <c r="C206" s="63">
        <v>2009</v>
      </c>
      <c r="D206" s="64">
        <v>40052</v>
      </c>
      <c r="E206" s="63">
        <v>62</v>
      </c>
      <c r="F206" s="63">
        <v>5</v>
      </c>
      <c r="G206" s="63">
        <v>310</v>
      </c>
      <c r="H206" s="65" t="s">
        <v>3010</v>
      </c>
      <c r="I206" s="65" t="s">
        <v>1274</v>
      </c>
      <c r="J206" s="65" t="s">
        <v>5168</v>
      </c>
    </row>
    <row r="207" spans="1:10" x14ac:dyDescent="0.25">
      <c r="A207" s="63">
        <v>12995</v>
      </c>
      <c r="B207" s="63" t="s">
        <v>5165</v>
      </c>
      <c r="C207" s="63">
        <v>2009</v>
      </c>
      <c r="D207" s="64">
        <v>40052</v>
      </c>
      <c r="E207" s="63">
        <v>1539</v>
      </c>
      <c r="F207" s="63">
        <v>176</v>
      </c>
      <c r="G207" s="63">
        <v>26737</v>
      </c>
      <c r="H207" s="65" t="s">
        <v>3010</v>
      </c>
      <c r="I207" s="65" t="s">
        <v>1322</v>
      </c>
      <c r="J207" s="65" t="s">
        <v>5169</v>
      </c>
    </row>
    <row r="208" spans="1:10" x14ac:dyDescent="0.25">
      <c r="A208" s="63">
        <v>13027</v>
      </c>
      <c r="B208" s="63" t="s">
        <v>5165</v>
      </c>
      <c r="C208" s="63">
        <v>2009</v>
      </c>
      <c r="D208" s="64">
        <v>40052</v>
      </c>
      <c r="E208" s="63">
        <v>93</v>
      </c>
      <c r="F208" s="63">
        <v>187</v>
      </c>
      <c r="G208" s="63">
        <v>16463</v>
      </c>
      <c r="H208" s="65" t="s">
        <v>3011</v>
      </c>
      <c r="I208" s="65" t="s">
        <v>1272</v>
      </c>
      <c r="J208" s="65" t="s">
        <v>5170</v>
      </c>
    </row>
    <row r="209" spans="1:10" x14ac:dyDescent="0.25">
      <c r="A209" s="63">
        <v>13030</v>
      </c>
      <c r="B209" s="63" t="s">
        <v>5165</v>
      </c>
      <c r="C209" s="63">
        <v>2009</v>
      </c>
      <c r="D209" s="64">
        <v>40052</v>
      </c>
      <c r="E209" s="63">
        <v>192</v>
      </c>
      <c r="F209" s="63">
        <v>96</v>
      </c>
      <c r="G209" s="63">
        <v>6882</v>
      </c>
      <c r="H209" s="65" t="s">
        <v>3011</v>
      </c>
      <c r="I209" s="65" t="s">
        <v>1272</v>
      </c>
      <c r="J209" s="65" t="s">
        <v>5171</v>
      </c>
    </row>
    <row r="210" spans="1:10" x14ac:dyDescent="0.25">
      <c r="A210" s="63">
        <v>12996</v>
      </c>
      <c r="B210" s="63" t="s">
        <v>5172</v>
      </c>
      <c r="C210" s="63">
        <v>2009</v>
      </c>
      <c r="D210" s="64">
        <v>40053</v>
      </c>
      <c r="E210" s="63">
        <v>82</v>
      </c>
      <c r="F210" s="63">
        <v>24</v>
      </c>
      <c r="G210" s="63">
        <v>3146</v>
      </c>
      <c r="H210" s="65" t="s">
        <v>3010</v>
      </c>
      <c r="I210" s="65" t="s">
        <v>1274</v>
      </c>
      <c r="J210" s="65" t="s">
        <v>5173</v>
      </c>
    </row>
    <row r="211" spans="1:10" x14ac:dyDescent="0.25">
      <c r="A211" s="63">
        <v>12997</v>
      </c>
      <c r="B211" s="63" t="s">
        <v>5174</v>
      </c>
      <c r="C211" s="63">
        <v>2009</v>
      </c>
      <c r="D211" s="64">
        <v>40055</v>
      </c>
      <c r="E211" s="63">
        <v>757</v>
      </c>
      <c r="F211" s="63">
        <v>168</v>
      </c>
      <c r="G211" s="63">
        <v>28862</v>
      </c>
      <c r="H211" s="65" t="s">
        <v>3010</v>
      </c>
      <c r="I211" s="65" t="s">
        <v>1322</v>
      </c>
      <c r="J211" s="65" t="s">
        <v>5175</v>
      </c>
    </row>
    <row r="212" spans="1:10" x14ac:dyDescent="0.25">
      <c r="A212" s="63">
        <v>12998</v>
      </c>
      <c r="B212" s="63" t="s">
        <v>5176</v>
      </c>
      <c r="C212" s="63">
        <v>2009</v>
      </c>
      <c r="D212" s="64">
        <v>40056</v>
      </c>
      <c r="E212" s="63">
        <v>77</v>
      </c>
      <c r="F212" s="63">
        <v>215</v>
      </c>
      <c r="G212" s="63">
        <v>3544</v>
      </c>
      <c r="H212" s="65" t="s">
        <v>3010</v>
      </c>
      <c r="I212" s="65" t="s">
        <v>1299</v>
      </c>
      <c r="J212" s="65" t="s">
        <v>5177</v>
      </c>
    </row>
    <row r="213" spans="1:10" x14ac:dyDescent="0.25">
      <c r="A213" s="63">
        <v>12999</v>
      </c>
      <c r="B213" s="63" t="s">
        <v>5176</v>
      </c>
      <c r="C213" s="63">
        <v>2009</v>
      </c>
      <c r="D213" s="64">
        <v>40056</v>
      </c>
      <c r="E213" s="63">
        <v>218</v>
      </c>
      <c r="F213" s="63">
        <v>141</v>
      </c>
      <c r="G213" s="63">
        <v>26995</v>
      </c>
      <c r="H213" s="65" t="s">
        <v>3010</v>
      </c>
      <c r="I213" s="65" t="s">
        <v>1299</v>
      </c>
      <c r="J213" s="65" t="s">
        <v>5178</v>
      </c>
    </row>
    <row r="214" spans="1:10" x14ac:dyDescent="0.25">
      <c r="A214" s="63">
        <v>13000</v>
      </c>
      <c r="B214" s="63" t="s">
        <v>5176</v>
      </c>
      <c r="C214" s="63">
        <v>2009</v>
      </c>
      <c r="D214" s="64">
        <v>40056</v>
      </c>
      <c r="E214" s="63">
        <v>362</v>
      </c>
      <c r="F214" s="63">
        <v>266</v>
      </c>
      <c r="G214" s="63">
        <v>28588</v>
      </c>
      <c r="H214" s="65" t="s">
        <v>3010</v>
      </c>
      <c r="I214" s="65" t="s">
        <v>1299</v>
      </c>
      <c r="J214" s="65" t="s">
        <v>5179</v>
      </c>
    </row>
    <row r="215" spans="1:10" x14ac:dyDescent="0.25">
      <c r="A215" s="63">
        <v>13001</v>
      </c>
      <c r="B215" s="63" t="s">
        <v>5176</v>
      </c>
      <c r="C215" s="63">
        <v>2009</v>
      </c>
      <c r="D215" s="64">
        <v>40056</v>
      </c>
      <c r="E215" s="63">
        <v>29</v>
      </c>
      <c r="F215" s="63">
        <v>13</v>
      </c>
      <c r="G215" s="63">
        <v>377</v>
      </c>
      <c r="H215" s="65" t="s">
        <v>3010</v>
      </c>
      <c r="I215" s="65" t="s">
        <v>1299</v>
      </c>
      <c r="J215" s="65" t="s">
        <v>5180</v>
      </c>
    </row>
    <row r="216" spans="1:10" x14ac:dyDescent="0.25">
      <c r="A216" s="63">
        <v>13002</v>
      </c>
      <c r="B216" s="63" t="s">
        <v>5176</v>
      </c>
      <c r="C216" s="63">
        <v>2009</v>
      </c>
      <c r="D216" s="64">
        <v>40056</v>
      </c>
      <c r="E216" s="63">
        <v>149</v>
      </c>
      <c r="F216" s="63">
        <v>2</v>
      </c>
      <c r="G216" s="63">
        <v>298</v>
      </c>
      <c r="H216" s="65" t="s">
        <v>3010</v>
      </c>
      <c r="I216" s="65" t="s">
        <v>1299</v>
      </c>
      <c r="J216" s="65" t="s">
        <v>5181</v>
      </c>
    </row>
    <row r="217" spans="1:10" x14ac:dyDescent="0.25">
      <c r="A217" s="63">
        <v>13003</v>
      </c>
      <c r="B217" s="63" t="s">
        <v>5176</v>
      </c>
      <c r="C217" s="63">
        <v>2009</v>
      </c>
      <c r="D217" s="64">
        <v>40056</v>
      </c>
      <c r="E217" s="63">
        <v>194</v>
      </c>
      <c r="F217" s="63">
        <v>4</v>
      </c>
      <c r="G217" s="63">
        <v>776</v>
      </c>
      <c r="H217" s="65" t="s">
        <v>3010</v>
      </c>
      <c r="I217" s="65" t="s">
        <v>1299</v>
      </c>
      <c r="J217" s="65" t="s">
        <v>5182</v>
      </c>
    </row>
    <row r="218" spans="1:10" x14ac:dyDescent="0.25">
      <c r="A218" s="63">
        <v>13004</v>
      </c>
      <c r="B218" s="63" t="s">
        <v>5176</v>
      </c>
      <c r="C218" s="63">
        <v>2009</v>
      </c>
      <c r="D218" s="64">
        <v>40056</v>
      </c>
      <c r="E218" s="63">
        <v>30</v>
      </c>
      <c r="F218" s="63">
        <v>122</v>
      </c>
      <c r="G218" s="63">
        <v>1710</v>
      </c>
      <c r="H218" s="65" t="s">
        <v>3010</v>
      </c>
      <c r="I218" s="65" t="s">
        <v>1299</v>
      </c>
      <c r="J218" s="65" t="s">
        <v>5183</v>
      </c>
    </row>
    <row r="219" spans="1:10" x14ac:dyDescent="0.25">
      <c r="A219" s="63">
        <v>13005</v>
      </c>
      <c r="B219" s="63" t="s">
        <v>5176</v>
      </c>
      <c r="C219" s="63">
        <v>2009</v>
      </c>
      <c r="D219" s="64">
        <v>40056</v>
      </c>
      <c r="E219" s="63">
        <v>8</v>
      </c>
      <c r="F219" s="63">
        <v>1105</v>
      </c>
      <c r="G219" s="63">
        <v>8840</v>
      </c>
      <c r="H219" s="65" t="s">
        <v>3010</v>
      </c>
      <c r="I219" s="65" t="s">
        <v>1299</v>
      </c>
      <c r="J219" s="65" t="s">
        <v>5184</v>
      </c>
    </row>
    <row r="220" spans="1:10" x14ac:dyDescent="0.25">
      <c r="A220" s="63">
        <v>13006</v>
      </c>
      <c r="B220" s="63" t="s">
        <v>5176</v>
      </c>
      <c r="C220" s="63">
        <v>2009</v>
      </c>
      <c r="D220" s="64">
        <v>40056</v>
      </c>
      <c r="E220" s="63">
        <v>94</v>
      </c>
      <c r="F220" s="63">
        <v>9</v>
      </c>
      <c r="G220" s="63">
        <v>846</v>
      </c>
      <c r="H220" s="65" t="s">
        <v>3010</v>
      </c>
      <c r="I220" s="65" t="s">
        <v>1299</v>
      </c>
      <c r="J220" s="65" t="s">
        <v>5185</v>
      </c>
    </row>
    <row r="221" spans="1:10" x14ac:dyDescent="0.25">
      <c r="A221" s="63">
        <v>13007</v>
      </c>
      <c r="B221" s="63" t="s">
        <v>5176</v>
      </c>
      <c r="C221" s="63">
        <v>2009</v>
      </c>
      <c r="D221" s="64">
        <v>40056</v>
      </c>
      <c r="E221" s="63">
        <v>228</v>
      </c>
      <c r="F221" s="63">
        <v>382</v>
      </c>
      <c r="G221" s="63">
        <v>31251</v>
      </c>
      <c r="H221" s="65" t="s">
        <v>3010</v>
      </c>
      <c r="I221" s="65" t="s">
        <v>1299</v>
      </c>
      <c r="J221" s="65" t="s">
        <v>5185</v>
      </c>
    </row>
    <row r="222" spans="1:10" x14ac:dyDescent="0.25">
      <c r="A222" s="63">
        <v>13008</v>
      </c>
      <c r="B222" s="63" t="s">
        <v>5176</v>
      </c>
      <c r="C222" s="63">
        <v>2009</v>
      </c>
      <c r="D222" s="64">
        <v>40056</v>
      </c>
      <c r="E222" s="63">
        <v>195</v>
      </c>
      <c r="F222" s="63">
        <v>71</v>
      </c>
      <c r="G222" s="63">
        <v>6549</v>
      </c>
      <c r="H222" s="65" t="s">
        <v>3010</v>
      </c>
      <c r="I222" s="65" t="s">
        <v>1299</v>
      </c>
      <c r="J222" s="65" t="s">
        <v>5186</v>
      </c>
    </row>
    <row r="223" spans="1:10" x14ac:dyDescent="0.25">
      <c r="A223" s="63">
        <v>13009</v>
      </c>
      <c r="B223" s="63" t="s">
        <v>5176</v>
      </c>
      <c r="C223" s="63">
        <v>2009</v>
      </c>
      <c r="D223" s="64">
        <v>40056</v>
      </c>
      <c r="E223" s="63">
        <v>8</v>
      </c>
      <c r="F223" s="63">
        <v>1110</v>
      </c>
      <c r="G223" s="63">
        <v>71040</v>
      </c>
      <c r="H223" s="65" t="s">
        <v>3010</v>
      </c>
      <c r="I223" s="65" t="s">
        <v>1299</v>
      </c>
      <c r="J223" s="65" t="s">
        <v>5187</v>
      </c>
    </row>
    <row r="224" spans="1:10" x14ac:dyDescent="0.25">
      <c r="A224" s="63">
        <v>13010</v>
      </c>
      <c r="B224" s="63" t="s">
        <v>5176</v>
      </c>
      <c r="C224" s="63">
        <v>2009</v>
      </c>
      <c r="D224" s="64">
        <v>40056</v>
      </c>
      <c r="E224" s="63">
        <v>291</v>
      </c>
      <c r="F224" s="63">
        <v>176</v>
      </c>
      <c r="G224" s="63">
        <v>57552</v>
      </c>
      <c r="H224" s="65" t="s">
        <v>3010</v>
      </c>
      <c r="I224" s="65" t="s">
        <v>1299</v>
      </c>
      <c r="J224" s="65" t="s">
        <v>5188</v>
      </c>
    </row>
    <row r="225" spans="1:10" x14ac:dyDescent="0.25">
      <c r="A225" s="63">
        <v>13011</v>
      </c>
      <c r="B225" s="63" t="s">
        <v>5176</v>
      </c>
      <c r="C225" s="63">
        <v>2009</v>
      </c>
      <c r="D225" s="64">
        <v>40056</v>
      </c>
      <c r="E225" s="63">
        <v>41</v>
      </c>
      <c r="F225" s="63">
        <v>523</v>
      </c>
      <c r="G225" s="63">
        <v>18310</v>
      </c>
      <c r="H225" s="65" t="s">
        <v>3010</v>
      </c>
      <c r="I225" s="65" t="s">
        <v>1299</v>
      </c>
      <c r="J225" s="65" t="s">
        <v>5189</v>
      </c>
    </row>
    <row r="226" spans="1:10" x14ac:dyDescent="0.25">
      <c r="A226" s="63">
        <v>13033</v>
      </c>
      <c r="B226" s="63" t="s">
        <v>5190</v>
      </c>
      <c r="C226" s="63">
        <v>2009</v>
      </c>
      <c r="D226" s="64">
        <v>40057</v>
      </c>
      <c r="E226" s="63">
        <v>48</v>
      </c>
      <c r="F226" s="63">
        <v>13</v>
      </c>
      <c r="G226" s="63">
        <v>624</v>
      </c>
      <c r="H226" s="65" t="s">
        <v>3010</v>
      </c>
      <c r="I226" s="65" t="s">
        <v>1274</v>
      </c>
      <c r="J226" s="65" t="s">
        <v>5191</v>
      </c>
    </row>
    <row r="227" spans="1:10" x14ac:dyDescent="0.25">
      <c r="A227" s="63">
        <v>13034</v>
      </c>
      <c r="B227" s="63" t="s">
        <v>5190</v>
      </c>
      <c r="C227" s="63">
        <v>2009</v>
      </c>
      <c r="D227" s="64">
        <v>40057</v>
      </c>
      <c r="E227" s="63">
        <v>56</v>
      </c>
      <c r="F227" s="63">
        <v>398</v>
      </c>
      <c r="G227" s="63">
        <v>22288</v>
      </c>
      <c r="H227" s="65" t="s">
        <v>3010</v>
      </c>
      <c r="I227" s="65" t="s">
        <v>1274</v>
      </c>
      <c r="J227" s="65" t="s">
        <v>5192</v>
      </c>
    </row>
    <row r="228" spans="1:10" x14ac:dyDescent="0.25">
      <c r="A228" s="63">
        <v>13035</v>
      </c>
      <c r="B228" s="63" t="s">
        <v>5190</v>
      </c>
      <c r="C228" s="63">
        <v>2009</v>
      </c>
      <c r="D228" s="64">
        <v>40057</v>
      </c>
      <c r="E228" s="63">
        <v>170</v>
      </c>
      <c r="F228" s="63">
        <v>5</v>
      </c>
      <c r="G228" s="63">
        <v>850</v>
      </c>
      <c r="H228" s="65" t="s">
        <v>3010</v>
      </c>
      <c r="I228" s="65" t="s">
        <v>1322</v>
      </c>
      <c r="J228" s="65" t="s">
        <v>5193</v>
      </c>
    </row>
    <row r="229" spans="1:10" x14ac:dyDescent="0.25">
      <c r="A229" s="63">
        <v>13036</v>
      </c>
      <c r="B229" s="63" t="s">
        <v>5190</v>
      </c>
      <c r="C229" s="63">
        <v>2009</v>
      </c>
      <c r="D229" s="64">
        <v>40057</v>
      </c>
      <c r="E229" s="63">
        <v>163</v>
      </c>
      <c r="F229" s="63">
        <v>10</v>
      </c>
      <c r="G229" s="63">
        <v>1630</v>
      </c>
      <c r="H229" s="65" t="s">
        <v>3010</v>
      </c>
      <c r="I229" s="65" t="s">
        <v>1299</v>
      </c>
      <c r="J229" s="65" t="s">
        <v>5194</v>
      </c>
    </row>
    <row r="230" spans="1:10" x14ac:dyDescent="0.25">
      <c r="A230" s="63">
        <v>13037</v>
      </c>
      <c r="B230" s="63" t="s">
        <v>5190</v>
      </c>
      <c r="C230" s="63">
        <v>2009</v>
      </c>
      <c r="D230" s="64">
        <v>40057</v>
      </c>
      <c r="E230" s="63">
        <v>369</v>
      </c>
      <c r="F230" s="63">
        <v>5</v>
      </c>
      <c r="G230" s="63">
        <v>1845</v>
      </c>
      <c r="H230" s="65" t="s">
        <v>3010</v>
      </c>
      <c r="I230" s="65" t="s">
        <v>1299</v>
      </c>
      <c r="J230" s="65" t="s">
        <v>5195</v>
      </c>
    </row>
    <row r="231" spans="1:10" x14ac:dyDescent="0.25">
      <c r="A231" s="63">
        <v>13038</v>
      </c>
      <c r="B231" s="63" t="s">
        <v>5196</v>
      </c>
      <c r="C231" s="63">
        <v>2009</v>
      </c>
      <c r="D231" s="64">
        <v>40059</v>
      </c>
      <c r="E231" s="63">
        <v>134</v>
      </c>
      <c r="F231" s="63">
        <v>28</v>
      </c>
      <c r="G231" s="63">
        <v>3752</v>
      </c>
      <c r="H231" s="65" t="s">
        <v>3010</v>
      </c>
      <c r="I231" s="65" t="s">
        <v>1274</v>
      </c>
      <c r="J231" s="65" t="s">
        <v>5197</v>
      </c>
    </row>
    <row r="232" spans="1:10" x14ac:dyDescent="0.25">
      <c r="A232" s="63">
        <v>13039</v>
      </c>
      <c r="B232" s="63" t="s">
        <v>5196</v>
      </c>
      <c r="C232" s="63">
        <v>2009</v>
      </c>
      <c r="D232" s="64">
        <v>40059</v>
      </c>
      <c r="E232" s="63">
        <v>69</v>
      </c>
      <c r="F232" s="63">
        <v>836</v>
      </c>
      <c r="G232" s="63">
        <v>26847</v>
      </c>
      <c r="H232" s="65" t="s">
        <v>3010</v>
      </c>
      <c r="I232" s="65" t="s">
        <v>1283</v>
      </c>
      <c r="J232" s="65" t="s">
        <v>5198</v>
      </c>
    </row>
    <row r="233" spans="1:10" x14ac:dyDescent="0.25">
      <c r="A233" s="63">
        <v>13058</v>
      </c>
      <c r="B233" s="63" t="s">
        <v>5196</v>
      </c>
      <c r="C233" s="63">
        <v>2009</v>
      </c>
      <c r="D233" s="64">
        <v>40059</v>
      </c>
      <c r="E233" s="63">
        <v>472</v>
      </c>
      <c r="F233" s="63">
        <v>62</v>
      </c>
      <c r="G233" s="63">
        <v>21200</v>
      </c>
      <c r="H233" s="65" t="s">
        <v>3011</v>
      </c>
      <c r="I233" s="65" t="s">
        <v>1272</v>
      </c>
      <c r="J233" s="65" t="s">
        <v>5199</v>
      </c>
    </row>
    <row r="234" spans="1:10" x14ac:dyDescent="0.25">
      <c r="A234" s="63">
        <v>13040</v>
      </c>
      <c r="B234" s="63" t="s">
        <v>5200</v>
      </c>
      <c r="C234" s="63">
        <v>2009</v>
      </c>
      <c r="D234" s="64">
        <v>40060</v>
      </c>
      <c r="E234" s="63">
        <v>398</v>
      </c>
      <c r="F234" s="63">
        <v>92</v>
      </c>
      <c r="G234" s="63">
        <v>10491</v>
      </c>
      <c r="H234" s="65" t="s">
        <v>3010</v>
      </c>
      <c r="I234" s="65" t="s">
        <v>1270</v>
      </c>
      <c r="J234" s="65" t="s">
        <v>5201</v>
      </c>
    </row>
    <row r="235" spans="1:10" x14ac:dyDescent="0.25">
      <c r="A235" s="63">
        <v>13059</v>
      </c>
      <c r="B235" s="63" t="s">
        <v>5200</v>
      </c>
      <c r="C235" s="63">
        <v>2009</v>
      </c>
      <c r="D235" s="64">
        <v>40060</v>
      </c>
      <c r="E235" s="63">
        <v>475</v>
      </c>
      <c r="F235" s="63">
        <v>62</v>
      </c>
      <c r="G235" s="63">
        <v>32528</v>
      </c>
      <c r="H235" s="65" t="s">
        <v>3011</v>
      </c>
      <c r="I235" s="65" t="s">
        <v>1272</v>
      </c>
      <c r="J235" s="65" t="s">
        <v>5202</v>
      </c>
    </row>
    <row r="236" spans="1:10" x14ac:dyDescent="0.25">
      <c r="A236" s="63">
        <v>13041</v>
      </c>
      <c r="B236" s="63" t="s">
        <v>5203</v>
      </c>
      <c r="C236" s="63">
        <v>2009</v>
      </c>
      <c r="D236" s="64">
        <v>40063</v>
      </c>
      <c r="E236" s="63">
        <v>59</v>
      </c>
      <c r="F236" s="63">
        <v>9</v>
      </c>
      <c r="G236" s="63">
        <v>531</v>
      </c>
      <c r="H236" s="65" t="s">
        <v>3010</v>
      </c>
      <c r="I236" s="65" t="s">
        <v>1274</v>
      </c>
      <c r="J236" s="65" t="s">
        <v>5204</v>
      </c>
    </row>
    <row r="237" spans="1:10" x14ac:dyDescent="0.25">
      <c r="A237" s="63">
        <v>13060</v>
      </c>
      <c r="B237" s="63" t="s">
        <v>5203</v>
      </c>
      <c r="C237" s="63">
        <v>2009</v>
      </c>
      <c r="D237" s="64">
        <v>40063</v>
      </c>
      <c r="E237" s="63">
        <v>460</v>
      </c>
      <c r="F237" s="63">
        <v>130</v>
      </c>
      <c r="G237" s="63">
        <v>42234</v>
      </c>
      <c r="H237" s="65" t="s">
        <v>3011</v>
      </c>
      <c r="I237" s="65" t="s">
        <v>1272</v>
      </c>
      <c r="J237" s="65" t="s">
        <v>5205</v>
      </c>
    </row>
    <row r="238" spans="1:10" x14ac:dyDescent="0.25">
      <c r="A238" s="63">
        <v>13042</v>
      </c>
      <c r="B238" s="63" t="s">
        <v>5206</v>
      </c>
      <c r="C238" s="63">
        <v>2009</v>
      </c>
      <c r="D238" s="64">
        <v>40064</v>
      </c>
      <c r="E238" s="63">
        <v>295</v>
      </c>
      <c r="F238" s="63">
        <v>13</v>
      </c>
      <c r="G238" s="63">
        <v>3835</v>
      </c>
      <c r="H238" s="65" t="s">
        <v>3010</v>
      </c>
      <c r="I238" s="65" t="s">
        <v>1530</v>
      </c>
      <c r="J238" s="65" t="s">
        <v>5207</v>
      </c>
    </row>
    <row r="239" spans="1:10" x14ac:dyDescent="0.25">
      <c r="A239" s="63">
        <v>13043</v>
      </c>
      <c r="B239" s="63" t="s">
        <v>5206</v>
      </c>
      <c r="C239" s="63">
        <v>2009</v>
      </c>
      <c r="D239" s="64">
        <v>40064</v>
      </c>
      <c r="E239" s="63">
        <v>104</v>
      </c>
      <c r="F239" s="63">
        <v>10</v>
      </c>
      <c r="G239" s="63">
        <v>1040</v>
      </c>
      <c r="H239" s="65" t="s">
        <v>3010</v>
      </c>
      <c r="I239" s="65" t="s">
        <v>1530</v>
      </c>
      <c r="J239" s="65" t="s">
        <v>5208</v>
      </c>
    </row>
    <row r="240" spans="1:10" x14ac:dyDescent="0.25">
      <c r="A240" s="63">
        <v>13061</v>
      </c>
      <c r="B240" s="63" t="s">
        <v>5206</v>
      </c>
      <c r="C240" s="63">
        <v>2009</v>
      </c>
      <c r="D240" s="64">
        <v>40064</v>
      </c>
      <c r="E240" s="63">
        <v>504</v>
      </c>
      <c r="F240" s="63">
        <v>134</v>
      </c>
      <c r="G240" s="63">
        <v>45364</v>
      </c>
      <c r="H240" s="65" t="s">
        <v>3011</v>
      </c>
      <c r="I240" s="65" t="s">
        <v>1272</v>
      </c>
      <c r="J240" s="65" t="s">
        <v>5209</v>
      </c>
    </row>
    <row r="241" spans="1:10" x14ac:dyDescent="0.25">
      <c r="A241" s="63">
        <v>13062</v>
      </c>
      <c r="B241" s="63" t="s">
        <v>5210</v>
      </c>
      <c r="C241" s="63">
        <v>2009</v>
      </c>
      <c r="D241" s="64">
        <v>40066</v>
      </c>
      <c r="E241" s="63">
        <v>413</v>
      </c>
      <c r="F241" s="63">
        <v>46</v>
      </c>
      <c r="G241" s="63">
        <v>18998</v>
      </c>
      <c r="H241" s="65" t="s">
        <v>3011</v>
      </c>
      <c r="I241" s="65" t="s">
        <v>1272</v>
      </c>
      <c r="J241" s="65" t="s">
        <v>5211</v>
      </c>
    </row>
    <row r="242" spans="1:10" x14ac:dyDescent="0.25">
      <c r="A242" s="63">
        <v>13070</v>
      </c>
      <c r="B242" s="63" t="s">
        <v>5210</v>
      </c>
      <c r="C242" s="63">
        <v>2009</v>
      </c>
      <c r="D242" s="64">
        <v>40066</v>
      </c>
      <c r="E242" s="63">
        <v>45</v>
      </c>
      <c r="F242" s="63">
        <v>78</v>
      </c>
      <c r="G242" s="63">
        <v>3510</v>
      </c>
      <c r="H242" s="65" t="s">
        <v>3011</v>
      </c>
      <c r="I242" s="65" t="s">
        <v>1272</v>
      </c>
      <c r="J242" s="65" t="s">
        <v>5212</v>
      </c>
    </row>
    <row r="243" spans="1:10" x14ac:dyDescent="0.25">
      <c r="A243" s="63">
        <v>13044</v>
      </c>
      <c r="B243" s="63" t="s">
        <v>5213</v>
      </c>
      <c r="C243" s="63">
        <v>2009</v>
      </c>
      <c r="D243" s="64">
        <v>40067</v>
      </c>
      <c r="E243" s="63">
        <v>4</v>
      </c>
      <c r="F243" s="63">
        <v>1105</v>
      </c>
      <c r="G243" s="63">
        <v>4420</v>
      </c>
      <c r="H243" s="65" t="s">
        <v>3010</v>
      </c>
      <c r="I243" s="65" t="s">
        <v>1270</v>
      </c>
      <c r="J243" s="65" t="s">
        <v>5214</v>
      </c>
    </row>
    <row r="244" spans="1:10" x14ac:dyDescent="0.25">
      <c r="A244" s="63">
        <v>13045</v>
      </c>
      <c r="B244" s="63" t="s">
        <v>5213</v>
      </c>
      <c r="C244" s="63">
        <v>2009</v>
      </c>
      <c r="D244" s="64">
        <v>40067</v>
      </c>
      <c r="E244" s="63">
        <v>95</v>
      </c>
      <c r="F244" s="63">
        <v>92</v>
      </c>
      <c r="G244" s="63">
        <v>8380</v>
      </c>
      <c r="H244" s="65" t="s">
        <v>3010</v>
      </c>
      <c r="I244" s="65" t="s">
        <v>1270</v>
      </c>
      <c r="J244" s="65" t="s">
        <v>5215</v>
      </c>
    </row>
    <row r="245" spans="1:10" x14ac:dyDescent="0.25">
      <c r="A245" s="63">
        <v>13063</v>
      </c>
      <c r="B245" s="63" t="s">
        <v>5213</v>
      </c>
      <c r="C245" s="63">
        <v>2009</v>
      </c>
      <c r="D245" s="64">
        <v>40067</v>
      </c>
      <c r="E245" s="63">
        <v>276</v>
      </c>
      <c r="F245" s="63">
        <v>155</v>
      </c>
      <c r="G245" s="63">
        <v>47430</v>
      </c>
      <c r="H245" s="65" t="s">
        <v>3011</v>
      </c>
      <c r="I245" s="65" t="s">
        <v>1272</v>
      </c>
      <c r="J245" s="65" t="s">
        <v>5216</v>
      </c>
    </row>
    <row r="246" spans="1:10" x14ac:dyDescent="0.25">
      <c r="A246" s="63">
        <v>13072</v>
      </c>
      <c r="B246" s="63" t="s">
        <v>5213</v>
      </c>
      <c r="C246" s="63">
        <v>2009</v>
      </c>
      <c r="D246" s="64">
        <v>40067</v>
      </c>
      <c r="E246" s="63">
        <v>97</v>
      </c>
      <c r="F246" s="63">
        <v>108</v>
      </c>
      <c r="G246" s="63">
        <v>10476</v>
      </c>
      <c r="H246" s="65" t="s">
        <v>3011</v>
      </c>
      <c r="I246" s="65" t="s">
        <v>1272</v>
      </c>
      <c r="J246" s="65" t="s">
        <v>5217</v>
      </c>
    </row>
    <row r="247" spans="1:10" x14ac:dyDescent="0.25">
      <c r="A247" s="63">
        <v>13046</v>
      </c>
      <c r="B247" s="63" t="s">
        <v>5218</v>
      </c>
      <c r="C247" s="63">
        <v>2009</v>
      </c>
      <c r="D247" s="64">
        <v>40070</v>
      </c>
      <c r="E247" s="63">
        <v>1098</v>
      </c>
      <c r="F247" s="63">
        <v>138</v>
      </c>
      <c r="G247" s="63">
        <v>23582</v>
      </c>
      <c r="H247" s="65" t="s">
        <v>3010</v>
      </c>
      <c r="I247" s="65" t="s">
        <v>1299</v>
      </c>
      <c r="J247" s="65" t="s">
        <v>5219</v>
      </c>
    </row>
    <row r="248" spans="1:10" x14ac:dyDescent="0.25">
      <c r="A248" s="63">
        <v>13047</v>
      </c>
      <c r="B248" s="63" t="s">
        <v>5220</v>
      </c>
      <c r="C248" s="63">
        <v>2009</v>
      </c>
      <c r="D248" s="64">
        <v>40071</v>
      </c>
      <c r="E248" s="63">
        <v>419</v>
      </c>
      <c r="F248" s="63">
        <v>4</v>
      </c>
      <c r="G248" s="63">
        <v>1908</v>
      </c>
      <c r="H248" s="65" t="s">
        <v>3010</v>
      </c>
      <c r="I248" s="65" t="s">
        <v>1274</v>
      </c>
      <c r="J248" s="65" t="s">
        <v>5221</v>
      </c>
    </row>
    <row r="249" spans="1:10" x14ac:dyDescent="0.25">
      <c r="A249" s="63">
        <v>13048</v>
      </c>
      <c r="B249" s="63" t="s">
        <v>5222</v>
      </c>
      <c r="C249" s="63">
        <v>2009</v>
      </c>
      <c r="D249" s="64">
        <v>40072</v>
      </c>
      <c r="E249" s="63">
        <v>0</v>
      </c>
      <c r="F249" s="63">
        <v>695</v>
      </c>
      <c r="G249" s="63">
        <v>28495</v>
      </c>
      <c r="H249" s="65" t="s">
        <v>3010</v>
      </c>
      <c r="I249" s="65" t="s">
        <v>1283</v>
      </c>
      <c r="J249" s="65" t="s">
        <v>5223</v>
      </c>
    </row>
    <row r="250" spans="1:10" x14ac:dyDescent="0.25">
      <c r="A250" s="63">
        <v>13065</v>
      </c>
      <c r="B250" s="63" t="s">
        <v>5222</v>
      </c>
      <c r="C250" s="63">
        <v>2009</v>
      </c>
      <c r="D250" s="64">
        <v>40072</v>
      </c>
      <c r="E250" s="63">
        <v>363</v>
      </c>
      <c r="F250" s="63">
        <v>24</v>
      </c>
      <c r="G250" s="63">
        <v>2366</v>
      </c>
      <c r="H250" s="65" t="s">
        <v>3011</v>
      </c>
      <c r="I250" s="65" t="s">
        <v>1272</v>
      </c>
      <c r="J250" s="65" t="s">
        <v>5224</v>
      </c>
    </row>
    <row r="251" spans="1:10" x14ac:dyDescent="0.25">
      <c r="A251" s="63">
        <v>13049</v>
      </c>
      <c r="B251" s="63" t="s">
        <v>5225</v>
      </c>
      <c r="C251" s="63">
        <v>2009</v>
      </c>
      <c r="D251" s="64">
        <v>40073</v>
      </c>
      <c r="E251" s="63">
        <v>144</v>
      </c>
      <c r="F251" s="63">
        <v>21</v>
      </c>
      <c r="G251" s="63">
        <v>3024</v>
      </c>
      <c r="H251" s="65" t="s">
        <v>3010</v>
      </c>
      <c r="I251" s="65" t="s">
        <v>1274</v>
      </c>
      <c r="J251" s="65" t="s">
        <v>5226</v>
      </c>
    </row>
    <row r="252" spans="1:10" x14ac:dyDescent="0.25">
      <c r="A252" s="63">
        <v>13057</v>
      </c>
      <c r="B252" s="63" t="s">
        <v>5225</v>
      </c>
      <c r="C252" s="63">
        <v>2009</v>
      </c>
      <c r="D252" s="64">
        <v>40073</v>
      </c>
      <c r="E252" s="63">
        <v>397</v>
      </c>
      <c r="F252" s="63">
        <v>350</v>
      </c>
      <c r="G252" s="63">
        <v>36108</v>
      </c>
      <c r="H252" s="65" t="s">
        <v>3011</v>
      </c>
      <c r="I252" s="65" t="s">
        <v>1272</v>
      </c>
      <c r="J252" s="65" t="s">
        <v>5227</v>
      </c>
    </row>
    <row r="253" spans="1:10" x14ac:dyDescent="0.25">
      <c r="A253" s="63">
        <v>13064</v>
      </c>
      <c r="B253" s="63" t="s">
        <v>5225</v>
      </c>
      <c r="C253" s="63">
        <v>2009</v>
      </c>
      <c r="D253" s="64">
        <v>40073</v>
      </c>
      <c r="E253" s="63">
        <v>53</v>
      </c>
      <c r="F253" s="63">
        <v>37</v>
      </c>
      <c r="G253" s="63">
        <v>1961</v>
      </c>
      <c r="H253" s="65" t="s">
        <v>3011</v>
      </c>
      <c r="I253" s="65" t="s">
        <v>1272</v>
      </c>
      <c r="J253" s="65" t="s">
        <v>5228</v>
      </c>
    </row>
    <row r="254" spans="1:10" x14ac:dyDescent="0.25">
      <c r="A254" s="63">
        <v>13050</v>
      </c>
      <c r="B254" s="63" t="s">
        <v>5229</v>
      </c>
      <c r="C254" s="63">
        <v>2009</v>
      </c>
      <c r="D254" s="64">
        <v>40075</v>
      </c>
      <c r="E254" s="63">
        <v>307</v>
      </c>
      <c r="F254" s="63">
        <v>656</v>
      </c>
      <c r="G254" s="63">
        <v>40888</v>
      </c>
      <c r="H254" s="65" t="s">
        <v>3010</v>
      </c>
      <c r="I254" s="65" t="s">
        <v>1274</v>
      </c>
      <c r="J254" s="65" t="s">
        <v>5230</v>
      </c>
    </row>
    <row r="255" spans="1:10" x14ac:dyDescent="0.25">
      <c r="A255" s="63">
        <v>13051</v>
      </c>
      <c r="B255" s="63" t="s">
        <v>5231</v>
      </c>
      <c r="C255" s="63">
        <v>2009</v>
      </c>
      <c r="D255" s="64">
        <v>40077</v>
      </c>
      <c r="E255" s="63">
        <v>9</v>
      </c>
      <c r="F255" s="63">
        <v>18</v>
      </c>
      <c r="G255" s="63">
        <v>162</v>
      </c>
      <c r="H255" s="65" t="s">
        <v>3010</v>
      </c>
      <c r="I255" s="65" t="s">
        <v>1274</v>
      </c>
      <c r="J255" s="65" t="s">
        <v>5232</v>
      </c>
    </row>
    <row r="256" spans="1:10" x14ac:dyDescent="0.25">
      <c r="A256" s="63">
        <v>13052</v>
      </c>
      <c r="B256" s="63" t="s">
        <v>5231</v>
      </c>
      <c r="C256" s="63">
        <v>2009</v>
      </c>
      <c r="D256" s="64">
        <v>40077</v>
      </c>
      <c r="E256" s="63">
        <v>525</v>
      </c>
      <c r="F256" s="63">
        <v>13</v>
      </c>
      <c r="G256" s="63">
        <v>6825</v>
      </c>
      <c r="H256" s="65" t="s">
        <v>3010</v>
      </c>
      <c r="I256" s="65" t="s">
        <v>1274</v>
      </c>
      <c r="J256" s="65" t="s">
        <v>5233</v>
      </c>
    </row>
    <row r="257" spans="1:10" x14ac:dyDescent="0.25">
      <c r="A257" s="63">
        <v>13053</v>
      </c>
      <c r="B257" s="63" t="s">
        <v>5234</v>
      </c>
      <c r="C257" s="63">
        <v>2009</v>
      </c>
      <c r="D257" s="64">
        <v>40078</v>
      </c>
      <c r="E257" s="63">
        <v>111</v>
      </c>
      <c r="F257" s="63">
        <v>1808</v>
      </c>
      <c r="G257" s="63">
        <v>18841</v>
      </c>
      <c r="H257" s="65" t="s">
        <v>3010</v>
      </c>
      <c r="I257" s="65" t="s">
        <v>1274</v>
      </c>
      <c r="J257" s="65" t="s">
        <v>5235</v>
      </c>
    </row>
    <row r="258" spans="1:10" x14ac:dyDescent="0.25">
      <c r="A258" s="63">
        <v>13066</v>
      </c>
      <c r="B258" s="63" t="s">
        <v>5234</v>
      </c>
      <c r="C258" s="63">
        <v>2009</v>
      </c>
      <c r="D258" s="64">
        <v>40078</v>
      </c>
      <c r="E258" s="63">
        <v>282</v>
      </c>
      <c r="F258" s="63">
        <v>100</v>
      </c>
      <c r="G258" s="63">
        <v>3903</v>
      </c>
      <c r="H258" s="65" t="s">
        <v>3011</v>
      </c>
      <c r="I258" s="65" t="s">
        <v>1272</v>
      </c>
      <c r="J258" s="65" t="s">
        <v>5236</v>
      </c>
    </row>
    <row r="259" spans="1:10" x14ac:dyDescent="0.25">
      <c r="A259" s="63">
        <v>13054</v>
      </c>
      <c r="B259" s="63" t="s">
        <v>5237</v>
      </c>
      <c r="C259" s="63">
        <v>2009</v>
      </c>
      <c r="D259" s="64">
        <v>11941</v>
      </c>
      <c r="E259" s="63">
        <v>205</v>
      </c>
      <c r="F259" s="63">
        <v>22</v>
      </c>
      <c r="G259" s="63">
        <v>4510</v>
      </c>
      <c r="H259" s="65" t="s">
        <v>3010</v>
      </c>
      <c r="I259" s="65" t="s">
        <v>1299</v>
      </c>
      <c r="J259" s="65" t="s">
        <v>5238</v>
      </c>
    </row>
    <row r="260" spans="1:10" x14ac:dyDescent="0.25">
      <c r="A260" s="63">
        <v>13067</v>
      </c>
      <c r="B260" s="63" t="s">
        <v>5237</v>
      </c>
      <c r="C260" s="63">
        <v>2009</v>
      </c>
      <c r="D260" s="64">
        <v>40079</v>
      </c>
      <c r="E260" s="63">
        <v>473</v>
      </c>
      <c r="F260" s="63">
        <v>324</v>
      </c>
      <c r="G260" s="63">
        <v>45788</v>
      </c>
      <c r="H260" s="65" t="s">
        <v>3011</v>
      </c>
      <c r="I260" s="65" t="s">
        <v>1272</v>
      </c>
      <c r="J260" s="65" t="s">
        <v>5239</v>
      </c>
    </row>
    <row r="261" spans="1:10" x14ac:dyDescent="0.25">
      <c r="A261" s="63">
        <v>13068</v>
      </c>
      <c r="B261" s="63" t="s">
        <v>5240</v>
      </c>
      <c r="C261" s="63">
        <v>2009</v>
      </c>
      <c r="D261" s="64">
        <v>40080</v>
      </c>
      <c r="E261" s="63">
        <v>13</v>
      </c>
      <c r="F261" s="63">
        <v>75</v>
      </c>
      <c r="G261" s="63">
        <v>975</v>
      </c>
      <c r="H261" s="65" t="s">
        <v>3011</v>
      </c>
      <c r="I261" s="65" t="s">
        <v>1272</v>
      </c>
      <c r="J261" s="65" t="s">
        <v>5239</v>
      </c>
    </row>
    <row r="262" spans="1:10" x14ac:dyDescent="0.25">
      <c r="A262" s="63">
        <v>13069</v>
      </c>
      <c r="B262" s="63" t="s">
        <v>5240</v>
      </c>
      <c r="C262" s="63">
        <v>2009</v>
      </c>
      <c r="D262" s="64">
        <v>40080</v>
      </c>
      <c r="E262" s="63">
        <v>83</v>
      </c>
      <c r="F262" s="63">
        <v>36</v>
      </c>
      <c r="G262" s="63">
        <v>2988</v>
      </c>
      <c r="H262" s="65" t="s">
        <v>3011</v>
      </c>
      <c r="I262" s="65" t="s">
        <v>1272</v>
      </c>
      <c r="J262" s="65" t="s">
        <v>5241</v>
      </c>
    </row>
    <row r="263" spans="1:10" x14ac:dyDescent="0.25">
      <c r="A263" s="63">
        <v>13071</v>
      </c>
      <c r="B263" s="63" t="s">
        <v>5240</v>
      </c>
      <c r="C263" s="63">
        <v>2009</v>
      </c>
      <c r="D263" s="64">
        <v>40080</v>
      </c>
      <c r="E263" s="63">
        <v>68</v>
      </c>
      <c r="F263" s="63">
        <v>20</v>
      </c>
      <c r="G263" s="63">
        <v>1360</v>
      </c>
      <c r="H263" s="65" t="s">
        <v>3011</v>
      </c>
      <c r="I263" s="65" t="s">
        <v>1272</v>
      </c>
      <c r="J263" s="65" t="s">
        <v>5242</v>
      </c>
    </row>
    <row r="264" spans="1:10" x14ac:dyDescent="0.25">
      <c r="A264" s="63">
        <v>13055</v>
      </c>
      <c r="B264" s="63" t="s">
        <v>5243</v>
      </c>
      <c r="C264" s="63">
        <v>2009</v>
      </c>
      <c r="D264" s="64">
        <v>40081</v>
      </c>
      <c r="E264" s="63">
        <v>120</v>
      </c>
      <c r="F264" s="63">
        <v>54</v>
      </c>
      <c r="G264" s="63">
        <v>2708</v>
      </c>
      <c r="H264" s="65" t="s">
        <v>3010</v>
      </c>
      <c r="I264" s="65" t="s">
        <v>1322</v>
      </c>
      <c r="J264" s="65" t="s">
        <v>5244</v>
      </c>
    </row>
    <row r="265" spans="1:10" x14ac:dyDescent="0.25">
      <c r="A265" s="63">
        <v>13056</v>
      </c>
      <c r="B265" s="63" t="s">
        <v>5245</v>
      </c>
      <c r="C265" s="63">
        <v>2009</v>
      </c>
      <c r="D265" s="64">
        <v>40084</v>
      </c>
      <c r="E265" s="63">
        <v>49</v>
      </c>
      <c r="F265" s="63">
        <v>120</v>
      </c>
      <c r="G265" s="63">
        <v>5880</v>
      </c>
      <c r="H265" s="65" t="s">
        <v>3010</v>
      </c>
      <c r="I265" s="65" t="s">
        <v>1274</v>
      </c>
      <c r="J265" s="65" t="s">
        <v>5246</v>
      </c>
    </row>
    <row r="266" spans="1:10" x14ac:dyDescent="0.25">
      <c r="A266" s="63">
        <v>13076</v>
      </c>
      <c r="B266" s="63" t="s">
        <v>5245</v>
      </c>
      <c r="C266" s="63">
        <v>2009</v>
      </c>
      <c r="D266" s="64">
        <v>40084</v>
      </c>
      <c r="E266" s="63">
        <v>116</v>
      </c>
      <c r="F266" s="63">
        <v>10</v>
      </c>
      <c r="G266" s="63">
        <v>632</v>
      </c>
      <c r="H266" s="65" t="s">
        <v>3011</v>
      </c>
      <c r="I266" s="65" t="s">
        <v>1272</v>
      </c>
      <c r="J266" s="65" t="s">
        <v>5247</v>
      </c>
    </row>
    <row r="267" spans="1:10" x14ac:dyDescent="0.25">
      <c r="A267" s="63">
        <v>13073</v>
      </c>
      <c r="B267" s="63" t="s">
        <v>5248</v>
      </c>
      <c r="C267" s="63">
        <v>2009</v>
      </c>
      <c r="D267" s="64">
        <v>40085</v>
      </c>
      <c r="E267" s="63">
        <v>23</v>
      </c>
      <c r="F267" s="63">
        <v>91</v>
      </c>
      <c r="G267" s="63">
        <v>2093</v>
      </c>
      <c r="H267" s="65" t="s">
        <v>3011</v>
      </c>
      <c r="I267" s="65" t="s">
        <v>1272</v>
      </c>
      <c r="J267" s="65" t="s">
        <v>5249</v>
      </c>
    </row>
    <row r="268" spans="1:10" x14ac:dyDescent="0.25">
      <c r="A268" s="63">
        <v>13075</v>
      </c>
      <c r="B268" s="63" t="s">
        <v>5248</v>
      </c>
      <c r="C268" s="63">
        <v>2009</v>
      </c>
      <c r="D268" s="64">
        <v>40085</v>
      </c>
      <c r="E268" s="63">
        <v>305</v>
      </c>
      <c r="F268" s="63">
        <v>33</v>
      </c>
      <c r="G268" s="63">
        <v>10065</v>
      </c>
      <c r="H268" s="65" t="s">
        <v>3011</v>
      </c>
      <c r="I268" s="65" t="s">
        <v>1272</v>
      </c>
      <c r="J268" s="65" t="s">
        <v>5250</v>
      </c>
    </row>
    <row r="269" spans="1:10" x14ac:dyDescent="0.25">
      <c r="A269" s="63">
        <v>13074</v>
      </c>
      <c r="B269" s="63" t="s">
        <v>5251</v>
      </c>
      <c r="C269" s="63">
        <v>2009</v>
      </c>
      <c r="D269" s="64">
        <v>40086</v>
      </c>
      <c r="E269" s="63">
        <v>19</v>
      </c>
      <c r="F269" s="63">
        <v>182</v>
      </c>
      <c r="G269" s="63">
        <v>3458</v>
      </c>
      <c r="H269" s="65" t="s">
        <v>3011</v>
      </c>
      <c r="I269" s="65" t="s">
        <v>1272</v>
      </c>
      <c r="J269" s="65" t="s">
        <v>5252</v>
      </c>
    </row>
    <row r="270" spans="1:10" x14ac:dyDescent="0.25">
      <c r="A270" s="63">
        <v>13128</v>
      </c>
      <c r="B270" s="63" t="s">
        <v>5253</v>
      </c>
      <c r="C270" s="63">
        <v>2009</v>
      </c>
      <c r="D270" s="64">
        <v>40087</v>
      </c>
      <c r="E270" s="63">
        <v>430</v>
      </c>
      <c r="F270" s="63">
        <v>18</v>
      </c>
      <c r="G270" s="63">
        <v>7740</v>
      </c>
      <c r="H270" s="65" t="s">
        <v>3011</v>
      </c>
      <c r="I270" s="65" t="s">
        <v>1272</v>
      </c>
      <c r="J270" s="65" t="s">
        <v>5254</v>
      </c>
    </row>
    <row r="271" spans="1:10" x14ac:dyDescent="0.25">
      <c r="A271" s="63">
        <v>13129</v>
      </c>
      <c r="B271" s="63" t="s">
        <v>5253</v>
      </c>
      <c r="C271" s="63">
        <v>2009</v>
      </c>
      <c r="D271" s="64">
        <v>40087</v>
      </c>
      <c r="E271" s="63">
        <v>22</v>
      </c>
      <c r="F271" s="63">
        <v>318</v>
      </c>
      <c r="G271" s="63">
        <v>5984</v>
      </c>
      <c r="H271" s="65" t="s">
        <v>3011</v>
      </c>
      <c r="I271" s="65" t="s">
        <v>1272</v>
      </c>
      <c r="J271" s="65" t="s">
        <v>5255</v>
      </c>
    </row>
    <row r="272" spans="1:10" x14ac:dyDescent="0.25">
      <c r="A272" s="63">
        <v>13131</v>
      </c>
      <c r="B272" s="63" t="s">
        <v>5253</v>
      </c>
      <c r="C272" s="63">
        <v>2009</v>
      </c>
      <c r="D272" s="64">
        <v>40087</v>
      </c>
      <c r="E272" s="63">
        <v>45</v>
      </c>
      <c r="F272" s="63">
        <v>45</v>
      </c>
      <c r="G272" s="63">
        <v>3465</v>
      </c>
      <c r="H272" s="65" t="s">
        <v>3011</v>
      </c>
      <c r="I272" s="65" t="s">
        <v>1272</v>
      </c>
      <c r="J272" s="65" t="s">
        <v>5256</v>
      </c>
    </row>
    <row r="273" spans="1:10" x14ac:dyDescent="0.25">
      <c r="A273" s="63">
        <v>13077</v>
      </c>
      <c r="B273" s="63" t="s">
        <v>5257</v>
      </c>
      <c r="C273" s="63">
        <v>2009</v>
      </c>
      <c r="D273" s="64">
        <v>40088</v>
      </c>
      <c r="E273" s="63">
        <v>51</v>
      </c>
      <c r="F273" s="63">
        <v>3</v>
      </c>
      <c r="G273" s="63">
        <v>153</v>
      </c>
      <c r="H273" s="65" t="s">
        <v>3010</v>
      </c>
      <c r="I273" s="65" t="s">
        <v>1274</v>
      </c>
      <c r="J273" s="65" t="s">
        <v>5258</v>
      </c>
    </row>
    <row r="274" spans="1:10" x14ac:dyDescent="0.25">
      <c r="A274" s="63">
        <v>13125</v>
      </c>
      <c r="B274" s="63" t="s">
        <v>5257</v>
      </c>
      <c r="C274" s="63">
        <v>2009</v>
      </c>
      <c r="D274" s="64">
        <v>40088</v>
      </c>
      <c r="E274" s="63">
        <v>296</v>
      </c>
      <c r="F274" s="63">
        <v>48</v>
      </c>
      <c r="G274" s="63">
        <v>14208</v>
      </c>
      <c r="H274" s="65" t="s">
        <v>3011</v>
      </c>
      <c r="I274" s="65" t="s">
        <v>1272</v>
      </c>
      <c r="J274" s="65" t="s">
        <v>5259</v>
      </c>
    </row>
    <row r="275" spans="1:10" x14ac:dyDescent="0.25">
      <c r="A275" s="63">
        <v>13127</v>
      </c>
      <c r="B275" s="63" t="s">
        <v>5257</v>
      </c>
      <c r="C275" s="63">
        <v>2009</v>
      </c>
      <c r="D275" s="64">
        <v>40088</v>
      </c>
      <c r="E275" s="63">
        <v>160</v>
      </c>
      <c r="F275" s="63">
        <v>7</v>
      </c>
      <c r="G275" s="63">
        <v>1120</v>
      </c>
      <c r="H275" s="65" t="s">
        <v>3011</v>
      </c>
      <c r="I275" s="65" t="s">
        <v>1272</v>
      </c>
      <c r="J275" s="65" t="s">
        <v>5260</v>
      </c>
    </row>
    <row r="276" spans="1:10" x14ac:dyDescent="0.25">
      <c r="A276" s="63">
        <v>13091</v>
      </c>
      <c r="B276" s="63" t="s">
        <v>5261</v>
      </c>
      <c r="C276" s="63">
        <v>2009</v>
      </c>
      <c r="D276" s="64">
        <v>40090</v>
      </c>
      <c r="E276" s="63">
        <v>4141</v>
      </c>
      <c r="F276" s="63">
        <v>41</v>
      </c>
      <c r="G276" s="63">
        <v>169781</v>
      </c>
      <c r="H276" s="65" t="s">
        <v>3010</v>
      </c>
      <c r="I276" s="65" t="s">
        <v>1299</v>
      </c>
      <c r="J276" s="65" t="s">
        <v>5262</v>
      </c>
    </row>
    <row r="277" spans="1:10" x14ac:dyDescent="0.25">
      <c r="A277" s="63">
        <v>13092</v>
      </c>
      <c r="B277" s="63" t="s">
        <v>5261</v>
      </c>
      <c r="C277" s="63">
        <v>2009</v>
      </c>
      <c r="D277" s="64">
        <v>40090</v>
      </c>
      <c r="E277" s="63">
        <v>873</v>
      </c>
      <c r="F277" s="63">
        <v>62</v>
      </c>
      <c r="G277" s="63">
        <v>27146</v>
      </c>
      <c r="H277" s="65" t="s">
        <v>3010</v>
      </c>
      <c r="I277" s="65" t="s">
        <v>1299</v>
      </c>
      <c r="J277" s="65" t="s">
        <v>5263</v>
      </c>
    </row>
    <row r="278" spans="1:10" x14ac:dyDescent="0.25">
      <c r="A278" s="63">
        <v>13093</v>
      </c>
      <c r="B278" s="63" t="s">
        <v>5261</v>
      </c>
      <c r="C278" s="63">
        <v>2009</v>
      </c>
      <c r="D278" s="64">
        <v>40090</v>
      </c>
      <c r="E278" s="63">
        <v>276</v>
      </c>
      <c r="F278" s="63">
        <v>137</v>
      </c>
      <c r="G278" s="63">
        <v>32616</v>
      </c>
      <c r="H278" s="65" t="s">
        <v>3010</v>
      </c>
      <c r="I278" s="65" t="s">
        <v>1299</v>
      </c>
      <c r="J278" s="65" t="s">
        <v>5264</v>
      </c>
    </row>
    <row r="279" spans="1:10" x14ac:dyDescent="0.25">
      <c r="A279" s="63">
        <v>13094</v>
      </c>
      <c r="B279" s="63" t="s">
        <v>5265</v>
      </c>
      <c r="C279" s="63">
        <v>2009</v>
      </c>
      <c r="D279" s="64">
        <v>40091</v>
      </c>
      <c r="E279" s="63">
        <v>2818</v>
      </c>
      <c r="F279" s="63">
        <v>176</v>
      </c>
      <c r="G279" s="63">
        <v>248409</v>
      </c>
      <c r="H279" s="65" t="s">
        <v>3010</v>
      </c>
      <c r="I279" s="65" t="s">
        <v>1299</v>
      </c>
      <c r="J279" s="65" t="s">
        <v>5266</v>
      </c>
    </row>
    <row r="280" spans="1:10" x14ac:dyDescent="0.25">
      <c r="A280" s="63">
        <v>13095</v>
      </c>
      <c r="B280" s="63" t="s">
        <v>5265</v>
      </c>
      <c r="C280" s="63">
        <v>2009</v>
      </c>
      <c r="D280" s="64">
        <v>40091</v>
      </c>
      <c r="E280" s="63">
        <v>40</v>
      </c>
      <c r="F280" s="63">
        <v>695</v>
      </c>
      <c r="G280" s="63">
        <v>23072</v>
      </c>
      <c r="H280" s="65" t="s">
        <v>3010</v>
      </c>
      <c r="I280" s="65" t="s">
        <v>1283</v>
      </c>
      <c r="J280" s="65" t="s">
        <v>5267</v>
      </c>
    </row>
    <row r="281" spans="1:10" x14ac:dyDescent="0.25">
      <c r="A281" s="63">
        <v>13096</v>
      </c>
      <c r="B281" s="63" t="s">
        <v>5265</v>
      </c>
      <c r="C281" s="63">
        <v>2009</v>
      </c>
      <c r="D281" s="64">
        <v>40091</v>
      </c>
      <c r="E281" s="63">
        <v>198</v>
      </c>
      <c r="F281" s="63">
        <v>318</v>
      </c>
      <c r="G281" s="63">
        <v>52344</v>
      </c>
      <c r="H281" s="65" t="s">
        <v>3010</v>
      </c>
      <c r="I281" s="65" t="s">
        <v>1299</v>
      </c>
      <c r="J281" s="65" t="s">
        <v>5268</v>
      </c>
    </row>
    <row r="282" spans="1:10" x14ac:dyDescent="0.25">
      <c r="A282" s="63">
        <v>13097</v>
      </c>
      <c r="B282" s="63" t="s">
        <v>5265</v>
      </c>
      <c r="C282" s="63">
        <v>2009</v>
      </c>
      <c r="D282" s="64">
        <v>40091</v>
      </c>
      <c r="E282" s="63">
        <v>28</v>
      </c>
      <c r="F282" s="63">
        <v>91</v>
      </c>
      <c r="G282" s="63">
        <v>2158</v>
      </c>
      <c r="H282" s="65" t="s">
        <v>3010</v>
      </c>
      <c r="I282" s="65" t="s">
        <v>1322</v>
      </c>
      <c r="J282" s="65" t="s">
        <v>5269</v>
      </c>
    </row>
    <row r="283" spans="1:10" x14ac:dyDescent="0.25">
      <c r="A283" s="63">
        <v>13098</v>
      </c>
      <c r="B283" s="63" t="s">
        <v>5270</v>
      </c>
      <c r="C283" s="63">
        <v>2009</v>
      </c>
      <c r="D283" s="64">
        <v>40092</v>
      </c>
      <c r="E283" s="63">
        <v>186</v>
      </c>
      <c r="F283" s="63">
        <v>107</v>
      </c>
      <c r="G283" s="63">
        <v>19902</v>
      </c>
      <c r="H283" s="65" t="s">
        <v>3010</v>
      </c>
      <c r="I283" s="65" t="s">
        <v>1299</v>
      </c>
      <c r="J283" s="65" t="s">
        <v>5271</v>
      </c>
    </row>
    <row r="284" spans="1:10" x14ac:dyDescent="0.25">
      <c r="A284" s="63">
        <v>13099</v>
      </c>
      <c r="B284" s="63" t="s">
        <v>5270</v>
      </c>
      <c r="C284" s="63">
        <v>2009</v>
      </c>
      <c r="D284" s="64">
        <v>40092</v>
      </c>
      <c r="E284" s="63">
        <v>1595</v>
      </c>
      <c r="F284" s="63">
        <v>216</v>
      </c>
      <c r="G284" s="63">
        <v>79198</v>
      </c>
      <c r="H284" s="65" t="s">
        <v>3010</v>
      </c>
      <c r="I284" s="65" t="s">
        <v>1299</v>
      </c>
      <c r="J284" s="65" t="s">
        <v>5272</v>
      </c>
    </row>
    <row r="285" spans="1:10" x14ac:dyDescent="0.25">
      <c r="A285" s="63">
        <v>13100</v>
      </c>
      <c r="B285" s="63" t="s">
        <v>5270</v>
      </c>
      <c r="C285" s="63">
        <v>2009</v>
      </c>
      <c r="D285" s="64">
        <v>40092</v>
      </c>
      <c r="E285" s="63">
        <v>1678</v>
      </c>
      <c r="F285" s="63">
        <v>20</v>
      </c>
      <c r="G285" s="63">
        <v>33544</v>
      </c>
      <c r="H285" s="65" t="s">
        <v>3010</v>
      </c>
      <c r="I285" s="65" t="s">
        <v>1322</v>
      </c>
      <c r="J285" s="65" t="s">
        <v>5273</v>
      </c>
    </row>
    <row r="286" spans="1:10" x14ac:dyDescent="0.25">
      <c r="A286" s="63">
        <v>13133</v>
      </c>
      <c r="B286" s="63" t="s">
        <v>5270</v>
      </c>
      <c r="C286" s="63">
        <v>2009</v>
      </c>
      <c r="D286" s="64">
        <v>40092</v>
      </c>
      <c r="E286" s="63">
        <v>494</v>
      </c>
      <c r="F286" s="63">
        <v>370</v>
      </c>
      <c r="G286" s="63">
        <v>63160</v>
      </c>
      <c r="H286" s="65" t="s">
        <v>3011</v>
      </c>
      <c r="I286" s="65" t="s">
        <v>1272</v>
      </c>
      <c r="J286" s="65" t="s">
        <v>5274</v>
      </c>
    </row>
    <row r="287" spans="1:10" x14ac:dyDescent="0.25">
      <c r="A287" s="63">
        <v>13101</v>
      </c>
      <c r="B287" s="63" t="s">
        <v>5275</v>
      </c>
      <c r="C287" s="63">
        <v>2009</v>
      </c>
      <c r="D287" s="64">
        <v>40093</v>
      </c>
      <c r="E287" s="63">
        <v>5496</v>
      </c>
      <c r="F287" s="63">
        <v>21</v>
      </c>
      <c r="G287" s="63">
        <v>115416</v>
      </c>
      <c r="H287" s="65" t="s">
        <v>3010</v>
      </c>
      <c r="I287" s="65" t="s">
        <v>1299</v>
      </c>
      <c r="J287" s="65" t="s">
        <v>5276</v>
      </c>
    </row>
    <row r="288" spans="1:10" x14ac:dyDescent="0.25">
      <c r="A288" s="63">
        <v>13102</v>
      </c>
      <c r="B288" s="63" t="s">
        <v>5275</v>
      </c>
      <c r="C288" s="63">
        <v>2009</v>
      </c>
      <c r="D288" s="64">
        <v>40093</v>
      </c>
      <c r="E288" s="63">
        <v>3995</v>
      </c>
      <c r="F288" s="63">
        <v>9</v>
      </c>
      <c r="G288" s="63">
        <v>35955</v>
      </c>
      <c r="H288" s="65" t="s">
        <v>3010</v>
      </c>
      <c r="I288" s="65" t="s">
        <v>1299</v>
      </c>
      <c r="J288" s="65" t="s">
        <v>5277</v>
      </c>
    </row>
    <row r="289" spans="1:10" x14ac:dyDescent="0.25">
      <c r="A289" s="63">
        <v>13103</v>
      </c>
      <c r="B289" s="63" t="s">
        <v>5275</v>
      </c>
      <c r="C289" s="63">
        <v>2009</v>
      </c>
      <c r="D289" s="64">
        <v>40093</v>
      </c>
      <c r="E289" s="63">
        <v>360</v>
      </c>
      <c r="F289" s="63">
        <v>21</v>
      </c>
      <c r="G289" s="63">
        <v>7758</v>
      </c>
      <c r="H289" s="65" t="s">
        <v>3010</v>
      </c>
      <c r="I289" s="65" t="s">
        <v>1299</v>
      </c>
      <c r="J289" s="65" t="s">
        <v>5278</v>
      </c>
    </row>
    <row r="290" spans="1:10" x14ac:dyDescent="0.25">
      <c r="A290" s="63">
        <v>13106</v>
      </c>
      <c r="B290" s="63" t="s">
        <v>5275</v>
      </c>
      <c r="C290" s="63">
        <v>2009</v>
      </c>
      <c r="D290" s="64">
        <v>40093</v>
      </c>
      <c r="E290" s="63">
        <v>2154</v>
      </c>
      <c r="F290" s="63">
        <v>9</v>
      </c>
      <c r="G290" s="63">
        <v>19386</v>
      </c>
      <c r="H290" s="65" t="s">
        <v>3010</v>
      </c>
      <c r="I290" s="65" t="s">
        <v>1299</v>
      </c>
      <c r="J290" s="65" t="s">
        <v>5279</v>
      </c>
    </row>
    <row r="291" spans="1:10" x14ac:dyDescent="0.25">
      <c r="A291" s="63">
        <v>13107</v>
      </c>
      <c r="B291" s="63" t="s">
        <v>5275</v>
      </c>
      <c r="C291" s="63">
        <v>2009</v>
      </c>
      <c r="D291" s="64">
        <v>40093</v>
      </c>
      <c r="E291" s="63">
        <v>1007</v>
      </c>
      <c r="F291" s="63">
        <v>72</v>
      </c>
      <c r="G291" s="63">
        <v>13999</v>
      </c>
      <c r="H291" s="65" t="s">
        <v>3010</v>
      </c>
      <c r="I291" s="65" t="s">
        <v>1299</v>
      </c>
      <c r="J291" s="65" t="s">
        <v>5280</v>
      </c>
    </row>
    <row r="292" spans="1:10" x14ac:dyDescent="0.25">
      <c r="A292" s="63">
        <v>13104</v>
      </c>
      <c r="B292" s="63" t="s">
        <v>5281</v>
      </c>
      <c r="C292" s="63">
        <v>2009</v>
      </c>
      <c r="D292" s="64">
        <v>40094</v>
      </c>
      <c r="E292" s="63">
        <v>62</v>
      </c>
      <c r="F292" s="63">
        <v>200</v>
      </c>
      <c r="G292" s="63">
        <v>12400</v>
      </c>
      <c r="H292" s="65" t="s">
        <v>3010</v>
      </c>
      <c r="I292" s="65" t="s">
        <v>1299</v>
      </c>
      <c r="J292" s="65" t="s">
        <v>5282</v>
      </c>
    </row>
    <row r="293" spans="1:10" x14ac:dyDescent="0.25">
      <c r="A293" s="63">
        <v>13105</v>
      </c>
      <c r="B293" s="63" t="s">
        <v>5281</v>
      </c>
      <c r="C293" s="63">
        <v>2009</v>
      </c>
      <c r="D293" s="64">
        <v>40094</v>
      </c>
      <c r="E293" s="63">
        <v>1434</v>
      </c>
      <c r="F293" s="63">
        <v>9</v>
      </c>
      <c r="G293" s="63">
        <v>12906</v>
      </c>
      <c r="H293" s="65" t="s">
        <v>3010</v>
      </c>
      <c r="I293" s="65" t="s">
        <v>1322</v>
      </c>
      <c r="J293" s="65" t="s">
        <v>5283</v>
      </c>
    </row>
    <row r="294" spans="1:10" x14ac:dyDescent="0.25">
      <c r="A294" s="63">
        <v>13108</v>
      </c>
      <c r="B294" s="63" t="s">
        <v>5281</v>
      </c>
      <c r="C294" s="63">
        <v>2009</v>
      </c>
      <c r="D294" s="64">
        <v>40094</v>
      </c>
      <c r="E294" s="63">
        <v>9600</v>
      </c>
      <c r="F294" s="63">
        <v>5</v>
      </c>
      <c r="G294" s="63">
        <v>48000</v>
      </c>
      <c r="H294" s="65" t="s">
        <v>3010</v>
      </c>
      <c r="I294" s="65" t="s">
        <v>1299</v>
      </c>
      <c r="J294" s="65" t="s">
        <v>5284</v>
      </c>
    </row>
    <row r="295" spans="1:10" x14ac:dyDescent="0.25">
      <c r="A295" s="63">
        <v>13109</v>
      </c>
      <c r="B295" s="63" t="s">
        <v>5285</v>
      </c>
      <c r="C295" s="63">
        <v>2009</v>
      </c>
      <c r="D295" s="64">
        <v>40095</v>
      </c>
      <c r="E295" s="63">
        <v>822</v>
      </c>
      <c r="F295" s="63">
        <v>42</v>
      </c>
      <c r="G295" s="63">
        <v>34524</v>
      </c>
      <c r="H295" s="65" t="s">
        <v>3010</v>
      </c>
      <c r="I295" s="65" t="s">
        <v>1299</v>
      </c>
      <c r="J295" s="65" t="s">
        <v>5286</v>
      </c>
    </row>
    <row r="296" spans="1:10" x14ac:dyDescent="0.25">
      <c r="A296" s="63">
        <v>13110</v>
      </c>
      <c r="B296" s="63" t="s">
        <v>5285</v>
      </c>
      <c r="C296" s="63">
        <v>2009</v>
      </c>
      <c r="D296" s="64">
        <v>40095</v>
      </c>
      <c r="E296" s="63">
        <v>78</v>
      </c>
      <c r="F296" s="63">
        <v>176</v>
      </c>
      <c r="G296" s="63">
        <v>13728</v>
      </c>
      <c r="H296" s="65" t="s">
        <v>3010</v>
      </c>
      <c r="I296" s="65" t="s">
        <v>1299</v>
      </c>
      <c r="J296" s="65" t="s">
        <v>5287</v>
      </c>
    </row>
    <row r="297" spans="1:10" x14ac:dyDescent="0.25">
      <c r="A297" s="63">
        <v>13111</v>
      </c>
      <c r="B297" s="63" t="s">
        <v>5285</v>
      </c>
      <c r="C297" s="63">
        <v>2009</v>
      </c>
      <c r="D297" s="64">
        <v>40095</v>
      </c>
      <c r="E297" s="63">
        <v>60</v>
      </c>
      <c r="F297" s="63">
        <v>6</v>
      </c>
      <c r="G297" s="63">
        <v>360</v>
      </c>
      <c r="H297" s="65" t="s">
        <v>3010</v>
      </c>
      <c r="I297" s="65" t="s">
        <v>1274</v>
      </c>
      <c r="J297" s="65" t="s">
        <v>5288</v>
      </c>
    </row>
    <row r="298" spans="1:10" x14ac:dyDescent="0.25">
      <c r="A298" s="63">
        <v>13112</v>
      </c>
      <c r="B298" s="63" t="s">
        <v>5289</v>
      </c>
      <c r="C298" s="63">
        <v>2009</v>
      </c>
      <c r="D298" s="64">
        <v>40096</v>
      </c>
      <c r="E298" s="63">
        <v>276</v>
      </c>
      <c r="F298" s="63">
        <v>208</v>
      </c>
      <c r="G298" s="63">
        <v>22920</v>
      </c>
      <c r="H298" s="65" t="s">
        <v>3010</v>
      </c>
      <c r="I298" s="65" t="s">
        <v>1274</v>
      </c>
      <c r="J298" s="65" t="s">
        <v>5290</v>
      </c>
    </row>
    <row r="299" spans="1:10" x14ac:dyDescent="0.25">
      <c r="A299" s="63">
        <v>13113</v>
      </c>
      <c r="B299" s="63" t="s">
        <v>5289</v>
      </c>
      <c r="C299" s="63">
        <v>2009</v>
      </c>
      <c r="D299" s="64">
        <v>40096</v>
      </c>
      <c r="E299" s="63">
        <v>235</v>
      </c>
      <c r="F299" s="63">
        <v>93</v>
      </c>
      <c r="G299" s="63">
        <v>10248</v>
      </c>
      <c r="H299" s="65" t="s">
        <v>3010</v>
      </c>
      <c r="I299" s="65" t="s">
        <v>1322</v>
      </c>
      <c r="J299" s="65" t="s">
        <v>5291</v>
      </c>
    </row>
    <row r="300" spans="1:10" x14ac:dyDescent="0.25">
      <c r="A300" s="63">
        <v>13114</v>
      </c>
      <c r="B300" s="63" t="s">
        <v>5289</v>
      </c>
      <c r="C300" s="63">
        <v>2009</v>
      </c>
      <c r="D300" s="64">
        <v>40096</v>
      </c>
      <c r="E300" s="63">
        <v>29</v>
      </c>
      <c r="F300" s="63">
        <v>3367</v>
      </c>
      <c r="G300" s="63">
        <v>25796</v>
      </c>
      <c r="H300" s="65" t="s">
        <v>3010</v>
      </c>
      <c r="I300" s="65" t="s">
        <v>1299</v>
      </c>
      <c r="J300" s="65" t="s">
        <v>5292</v>
      </c>
    </row>
    <row r="301" spans="1:10" x14ac:dyDescent="0.25">
      <c r="A301" s="63">
        <v>13115</v>
      </c>
      <c r="B301" s="63" t="s">
        <v>5293</v>
      </c>
      <c r="C301" s="63">
        <v>2009</v>
      </c>
      <c r="D301" s="64">
        <v>40097</v>
      </c>
      <c r="E301" s="63">
        <v>92</v>
      </c>
      <c r="F301" s="63">
        <v>512</v>
      </c>
      <c r="G301" s="63">
        <v>47104</v>
      </c>
      <c r="H301" s="65" t="s">
        <v>3010</v>
      </c>
      <c r="I301" s="65" t="s">
        <v>1299</v>
      </c>
      <c r="J301" s="65" t="s">
        <v>5294</v>
      </c>
    </row>
    <row r="302" spans="1:10" x14ac:dyDescent="0.25">
      <c r="A302" s="63">
        <v>13116</v>
      </c>
      <c r="B302" s="63" t="s">
        <v>5295</v>
      </c>
      <c r="C302" s="63">
        <v>2009</v>
      </c>
      <c r="D302" s="64">
        <v>40098</v>
      </c>
      <c r="E302" s="63">
        <v>51</v>
      </c>
      <c r="F302" s="63">
        <v>91</v>
      </c>
      <c r="G302" s="63">
        <v>4641</v>
      </c>
      <c r="H302" s="65" t="s">
        <v>3010</v>
      </c>
      <c r="I302" s="65" t="s">
        <v>1299</v>
      </c>
      <c r="J302" s="65" t="s">
        <v>5296</v>
      </c>
    </row>
    <row r="303" spans="1:10" x14ac:dyDescent="0.25">
      <c r="A303" s="63">
        <v>13117</v>
      </c>
      <c r="B303" s="63" t="s">
        <v>5295</v>
      </c>
      <c r="C303" s="63">
        <v>2009</v>
      </c>
      <c r="D303" s="64">
        <v>40098</v>
      </c>
      <c r="E303" s="63">
        <v>69</v>
      </c>
      <c r="F303" s="63">
        <v>23</v>
      </c>
      <c r="G303" s="63">
        <v>1587</v>
      </c>
      <c r="H303" s="65" t="s">
        <v>3010</v>
      </c>
      <c r="I303" s="65" t="s">
        <v>1299</v>
      </c>
      <c r="J303" s="65" t="s">
        <v>5297</v>
      </c>
    </row>
    <row r="304" spans="1:10" x14ac:dyDescent="0.25">
      <c r="A304" s="63">
        <v>13119</v>
      </c>
      <c r="B304" s="63" t="s">
        <v>5298</v>
      </c>
      <c r="C304" s="63">
        <v>2009</v>
      </c>
      <c r="D304" s="64">
        <v>40099</v>
      </c>
      <c r="E304" s="63">
        <v>55</v>
      </c>
      <c r="F304" s="63">
        <v>20</v>
      </c>
      <c r="G304" s="63">
        <v>1100</v>
      </c>
      <c r="H304" s="65" t="s">
        <v>3010</v>
      </c>
      <c r="I304" s="65" t="s">
        <v>1274</v>
      </c>
      <c r="J304" s="65" t="s">
        <v>5299</v>
      </c>
    </row>
    <row r="305" spans="1:10" x14ac:dyDescent="0.25">
      <c r="A305" s="63">
        <v>13120</v>
      </c>
      <c r="B305" s="63" t="s">
        <v>5298</v>
      </c>
      <c r="C305" s="63">
        <v>2009</v>
      </c>
      <c r="D305" s="64">
        <v>40099</v>
      </c>
      <c r="E305" s="63">
        <v>381</v>
      </c>
      <c r="F305" s="63">
        <v>14</v>
      </c>
      <c r="G305" s="63">
        <v>2736</v>
      </c>
      <c r="H305" s="65" t="s">
        <v>3010</v>
      </c>
      <c r="I305" s="65" t="s">
        <v>1274</v>
      </c>
      <c r="J305" s="65" t="s">
        <v>5300</v>
      </c>
    </row>
    <row r="306" spans="1:10" x14ac:dyDescent="0.25">
      <c r="A306" s="63">
        <v>13132</v>
      </c>
      <c r="B306" s="63" t="s">
        <v>5298</v>
      </c>
      <c r="C306" s="63">
        <v>2009</v>
      </c>
      <c r="D306" s="64">
        <v>40099</v>
      </c>
      <c r="E306" s="63">
        <v>175</v>
      </c>
      <c r="F306" s="63">
        <v>58</v>
      </c>
      <c r="G306" s="63">
        <v>4542</v>
      </c>
      <c r="H306" s="65" t="s">
        <v>3011</v>
      </c>
      <c r="I306" s="65" t="s">
        <v>1272</v>
      </c>
      <c r="J306" s="65" t="s">
        <v>5301</v>
      </c>
    </row>
    <row r="307" spans="1:10" x14ac:dyDescent="0.25">
      <c r="A307" s="63">
        <v>13136</v>
      </c>
      <c r="B307" s="63" t="s">
        <v>5298</v>
      </c>
      <c r="C307" s="63">
        <v>2009</v>
      </c>
      <c r="D307" s="64">
        <v>40099</v>
      </c>
      <c r="E307" s="63">
        <v>320</v>
      </c>
      <c r="F307" s="63">
        <v>90</v>
      </c>
      <c r="G307" s="63">
        <v>28800</v>
      </c>
      <c r="H307" s="65" t="s">
        <v>3011</v>
      </c>
      <c r="I307" s="65" t="s">
        <v>1272</v>
      </c>
      <c r="J307" s="65" t="s">
        <v>5302</v>
      </c>
    </row>
    <row r="308" spans="1:10" x14ac:dyDescent="0.25">
      <c r="A308" s="63">
        <v>13118</v>
      </c>
      <c r="B308" s="63" t="s">
        <v>5303</v>
      </c>
      <c r="C308" s="63">
        <v>2009</v>
      </c>
      <c r="D308" s="64">
        <v>40100</v>
      </c>
      <c r="E308" s="63">
        <v>27</v>
      </c>
      <c r="F308" s="63">
        <v>17</v>
      </c>
      <c r="G308" s="63">
        <v>459</v>
      </c>
      <c r="H308" s="65" t="s">
        <v>3010</v>
      </c>
      <c r="I308" s="65" t="s">
        <v>1299</v>
      </c>
      <c r="J308" s="65" t="s">
        <v>5304</v>
      </c>
    </row>
    <row r="309" spans="1:10" x14ac:dyDescent="0.25">
      <c r="A309" s="63">
        <v>13135</v>
      </c>
      <c r="B309" s="63" t="s">
        <v>5303</v>
      </c>
      <c r="C309" s="63">
        <v>2009</v>
      </c>
      <c r="D309" s="64">
        <v>40100</v>
      </c>
      <c r="E309" s="63">
        <v>197</v>
      </c>
      <c r="F309" s="63">
        <v>185</v>
      </c>
      <c r="G309" s="63">
        <v>15156</v>
      </c>
      <c r="H309" s="65" t="s">
        <v>3011</v>
      </c>
      <c r="I309" s="65" t="s">
        <v>1272</v>
      </c>
      <c r="J309" s="65" t="s">
        <v>5305</v>
      </c>
    </row>
    <row r="310" spans="1:10" x14ac:dyDescent="0.25">
      <c r="A310" s="63">
        <v>13121</v>
      </c>
      <c r="B310" s="63" t="s">
        <v>5306</v>
      </c>
      <c r="C310" s="63">
        <v>2009</v>
      </c>
      <c r="D310" s="64">
        <v>40101</v>
      </c>
      <c r="E310" s="63">
        <v>64</v>
      </c>
      <c r="F310" s="63">
        <v>222</v>
      </c>
      <c r="G310" s="63">
        <v>14208</v>
      </c>
      <c r="H310" s="65" t="s">
        <v>3010</v>
      </c>
      <c r="I310" s="65" t="s">
        <v>1274</v>
      </c>
      <c r="J310" s="65" t="s">
        <v>5307</v>
      </c>
    </row>
    <row r="311" spans="1:10" x14ac:dyDescent="0.25">
      <c r="A311" s="63">
        <v>13122</v>
      </c>
      <c r="B311" s="63" t="s">
        <v>5306</v>
      </c>
      <c r="C311" s="63">
        <v>2009</v>
      </c>
      <c r="D311" s="64">
        <v>40101</v>
      </c>
      <c r="E311" s="63">
        <v>265</v>
      </c>
      <c r="F311" s="63">
        <v>9</v>
      </c>
      <c r="G311" s="63">
        <v>2385</v>
      </c>
      <c r="H311" s="65" t="s">
        <v>3010</v>
      </c>
      <c r="I311" s="65" t="s">
        <v>1322</v>
      </c>
      <c r="J311" s="65" t="s">
        <v>5308</v>
      </c>
    </row>
    <row r="312" spans="1:10" x14ac:dyDescent="0.25">
      <c r="A312" s="63">
        <v>13123</v>
      </c>
      <c r="B312" s="63" t="s">
        <v>5306</v>
      </c>
      <c r="C312" s="63">
        <v>2009</v>
      </c>
      <c r="D312" s="64">
        <v>40101</v>
      </c>
      <c r="E312" s="63">
        <v>38</v>
      </c>
      <c r="F312" s="63">
        <v>12</v>
      </c>
      <c r="G312" s="63">
        <v>456</v>
      </c>
      <c r="H312" s="65" t="s">
        <v>3010</v>
      </c>
      <c r="I312" s="65" t="s">
        <v>1274</v>
      </c>
      <c r="J312" s="65" t="s">
        <v>5309</v>
      </c>
    </row>
    <row r="313" spans="1:10" x14ac:dyDescent="0.25">
      <c r="A313" s="63">
        <v>13124</v>
      </c>
      <c r="B313" s="63" t="s">
        <v>5306</v>
      </c>
      <c r="C313" s="63">
        <v>2009</v>
      </c>
      <c r="D313" s="64">
        <v>40101</v>
      </c>
      <c r="E313" s="63">
        <v>118</v>
      </c>
      <c r="F313" s="63">
        <v>14</v>
      </c>
      <c r="G313" s="63">
        <v>1652</v>
      </c>
      <c r="H313" s="65" t="s">
        <v>3010</v>
      </c>
      <c r="I313" s="65" t="s">
        <v>1274</v>
      </c>
      <c r="J313" s="65" t="s">
        <v>5310</v>
      </c>
    </row>
    <row r="314" spans="1:10" x14ac:dyDescent="0.25">
      <c r="A314" s="63">
        <v>13126</v>
      </c>
      <c r="B314" s="63" t="s">
        <v>5306</v>
      </c>
      <c r="C314" s="63">
        <v>2009</v>
      </c>
      <c r="D314" s="64">
        <v>40101</v>
      </c>
      <c r="E314" s="63">
        <v>143</v>
      </c>
      <c r="F314" s="63">
        <v>21</v>
      </c>
      <c r="G314" s="63">
        <v>3003</v>
      </c>
      <c r="H314" s="65" t="s">
        <v>3011</v>
      </c>
      <c r="I314" s="65" t="s">
        <v>1272</v>
      </c>
      <c r="J314" s="65" t="s">
        <v>5311</v>
      </c>
    </row>
    <row r="315" spans="1:10" x14ac:dyDescent="0.25">
      <c r="A315" s="63">
        <v>13137</v>
      </c>
      <c r="B315" s="63" t="s">
        <v>5306</v>
      </c>
      <c r="C315" s="63">
        <v>2009</v>
      </c>
      <c r="D315" s="64">
        <v>40101</v>
      </c>
      <c r="E315" s="63">
        <v>144</v>
      </c>
      <c r="F315" s="63">
        <v>43</v>
      </c>
      <c r="G315" s="63">
        <v>6192</v>
      </c>
      <c r="H315" s="65" t="s">
        <v>3011</v>
      </c>
      <c r="I315" s="65" t="s">
        <v>1272</v>
      </c>
      <c r="J315" s="65" t="s">
        <v>5312</v>
      </c>
    </row>
    <row r="316" spans="1:10" x14ac:dyDescent="0.25">
      <c r="A316" s="63">
        <v>13138</v>
      </c>
      <c r="B316" s="63" t="s">
        <v>5313</v>
      </c>
      <c r="C316" s="63">
        <v>2009</v>
      </c>
      <c r="D316" s="64">
        <v>40102</v>
      </c>
      <c r="E316" s="63">
        <v>97</v>
      </c>
      <c r="F316" s="63">
        <v>12</v>
      </c>
      <c r="G316" s="63">
        <v>1164</v>
      </c>
      <c r="H316" s="65" t="s">
        <v>3011</v>
      </c>
      <c r="I316" s="65" t="s">
        <v>1272</v>
      </c>
      <c r="J316" s="65" t="s">
        <v>5314</v>
      </c>
    </row>
    <row r="317" spans="1:10" x14ac:dyDescent="0.25">
      <c r="A317" s="63">
        <v>13139</v>
      </c>
      <c r="B317" s="63" t="s">
        <v>5315</v>
      </c>
      <c r="C317" s="63">
        <v>2009</v>
      </c>
      <c r="D317" s="64">
        <v>40106</v>
      </c>
      <c r="E317" s="63">
        <v>13</v>
      </c>
      <c r="F317" s="63">
        <v>10</v>
      </c>
      <c r="G317" s="63">
        <v>230</v>
      </c>
      <c r="H317" s="65" t="s">
        <v>3011</v>
      </c>
      <c r="I317" s="65" t="s">
        <v>1272</v>
      </c>
      <c r="J317" s="65" t="s">
        <v>5316</v>
      </c>
    </row>
    <row r="318" spans="1:10" x14ac:dyDescent="0.25">
      <c r="A318" s="63">
        <v>13140</v>
      </c>
      <c r="B318" s="63" t="s">
        <v>5315</v>
      </c>
      <c r="C318" s="63">
        <v>2009</v>
      </c>
      <c r="D318" s="64">
        <v>40106</v>
      </c>
      <c r="E318" s="63">
        <v>38</v>
      </c>
      <c r="F318" s="63">
        <v>50</v>
      </c>
      <c r="G318" s="63">
        <v>2882</v>
      </c>
      <c r="H318" s="65" t="s">
        <v>3011</v>
      </c>
      <c r="I318" s="65" t="s">
        <v>1272</v>
      </c>
      <c r="J318" s="65" t="s">
        <v>5317</v>
      </c>
    </row>
    <row r="319" spans="1:10" x14ac:dyDescent="0.25">
      <c r="A319" s="63">
        <v>13142</v>
      </c>
      <c r="B319" s="63" t="s">
        <v>5315</v>
      </c>
      <c r="C319" s="63">
        <v>2009</v>
      </c>
      <c r="D319" s="64">
        <v>40106</v>
      </c>
      <c r="E319" s="63">
        <v>103</v>
      </c>
      <c r="F319" s="63">
        <v>65</v>
      </c>
      <c r="G319" s="63">
        <v>6695</v>
      </c>
      <c r="H319" s="65" t="s">
        <v>3011</v>
      </c>
      <c r="I319" s="65" t="s">
        <v>1272</v>
      </c>
      <c r="J319" s="65" t="s">
        <v>5318</v>
      </c>
    </row>
    <row r="320" spans="1:10" x14ac:dyDescent="0.25">
      <c r="A320" s="63">
        <v>13143</v>
      </c>
      <c r="B320" s="63" t="s">
        <v>5315</v>
      </c>
      <c r="C320" s="63">
        <v>2009</v>
      </c>
      <c r="D320" s="64">
        <v>40106</v>
      </c>
      <c r="E320" s="63">
        <v>116</v>
      </c>
      <c r="F320" s="63">
        <v>65</v>
      </c>
      <c r="G320" s="63">
        <v>7540</v>
      </c>
      <c r="H320" s="65" t="s">
        <v>3011</v>
      </c>
      <c r="I320" s="65" t="s">
        <v>1272</v>
      </c>
      <c r="J320" s="65" t="s">
        <v>5319</v>
      </c>
    </row>
    <row r="321" spans="1:10" x14ac:dyDescent="0.25">
      <c r="A321" s="63">
        <v>13141</v>
      </c>
      <c r="B321" s="63" t="s">
        <v>5320</v>
      </c>
      <c r="C321" s="63">
        <v>2009</v>
      </c>
      <c r="D321" s="64">
        <v>40107</v>
      </c>
      <c r="E321" s="63">
        <v>29</v>
      </c>
      <c r="F321" s="63">
        <v>198</v>
      </c>
      <c r="G321" s="63">
        <v>7430</v>
      </c>
      <c r="H321" s="65" t="s">
        <v>3011</v>
      </c>
      <c r="I321" s="65" t="s">
        <v>1272</v>
      </c>
      <c r="J321" s="65" t="s">
        <v>5321</v>
      </c>
    </row>
    <row r="322" spans="1:10" x14ac:dyDescent="0.25">
      <c r="A322" s="63">
        <v>13144</v>
      </c>
      <c r="B322" s="63" t="s">
        <v>5320</v>
      </c>
      <c r="C322" s="63">
        <v>2009</v>
      </c>
      <c r="D322" s="64">
        <v>40107</v>
      </c>
      <c r="E322" s="63">
        <v>545</v>
      </c>
      <c r="F322" s="63">
        <v>8</v>
      </c>
      <c r="G322" s="63">
        <v>4360</v>
      </c>
      <c r="H322" s="65" t="s">
        <v>3011</v>
      </c>
      <c r="I322" s="65" t="s">
        <v>1272</v>
      </c>
      <c r="J322" s="65" t="s">
        <v>5322</v>
      </c>
    </row>
    <row r="323" spans="1:10" x14ac:dyDescent="0.25">
      <c r="A323" s="63">
        <v>13130</v>
      </c>
      <c r="B323" s="63" t="s">
        <v>5323</v>
      </c>
      <c r="C323" s="63">
        <v>2009</v>
      </c>
      <c r="D323" s="64">
        <v>40108</v>
      </c>
      <c r="E323" s="63">
        <v>178</v>
      </c>
      <c r="F323" s="63">
        <v>25</v>
      </c>
      <c r="G323" s="63">
        <v>4450</v>
      </c>
      <c r="H323" s="65" t="s">
        <v>3011</v>
      </c>
      <c r="I323" s="65" t="s">
        <v>1272</v>
      </c>
      <c r="J323" s="65" t="s">
        <v>5324</v>
      </c>
    </row>
    <row r="324" spans="1:10" x14ac:dyDescent="0.25">
      <c r="A324" s="63">
        <v>13079</v>
      </c>
      <c r="B324" s="63" t="s">
        <v>5325</v>
      </c>
      <c r="C324" s="63">
        <v>2009</v>
      </c>
      <c r="D324" s="64">
        <v>40109</v>
      </c>
      <c r="E324" s="63">
        <v>33</v>
      </c>
      <c r="F324" s="63">
        <v>30</v>
      </c>
      <c r="G324" s="63">
        <v>990</v>
      </c>
      <c r="H324" s="65" t="s">
        <v>3010</v>
      </c>
      <c r="I324" s="65" t="s">
        <v>1274</v>
      </c>
      <c r="J324" s="65" t="s">
        <v>5326</v>
      </c>
    </row>
    <row r="325" spans="1:10" x14ac:dyDescent="0.25">
      <c r="A325" s="63">
        <v>13080</v>
      </c>
      <c r="B325" s="63" t="s">
        <v>5325</v>
      </c>
      <c r="C325" s="63">
        <v>2009</v>
      </c>
      <c r="D325" s="64">
        <v>40109</v>
      </c>
      <c r="E325" s="63">
        <v>19</v>
      </c>
      <c r="F325" s="63">
        <v>16</v>
      </c>
      <c r="G325" s="63">
        <v>304</v>
      </c>
      <c r="H325" s="65" t="s">
        <v>3010</v>
      </c>
      <c r="I325" s="65" t="s">
        <v>1274</v>
      </c>
      <c r="J325" s="65" t="s">
        <v>5327</v>
      </c>
    </row>
    <row r="326" spans="1:10" x14ac:dyDescent="0.25">
      <c r="A326" s="63">
        <v>13081</v>
      </c>
      <c r="B326" s="63" t="s">
        <v>5325</v>
      </c>
      <c r="C326" s="63">
        <v>2009</v>
      </c>
      <c r="D326" s="64">
        <v>40109</v>
      </c>
      <c r="E326" s="63">
        <v>107</v>
      </c>
      <c r="F326" s="63">
        <v>2918</v>
      </c>
      <c r="G326" s="63">
        <v>30661</v>
      </c>
      <c r="H326" s="65" t="s">
        <v>3010</v>
      </c>
      <c r="I326" s="65" t="s">
        <v>1274</v>
      </c>
      <c r="J326" s="65" t="s">
        <v>5328</v>
      </c>
    </row>
    <row r="327" spans="1:10" x14ac:dyDescent="0.25">
      <c r="A327" s="63">
        <v>13082</v>
      </c>
      <c r="B327" s="63" t="s">
        <v>5329</v>
      </c>
      <c r="C327" s="63">
        <v>2009</v>
      </c>
      <c r="D327" s="64">
        <v>40113</v>
      </c>
      <c r="E327" s="63">
        <v>28</v>
      </c>
      <c r="F327" s="63">
        <v>1179</v>
      </c>
      <c r="G327" s="63">
        <v>19732</v>
      </c>
      <c r="H327" s="65" t="s">
        <v>3010</v>
      </c>
      <c r="I327" s="65" t="s">
        <v>1270</v>
      </c>
      <c r="J327" s="65" t="s">
        <v>5330</v>
      </c>
    </row>
    <row r="328" spans="1:10" x14ac:dyDescent="0.25">
      <c r="A328" s="63">
        <v>13083</v>
      </c>
      <c r="B328" s="63" t="s">
        <v>5331</v>
      </c>
      <c r="C328" s="63">
        <v>2009</v>
      </c>
      <c r="D328" s="64">
        <v>40114</v>
      </c>
      <c r="E328" s="63">
        <v>39</v>
      </c>
      <c r="F328" s="63">
        <v>50</v>
      </c>
      <c r="G328" s="63">
        <v>1950</v>
      </c>
      <c r="H328" s="65" t="s">
        <v>3010</v>
      </c>
      <c r="I328" s="65" t="s">
        <v>1274</v>
      </c>
      <c r="J328" s="65" t="s">
        <v>5330</v>
      </c>
    </row>
    <row r="329" spans="1:10" x14ac:dyDescent="0.25">
      <c r="A329" s="63">
        <v>13134</v>
      </c>
      <c r="B329" s="63" t="s">
        <v>5331</v>
      </c>
      <c r="C329" s="63">
        <v>2009</v>
      </c>
      <c r="D329" s="64">
        <v>40114</v>
      </c>
      <c r="E329" s="63">
        <v>329</v>
      </c>
      <c r="F329" s="63">
        <v>26</v>
      </c>
      <c r="G329" s="63">
        <v>8554</v>
      </c>
      <c r="H329" s="65" t="s">
        <v>3011</v>
      </c>
      <c r="I329" s="65" t="s">
        <v>1272</v>
      </c>
      <c r="J329" s="65" t="s">
        <v>5332</v>
      </c>
    </row>
    <row r="330" spans="1:10" x14ac:dyDescent="0.25">
      <c r="A330" s="63">
        <v>13084</v>
      </c>
      <c r="B330" s="63" t="s">
        <v>5333</v>
      </c>
      <c r="C330" s="63">
        <v>2009</v>
      </c>
      <c r="D330" s="64">
        <v>40115</v>
      </c>
      <c r="E330" s="63">
        <v>95</v>
      </c>
      <c r="F330" s="63">
        <v>635</v>
      </c>
      <c r="G330" s="63">
        <v>60325</v>
      </c>
      <c r="H330" s="65" t="s">
        <v>3010</v>
      </c>
      <c r="I330" s="65" t="s">
        <v>1299</v>
      </c>
      <c r="J330" s="65" t="s">
        <v>4190</v>
      </c>
    </row>
    <row r="331" spans="1:10" x14ac:dyDescent="0.25">
      <c r="A331" s="63">
        <v>13085</v>
      </c>
      <c r="B331" s="63" t="s">
        <v>5333</v>
      </c>
      <c r="C331" s="63">
        <v>2009</v>
      </c>
      <c r="D331" s="64">
        <v>40115</v>
      </c>
      <c r="E331" s="63">
        <v>25</v>
      </c>
      <c r="F331" s="63">
        <v>172</v>
      </c>
      <c r="G331" s="63">
        <v>4300</v>
      </c>
      <c r="H331" s="65" t="s">
        <v>3010</v>
      </c>
      <c r="I331" s="65" t="s">
        <v>1274</v>
      </c>
      <c r="J331" s="65" t="s">
        <v>5334</v>
      </c>
    </row>
    <row r="332" spans="1:10" x14ac:dyDescent="0.25">
      <c r="A332" s="63">
        <v>13086</v>
      </c>
      <c r="B332" s="63" t="s">
        <v>5333</v>
      </c>
      <c r="C332" s="63">
        <v>2009</v>
      </c>
      <c r="D332" s="64">
        <v>40115</v>
      </c>
      <c r="E332" s="63">
        <v>238</v>
      </c>
      <c r="F332" s="63">
        <v>274</v>
      </c>
      <c r="G332" s="63">
        <v>19450</v>
      </c>
      <c r="H332" s="65" t="s">
        <v>3010</v>
      </c>
      <c r="I332" s="65" t="s">
        <v>1299</v>
      </c>
      <c r="J332" s="65" t="s">
        <v>5335</v>
      </c>
    </row>
    <row r="333" spans="1:10" x14ac:dyDescent="0.25">
      <c r="A333" s="63">
        <v>13087</v>
      </c>
      <c r="B333" s="63" t="s">
        <v>5333</v>
      </c>
      <c r="C333" s="63">
        <v>2009</v>
      </c>
      <c r="D333" s="64">
        <v>40115</v>
      </c>
      <c r="E333" s="63">
        <v>64</v>
      </c>
      <c r="F333" s="63">
        <v>1110</v>
      </c>
      <c r="G333" s="63">
        <v>64480</v>
      </c>
      <c r="H333" s="65" t="s">
        <v>3010</v>
      </c>
      <c r="I333" s="65" t="s">
        <v>1322</v>
      </c>
      <c r="J333" s="65" t="s">
        <v>5336</v>
      </c>
    </row>
    <row r="334" spans="1:10" x14ac:dyDescent="0.25">
      <c r="A334" s="63">
        <v>13088</v>
      </c>
      <c r="B334" s="63" t="s">
        <v>5333</v>
      </c>
      <c r="C334" s="63">
        <v>2009</v>
      </c>
      <c r="D334" s="64">
        <v>40115</v>
      </c>
      <c r="E334" s="63">
        <v>235</v>
      </c>
      <c r="F334" s="63">
        <v>136</v>
      </c>
      <c r="G334" s="63">
        <v>29189</v>
      </c>
      <c r="H334" s="65" t="s">
        <v>3010</v>
      </c>
      <c r="I334" s="65" t="s">
        <v>1322</v>
      </c>
      <c r="J334" s="65" t="s">
        <v>5337</v>
      </c>
    </row>
    <row r="335" spans="1:10" x14ac:dyDescent="0.25">
      <c r="A335" s="63">
        <v>13089</v>
      </c>
      <c r="B335" s="63" t="s">
        <v>5333</v>
      </c>
      <c r="C335" s="63">
        <v>2009</v>
      </c>
      <c r="D335" s="64">
        <v>40115</v>
      </c>
      <c r="E335" s="63">
        <v>75</v>
      </c>
      <c r="F335" s="63">
        <v>12</v>
      </c>
      <c r="G335" s="63">
        <v>900</v>
      </c>
      <c r="H335" s="65" t="s">
        <v>3010</v>
      </c>
      <c r="I335" s="65" t="s">
        <v>1299</v>
      </c>
      <c r="J335" s="65" t="s">
        <v>5338</v>
      </c>
    </row>
    <row r="336" spans="1:10" x14ac:dyDescent="0.25">
      <c r="A336" s="63">
        <v>13090</v>
      </c>
      <c r="B336" s="63" t="s">
        <v>5339</v>
      </c>
      <c r="C336" s="63">
        <v>2009</v>
      </c>
      <c r="D336" s="64">
        <v>40116</v>
      </c>
      <c r="E336" s="63">
        <v>294</v>
      </c>
      <c r="F336" s="63">
        <v>730</v>
      </c>
      <c r="G336" s="63">
        <v>27862</v>
      </c>
      <c r="H336" s="65" t="s">
        <v>3010</v>
      </c>
      <c r="I336" s="65" t="s">
        <v>1274</v>
      </c>
      <c r="J336" s="65" t="s">
        <v>5340</v>
      </c>
    </row>
    <row r="337" spans="1:10" x14ac:dyDescent="0.25">
      <c r="A337" s="63">
        <v>13159</v>
      </c>
      <c r="B337" s="63" t="s">
        <v>5341</v>
      </c>
      <c r="C337" s="63">
        <v>2009</v>
      </c>
      <c r="D337" s="64">
        <v>40119</v>
      </c>
      <c r="E337" s="63">
        <v>81</v>
      </c>
      <c r="F337" s="63">
        <v>27</v>
      </c>
      <c r="G337" s="63">
        <v>2187</v>
      </c>
      <c r="H337" s="65" t="s">
        <v>3011</v>
      </c>
      <c r="I337" s="65" t="s">
        <v>1272</v>
      </c>
      <c r="J337" s="65" t="s">
        <v>5342</v>
      </c>
    </row>
    <row r="338" spans="1:10" x14ac:dyDescent="0.25">
      <c r="A338" s="63">
        <v>13160</v>
      </c>
      <c r="B338" s="63" t="s">
        <v>5343</v>
      </c>
      <c r="C338" s="63">
        <v>2009</v>
      </c>
      <c r="D338" s="64">
        <v>40120</v>
      </c>
      <c r="E338" s="63">
        <v>356</v>
      </c>
      <c r="F338" s="63">
        <v>34</v>
      </c>
      <c r="G338" s="63">
        <v>2773</v>
      </c>
      <c r="H338" s="65" t="s">
        <v>3011</v>
      </c>
      <c r="I338" s="65" t="s">
        <v>1272</v>
      </c>
      <c r="J338" s="65" t="s">
        <v>5344</v>
      </c>
    </row>
    <row r="339" spans="1:10" x14ac:dyDescent="0.25">
      <c r="A339" s="63">
        <v>13145</v>
      </c>
      <c r="B339" s="63" t="s">
        <v>5345</v>
      </c>
      <c r="C339" s="63">
        <v>2009</v>
      </c>
      <c r="D339" s="64">
        <v>40121</v>
      </c>
      <c r="E339" s="63">
        <v>332</v>
      </c>
      <c r="F339" s="63">
        <v>67</v>
      </c>
      <c r="G339" s="63">
        <v>12515</v>
      </c>
      <c r="H339" s="65" t="s">
        <v>3010</v>
      </c>
      <c r="I339" s="65" t="s">
        <v>1283</v>
      </c>
      <c r="J339" s="65" t="s">
        <v>5346</v>
      </c>
    </row>
    <row r="340" spans="1:10" x14ac:dyDescent="0.25">
      <c r="A340" s="63">
        <v>13161</v>
      </c>
      <c r="B340" s="63" t="s">
        <v>5347</v>
      </c>
      <c r="C340" s="63">
        <v>2009</v>
      </c>
      <c r="D340" s="64">
        <v>40122</v>
      </c>
      <c r="E340" s="63">
        <v>560</v>
      </c>
      <c r="F340" s="63">
        <v>91</v>
      </c>
      <c r="G340" s="63">
        <v>25137</v>
      </c>
      <c r="H340" s="65" t="s">
        <v>3011</v>
      </c>
      <c r="I340" s="65" t="s">
        <v>1272</v>
      </c>
      <c r="J340" s="65" t="s">
        <v>5348</v>
      </c>
    </row>
    <row r="341" spans="1:10" x14ac:dyDescent="0.25">
      <c r="A341" s="63">
        <v>13162</v>
      </c>
      <c r="B341" s="63" t="s">
        <v>5349</v>
      </c>
      <c r="C341" s="63">
        <v>2009</v>
      </c>
      <c r="D341" s="64">
        <v>40127</v>
      </c>
      <c r="E341" s="63">
        <v>418</v>
      </c>
      <c r="F341" s="63">
        <v>130</v>
      </c>
      <c r="G341" s="63">
        <v>30852</v>
      </c>
      <c r="H341" s="65" t="s">
        <v>3011</v>
      </c>
      <c r="I341" s="65" t="s">
        <v>1272</v>
      </c>
      <c r="J341" s="65" t="s">
        <v>5350</v>
      </c>
    </row>
    <row r="342" spans="1:10" x14ac:dyDescent="0.25">
      <c r="A342" s="63">
        <v>13167</v>
      </c>
      <c r="B342" s="63" t="s">
        <v>5349</v>
      </c>
      <c r="C342" s="63">
        <v>2009</v>
      </c>
      <c r="D342" s="64">
        <v>40127</v>
      </c>
      <c r="E342" s="63">
        <v>440</v>
      </c>
      <c r="F342" s="63">
        <v>3</v>
      </c>
      <c r="G342" s="63">
        <v>1320</v>
      </c>
      <c r="H342" s="65" t="s">
        <v>3011</v>
      </c>
      <c r="I342" s="65" t="s">
        <v>1272</v>
      </c>
      <c r="J342" s="65" t="s">
        <v>5351</v>
      </c>
    </row>
    <row r="343" spans="1:10" x14ac:dyDescent="0.25">
      <c r="A343" s="63">
        <v>13146</v>
      </c>
      <c r="B343" s="63" t="s">
        <v>5352</v>
      </c>
      <c r="C343" s="63">
        <v>2009</v>
      </c>
      <c r="D343" s="64">
        <v>40132</v>
      </c>
      <c r="E343" s="63">
        <v>638</v>
      </c>
      <c r="F343" s="63">
        <v>398</v>
      </c>
      <c r="G343" s="63">
        <v>37359</v>
      </c>
      <c r="H343" s="65" t="s">
        <v>3010</v>
      </c>
      <c r="I343" s="65" t="s">
        <v>1274</v>
      </c>
      <c r="J343" s="65" t="s">
        <v>5353</v>
      </c>
    </row>
    <row r="344" spans="1:10" x14ac:dyDescent="0.25">
      <c r="A344" s="63">
        <v>13147</v>
      </c>
      <c r="B344" s="63" t="s">
        <v>5352</v>
      </c>
      <c r="C344" s="63">
        <v>2009</v>
      </c>
      <c r="D344" s="64">
        <v>40132</v>
      </c>
      <c r="E344" s="63">
        <v>190</v>
      </c>
      <c r="F344" s="63">
        <v>176</v>
      </c>
      <c r="G344" s="63">
        <v>24965</v>
      </c>
      <c r="H344" s="65" t="s">
        <v>3010</v>
      </c>
      <c r="I344" s="65" t="s">
        <v>1274</v>
      </c>
      <c r="J344" s="65" t="s">
        <v>5354</v>
      </c>
    </row>
    <row r="345" spans="1:10" x14ac:dyDescent="0.25">
      <c r="A345" s="63">
        <v>13158</v>
      </c>
      <c r="B345" s="63" t="s">
        <v>5352</v>
      </c>
      <c r="C345" s="63">
        <v>2009</v>
      </c>
      <c r="D345" s="64">
        <v>40132</v>
      </c>
      <c r="E345" s="63">
        <v>442</v>
      </c>
      <c r="F345" s="63">
        <v>181</v>
      </c>
      <c r="G345" s="63">
        <v>17602</v>
      </c>
      <c r="H345" s="65" t="s">
        <v>3011</v>
      </c>
      <c r="I345" s="65" t="s">
        <v>1272</v>
      </c>
      <c r="J345" s="65" t="s">
        <v>5355</v>
      </c>
    </row>
    <row r="346" spans="1:10" x14ac:dyDescent="0.25">
      <c r="A346" s="63">
        <v>13148</v>
      </c>
      <c r="B346" s="63" t="s">
        <v>5356</v>
      </c>
      <c r="C346" s="63">
        <v>2009</v>
      </c>
      <c r="D346" s="64">
        <v>40133</v>
      </c>
      <c r="E346" s="63">
        <v>101</v>
      </c>
      <c r="F346" s="63">
        <v>182</v>
      </c>
      <c r="G346" s="63">
        <v>18382</v>
      </c>
      <c r="H346" s="65" t="s">
        <v>3010</v>
      </c>
      <c r="I346" s="65" t="s">
        <v>1274</v>
      </c>
      <c r="J346" s="65" t="s">
        <v>5357</v>
      </c>
    </row>
    <row r="347" spans="1:10" x14ac:dyDescent="0.25">
      <c r="A347" s="63">
        <v>13165</v>
      </c>
      <c r="B347" s="63" t="s">
        <v>5356</v>
      </c>
      <c r="C347" s="63">
        <v>2009</v>
      </c>
      <c r="D347" s="64">
        <v>40133</v>
      </c>
      <c r="E347" s="63">
        <v>501</v>
      </c>
      <c r="F347" s="63">
        <v>16</v>
      </c>
      <c r="G347" s="63">
        <v>8016</v>
      </c>
      <c r="H347" s="65" t="s">
        <v>3011</v>
      </c>
      <c r="I347" s="65" t="s">
        <v>1272</v>
      </c>
      <c r="J347" s="65" t="s">
        <v>5358</v>
      </c>
    </row>
    <row r="348" spans="1:10" x14ac:dyDescent="0.25">
      <c r="A348" s="63">
        <v>13149</v>
      </c>
      <c r="B348" s="63" t="s">
        <v>5359</v>
      </c>
      <c r="C348" s="63">
        <v>2009</v>
      </c>
      <c r="D348" s="64">
        <v>40134</v>
      </c>
      <c r="E348" s="63">
        <v>130</v>
      </c>
      <c r="F348" s="63">
        <v>50</v>
      </c>
      <c r="G348" s="63">
        <v>6500</v>
      </c>
      <c r="H348" s="65" t="s">
        <v>3010</v>
      </c>
      <c r="I348" s="65" t="s">
        <v>1274</v>
      </c>
      <c r="J348" s="65" t="s">
        <v>5360</v>
      </c>
    </row>
    <row r="349" spans="1:10" x14ac:dyDescent="0.25">
      <c r="A349" s="63">
        <v>13150</v>
      </c>
      <c r="B349" s="63" t="s">
        <v>5359</v>
      </c>
      <c r="C349" s="63">
        <v>2009</v>
      </c>
      <c r="D349" s="64">
        <v>40134</v>
      </c>
      <c r="E349" s="63">
        <v>42</v>
      </c>
      <c r="F349" s="63">
        <v>1807</v>
      </c>
      <c r="G349" s="63">
        <v>37448</v>
      </c>
      <c r="H349" s="65" t="s">
        <v>3010</v>
      </c>
      <c r="I349" s="65" t="s">
        <v>1283</v>
      </c>
      <c r="J349" s="65" t="s">
        <v>5361</v>
      </c>
    </row>
    <row r="350" spans="1:10" x14ac:dyDescent="0.25">
      <c r="A350" s="63">
        <v>13163</v>
      </c>
      <c r="B350" s="63" t="s">
        <v>5359</v>
      </c>
      <c r="C350" s="63">
        <v>2009</v>
      </c>
      <c r="D350" s="64">
        <v>40134</v>
      </c>
      <c r="E350" s="63">
        <v>462</v>
      </c>
      <c r="F350" s="63">
        <v>4</v>
      </c>
      <c r="G350" s="63">
        <v>1848</v>
      </c>
      <c r="H350" s="65" t="s">
        <v>3011</v>
      </c>
      <c r="I350" s="65" t="s">
        <v>1272</v>
      </c>
      <c r="J350" s="65" t="s">
        <v>5362</v>
      </c>
    </row>
    <row r="351" spans="1:10" x14ac:dyDescent="0.25">
      <c r="A351" s="63">
        <v>13166</v>
      </c>
      <c r="B351" s="63" t="s">
        <v>5359</v>
      </c>
      <c r="C351" s="63">
        <v>2009</v>
      </c>
      <c r="D351" s="64">
        <v>40134</v>
      </c>
      <c r="E351" s="63">
        <v>374</v>
      </c>
      <c r="F351" s="63">
        <v>4</v>
      </c>
      <c r="G351" s="63">
        <v>1496</v>
      </c>
      <c r="H351" s="65" t="s">
        <v>3011</v>
      </c>
      <c r="I351" s="65" t="s">
        <v>1272</v>
      </c>
      <c r="J351" s="65" t="s">
        <v>5363</v>
      </c>
    </row>
    <row r="352" spans="1:10" x14ac:dyDescent="0.25">
      <c r="A352" s="63">
        <v>13164</v>
      </c>
      <c r="B352" s="63" t="s">
        <v>5364</v>
      </c>
      <c r="C352" s="63">
        <v>2009</v>
      </c>
      <c r="D352" s="64">
        <v>40136</v>
      </c>
      <c r="E352" s="63">
        <v>480</v>
      </c>
      <c r="F352" s="63">
        <v>44</v>
      </c>
      <c r="G352" s="63">
        <v>15180</v>
      </c>
      <c r="H352" s="65" t="s">
        <v>3011</v>
      </c>
      <c r="I352" s="65" t="s">
        <v>1272</v>
      </c>
      <c r="J352" s="65" t="s">
        <v>5365</v>
      </c>
    </row>
    <row r="353" spans="1:10" x14ac:dyDescent="0.25">
      <c r="A353" s="63">
        <v>13151</v>
      </c>
      <c r="B353" s="63" t="s">
        <v>5366</v>
      </c>
      <c r="C353" s="63">
        <v>2009</v>
      </c>
      <c r="D353" s="64">
        <v>40139</v>
      </c>
      <c r="E353" s="63">
        <v>26</v>
      </c>
      <c r="F353" s="63">
        <v>2516</v>
      </c>
      <c r="G353" s="63">
        <v>65416</v>
      </c>
      <c r="H353" s="65" t="s">
        <v>3010</v>
      </c>
      <c r="I353" s="65" t="s">
        <v>1270</v>
      </c>
      <c r="J353" s="65" t="s">
        <v>1886</v>
      </c>
    </row>
    <row r="354" spans="1:10" x14ac:dyDescent="0.25">
      <c r="A354" s="63">
        <v>13152</v>
      </c>
      <c r="B354" s="63" t="s">
        <v>5367</v>
      </c>
      <c r="C354" s="63">
        <v>2009</v>
      </c>
      <c r="D354" s="64">
        <v>40140</v>
      </c>
      <c r="E354" s="63">
        <v>75</v>
      </c>
      <c r="F354" s="63">
        <v>65</v>
      </c>
      <c r="G354" s="63">
        <v>4875</v>
      </c>
      <c r="H354" s="65" t="s">
        <v>3010</v>
      </c>
      <c r="I354" s="65" t="s">
        <v>1274</v>
      </c>
      <c r="J354" s="65" t="s">
        <v>5368</v>
      </c>
    </row>
    <row r="355" spans="1:10" x14ac:dyDescent="0.25">
      <c r="A355" s="63">
        <v>13168</v>
      </c>
      <c r="B355" s="63" t="s">
        <v>5369</v>
      </c>
      <c r="C355" s="63">
        <v>2009</v>
      </c>
      <c r="D355" s="64">
        <v>40141</v>
      </c>
      <c r="E355" s="63">
        <v>27</v>
      </c>
      <c r="F355" s="63">
        <v>49</v>
      </c>
      <c r="G355" s="63">
        <v>1323</v>
      </c>
      <c r="H355" s="65" t="s">
        <v>3011</v>
      </c>
      <c r="I355" s="65" t="s">
        <v>1272</v>
      </c>
      <c r="J355" s="65" t="s">
        <v>5370</v>
      </c>
    </row>
    <row r="356" spans="1:10" x14ac:dyDescent="0.25">
      <c r="A356" s="63">
        <v>13153</v>
      </c>
      <c r="B356" s="63" t="s">
        <v>5371</v>
      </c>
      <c r="C356" s="63">
        <v>2009</v>
      </c>
      <c r="D356" s="64">
        <v>40142</v>
      </c>
      <c r="E356" s="63">
        <v>89</v>
      </c>
      <c r="F356" s="63">
        <v>12</v>
      </c>
      <c r="G356" s="63">
        <v>1068</v>
      </c>
      <c r="H356" s="65" t="s">
        <v>3010</v>
      </c>
      <c r="I356" s="65" t="s">
        <v>1274</v>
      </c>
      <c r="J356" s="65" t="s">
        <v>5372</v>
      </c>
    </row>
    <row r="357" spans="1:10" x14ac:dyDescent="0.25">
      <c r="A357" s="63">
        <v>13154</v>
      </c>
      <c r="B357" s="63" t="s">
        <v>5373</v>
      </c>
      <c r="C357" s="63">
        <v>2009</v>
      </c>
      <c r="D357" s="64">
        <v>40143</v>
      </c>
      <c r="E357" s="63">
        <v>216</v>
      </c>
      <c r="F357" s="63">
        <v>372</v>
      </c>
      <c r="G357" s="63">
        <v>58029</v>
      </c>
      <c r="H357" s="65" t="s">
        <v>3010</v>
      </c>
      <c r="I357" s="65" t="s">
        <v>1274</v>
      </c>
      <c r="J357" s="65" t="s">
        <v>5374</v>
      </c>
    </row>
    <row r="358" spans="1:10" x14ac:dyDescent="0.25">
      <c r="A358" s="63">
        <v>13170</v>
      </c>
      <c r="B358" s="63" t="s">
        <v>5373</v>
      </c>
      <c r="C358" s="63">
        <v>2009</v>
      </c>
      <c r="D358" s="64">
        <v>40143</v>
      </c>
      <c r="E358" s="63">
        <v>359</v>
      </c>
      <c r="F358" s="63">
        <v>14</v>
      </c>
      <c r="G358" s="63">
        <v>5026</v>
      </c>
      <c r="H358" s="65" t="s">
        <v>3011</v>
      </c>
      <c r="I358" s="65" t="s">
        <v>1272</v>
      </c>
      <c r="J358" s="65" t="s">
        <v>5375</v>
      </c>
    </row>
    <row r="359" spans="1:10" x14ac:dyDescent="0.25">
      <c r="A359" s="63">
        <v>13155</v>
      </c>
      <c r="B359" s="63" t="s">
        <v>5376</v>
      </c>
      <c r="C359" s="63">
        <v>2009</v>
      </c>
      <c r="D359" s="64">
        <v>40144</v>
      </c>
      <c r="E359" s="63">
        <v>18</v>
      </c>
      <c r="F359" s="63">
        <v>1180</v>
      </c>
      <c r="G359" s="63">
        <v>21240</v>
      </c>
      <c r="H359" s="65" t="s">
        <v>3010</v>
      </c>
      <c r="I359" s="65" t="s">
        <v>1274</v>
      </c>
      <c r="J359" s="65" t="s">
        <v>5377</v>
      </c>
    </row>
    <row r="360" spans="1:10" x14ac:dyDescent="0.25">
      <c r="A360" s="63">
        <v>13169</v>
      </c>
      <c r="B360" s="63" t="s">
        <v>5376</v>
      </c>
      <c r="C360" s="63">
        <v>2009</v>
      </c>
      <c r="D360" s="64">
        <v>40144</v>
      </c>
      <c r="E360" s="63">
        <v>240</v>
      </c>
      <c r="F360" s="63">
        <v>17</v>
      </c>
      <c r="G360" s="63">
        <v>4080</v>
      </c>
      <c r="H360" s="65" t="s">
        <v>3011</v>
      </c>
      <c r="I360" s="65" t="s">
        <v>1272</v>
      </c>
      <c r="J360" s="65" t="s">
        <v>5378</v>
      </c>
    </row>
    <row r="361" spans="1:10" x14ac:dyDescent="0.25">
      <c r="A361" s="63">
        <v>13157</v>
      </c>
      <c r="B361" s="63" t="s">
        <v>5379</v>
      </c>
      <c r="C361" s="63">
        <v>2009</v>
      </c>
      <c r="D361" s="64">
        <v>40147</v>
      </c>
      <c r="E361" s="63">
        <v>85</v>
      </c>
      <c r="F361" s="63">
        <v>4477</v>
      </c>
      <c r="G361" s="63">
        <v>70515</v>
      </c>
      <c r="H361" s="65" t="s">
        <v>3010</v>
      </c>
      <c r="I361" s="65" t="s">
        <v>1274</v>
      </c>
      <c r="J361" s="65" t="s">
        <v>5380</v>
      </c>
    </row>
    <row r="362" spans="1:10" x14ac:dyDescent="0.25">
      <c r="A362" s="63">
        <v>13171</v>
      </c>
      <c r="B362" s="63" t="s">
        <v>5379</v>
      </c>
      <c r="C362" s="63">
        <v>2009</v>
      </c>
      <c r="D362" s="64">
        <v>40147</v>
      </c>
      <c r="E362" s="63">
        <v>36</v>
      </c>
      <c r="F362" s="63">
        <v>49</v>
      </c>
      <c r="G362" s="63">
        <v>1764</v>
      </c>
      <c r="H362" s="65" t="s">
        <v>3011</v>
      </c>
      <c r="I362" s="65" t="s">
        <v>1272</v>
      </c>
      <c r="J362" s="65" t="s">
        <v>5381</v>
      </c>
    </row>
    <row r="363" spans="1:10" x14ac:dyDescent="0.25">
      <c r="A363" s="63">
        <v>13188</v>
      </c>
      <c r="B363" s="63" t="s">
        <v>5382</v>
      </c>
      <c r="C363" s="63">
        <v>2009</v>
      </c>
      <c r="D363" s="64">
        <v>40148</v>
      </c>
      <c r="E363" s="63">
        <v>45</v>
      </c>
      <c r="F363" s="63">
        <v>17</v>
      </c>
      <c r="G363" s="63">
        <v>765</v>
      </c>
      <c r="H363" s="65" t="s">
        <v>3011</v>
      </c>
      <c r="I363" s="65" t="s">
        <v>1272</v>
      </c>
      <c r="J363" s="65" t="s">
        <v>5383</v>
      </c>
    </row>
    <row r="364" spans="1:10" x14ac:dyDescent="0.25">
      <c r="A364" s="63">
        <v>13173</v>
      </c>
      <c r="B364" s="63" t="s">
        <v>5384</v>
      </c>
      <c r="C364" s="63">
        <v>2009</v>
      </c>
      <c r="D364" s="64">
        <v>40149</v>
      </c>
      <c r="E364" s="63">
        <v>1077</v>
      </c>
      <c r="F364" s="63">
        <v>216</v>
      </c>
      <c r="G364" s="63">
        <v>46992</v>
      </c>
      <c r="H364" s="65" t="s">
        <v>3010</v>
      </c>
      <c r="I364" s="65" t="s">
        <v>1274</v>
      </c>
      <c r="J364" s="65" t="s">
        <v>5385</v>
      </c>
    </row>
    <row r="365" spans="1:10" x14ac:dyDescent="0.25">
      <c r="A365" s="63">
        <v>13174</v>
      </c>
      <c r="B365" s="63" t="s">
        <v>5384</v>
      </c>
      <c r="C365" s="63">
        <v>2009</v>
      </c>
      <c r="D365" s="64">
        <v>40149</v>
      </c>
      <c r="E365" s="63">
        <v>331</v>
      </c>
      <c r="F365" s="63">
        <v>53</v>
      </c>
      <c r="G365" s="63">
        <v>10334</v>
      </c>
      <c r="H365" s="65" t="s">
        <v>3010</v>
      </c>
      <c r="I365" s="65" t="s">
        <v>1322</v>
      </c>
      <c r="J365" s="65" t="s">
        <v>5386</v>
      </c>
    </row>
    <row r="366" spans="1:10" x14ac:dyDescent="0.25">
      <c r="A366" s="63">
        <v>13189</v>
      </c>
      <c r="B366" s="63" t="s">
        <v>5384</v>
      </c>
      <c r="C366" s="63">
        <v>2009</v>
      </c>
      <c r="D366" s="64">
        <v>40149</v>
      </c>
      <c r="E366" s="63">
        <v>128</v>
      </c>
      <c r="F366" s="63">
        <v>23</v>
      </c>
      <c r="G366" s="63">
        <v>2944</v>
      </c>
      <c r="H366" s="65" t="s">
        <v>3011</v>
      </c>
      <c r="I366" s="65" t="s">
        <v>1272</v>
      </c>
      <c r="J366" s="65" t="s">
        <v>5387</v>
      </c>
    </row>
    <row r="367" spans="1:10" x14ac:dyDescent="0.25">
      <c r="A367" s="63">
        <v>13190</v>
      </c>
      <c r="B367" s="63" t="s">
        <v>5384</v>
      </c>
      <c r="C367" s="63">
        <v>2009</v>
      </c>
      <c r="D367" s="64">
        <v>40149</v>
      </c>
      <c r="E367" s="63">
        <v>172</v>
      </c>
      <c r="F367" s="63">
        <v>193</v>
      </c>
      <c r="G367" s="63">
        <v>33196</v>
      </c>
      <c r="H367" s="65" t="s">
        <v>3011</v>
      </c>
      <c r="I367" s="65" t="s">
        <v>1272</v>
      </c>
      <c r="J367" s="65" t="s">
        <v>5388</v>
      </c>
    </row>
    <row r="368" spans="1:10" x14ac:dyDescent="0.25">
      <c r="A368" s="63">
        <v>13191</v>
      </c>
      <c r="B368" s="63" t="s">
        <v>5384</v>
      </c>
      <c r="C368" s="63">
        <v>2009</v>
      </c>
      <c r="D368" s="64">
        <v>40149</v>
      </c>
      <c r="E368" s="63">
        <v>172</v>
      </c>
      <c r="F368" s="63">
        <v>62</v>
      </c>
      <c r="G368" s="63">
        <v>10664</v>
      </c>
      <c r="H368" s="65" t="s">
        <v>3011</v>
      </c>
      <c r="I368" s="65" t="s">
        <v>1272</v>
      </c>
      <c r="J368" s="65" t="s">
        <v>5389</v>
      </c>
    </row>
    <row r="369" spans="1:10" x14ac:dyDescent="0.25">
      <c r="A369" s="63">
        <v>13175</v>
      </c>
      <c r="B369" s="63" t="s">
        <v>5390</v>
      </c>
      <c r="C369" s="63">
        <v>2009</v>
      </c>
      <c r="D369" s="64">
        <v>40150</v>
      </c>
      <c r="E369" s="63">
        <v>237</v>
      </c>
      <c r="F369" s="63">
        <v>76</v>
      </c>
      <c r="G369" s="63">
        <v>18012</v>
      </c>
      <c r="H369" s="65" t="s">
        <v>3010</v>
      </c>
      <c r="I369" s="65" t="s">
        <v>1322</v>
      </c>
      <c r="J369" s="65" t="s">
        <v>5391</v>
      </c>
    </row>
    <row r="370" spans="1:10" x14ac:dyDescent="0.25">
      <c r="A370" s="63">
        <v>13176</v>
      </c>
      <c r="B370" s="63" t="s">
        <v>5390</v>
      </c>
      <c r="C370" s="63">
        <v>2009</v>
      </c>
      <c r="D370" s="64">
        <v>40150</v>
      </c>
      <c r="E370" s="63">
        <v>79</v>
      </c>
      <c r="F370" s="63">
        <v>32</v>
      </c>
      <c r="G370" s="63">
        <v>2528</v>
      </c>
      <c r="H370" s="65" t="s">
        <v>3010</v>
      </c>
      <c r="I370" s="65" t="s">
        <v>1274</v>
      </c>
      <c r="J370" s="65" t="s">
        <v>5392</v>
      </c>
    </row>
    <row r="371" spans="1:10" x14ac:dyDescent="0.25">
      <c r="A371" s="63">
        <v>13177</v>
      </c>
      <c r="B371" s="63" t="s">
        <v>5390</v>
      </c>
      <c r="C371" s="63">
        <v>2009</v>
      </c>
      <c r="D371" s="64">
        <v>40150</v>
      </c>
      <c r="E371" s="63">
        <v>355</v>
      </c>
      <c r="F371" s="63">
        <v>30</v>
      </c>
      <c r="G371" s="63">
        <v>2772</v>
      </c>
      <c r="H371" s="65" t="s">
        <v>3010</v>
      </c>
      <c r="I371" s="65" t="s">
        <v>1322</v>
      </c>
      <c r="J371" s="65" t="s">
        <v>5393</v>
      </c>
    </row>
    <row r="372" spans="1:10" x14ac:dyDescent="0.25">
      <c r="A372" s="63">
        <v>13178</v>
      </c>
      <c r="B372" s="63" t="s">
        <v>5390</v>
      </c>
      <c r="C372" s="63">
        <v>2009</v>
      </c>
      <c r="D372" s="64">
        <v>40150</v>
      </c>
      <c r="E372" s="63">
        <v>275</v>
      </c>
      <c r="F372" s="63">
        <v>59</v>
      </c>
      <c r="G372" s="63">
        <v>8492</v>
      </c>
      <c r="H372" s="65" t="s">
        <v>3010</v>
      </c>
      <c r="I372" s="65" t="s">
        <v>1530</v>
      </c>
      <c r="J372" s="65" t="s">
        <v>5394</v>
      </c>
    </row>
    <row r="373" spans="1:10" x14ac:dyDescent="0.25">
      <c r="A373" s="63">
        <v>13192</v>
      </c>
      <c r="B373" s="63" t="s">
        <v>5390</v>
      </c>
      <c r="C373" s="63">
        <v>2009</v>
      </c>
      <c r="D373" s="64">
        <v>40150</v>
      </c>
      <c r="E373" s="63">
        <v>366</v>
      </c>
      <c r="F373" s="63">
        <v>11</v>
      </c>
      <c r="G373" s="63">
        <v>4026</v>
      </c>
      <c r="H373" s="65" t="s">
        <v>3011</v>
      </c>
      <c r="I373" s="65" t="s">
        <v>1272</v>
      </c>
      <c r="J373" s="65" t="s">
        <v>5395</v>
      </c>
    </row>
    <row r="374" spans="1:10" x14ac:dyDescent="0.25">
      <c r="A374" s="63">
        <v>13179</v>
      </c>
      <c r="B374" s="63" t="s">
        <v>5396</v>
      </c>
      <c r="C374" s="63">
        <v>2009</v>
      </c>
      <c r="D374" s="64">
        <v>40151</v>
      </c>
      <c r="E374" s="63">
        <v>348</v>
      </c>
      <c r="F374" s="63">
        <v>193</v>
      </c>
      <c r="G374" s="63">
        <v>13244</v>
      </c>
      <c r="H374" s="65" t="s">
        <v>3010</v>
      </c>
      <c r="I374" s="65" t="s">
        <v>1322</v>
      </c>
      <c r="J374" s="65" t="s">
        <v>5397</v>
      </c>
    </row>
    <row r="375" spans="1:10" x14ac:dyDescent="0.25">
      <c r="A375" s="63">
        <v>13180</v>
      </c>
      <c r="B375" s="63" t="s">
        <v>5398</v>
      </c>
      <c r="C375" s="63">
        <v>2009</v>
      </c>
      <c r="D375" s="64">
        <v>40153</v>
      </c>
      <c r="E375" s="63">
        <v>52</v>
      </c>
      <c r="F375" s="63">
        <v>2516</v>
      </c>
      <c r="G375" s="63">
        <v>111468</v>
      </c>
      <c r="H375" s="65" t="s">
        <v>3010</v>
      </c>
      <c r="I375" s="65" t="s">
        <v>1270</v>
      </c>
      <c r="J375" s="65" t="s">
        <v>1886</v>
      </c>
    </row>
    <row r="376" spans="1:10" x14ac:dyDescent="0.25">
      <c r="A376" s="63">
        <v>13181</v>
      </c>
      <c r="B376" s="63" t="s">
        <v>5399</v>
      </c>
      <c r="C376" s="63">
        <v>2009</v>
      </c>
      <c r="D376" s="64">
        <v>40154</v>
      </c>
      <c r="E376" s="63">
        <v>87</v>
      </c>
      <c r="F376" s="63">
        <v>935</v>
      </c>
      <c r="G376" s="63">
        <v>38883</v>
      </c>
      <c r="H376" s="65" t="s">
        <v>3010</v>
      </c>
      <c r="I376" s="65" t="s">
        <v>1270</v>
      </c>
      <c r="J376" s="65" t="s">
        <v>5400</v>
      </c>
    </row>
    <row r="377" spans="1:10" x14ac:dyDescent="0.25">
      <c r="A377" s="63">
        <v>13193</v>
      </c>
      <c r="B377" s="63" t="s">
        <v>5401</v>
      </c>
      <c r="C377" s="63">
        <v>2009</v>
      </c>
      <c r="D377" s="64">
        <v>40155</v>
      </c>
      <c r="E377" s="63">
        <v>90</v>
      </c>
      <c r="F377" s="63">
        <v>182</v>
      </c>
      <c r="G377" s="63">
        <v>16380</v>
      </c>
      <c r="H377" s="65" t="s">
        <v>3011</v>
      </c>
      <c r="I377" s="65" t="s">
        <v>1272</v>
      </c>
      <c r="J377" s="65" t="s">
        <v>5402</v>
      </c>
    </row>
    <row r="378" spans="1:10" x14ac:dyDescent="0.25">
      <c r="A378" s="63">
        <v>13194</v>
      </c>
      <c r="B378" s="63" t="s">
        <v>5401</v>
      </c>
      <c r="C378" s="63">
        <v>2009</v>
      </c>
      <c r="D378" s="64">
        <v>40155</v>
      </c>
      <c r="E378" s="63">
        <v>648</v>
      </c>
      <c r="F378" s="63">
        <v>6</v>
      </c>
      <c r="G378" s="63">
        <v>3888</v>
      </c>
      <c r="H378" s="65" t="s">
        <v>3011</v>
      </c>
      <c r="I378" s="65" t="s">
        <v>1272</v>
      </c>
      <c r="J378" s="65" t="s">
        <v>5403</v>
      </c>
    </row>
    <row r="379" spans="1:10" x14ac:dyDescent="0.25">
      <c r="A379" s="63">
        <v>13195</v>
      </c>
      <c r="B379" s="63" t="s">
        <v>5404</v>
      </c>
      <c r="C379" s="63">
        <v>2009</v>
      </c>
      <c r="D379" s="64">
        <v>40156</v>
      </c>
      <c r="E379" s="63">
        <v>255</v>
      </c>
      <c r="F379" s="63">
        <v>30</v>
      </c>
      <c r="G379" s="63">
        <v>6762</v>
      </c>
      <c r="H379" s="65" t="s">
        <v>3011</v>
      </c>
      <c r="I379" s="65" t="s">
        <v>1272</v>
      </c>
      <c r="J379" s="65" t="s">
        <v>5405</v>
      </c>
    </row>
    <row r="380" spans="1:10" x14ac:dyDescent="0.25">
      <c r="A380" s="63">
        <v>13196</v>
      </c>
      <c r="B380" s="63" t="s">
        <v>5406</v>
      </c>
      <c r="C380" s="63">
        <v>2009</v>
      </c>
      <c r="D380" s="64">
        <v>40157</v>
      </c>
      <c r="E380" s="63">
        <v>435</v>
      </c>
      <c r="F380" s="63">
        <v>11</v>
      </c>
      <c r="G380" s="63">
        <v>4785</v>
      </c>
      <c r="H380" s="65" t="s">
        <v>3011</v>
      </c>
      <c r="I380" s="65" t="s">
        <v>1272</v>
      </c>
      <c r="J380" s="65" t="s">
        <v>5407</v>
      </c>
    </row>
    <row r="381" spans="1:10" x14ac:dyDescent="0.25">
      <c r="A381" s="63">
        <v>13197</v>
      </c>
      <c r="B381" s="63" t="s">
        <v>5408</v>
      </c>
      <c r="C381" s="63">
        <v>2009</v>
      </c>
      <c r="D381" s="64">
        <v>40162</v>
      </c>
      <c r="E381" s="63">
        <v>492</v>
      </c>
      <c r="F381" s="63">
        <v>17</v>
      </c>
      <c r="G381" s="63">
        <v>8364</v>
      </c>
      <c r="H381" s="65" t="s">
        <v>3011</v>
      </c>
      <c r="I381" s="65" t="s">
        <v>1272</v>
      </c>
      <c r="J381" s="65" t="s">
        <v>5409</v>
      </c>
    </row>
    <row r="382" spans="1:10" x14ac:dyDescent="0.25">
      <c r="A382" s="63">
        <v>13182</v>
      </c>
      <c r="B382" s="63" t="s">
        <v>5410</v>
      </c>
      <c r="C382" s="63">
        <v>2009</v>
      </c>
      <c r="D382" s="64">
        <v>40164</v>
      </c>
      <c r="E382" s="63">
        <v>80</v>
      </c>
      <c r="F382" s="63">
        <v>247</v>
      </c>
      <c r="G382" s="63">
        <v>19719</v>
      </c>
      <c r="H382" s="65" t="s">
        <v>3010</v>
      </c>
      <c r="I382" s="65" t="s">
        <v>1274</v>
      </c>
      <c r="J382" s="65" t="s">
        <v>5411</v>
      </c>
    </row>
    <row r="383" spans="1:10" x14ac:dyDescent="0.25">
      <c r="A383" s="63">
        <v>13183</v>
      </c>
      <c r="B383" s="63" t="s">
        <v>5412</v>
      </c>
      <c r="C383" s="63">
        <v>2009</v>
      </c>
      <c r="D383" s="64">
        <v>40169</v>
      </c>
      <c r="E383" s="63">
        <v>67</v>
      </c>
      <c r="F383" s="63">
        <v>247</v>
      </c>
      <c r="G383" s="63">
        <v>16180</v>
      </c>
      <c r="H383" s="65" t="s">
        <v>3010</v>
      </c>
      <c r="I383" s="65" t="s">
        <v>1274</v>
      </c>
      <c r="J383" s="65" t="s">
        <v>5413</v>
      </c>
    </row>
    <row r="384" spans="1:10" x14ac:dyDescent="0.25">
      <c r="A384" s="63">
        <v>13198</v>
      </c>
      <c r="B384" s="63" t="s">
        <v>5412</v>
      </c>
      <c r="C384" s="63">
        <v>2009</v>
      </c>
      <c r="D384" s="64">
        <v>40169</v>
      </c>
      <c r="E384" s="63">
        <v>327</v>
      </c>
      <c r="F384" s="63">
        <v>46</v>
      </c>
      <c r="G384" s="63">
        <v>11514</v>
      </c>
      <c r="H384" s="65" t="s">
        <v>3011</v>
      </c>
      <c r="I384" s="65" t="s">
        <v>1272</v>
      </c>
      <c r="J384" s="65" t="s">
        <v>5414</v>
      </c>
    </row>
    <row r="385" spans="1:10" x14ac:dyDescent="0.25">
      <c r="A385" s="63">
        <v>13199</v>
      </c>
      <c r="B385" s="63" t="s">
        <v>5415</v>
      </c>
      <c r="C385" s="63">
        <v>2009</v>
      </c>
      <c r="D385" s="64">
        <v>40170</v>
      </c>
      <c r="E385" s="63">
        <v>60</v>
      </c>
      <c r="F385" s="63">
        <v>20</v>
      </c>
      <c r="G385" s="63">
        <v>1200</v>
      </c>
      <c r="H385" s="65" t="s">
        <v>3011</v>
      </c>
      <c r="I385" s="65" t="s">
        <v>1272</v>
      </c>
      <c r="J385" s="65" t="s">
        <v>5416</v>
      </c>
    </row>
    <row r="386" spans="1:10" x14ac:dyDescent="0.25">
      <c r="A386" s="63">
        <v>13184</v>
      </c>
      <c r="B386" s="63" t="s">
        <v>5417</v>
      </c>
      <c r="C386" s="63">
        <v>2009</v>
      </c>
      <c r="D386" s="64">
        <v>40171</v>
      </c>
      <c r="E386" s="63">
        <v>335</v>
      </c>
      <c r="F386" s="63">
        <v>120</v>
      </c>
      <c r="G386" s="63">
        <v>40200</v>
      </c>
      <c r="H386" s="65" t="s">
        <v>3011</v>
      </c>
      <c r="I386" s="65" t="s">
        <v>1272</v>
      </c>
      <c r="J386" s="65" t="s">
        <v>5418</v>
      </c>
    </row>
    <row r="387" spans="1:10" x14ac:dyDescent="0.25">
      <c r="A387" s="63">
        <v>13185</v>
      </c>
      <c r="B387" s="63" t="s">
        <v>5419</v>
      </c>
      <c r="C387" s="63">
        <v>2009</v>
      </c>
      <c r="D387" s="64">
        <v>40174</v>
      </c>
      <c r="E387" s="63">
        <v>120</v>
      </c>
      <c r="F387" s="63">
        <v>6</v>
      </c>
      <c r="G387" s="63">
        <v>720</v>
      </c>
      <c r="H387" s="65" t="s">
        <v>3010</v>
      </c>
      <c r="I387" s="65" t="s">
        <v>1322</v>
      </c>
      <c r="J387" s="65" t="s">
        <v>5420</v>
      </c>
    </row>
    <row r="388" spans="1:10" x14ac:dyDescent="0.25">
      <c r="A388" s="63">
        <v>13186</v>
      </c>
      <c r="B388" s="63" t="s">
        <v>5421</v>
      </c>
      <c r="C388" s="63">
        <v>2009</v>
      </c>
      <c r="D388" s="64">
        <v>40176</v>
      </c>
      <c r="E388" s="63">
        <v>21</v>
      </c>
      <c r="F388" s="63">
        <v>200</v>
      </c>
      <c r="G388" s="63">
        <v>2240</v>
      </c>
      <c r="H388" s="65" t="s">
        <v>3010</v>
      </c>
      <c r="I388" s="65" t="s">
        <v>1270</v>
      </c>
      <c r="J388" s="65" t="s">
        <v>5422</v>
      </c>
    </row>
    <row r="389" spans="1:10" x14ac:dyDescent="0.25">
      <c r="A389" s="63">
        <v>13187</v>
      </c>
      <c r="B389" s="63" t="s">
        <v>5421</v>
      </c>
      <c r="C389" s="63">
        <v>2009</v>
      </c>
      <c r="D389" s="64">
        <v>40176</v>
      </c>
      <c r="E389" s="63">
        <v>6</v>
      </c>
      <c r="F389" s="63">
        <v>37</v>
      </c>
      <c r="G389" s="63">
        <v>198</v>
      </c>
      <c r="H389" s="65" t="s">
        <v>3010</v>
      </c>
      <c r="I389" s="65" t="s">
        <v>1322</v>
      </c>
      <c r="J389" s="65" t="s">
        <v>5423</v>
      </c>
    </row>
    <row r="390" spans="1:10" x14ac:dyDescent="0.25">
      <c r="A390" s="63">
        <v>13200</v>
      </c>
      <c r="B390" s="63" t="s">
        <v>5424</v>
      </c>
      <c r="C390" s="63">
        <v>2009</v>
      </c>
      <c r="D390" s="64">
        <v>40181</v>
      </c>
      <c r="E390" s="63">
        <v>210</v>
      </c>
      <c r="F390" s="63">
        <v>22</v>
      </c>
      <c r="G390" s="63">
        <v>4620</v>
      </c>
      <c r="H390" s="65" t="s">
        <v>3010</v>
      </c>
      <c r="I390" s="65" t="s">
        <v>1322</v>
      </c>
      <c r="J390" s="65" t="s">
        <v>5425</v>
      </c>
    </row>
    <row r="391" spans="1:10" x14ac:dyDescent="0.25">
      <c r="A391" s="63">
        <v>13201</v>
      </c>
      <c r="B391" s="63" t="s">
        <v>5426</v>
      </c>
      <c r="C391" s="63">
        <v>2009</v>
      </c>
      <c r="D391" s="64">
        <v>40182</v>
      </c>
      <c r="E391" s="63">
        <v>248</v>
      </c>
      <c r="F391" s="63">
        <v>156</v>
      </c>
      <c r="G391" s="63">
        <v>16850</v>
      </c>
      <c r="H391" s="65" t="s">
        <v>3010</v>
      </c>
      <c r="I391" s="65" t="s">
        <v>1322</v>
      </c>
      <c r="J391" s="65" t="s">
        <v>5427</v>
      </c>
    </row>
    <row r="392" spans="1:10" x14ac:dyDescent="0.25">
      <c r="A392" s="63">
        <v>13202</v>
      </c>
      <c r="B392" s="63" t="s">
        <v>5428</v>
      </c>
      <c r="C392" s="63">
        <v>2009</v>
      </c>
      <c r="D392" s="64">
        <v>40185</v>
      </c>
      <c r="E392" s="63">
        <v>13</v>
      </c>
      <c r="F392" s="63">
        <v>38</v>
      </c>
      <c r="G392" s="63">
        <v>494</v>
      </c>
      <c r="H392" s="65" t="s">
        <v>3010</v>
      </c>
      <c r="I392" s="65" t="s">
        <v>1274</v>
      </c>
      <c r="J392" s="65" t="s">
        <v>5429</v>
      </c>
    </row>
    <row r="393" spans="1:10" x14ac:dyDescent="0.25">
      <c r="A393" s="63">
        <v>13203</v>
      </c>
      <c r="B393" s="63" t="s">
        <v>5428</v>
      </c>
      <c r="C393" s="63">
        <v>2009</v>
      </c>
      <c r="D393" s="64">
        <v>40185</v>
      </c>
      <c r="E393" s="63">
        <v>8</v>
      </c>
      <c r="F393" s="63">
        <v>4</v>
      </c>
      <c r="G393" s="63">
        <v>32</v>
      </c>
      <c r="H393" s="65" t="s">
        <v>3010</v>
      </c>
      <c r="I393" s="65" t="s">
        <v>1274</v>
      </c>
      <c r="J393" s="65" t="s">
        <v>5430</v>
      </c>
    </row>
    <row r="394" spans="1:10" x14ac:dyDescent="0.25">
      <c r="A394" s="63">
        <v>13204</v>
      </c>
      <c r="B394" s="63" t="s">
        <v>5431</v>
      </c>
      <c r="C394" s="63">
        <v>2009</v>
      </c>
      <c r="D394" s="64">
        <v>40186</v>
      </c>
      <c r="E394" s="63">
        <v>78</v>
      </c>
      <c r="F394" s="63">
        <v>41</v>
      </c>
      <c r="G394" s="63">
        <v>3198</v>
      </c>
      <c r="H394" s="65" t="s">
        <v>3010</v>
      </c>
      <c r="I394" s="65" t="s">
        <v>1322</v>
      </c>
      <c r="J394" s="65" t="s">
        <v>5432</v>
      </c>
    </row>
    <row r="395" spans="1:10" x14ac:dyDescent="0.25">
      <c r="A395" s="63">
        <v>13205</v>
      </c>
      <c r="B395" s="63" t="s">
        <v>5431</v>
      </c>
      <c r="C395" s="63">
        <v>2009</v>
      </c>
      <c r="D395" s="64">
        <v>40186</v>
      </c>
      <c r="E395" s="63">
        <v>394</v>
      </c>
      <c r="F395" s="63">
        <v>76</v>
      </c>
      <c r="G395" s="63">
        <v>29692</v>
      </c>
      <c r="H395" s="65" t="s">
        <v>3010</v>
      </c>
      <c r="I395" s="65" t="s">
        <v>1322</v>
      </c>
      <c r="J395" s="65" t="s">
        <v>5433</v>
      </c>
    </row>
    <row r="396" spans="1:10" x14ac:dyDescent="0.25">
      <c r="A396" s="63">
        <v>13206</v>
      </c>
      <c r="B396" s="63" t="s">
        <v>5434</v>
      </c>
      <c r="C396" s="63">
        <v>2009</v>
      </c>
      <c r="D396" s="64">
        <v>40188</v>
      </c>
      <c r="E396" s="63">
        <v>1033</v>
      </c>
      <c r="F396" s="63">
        <v>61</v>
      </c>
      <c r="G396" s="63">
        <v>16959</v>
      </c>
      <c r="H396" s="65" t="s">
        <v>3010</v>
      </c>
      <c r="I396" s="65" t="s">
        <v>1322</v>
      </c>
      <c r="J396" s="65" t="s">
        <v>5435</v>
      </c>
    </row>
    <row r="397" spans="1:10" x14ac:dyDescent="0.25">
      <c r="A397" s="63">
        <v>13207</v>
      </c>
      <c r="B397" s="63" t="s">
        <v>5436</v>
      </c>
      <c r="C397" s="63">
        <v>2009</v>
      </c>
      <c r="D397" s="64">
        <v>40189</v>
      </c>
      <c r="E397" s="63">
        <v>873</v>
      </c>
      <c r="F397" s="63">
        <v>13</v>
      </c>
      <c r="G397" s="63">
        <v>11349</v>
      </c>
      <c r="H397" s="65" t="s">
        <v>3010</v>
      </c>
      <c r="I397" s="65" t="s">
        <v>1322</v>
      </c>
      <c r="J397" s="65" t="s">
        <v>5437</v>
      </c>
    </row>
    <row r="398" spans="1:10" x14ac:dyDescent="0.25">
      <c r="A398" s="63">
        <v>13208</v>
      </c>
      <c r="B398" s="63" t="s">
        <v>5436</v>
      </c>
      <c r="C398" s="63">
        <v>2009</v>
      </c>
      <c r="D398" s="64">
        <v>40189</v>
      </c>
      <c r="E398" s="63">
        <v>399</v>
      </c>
      <c r="F398" s="63">
        <v>31</v>
      </c>
      <c r="G398" s="63">
        <v>12369</v>
      </c>
      <c r="H398" s="65" t="s">
        <v>3010</v>
      </c>
      <c r="I398" s="65" t="s">
        <v>1322</v>
      </c>
      <c r="J398" s="65" t="s">
        <v>5438</v>
      </c>
    </row>
    <row r="399" spans="1:10" x14ac:dyDescent="0.25">
      <c r="A399" s="63">
        <v>13209</v>
      </c>
      <c r="B399" s="63" t="s">
        <v>5436</v>
      </c>
      <c r="C399" s="63">
        <v>2009</v>
      </c>
      <c r="D399" s="64">
        <v>40189</v>
      </c>
      <c r="E399" s="63">
        <v>1314</v>
      </c>
      <c r="F399" s="63">
        <v>173</v>
      </c>
      <c r="G399" s="63">
        <v>57743</v>
      </c>
      <c r="H399" s="65" t="s">
        <v>3010</v>
      </c>
      <c r="I399" s="65" t="s">
        <v>1322</v>
      </c>
      <c r="J399" s="65" t="s">
        <v>5439</v>
      </c>
    </row>
    <row r="400" spans="1:10" x14ac:dyDescent="0.25">
      <c r="A400" s="63">
        <v>13210</v>
      </c>
      <c r="B400" s="63" t="s">
        <v>5436</v>
      </c>
      <c r="C400" s="63">
        <v>2009</v>
      </c>
      <c r="D400" s="64">
        <v>40189</v>
      </c>
      <c r="E400" s="63">
        <v>951</v>
      </c>
      <c r="F400" s="63">
        <v>138</v>
      </c>
      <c r="G400" s="63">
        <v>17642</v>
      </c>
      <c r="H400" s="65" t="s">
        <v>3010</v>
      </c>
      <c r="I400" s="65" t="s">
        <v>1322</v>
      </c>
      <c r="J400" s="65" t="s">
        <v>5440</v>
      </c>
    </row>
    <row r="401" spans="1:10" x14ac:dyDescent="0.25">
      <c r="A401" s="63">
        <v>13230</v>
      </c>
      <c r="B401" s="63" t="s">
        <v>5436</v>
      </c>
      <c r="C401" s="63">
        <v>2009</v>
      </c>
      <c r="D401" s="64">
        <v>40189</v>
      </c>
      <c r="E401" s="63">
        <v>53</v>
      </c>
      <c r="F401" s="63">
        <v>76</v>
      </c>
      <c r="G401" s="63">
        <v>4028</v>
      </c>
      <c r="H401" s="65" t="s">
        <v>3011</v>
      </c>
      <c r="I401" s="65" t="s">
        <v>1272</v>
      </c>
      <c r="J401" s="65" t="s">
        <v>5441</v>
      </c>
    </row>
    <row r="402" spans="1:10" x14ac:dyDescent="0.25">
      <c r="A402" s="63">
        <v>13211</v>
      </c>
      <c r="B402" s="63" t="s">
        <v>5442</v>
      </c>
      <c r="C402" s="63">
        <v>2009</v>
      </c>
      <c r="D402" s="64">
        <v>40190</v>
      </c>
      <c r="E402" s="63">
        <v>285</v>
      </c>
      <c r="F402" s="63">
        <v>114</v>
      </c>
      <c r="G402" s="63">
        <v>19218</v>
      </c>
      <c r="H402" s="65" t="s">
        <v>3010</v>
      </c>
      <c r="I402" s="65" t="s">
        <v>1274</v>
      </c>
      <c r="J402" s="65" t="s">
        <v>5443</v>
      </c>
    </row>
    <row r="403" spans="1:10" x14ac:dyDescent="0.25">
      <c r="A403" s="63">
        <v>13212</v>
      </c>
      <c r="B403" s="63" t="s">
        <v>5442</v>
      </c>
      <c r="C403" s="63">
        <v>2009</v>
      </c>
      <c r="D403" s="64">
        <v>40190</v>
      </c>
      <c r="E403" s="63">
        <v>427</v>
      </c>
      <c r="F403" s="63">
        <v>49</v>
      </c>
      <c r="G403" s="63">
        <v>20923</v>
      </c>
      <c r="H403" s="65" t="s">
        <v>3010</v>
      </c>
      <c r="I403" s="65" t="s">
        <v>1322</v>
      </c>
      <c r="J403" s="65" t="s">
        <v>5444</v>
      </c>
    </row>
    <row r="404" spans="1:10" x14ac:dyDescent="0.25">
      <c r="A404" s="63">
        <v>13234</v>
      </c>
      <c r="B404" s="63" t="s">
        <v>5442</v>
      </c>
      <c r="C404" s="63">
        <v>2009</v>
      </c>
      <c r="D404" s="64">
        <v>40190</v>
      </c>
      <c r="E404" s="63">
        <v>30</v>
      </c>
      <c r="F404" s="63">
        <v>5</v>
      </c>
      <c r="G404" s="63">
        <v>150</v>
      </c>
      <c r="H404" s="65" t="s">
        <v>3011</v>
      </c>
      <c r="I404" s="65" t="s">
        <v>1272</v>
      </c>
      <c r="J404" s="65" t="s">
        <v>5445</v>
      </c>
    </row>
    <row r="405" spans="1:10" x14ac:dyDescent="0.25">
      <c r="A405" s="63">
        <v>13213</v>
      </c>
      <c r="B405" s="63" t="s">
        <v>5446</v>
      </c>
      <c r="C405" s="63">
        <v>2009</v>
      </c>
      <c r="D405" s="64">
        <v>40191</v>
      </c>
      <c r="E405" s="63">
        <v>61</v>
      </c>
      <c r="F405" s="63">
        <v>981</v>
      </c>
      <c r="G405" s="63">
        <v>53311</v>
      </c>
      <c r="H405" s="65" t="s">
        <v>3010</v>
      </c>
      <c r="I405" s="65" t="s">
        <v>1270</v>
      </c>
      <c r="J405" s="65" t="s">
        <v>1546</v>
      </c>
    </row>
    <row r="406" spans="1:10" x14ac:dyDescent="0.25">
      <c r="A406" s="63">
        <v>13228</v>
      </c>
      <c r="B406" s="63" t="s">
        <v>5446</v>
      </c>
      <c r="C406" s="63">
        <v>2009</v>
      </c>
      <c r="D406" s="64">
        <v>40191</v>
      </c>
      <c r="E406" s="63">
        <v>192</v>
      </c>
      <c r="F406" s="63">
        <v>17</v>
      </c>
      <c r="G406" s="63">
        <v>3264</v>
      </c>
      <c r="H406" s="65" t="s">
        <v>3011</v>
      </c>
      <c r="I406" s="65" t="s">
        <v>1272</v>
      </c>
      <c r="J406" s="65" t="s">
        <v>5447</v>
      </c>
    </row>
    <row r="407" spans="1:10" x14ac:dyDescent="0.25">
      <c r="A407" s="63">
        <v>13214</v>
      </c>
      <c r="B407" s="63" t="s">
        <v>5448</v>
      </c>
      <c r="C407" s="63">
        <v>2009</v>
      </c>
      <c r="D407" s="64">
        <v>40193</v>
      </c>
      <c r="E407" s="63">
        <v>281</v>
      </c>
      <c r="F407" s="63">
        <v>75</v>
      </c>
      <c r="G407" s="63">
        <v>3900</v>
      </c>
      <c r="H407" s="65" t="s">
        <v>3010</v>
      </c>
      <c r="I407" s="65" t="s">
        <v>1283</v>
      </c>
      <c r="J407" s="65" t="s">
        <v>5449</v>
      </c>
    </row>
    <row r="408" spans="1:10" x14ac:dyDescent="0.25">
      <c r="A408" s="63">
        <v>13215</v>
      </c>
      <c r="B408" s="63" t="s">
        <v>5450</v>
      </c>
      <c r="C408" s="63">
        <v>2009</v>
      </c>
      <c r="D408" s="64">
        <v>40194</v>
      </c>
      <c r="E408" s="63">
        <v>79</v>
      </c>
      <c r="F408" s="63">
        <v>1518</v>
      </c>
      <c r="G408" s="63">
        <v>80217</v>
      </c>
      <c r="H408" s="65" t="s">
        <v>3010</v>
      </c>
      <c r="I408" s="65" t="s">
        <v>1274</v>
      </c>
      <c r="J408" s="65" t="s">
        <v>5451</v>
      </c>
    </row>
    <row r="409" spans="1:10" x14ac:dyDescent="0.25">
      <c r="A409" s="63">
        <v>13216</v>
      </c>
      <c r="B409" s="63" t="s">
        <v>5452</v>
      </c>
      <c r="C409" s="63">
        <v>2009</v>
      </c>
      <c r="D409" s="64">
        <v>40196</v>
      </c>
      <c r="E409" s="63">
        <v>155</v>
      </c>
      <c r="F409" s="63">
        <v>128</v>
      </c>
      <c r="G409" s="63">
        <v>19840</v>
      </c>
      <c r="H409" s="65" t="s">
        <v>3010</v>
      </c>
      <c r="I409" s="65" t="s">
        <v>1283</v>
      </c>
      <c r="J409" s="65" t="s">
        <v>5453</v>
      </c>
    </row>
    <row r="410" spans="1:10" x14ac:dyDescent="0.25">
      <c r="A410" s="63">
        <v>13232</v>
      </c>
      <c r="B410" s="63" t="s">
        <v>5454</v>
      </c>
      <c r="C410" s="63">
        <v>2009</v>
      </c>
      <c r="D410" s="64">
        <v>40198</v>
      </c>
      <c r="E410" s="63">
        <v>468</v>
      </c>
      <c r="F410" s="63">
        <v>14</v>
      </c>
      <c r="G410" s="63">
        <v>6552</v>
      </c>
      <c r="H410" s="65" t="s">
        <v>3011</v>
      </c>
      <c r="I410" s="65" t="s">
        <v>1272</v>
      </c>
      <c r="J410" s="65" t="s">
        <v>5455</v>
      </c>
    </row>
    <row r="411" spans="1:10" x14ac:dyDescent="0.25">
      <c r="A411" s="63">
        <v>13217</v>
      </c>
      <c r="B411" s="63" t="s">
        <v>5456</v>
      </c>
      <c r="C411" s="63">
        <v>2009</v>
      </c>
      <c r="D411" s="64">
        <v>40199</v>
      </c>
      <c r="E411" s="63">
        <v>825</v>
      </c>
      <c r="F411" s="63">
        <v>113</v>
      </c>
      <c r="G411" s="63">
        <v>23765</v>
      </c>
      <c r="H411" s="65" t="s">
        <v>3010</v>
      </c>
      <c r="I411" s="65" t="s">
        <v>1322</v>
      </c>
      <c r="J411" s="65" t="s">
        <v>5457</v>
      </c>
    </row>
    <row r="412" spans="1:10" x14ac:dyDescent="0.25">
      <c r="A412" s="63">
        <v>13233</v>
      </c>
      <c r="B412" s="63" t="s">
        <v>5458</v>
      </c>
      <c r="C412" s="63">
        <v>2009</v>
      </c>
      <c r="D412" s="64">
        <v>40200</v>
      </c>
      <c r="E412" s="63">
        <v>411</v>
      </c>
      <c r="F412" s="63">
        <v>11</v>
      </c>
      <c r="G412" s="63">
        <v>4521</v>
      </c>
      <c r="H412" s="65" t="s">
        <v>3011</v>
      </c>
      <c r="I412" s="65" t="s">
        <v>1272</v>
      </c>
      <c r="J412" s="65" t="s">
        <v>5459</v>
      </c>
    </row>
    <row r="413" spans="1:10" x14ac:dyDescent="0.25">
      <c r="A413" s="63">
        <v>13218</v>
      </c>
      <c r="B413" s="63" t="s">
        <v>5460</v>
      </c>
      <c r="C413" s="63">
        <v>2009</v>
      </c>
      <c r="D413" s="64">
        <v>40201</v>
      </c>
      <c r="E413" s="63">
        <v>411</v>
      </c>
      <c r="F413" s="63">
        <v>14</v>
      </c>
      <c r="G413" s="63">
        <v>5230</v>
      </c>
      <c r="H413" s="65" t="s">
        <v>3010</v>
      </c>
      <c r="I413" s="65" t="s">
        <v>1274</v>
      </c>
      <c r="J413" s="65" t="s">
        <v>5461</v>
      </c>
    </row>
    <row r="414" spans="1:10" x14ac:dyDescent="0.25">
      <c r="A414" s="63">
        <v>13231</v>
      </c>
      <c r="B414" s="63" t="s">
        <v>5460</v>
      </c>
      <c r="C414" s="63">
        <v>2009</v>
      </c>
      <c r="D414" s="64">
        <v>40201</v>
      </c>
      <c r="E414" s="63">
        <v>165</v>
      </c>
      <c r="F414" s="63">
        <v>18</v>
      </c>
      <c r="G414" s="63">
        <v>2970</v>
      </c>
      <c r="H414" s="65" t="s">
        <v>3011</v>
      </c>
      <c r="I414" s="65" t="s">
        <v>1272</v>
      </c>
      <c r="J414" s="65" t="s">
        <v>5462</v>
      </c>
    </row>
    <row r="415" spans="1:10" x14ac:dyDescent="0.25">
      <c r="A415" s="63">
        <v>13219</v>
      </c>
      <c r="B415" s="63" t="s">
        <v>5463</v>
      </c>
      <c r="C415" s="63">
        <v>2009</v>
      </c>
      <c r="D415" s="64">
        <v>40203</v>
      </c>
      <c r="E415" s="63">
        <v>223</v>
      </c>
      <c r="F415" s="63">
        <v>95</v>
      </c>
      <c r="G415" s="63">
        <v>18970</v>
      </c>
      <c r="H415" s="65" t="s">
        <v>3010</v>
      </c>
      <c r="I415" s="65" t="s">
        <v>1274</v>
      </c>
      <c r="J415" s="65" t="s">
        <v>5464</v>
      </c>
    </row>
    <row r="416" spans="1:10" x14ac:dyDescent="0.25">
      <c r="A416" s="63">
        <v>13220</v>
      </c>
      <c r="B416" s="63" t="s">
        <v>5463</v>
      </c>
      <c r="C416" s="63">
        <v>2009</v>
      </c>
      <c r="D416" s="64">
        <v>40203</v>
      </c>
      <c r="E416" s="63">
        <v>1380</v>
      </c>
      <c r="F416" s="63">
        <v>76</v>
      </c>
      <c r="G416" s="63">
        <v>23006</v>
      </c>
      <c r="H416" s="65" t="s">
        <v>3010</v>
      </c>
      <c r="I416" s="65" t="s">
        <v>1322</v>
      </c>
      <c r="J416" s="65" t="s">
        <v>5465</v>
      </c>
    </row>
    <row r="417" spans="1:10" x14ac:dyDescent="0.25">
      <c r="A417" s="63">
        <v>13221</v>
      </c>
      <c r="B417" s="63" t="s">
        <v>5466</v>
      </c>
      <c r="C417" s="63">
        <v>2009</v>
      </c>
      <c r="D417" s="64">
        <v>40204</v>
      </c>
      <c r="E417" s="63">
        <v>528</v>
      </c>
      <c r="F417" s="63">
        <v>176</v>
      </c>
      <c r="G417" s="63">
        <v>92928</v>
      </c>
      <c r="H417" s="65" t="s">
        <v>3010</v>
      </c>
      <c r="I417" s="65" t="s">
        <v>1274</v>
      </c>
      <c r="J417" s="65" t="s">
        <v>5467</v>
      </c>
    </row>
    <row r="418" spans="1:10" x14ac:dyDescent="0.25">
      <c r="A418" s="63">
        <v>13222</v>
      </c>
      <c r="B418" s="63" t="s">
        <v>5466</v>
      </c>
      <c r="C418" s="63">
        <v>2009</v>
      </c>
      <c r="D418" s="64">
        <v>40204</v>
      </c>
      <c r="E418" s="63">
        <v>201</v>
      </c>
      <c r="F418" s="63">
        <v>11</v>
      </c>
      <c r="G418" s="63">
        <v>2211</v>
      </c>
      <c r="H418" s="65" t="s">
        <v>3010</v>
      </c>
      <c r="I418" s="65" t="s">
        <v>1299</v>
      </c>
      <c r="J418" s="65" t="s">
        <v>5468</v>
      </c>
    </row>
    <row r="419" spans="1:10" x14ac:dyDescent="0.25">
      <c r="A419" s="63">
        <v>13229</v>
      </c>
      <c r="B419" s="63" t="s">
        <v>5469</v>
      </c>
      <c r="C419" s="63">
        <v>2009</v>
      </c>
      <c r="D419" s="64">
        <v>40206</v>
      </c>
      <c r="E419" s="63">
        <v>84</v>
      </c>
      <c r="F419" s="63">
        <v>21</v>
      </c>
      <c r="G419" s="63">
        <v>1764</v>
      </c>
      <c r="H419" s="65" t="s">
        <v>3011</v>
      </c>
      <c r="I419" s="65" t="s">
        <v>1272</v>
      </c>
      <c r="J419" s="65" t="s">
        <v>5470</v>
      </c>
    </row>
    <row r="420" spans="1:10" x14ac:dyDescent="0.25">
      <c r="A420" s="63">
        <v>13235</v>
      </c>
      <c r="B420" s="63" t="s">
        <v>5471</v>
      </c>
      <c r="C420" s="63">
        <v>2009</v>
      </c>
      <c r="D420" s="64">
        <v>40207</v>
      </c>
      <c r="E420" s="63">
        <v>253</v>
      </c>
      <c r="F420" s="63">
        <v>12</v>
      </c>
      <c r="G420" s="63">
        <v>3036</v>
      </c>
      <c r="H420" s="65" t="s">
        <v>3011</v>
      </c>
      <c r="I420" s="65" t="s">
        <v>1272</v>
      </c>
      <c r="J420" s="65" t="s">
        <v>5472</v>
      </c>
    </row>
    <row r="421" spans="1:10" x14ac:dyDescent="0.25">
      <c r="A421" s="63">
        <v>13223</v>
      </c>
      <c r="B421" s="63" t="s">
        <v>5473</v>
      </c>
      <c r="C421" s="63">
        <v>2009</v>
      </c>
      <c r="D421" s="64">
        <v>40208</v>
      </c>
      <c r="E421" s="63">
        <v>1714</v>
      </c>
      <c r="F421" s="63">
        <v>189</v>
      </c>
      <c r="G421" s="63">
        <v>200345</v>
      </c>
      <c r="H421" s="65" t="s">
        <v>3010</v>
      </c>
      <c r="I421" s="65" t="s">
        <v>1299</v>
      </c>
      <c r="J421" s="65" t="s">
        <v>5474</v>
      </c>
    </row>
    <row r="422" spans="1:10" x14ac:dyDescent="0.25">
      <c r="A422" s="63">
        <v>13224</v>
      </c>
      <c r="B422" s="63" t="s">
        <v>5473</v>
      </c>
      <c r="C422" s="63">
        <v>2009</v>
      </c>
      <c r="D422" s="64">
        <v>40208</v>
      </c>
      <c r="E422" s="63">
        <v>86</v>
      </c>
      <c r="F422" s="63">
        <v>213</v>
      </c>
      <c r="G422" s="63">
        <v>9284</v>
      </c>
      <c r="H422" s="65" t="s">
        <v>3010</v>
      </c>
      <c r="I422" s="65" t="s">
        <v>1322</v>
      </c>
      <c r="J422" s="65" t="s">
        <v>5475</v>
      </c>
    </row>
    <row r="423" spans="1:10" x14ac:dyDescent="0.25">
      <c r="A423" s="63">
        <v>13225</v>
      </c>
      <c r="B423" s="63" t="s">
        <v>5476</v>
      </c>
      <c r="C423" s="63">
        <v>2009</v>
      </c>
      <c r="D423" s="64">
        <v>40209</v>
      </c>
      <c r="E423" s="63">
        <v>574</v>
      </c>
      <c r="F423" s="63">
        <v>156</v>
      </c>
      <c r="G423" s="63">
        <v>72680</v>
      </c>
      <c r="H423" s="65" t="s">
        <v>3010</v>
      </c>
      <c r="I423" s="65" t="s">
        <v>1322</v>
      </c>
      <c r="J423" s="65" t="s">
        <v>5477</v>
      </c>
    </row>
    <row r="424" spans="1:10" x14ac:dyDescent="0.25">
      <c r="A424" s="63">
        <v>13226</v>
      </c>
      <c r="B424" s="63" t="s">
        <v>5476</v>
      </c>
      <c r="C424" s="63">
        <v>2009</v>
      </c>
      <c r="D424" s="64">
        <v>40209</v>
      </c>
      <c r="E424" s="63">
        <v>431</v>
      </c>
      <c r="F424" s="63">
        <v>59</v>
      </c>
      <c r="G424" s="63">
        <v>18573</v>
      </c>
      <c r="H424" s="65" t="s">
        <v>3010</v>
      </c>
      <c r="I424" s="65" t="s">
        <v>1322</v>
      </c>
      <c r="J424" s="65" t="s">
        <v>5478</v>
      </c>
    </row>
    <row r="425" spans="1:10" x14ac:dyDescent="0.25">
      <c r="A425" s="63">
        <v>13227</v>
      </c>
      <c r="B425" s="63" t="s">
        <v>5476</v>
      </c>
      <c r="C425" s="63">
        <v>2009</v>
      </c>
      <c r="D425" s="64">
        <v>40209</v>
      </c>
      <c r="E425" s="63">
        <v>196</v>
      </c>
      <c r="F425" s="63">
        <v>9</v>
      </c>
      <c r="G425" s="63">
        <v>1764</v>
      </c>
      <c r="H425" s="65" t="s">
        <v>3010</v>
      </c>
      <c r="I425" s="65" t="s">
        <v>1322</v>
      </c>
      <c r="J425" s="65" t="s">
        <v>5479</v>
      </c>
    </row>
    <row r="426" spans="1:10" x14ac:dyDescent="0.25">
      <c r="A426" s="63">
        <v>13236</v>
      </c>
      <c r="B426" s="63" t="s">
        <v>5480</v>
      </c>
      <c r="C426" s="63">
        <v>2009</v>
      </c>
      <c r="D426" s="64">
        <v>40210</v>
      </c>
      <c r="E426" s="63">
        <v>300</v>
      </c>
      <c r="F426" s="63">
        <v>54</v>
      </c>
      <c r="G426" s="63">
        <v>16200</v>
      </c>
      <c r="H426" s="65" t="s">
        <v>3010</v>
      </c>
      <c r="I426" s="65" t="s">
        <v>1322</v>
      </c>
      <c r="J426" s="65" t="s">
        <v>5481</v>
      </c>
    </row>
    <row r="427" spans="1:10" x14ac:dyDescent="0.25">
      <c r="A427" s="63">
        <v>13238</v>
      </c>
      <c r="B427" s="63" t="s">
        <v>5480</v>
      </c>
      <c r="C427" s="63">
        <v>2009</v>
      </c>
      <c r="D427" s="64">
        <v>40210</v>
      </c>
      <c r="E427" s="63">
        <v>994</v>
      </c>
      <c r="F427" s="63">
        <v>62</v>
      </c>
      <c r="G427" s="63">
        <v>61628</v>
      </c>
      <c r="H427" s="65" t="s">
        <v>3010</v>
      </c>
      <c r="I427" s="65" t="s">
        <v>1299</v>
      </c>
      <c r="J427" s="65" t="s">
        <v>5482</v>
      </c>
    </row>
    <row r="428" spans="1:10" x14ac:dyDescent="0.25">
      <c r="A428" s="63">
        <v>13239</v>
      </c>
      <c r="B428" s="63" t="s">
        <v>5480</v>
      </c>
      <c r="C428" s="63">
        <v>2009</v>
      </c>
      <c r="D428" s="64">
        <v>40210</v>
      </c>
      <c r="E428" s="63">
        <v>40</v>
      </c>
      <c r="F428" s="63">
        <v>635</v>
      </c>
      <c r="G428" s="63">
        <v>25400</v>
      </c>
      <c r="H428" s="65" t="s">
        <v>3010</v>
      </c>
      <c r="I428" s="65" t="s">
        <v>1270</v>
      </c>
      <c r="J428" s="65" t="s">
        <v>5483</v>
      </c>
    </row>
    <row r="429" spans="1:10" x14ac:dyDescent="0.25">
      <c r="A429" s="63">
        <v>13240</v>
      </c>
      <c r="B429" s="63" t="s">
        <v>5484</v>
      </c>
      <c r="C429" s="63">
        <v>2009</v>
      </c>
      <c r="D429" s="64">
        <v>40211</v>
      </c>
      <c r="E429" s="63">
        <v>584</v>
      </c>
      <c r="F429" s="63">
        <v>13</v>
      </c>
      <c r="G429" s="63">
        <v>7592</v>
      </c>
      <c r="H429" s="65" t="s">
        <v>3010</v>
      </c>
      <c r="I429" s="65" t="s">
        <v>1322</v>
      </c>
      <c r="J429" s="65" t="s">
        <v>5485</v>
      </c>
    </row>
    <row r="430" spans="1:10" x14ac:dyDescent="0.25">
      <c r="A430" s="63">
        <v>13241</v>
      </c>
      <c r="B430" s="63" t="s">
        <v>5484</v>
      </c>
      <c r="C430" s="63">
        <v>2009</v>
      </c>
      <c r="D430" s="64">
        <v>40211</v>
      </c>
      <c r="E430" s="63">
        <v>1151</v>
      </c>
      <c r="F430" s="63">
        <v>59</v>
      </c>
      <c r="G430" s="63">
        <v>18312</v>
      </c>
      <c r="H430" s="65" t="s">
        <v>3010</v>
      </c>
      <c r="I430" s="65" t="s">
        <v>1322</v>
      </c>
      <c r="J430" s="65" t="s">
        <v>5486</v>
      </c>
    </row>
    <row r="431" spans="1:10" x14ac:dyDescent="0.25">
      <c r="A431" s="63">
        <v>13242</v>
      </c>
      <c r="B431" s="63" t="s">
        <v>5487</v>
      </c>
      <c r="C431" s="63">
        <v>2009</v>
      </c>
      <c r="D431" s="64">
        <v>40212</v>
      </c>
      <c r="E431" s="63">
        <v>148</v>
      </c>
      <c r="F431" s="63">
        <v>11</v>
      </c>
      <c r="G431" s="63">
        <v>1628</v>
      </c>
      <c r="H431" s="65" t="s">
        <v>3010</v>
      </c>
      <c r="I431" s="65" t="s">
        <v>1274</v>
      </c>
      <c r="J431" s="65" t="s">
        <v>5488</v>
      </c>
    </row>
    <row r="432" spans="1:10" x14ac:dyDescent="0.25">
      <c r="A432" s="63">
        <v>13243</v>
      </c>
      <c r="B432" s="63" t="s">
        <v>5487</v>
      </c>
      <c r="C432" s="63">
        <v>2009</v>
      </c>
      <c r="D432" s="64">
        <v>40212</v>
      </c>
      <c r="E432" s="63">
        <v>57</v>
      </c>
      <c r="F432" s="63">
        <v>12</v>
      </c>
      <c r="G432" s="63">
        <v>684</v>
      </c>
      <c r="H432" s="65" t="s">
        <v>3010</v>
      </c>
      <c r="I432" s="65" t="s">
        <v>1274</v>
      </c>
      <c r="J432" s="65" t="s">
        <v>5489</v>
      </c>
    </row>
    <row r="433" spans="1:10" x14ac:dyDescent="0.25">
      <c r="A433" s="63">
        <v>13254</v>
      </c>
      <c r="B433" s="63" t="s">
        <v>5490</v>
      </c>
      <c r="C433" s="63">
        <v>2009</v>
      </c>
      <c r="D433" s="64">
        <v>40213</v>
      </c>
      <c r="E433" s="63">
        <v>243</v>
      </c>
      <c r="F433" s="63">
        <v>47</v>
      </c>
      <c r="G433" s="63">
        <v>11421</v>
      </c>
      <c r="H433" s="65" t="s">
        <v>3011</v>
      </c>
      <c r="I433" s="65" t="s">
        <v>1272</v>
      </c>
      <c r="J433" s="65" t="s">
        <v>5491</v>
      </c>
    </row>
    <row r="434" spans="1:10" x14ac:dyDescent="0.25">
      <c r="A434" s="63">
        <v>13258</v>
      </c>
      <c r="B434" s="63" t="s">
        <v>5490</v>
      </c>
      <c r="C434" s="63">
        <v>2009</v>
      </c>
      <c r="D434" s="64">
        <v>40213</v>
      </c>
      <c r="E434" s="63">
        <v>437</v>
      </c>
      <c r="F434" s="63">
        <v>24</v>
      </c>
      <c r="G434" s="63">
        <v>6960</v>
      </c>
      <c r="H434" s="65" t="s">
        <v>3011</v>
      </c>
      <c r="I434" s="65" t="s">
        <v>1272</v>
      </c>
      <c r="J434" s="65" t="s">
        <v>5492</v>
      </c>
    </row>
    <row r="435" spans="1:10" x14ac:dyDescent="0.25">
      <c r="A435" s="63">
        <v>13244</v>
      </c>
      <c r="B435" s="63" t="s">
        <v>5493</v>
      </c>
      <c r="C435" s="63">
        <v>2009</v>
      </c>
      <c r="D435" s="64">
        <v>40215</v>
      </c>
      <c r="E435" s="63">
        <v>42</v>
      </c>
      <c r="F435" s="63">
        <v>8</v>
      </c>
      <c r="G435" s="63">
        <v>336</v>
      </c>
      <c r="H435" s="65" t="s">
        <v>3010</v>
      </c>
      <c r="I435" s="65" t="s">
        <v>1274</v>
      </c>
      <c r="J435" s="65" t="s">
        <v>5494</v>
      </c>
    </row>
    <row r="436" spans="1:10" x14ac:dyDescent="0.25">
      <c r="A436" s="63">
        <v>13255</v>
      </c>
      <c r="B436" s="63" t="s">
        <v>5495</v>
      </c>
      <c r="C436" s="63">
        <v>2009</v>
      </c>
      <c r="D436" s="64">
        <v>40216</v>
      </c>
      <c r="E436" s="63">
        <v>240</v>
      </c>
      <c r="F436" s="63">
        <v>57</v>
      </c>
      <c r="G436" s="63">
        <v>18639</v>
      </c>
      <c r="H436" s="65" t="s">
        <v>3011</v>
      </c>
      <c r="I436" s="65" t="s">
        <v>1272</v>
      </c>
      <c r="J436" s="65" t="s">
        <v>5496</v>
      </c>
    </row>
    <row r="437" spans="1:10" x14ac:dyDescent="0.25">
      <c r="A437" s="63">
        <v>13256</v>
      </c>
      <c r="B437" s="63" t="s">
        <v>5495</v>
      </c>
      <c r="C437" s="63">
        <v>2009</v>
      </c>
      <c r="D437" s="64">
        <v>40216</v>
      </c>
      <c r="E437" s="63">
        <v>77</v>
      </c>
      <c r="F437" s="63">
        <v>60</v>
      </c>
      <c r="G437" s="63">
        <v>4620</v>
      </c>
      <c r="H437" s="65" t="s">
        <v>3011</v>
      </c>
      <c r="I437" s="65" t="s">
        <v>1272</v>
      </c>
      <c r="J437" s="65" t="s">
        <v>5497</v>
      </c>
    </row>
    <row r="438" spans="1:10" x14ac:dyDescent="0.25">
      <c r="A438" s="63">
        <v>13259</v>
      </c>
      <c r="B438" s="63" t="s">
        <v>5498</v>
      </c>
      <c r="C438" s="63">
        <v>2009</v>
      </c>
      <c r="D438" s="64">
        <v>40217</v>
      </c>
      <c r="E438" s="63">
        <v>60</v>
      </c>
      <c r="F438" s="63">
        <v>33</v>
      </c>
      <c r="G438" s="63">
        <v>3135</v>
      </c>
      <c r="H438" s="65" t="s">
        <v>3011</v>
      </c>
      <c r="I438" s="65" t="s">
        <v>1272</v>
      </c>
      <c r="J438" s="65" t="s">
        <v>5492</v>
      </c>
    </row>
    <row r="439" spans="1:10" x14ac:dyDescent="0.25">
      <c r="A439" s="63">
        <v>13262</v>
      </c>
      <c r="B439" s="63" t="s">
        <v>5498</v>
      </c>
      <c r="C439" s="63">
        <v>2009</v>
      </c>
      <c r="D439" s="64">
        <v>40217</v>
      </c>
      <c r="E439" s="63">
        <v>54</v>
      </c>
      <c r="F439" s="63">
        <v>41</v>
      </c>
      <c r="G439" s="63">
        <v>2214</v>
      </c>
      <c r="H439" s="65" t="s">
        <v>3011</v>
      </c>
      <c r="I439" s="65" t="s">
        <v>1272</v>
      </c>
      <c r="J439" s="65" t="s">
        <v>5499</v>
      </c>
    </row>
    <row r="440" spans="1:10" x14ac:dyDescent="0.25">
      <c r="A440" s="63">
        <v>13245</v>
      </c>
      <c r="B440" s="63" t="s">
        <v>5500</v>
      </c>
      <c r="C440" s="63">
        <v>2009</v>
      </c>
      <c r="D440" s="64">
        <v>40218</v>
      </c>
      <c r="E440" s="63">
        <v>433</v>
      </c>
      <c r="F440" s="63">
        <v>53</v>
      </c>
      <c r="G440" s="63">
        <v>8597</v>
      </c>
      <c r="H440" s="65" t="s">
        <v>3010</v>
      </c>
      <c r="I440" s="65" t="s">
        <v>1322</v>
      </c>
      <c r="J440" s="65" t="s">
        <v>5501</v>
      </c>
    </row>
    <row r="441" spans="1:10" x14ac:dyDescent="0.25">
      <c r="A441" s="63">
        <v>13257</v>
      </c>
      <c r="B441" s="63" t="s">
        <v>5500</v>
      </c>
      <c r="C441" s="63">
        <v>2009</v>
      </c>
      <c r="D441" s="64">
        <v>40218</v>
      </c>
      <c r="E441" s="63">
        <v>343</v>
      </c>
      <c r="F441" s="63">
        <v>60</v>
      </c>
      <c r="G441" s="63">
        <v>20580</v>
      </c>
      <c r="H441" s="65" t="s">
        <v>3011</v>
      </c>
      <c r="I441" s="65" t="s">
        <v>1272</v>
      </c>
      <c r="J441" s="65" t="s">
        <v>5502</v>
      </c>
    </row>
    <row r="442" spans="1:10" x14ac:dyDescent="0.25">
      <c r="A442" s="63">
        <v>13260</v>
      </c>
      <c r="B442" s="63" t="s">
        <v>5500</v>
      </c>
      <c r="C442" s="63">
        <v>2009</v>
      </c>
      <c r="D442" s="64">
        <v>40218</v>
      </c>
      <c r="E442" s="63">
        <v>41</v>
      </c>
      <c r="F442" s="63">
        <v>33</v>
      </c>
      <c r="G442" s="63">
        <v>8118</v>
      </c>
      <c r="H442" s="65" t="s">
        <v>3011</v>
      </c>
      <c r="I442" s="65" t="s">
        <v>1272</v>
      </c>
      <c r="J442" s="65" t="s">
        <v>5503</v>
      </c>
    </row>
    <row r="443" spans="1:10" x14ac:dyDescent="0.25">
      <c r="A443" s="63">
        <v>13263</v>
      </c>
      <c r="B443" s="63" t="s">
        <v>5500</v>
      </c>
      <c r="C443" s="63">
        <v>2009</v>
      </c>
      <c r="D443" s="64">
        <v>40218</v>
      </c>
      <c r="E443" s="63">
        <v>17</v>
      </c>
      <c r="F443" s="63">
        <v>16</v>
      </c>
      <c r="G443" s="63">
        <v>272</v>
      </c>
      <c r="H443" s="65" t="s">
        <v>3011</v>
      </c>
      <c r="I443" s="65" t="s">
        <v>1272</v>
      </c>
      <c r="J443" s="65" t="s">
        <v>5504</v>
      </c>
    </row>
    <row r="444" spans="1:10" x14ac:dyDescent="0.25">
      <c r="A444" s="63">
        <v>13246</v>
      </c>
      <c r="B444" s="63" t="s">
        <v>5505</v>
      </c>
      <c r="C444" s="63">
        <v>2009</v>
      </c>
      <c r="D444" s="64">
        <v>40219</v>
      </c>
      <c r="E444" s="63">
        <v>165</v>
      </c>
      <c r="F444" s="63">
        <v>172</v>
      </c>
      <c r="G444" s="63">
        <v>5642</v>
      </c>
      <c r="H444" s="65" t="s">
        <v>3010</v>
      </c>
      <c r="I444" s="65" t="s">
        <v>1283</v>
      </c>
      <c r="J444" s="65" t="s">
        <v>5506</v>
      </c>
    </row>
    <row r="445" spans="1:10" x14ac:dyDescent="0.25">
      <c r="A445" s="63">
        <v>13261</v>
      </c>
      <c r="B445" s="63" t="s">
        <v>5505</v>
      </c>
      <c r="C445" s="63">
        <v>2009</v>
      </c>
      <c r="D445" s="64">
        <v>40219</v>
      </c>
      <c r="E445" s="63">
        <v>32</v>
      </c>
      <c r="F445" s="63">
        <v>18</v>
      </c>
      <c r="G445" s="63">
        <v>846</v>
      </c>
      <c r="H445" s="65" t="s">
        <v>3011</v>
      </c>
      <c r="I445" s="65" t="s">
        <v>1272</v>
      </c>
      <c r="J445" s="65" t="s">
        <v>5507</v>
      </c>
    </row>
    <row r="446" spans="1:10" x14ac:dyDescent="0.25">
      <c r="A446" s="63">
        <v>13264</v>
      </c>
      <c r="B446" s="63" t="s">
        <v>5508</v>
      </c>
      <c r="C446" s="63">
        <v>2009</v>
      </c>
      <c r="D446" s="64">
        <v>40220</v>
      </c>
      <c r="E446" s="63">
        <v>57</v>
      </c>
      <c r="F446" s="63">
        <v>58</v>
      </c>
      <c r="G446" s="63">
        <v>3306</v>
      </c>
      <c r="H446" s="65" t="s">
        <v>3011</v>
      </c>
      <c r="I446" s="65" t="s">
        <v>1272</v>
      </c>
      <c r="J446" s="65" t="s">
        <v>5509</v>
      </c>
    </row>
    <row r="447" spans="1:10" x14ac:dyDescent="0.25">
      <c r="A447" s="63">
        <v>13248</v>
      </c>
      <c r="B447" s="63" t="s">
        <v>5510</v>
      </c>
      <c r="C447" s="63">
        <v>2009</v>
      </c>
      <c r="D447" s="64">
        <v>40225</v>
      </c>
      <c r="E447" s="63">
        <v>375</v>
      </c>
      <c r="F447" s="63">
        <v>60</v>
      </c>
      <c r="G447" s="63">
        <v>14677</v>
      </c>
      <c r="H447" s="65" t="s">
        <v>3010</v>
      </c>
      <c r="I447" s="65" t="s">
        <v>1322</v>
      </c>
      <c r="J447" s="65" t="s">
        <v>5511</v>
      </c>
    </row>
    <row r="448" spans="1:10" x14ac:dyDescent="0.25">
      <c r="A448" s="63">
        <v>13249</v>
      </c>
      <c r="B448" s="63" t="s">
        <v>5510</v>
      </c>
      <c r="C448" s="63">
        <v>2009</v>
      </c>
      <c r="D448" s="64">
        <v>40225</v>
      </c>
      <c r="E448" s="63">
        <v>67</v>
      </c>
      <c r="F448" s="63">
        <v>400</v>
      </c>
      <c r="G448" s="63">
        <v>21312</v>
      </c>
      <c r="H448" s="65" t="s">
        <v>3010</v>
      </c>
      <c r="I448" s="65" t="s">
        <v>1270</v>
      </c>
      <c r="J448" s="65" t="s">
        <v>3847</v>
      </c>
    </row>
    <row r="449" spans="1:10" x14ac:dyDescent="0.25">
      <c r="A449" s="63">
        <v>13265</v>
      </c>
      <c r="B449" s="63" t="s">
        <v>5510</v>
      </c>
      <c r="C449" s="63">
        <v>2009</v>
      </c>
      <c r="D449" s="64">
        <v>40225</v>
      </c>
      <c r="E449" s="63">
        <v>183</v>
      </c>
      <c r="F449" s="63">
        <v>11</v>
      </c>
      <c r="G449" s="63">
        <v>2013</v>
      </c>
      <c r="H449" s="65" t="s">
        <v>3011</v>
      </c>
      <c r="I449" s="65" t="s">
        <v>1272</v>
      </c>
      <c r="J449" s="65" t="s">
        <v>5512</v>
      </c>
    </row>
    <row r="450" spans="1:10" x14ac:dyDescent="0.25">
      <c r="A450" s="63">
        <v>13266</v>
      </c>
      <c r="B450" s="63" t="s">
        <v>5510</v>
      </c>
      <c r="C450" s="63">
        <v>2009</v>
      </c>
      <c r="D450" s="64">
        <v>40225</v>
      </c>
      <c r="E450" s="63">
        <v>340</v>
      </c>
      <c r="F450" s="63">
        <v>12</v>
      </c>
      <c r="G450" s="63">
        <v>4080</v>
      </c>
      <c r="H450" s="65" t="s">
        <v>3011</v>
      </c>
      <c r="I450" s="65" t="s">
        <v>1272</v>
      </c>
      <c r="J450" s="65" t="s">
        <v>5513</v>
      </c>
    </row>
    <row r="451" spans="1:10" x14ac:dyDescent="0.25">
      <c r="A451" s="63">
        <v>13267</v>
      </c>
      <c r="B451" s="63" t="s">
        <v>5514</v>
      </c>
      <c r="C451" s="63">
        <v>2009</v>
      </c>
      <c r="D451" s="64">
        <v>40227</v>
      </c>
      <c r="E451" s="63">
        <v>373</v>
      </c>
      <c r="F451" s="63">
        <v>12</v>
      </c>
      <c r="G451" s="63">
        <v>4476</v>
      </c>
      <c r="H451" s="65" t="s">
        <v>3011</v>
      </c>
      <c r="I451" s="65" t="s">
        <v>1272</v>
      </c>
      <c r="J451" s="65" t="s">
        <v>5513</v>
      </c>
    </row>
    <row r="452" spans="1:10" x14ac:dyDescent="0.25">
      <c r="A452" s="63">
        <v>13268</v>
      </c>
      <c r="B452" s="63" t="s">
        <v>5515</v>
      </c>
      <c r="C452" s="63">
        <v>2009</v>
      </c>
      <c r="D452" s="64">
        <v>40231</v>
      </c>
      <c r="E452" s="63">
        <v>11</v>
      </c>
      <c r="F452" s="63">
        <v>21</v>
      </c>
      <c r="G452" s="63">
        <v>231</v>
      </c>
      <c r="H452" s="65" t="s">
        <v>3011</v>
      </c>
      <c r="I452" s="65" t="s">
        <v>1272</v>
      </c>
      <c r="J452" s="65" t="s">
        <v>5516</v>
      </c>
    </row>
    <row r="453" spans="1:10" x14ac:dyDescent="0.25">
      <c r="A453" s="63">
        <v>13250</v>
      </c>
      <c r="B453" s="63" t="s">
        <v>5517</v>
      </c>
      <c r="C453" s="63">
        <v>2009</v>
      </c>
      <c r="D453" s="64">
        <v>40232</v>
      </c>
      <c r="E453" s="63">
        <v>490</v>
      </c>
      <c r="F453" s="63">
        <v>8</v>
      </c>
      <c r="G453" s="63">
        <v>3920</v>
      </c>
      <c r="H453" s="65" t="s">
        <v>3010</v>
      </c>
      <c r="I453" s="65" t="s">
        <v>1322</v>
      </c>
      <c r="J453" s="65" t="s">
        <v>5518</v>
      </c>
    </row>
    <row r="454" spans="1:10" x14ac:dyDescent="0.25">
      <c r="A454" s="63">
        <v>13269</v>
      </c>
      <c r="B454" s="63" t="s">
        <v>5517</v>
      </c>
      <c r="C454" s="63">
        <v>2009</v>
      </c>
      <c r="D454" s="64">
        <v>40232</v>
      </c>
      <c r="E454" s="63">
        <v>524</v>
      </c>
      <c r="F454" s="63">
        <v>75</v>
      </c>
      <c r="G454" s="63">
        <v>25403</v>
      </c>
      <c r="H454" s="65" t="s">
        <v>3011</v>
      </c>
      <c r="I454" s="65" t="s">
        <v>1272</v>
      </c>
      <c r="J454" s="65" t="s">
        <v>5519</v>
      </c>
    </row>
    <row r="455" spans="1:10" x14ac:dyDescent="0.25">
      <c r="A455" s="63">
        <v>13251</v>
      </c>
      <c r="B455" s="63" t="s">
        <v>5520</v>
      </c>
      <c r="C455" s="63">
        <v>2009</v>
      </c>
      <c r="D455" s="64">
        <v>40234</v>
      </c>
      <c r="E455" s="63">
        <v>21</v>
      </c>
      <c r="F455" s="63">
        <v>221</v>
      </c>
      <c r="G455" s="63">
        <v>3278</v>
      </c>
      <c r="H455" s="65" t="s">
        <v>3010</v>
      </c>
      <c r="I455" s="65" t="s">
        <v>1270</v>
      </c>
      <c r="J455" s="65" t="s">
        <v>5521</v>
      </c>
    </row>
    <row r="456" spans="1:10" x14ac:dyDescent="0.25">
      <c r="A456" s="63">
        <v>13270</v>
      </c>
      <c r="B456" s="63" t="s">
        <v>5520</v>
      </c>
      <c r="C456" s="63">
        <v>2009</v>
      </c>
      <c r="D456" s="64">
        <v>40234</v>
      </c>
      <c r="E456" s="63">
        <v>10</v>
      </c>
      <c r="F456" s="63">
        <v>11</v>
      </c>
      <c r="G456" s="63">
        <v>176</v>
      </c>
      <c r="H456" s="65" t="s">
        <v>3011</v>
      </c>
      <c r="I456" s="65" t="s">
        <v>1272</v>
      </c>
      <c r="J456" s="65" t="s">
        <v>5522</v>
      </c>
    </row>
    <row r="457" spans="1:10" x14ac:dyDescent="0.25">
      <c r="A457" s="63">
        <v>13252</v>
      </c>
      <c r="B457" s="63" t="s">
        <v>5523</v>
      </c>
      <c r="C457" s="63">
        <v>2009</v>
      </c>
      <c r="D457" s="64">
        <v>40236</v>
      </c>
      <c r="E457" s="63">
        <v>298</v>
      </c>
      <c r="F457" s="63">
        <v>1105</v>
      </c>
      <c r="G457" s="63">
        <v>146673</v>
      </c>
      <c r="H457" s="65" t="s">
        <v>3010</v>
      </c>
      <c r="I457" s="65" t="s">
        <v>1274</v>
      </c>
      <c r="J457" s="65" t="s">
        <v>5524</v>
      </c>
    </row>
    <row r="458" spans="1:10" x14ac:dyDescent="0.25">
      <c r="A458" s="63">
        <v>13253</v>
      </c>
      <c r="B458" s="63" t="s">
        <v>5525</v>
      </c>
      <c r="C458" s="63">
        <v>2009</v>
      </c>
      <c r="D458" s="64">
        <v>40237</v>
      </c>
      <c r="E458" s="63">
        <v>271</v>
      </c>
      <c r="F458" s="63">
        <v>156</v>
      </c>
      <c r="G458" s="63">
        <v>18193</v>
      </c>
      <c r="H458" s="65" t="s">
        <v>3010</v>
      </c>
      <c r="I458" s="65" t="s">
        <v>1283</v>
      </c>
      <c r="J458" s="65" t="s">
        <v>5526</v>
      </c>
    </row>
    <row r="459" spans="1:10" x14ac:dyDescent="0.25">
      <c r="A459" s="63">
        <v>13289</v>
      </c>
      <c r="B459" s="63" t="s">
        <v>5527</v>
      </c>
      <c r="C459" s="63">
        <v>2009</v>
      </c>
      <c r="D459" s="64">
        <v>40238</v>
      </c>
      <c r="E459" s="63">
        <v>355</v>
      </c>
      <c r="F459" s="63">
        <v>14</v>
      </c>
      <c r="G459" s="63">
        <v>8330</v>
      </c>
      <c r="H459" s="65" t="s">
        <v>3011</v>
      </c>
      <c r="I459" s="65" t="s">
        <v>1272</v>
      </c>
      <c r="J459" s="65" t="s">
        <v>5528</v>
      </c>
    </row>
    <row r="460" spans="1:10" x14ac:dyDescent="0.25">
      <c r="A460" s="63">
        <v>13299</v>
      </c>
      <c r="B460" s="63" t="s">
        <v>5527</v>
      </c>
      <c r="C460" s="63">
        <v>2009</v>
      </c>
      <c r="D460" s="64">
        <v>40238</v>
      </c>
      <c r="E460" s="63">
        <v>68</v>
      </c>
      <c r="F460" s="63">
        <v>9</v>
      </c>
      <c r="G460" s="63">
        <v>612</v>
      </c>
      <c r="H460" s="65" t="s">
        <v>3011</v>
      </c>
      <c r="I460" s="65" t="s">
        <v>1272</v>
      </c>
      <c r="J460" s="65" t="s">
        <v>5529</v>
      </c>
    </row>
    <row r="461" spans="1:10" x14ac:dyDescent="0.25">
      <c r="A461" s="63">
        <v>13290</v>
      </c>
      <c r="B461" s="63" t="s">
        <v>5530</v>
      </c>
      <c r="C461" s="63">
        <v>2009</v>
      </c>
      <c r="D461" s="64">
        <v>40239</v>
      </c>
      <c r="E461" s="63">
        <v>518</v>
      </c>
      <c r="F461" s="63">
        <v>6</v>
      </c>
      <c r="G461" s="63">
        <v>3108</v>
      </c>
      <c r="H461" s="65" t="s">
        <v>3011</v>
      </c>
      <c r="I461" s="65" t="s">
        <v>1272</v>
      </c>
      <c r="J461" s="65" t="s">
        <v>5531</v>
      </c>
    </row>
    <row r="462" spans="1:10" x14ac:dyDescent="0.25">
      <c r="A462" s="63">
        <v>13272</v>
      </c>
      <c r="B462" s="63" t="s">
        <v>5532</v>
      </c>
      <c r="C462" s="63">
        <v>2009</v>
      </c>
      <c r="D462" s="64">
        <v>40241</v>
      </c>
      <c r="E462" s="63">
        <v>346</v>
      </c>
      <c r="F462" s="63">
        <v>14</v>
      </c>
      <c r="G462" s="63">
        <v>4844</v>
      </c>
      <c r="H462" s="65" t="s">
        <v>3010</v>
      </c>
      <c r="I462" s="65" t="s">
        <v>1274</v>
      </c>
      <c r="J462" s="65" t="s">
        <v>5533</v>
      </c>
    </row>
    <row r="463" spans="1:10" x14ac:dyDescent="0.25">
      <c r="A463" s="63">
        <v>13273</v>
      </c>
      <c r="B463" s="63" t="s">
        <v>5534</v>
      </c>
      <c r="C463" s="63">
        <v>2009</v>
      </c>
      <c r="D463" s="64">
        <v>40242</v>
      </c>
      <c r="E463" s="63">
        <v>225</v>
      </c>
      <c r="F463" s="63">
        <v>54</v>
      </c>
      <c r="G463" s="63">
        <v>12150</v>
      </c>
      <c r="H463" s="65" t="s">
        <v>3010</v>
      </c>
      <c r="I463" s="65" t="s">
        <v>1274</v>
      </c>
      <c r="J463" s="65" t="s">
        <v>5535</v>
      </c>
    </row>
    <row r="464" spans="1:10" x14ac:dyDescent="0.25">
      <c r="A464" s="63">
        <v>13274</v>
      </c>
      <c r="B464" s="63" t="s">
        <v>5534</v>
      </c>
      <c r="C464" s="63">
        <v>2009</v>
      </c>
      <c r="D464" s="64">
        <v>40242</v>
      </c>
      <c r="E464" s="63">
        <v>74</v>
      </c>
      <c r="F464" s="63">
        <v>800</v>
      </c>
      <c r="G464" s="63">
        <v>39494</v>
      </c>
      <c r="H464" s="65" t="s">
        <v>3010</v>
      </c>
      <c r="I464" s="65" t="s">
        <v>1274</v>
      </c>
      <c r="J464" s="65" t="s">
        <v>5536</v>
      </c>
    </row>
    <row r="465" spans="1:10" x14ac:dyDescent="0.25">
      <c r="A465" s="63">
        <v>13288</v>
      </c>
      <c r="B465" s="63" t="s">
        <v>5534</v>
      </c>
      <c r="C465" s="63">
        <v>2009</v>
      </c>
      <c r="D465" s="64">
        <v>40242</v>
      </c>
      <c r="E465" s="63">
        <v>85</v>
      </c>
      <c r="F465" s="63">
        <v>4</v>
      </c>
      <c r="G465" s="63">
        <v>340</v>
      </c>
      <c r="H465" s="65" t="s">
        <v>3011</v>
      </c>
      <c r="I465" s="65" t="s">
        <v>1272</v>
      </c>
      <c r="J465" s="65" t="s">
        <v>5537</v>
      </c>
    </row>
    <row r="466" spans="1:10" x14ac:dyDescent="0.25">
      <c r="A466" s="63">
        <v>13291</v>
      </c>
      <c r="B466" s="63" t="s">
        <v>5534</v>
      </c>
      <c r="C466" s="63">
        <v>2009</v>
      </c>
      <c r="D466" s="64">
        <v>40242</v>
      </c>
      <c r="E466" s="63">
        <v>50</v>
      </c>
      <c r="F466" s="63">
        <v>103</v>
      </c>
      <c r="G466" s="63">
        <v>5150</v>
      </c>
      <c r="H466" s="65" t="s">
        <v>3011</v>
      </c>
      <c r="I466" s="65" t="s">
        <v>1272</v>
      </c>
      <c r="J466" s="65" t="s">
        <v>5538</v>
      </c>
    </row>
    <row r="467" spans="1:10" x14ac:dyDescent="0.25">
      <c r="A467" s="63">
        <v>13305</v>
      </c>
      <c r="B467" s="63" t="s">
        <v>5534</v>
      </c>
      <c r="C467" s="63">
        <v>2009</v>
      </c>
      <c r="D467" s="64">
        <v>40242</v>
      </c>
      <c r="E467" s="63">
        <v>109</v>
      </c>
      <c r="F467" s="63">
        <v>4</v>
      </c>
      <c r="G467" s="63">
        <v>436</v>
      </c>
      <c r="H467" s="65" t="s">
        <v>3011</v>
      </c>
      <c r="I467" s="65" t="s">
        <v>1272</v>
      </c>
      <c r="J467" s="65" t="s">
        <v>5539</v>
      </c>
    </row>
    <row r="468" spans="1:10" x14ac:dyDescent="0.25">
      <c r="A468" s="63">
        <v>13275</v>
      </c>
      <c r="B468" s="63" t="s">
        <v>5540</v>
      </c>
      <c r="C468" s="63">
        <v>2009</v>
      </c>
      <c r="D468" s="64">
        <v>40244</v>
      </c>
      <c r="E468" s="63">
        <v>390</v>
      </c>
      <c r="F468" s="63">
        <v>172</v>
      </c>
      <c r="G468" s="63">
        <v>16667</v>
      </c>
      <c r="H468" s="65" t="s">
        <v>3010</v>
      </c>
      <c r="I468" s="65" t="s">
        <v>1283</v>
      </c>
      <c r="J468" s="65" t="s">
        <v>5541</v>
      </c>
    </row>
    <row r="469" spans="1:10" x14ac:dyDescent="0.25">
      <c r="A469" s="63">
        <v>13276</v>
      </c>
      <c r="B469" s="63" t="s">
        <v>5540</v>
      </c>
      <c r="C469" s="63">
        <v>2009</v>
      </c>
      <c r="D469" s="64">
        <v>40244</v>
      </c>
      <c r="E469" s="63">
        <v>181</v>
      </c>
      <c r="F469" s="63">
        <v>400</v>
      </c>
      <c r="G469" s="63">
        <v>36614</v>
      </c>
      <c r="H469" s="65" t="s">
        <v>3010</v>
      </c>
      <c r="I469" s="65" t="s">
        <v>1283</v>
      </c>
      <c r="J469" s="65" t="s">
        <v>5542</v>
      </c>
    </row>
    <row r="470" spans="1:10" x14ac:dyDescent="0.25">
      <c r="A470" s="63">
        <v>13293</v>
      </c>
      <c r="B470" s="63" t="s">
        <v>5543</v>
      </c>
      <c r="C470" s="63">
        <v>2009</v>
      </c>
      <c r="D470" s="64">
        <v>40246</v>
      </c>
      <c r="E470" s="63">
        <v>16</v>
      </c>
      <c r="F470" s="63">
        <v>32</v>
      </c>
      <c r="G470" s="63">
        <v>896</v>
      </c>
      <c r="H470" s="65" t="s">
        <v>3011</v>
      </c>
      <c r="I470" s="65" t="s">
        <v>1272</v>
      </c>
      <c r="J470" s="65" t="s">
        <v>5544</v>
      </c>
    </row>
    <row r="471" spans="1:10" x14ac:dyDescent="0.25">
      <c r="A471" s="63">
        <v>13294</v>
      </c>
      <c r="B471" s="63" t="s">
        <v>5545</v>
      </c>
      <c r="C471" s="63">
        <v>2009</v>
      </c>
      <c r="D471" s="64">
        <v>40247</v>
      </c>
      <c r="E471" s="63">
        <v>23</v>
      </c>
      <c r="F471" s="63">
        <v>32</v>
      </c>
      <c r="G471" s="63">
        <v>1216</v>
      </c>
      <c r="H471" s="65" t="s">
        <v>3011</v>
      </c>
      <c r="I471" s="65" t="s">
        <v>1272</v>
      </c>
      <c r="J471" s="65" t="s">
        <v>5546</v>
      </c>
    </row>
    <row r="472" spans="1:10" x14ac:dyDescent="0.25">
      <c r="A472" s="63">
        <v>13295</v>
      </c>
      <c r="B472" s="63" t="s">
        <v>5545</v>
      </c>
      <c r="C472" s="63">
        <v>2009</v>
      </c>
      <c r="D472" s="64">
        <v>40247</v>
      </c>
      <c r="E472" s="63">
        <v>421</v>
      </c>
      <c r="F472" s="63">
        <v>42</v>
      </c>
      <c r="G472" s="63">
        <v>17682</v>
      </c>
      <c r="H472" s="65" t="s">
        <v>3011</v>
      </c>
      <c r="I472" s="65" t="s">
        <v>1272</v>
      </c>
      <c r="J472" s="65" t="s">
        <v>5547</v>
      </c>
    </row>
    <row r="473" spans="1:10" x14ac:dyDescent="0.25">
      <c r="A473" s="63">
        <v>13277</v>
      </c>
      <c r="B473" s="63" t="s">
        <v>5548</v>
      </c>
      <c r="C473" s="63">
        <v>2009</v>
      </c>
      <c r="D473" s="64">
        <v>40249</v>
      </c>
      <c r="E473" s="63">
        <v>86</v>
      </c>
      <c r="F473" s="63">
        <v>48</v>
      </c>
      <c r="G473" s="63">
        <v>4128</v>
      </c>
      <c r="H473" s="65" t="s">
        <v>3010</v>
      </c>
      <c r="I473" s="65" t="s">
        <v>1322</v>
      </c>
      <c r="J473" s="65" t="s">
        <v>5549</v>
      </c>
    </row>
    <row r="474" spans="1:10" x14ac:dyDescent="0.25">
      <c r="A474" s="63">
        <v>13296</v>
      </c>
      <c r="B474" s="63" t="s">
        <v>5548</v>
      </c>
      <c r="C474" s="63">
        <v>2009</v>
      </c>
      <c r="D474" s="64">
        <v>40249</v>
      </c>
      <c r="E474" s="63">
        <v>278</v>
      </c>
      <c r="F474" s="63">
        <v>12</v>
      </c>
      <c r="G474" s="63">
        <v>3336</v>
      </c>
      <c r="H474" s="65" t="s">
        <v>3011</v>
      </c>
      <c r="I474" s="65" t="s">
        <v>1272</v>
      </c>
      <c r="J474" s="65" t="s">
        <v>5550</v>
      </c>
    </row>
    <row r="475" spans="1:10" x14ac:dyDescent="0.25">
      <c r="A475" s="63">
        <v>13278</v>
      </c>
      <c r="B475" s="63" t="s">
        <v>5551</v>
      </c>
      <c r="C475" s="63">
        <v>2009</v>
      </c>
      <c r="D475" s="64">
        <v>40250</v>
      </c>
      <c r="E475" s="63">
        <v>208</v>
      </c>
      <c r="F475" s="63">
        <v>208</v>
      </c>
      <c r="G475" s="63">
        <v>12215</v>
      </c>
      <c r="H475" s="65" t="s">
        <v>3010</v>
      </c>
      <c r="I475" s="65" t="s">
        <v>1283</v>
      </c>
      <c r="J475" s="65" t="s">
        <v>5552</v>
      </c>
    </row>
    <row r="476" spans="1:10" x14ac:dyDescent="0.25">
      <c r="A476" s="63">
        <v>13279</v>
      </c>
      <c r="B476" s="63" t="s">
        <v>5553</v>
      </c>
      <c r="C476" s="63">
        <v>2009</v>
      </c>
      <c r="D476" s="64">
        <v>40252</v>
      </c>
      <c r="E476" s="63">
        <v>130</v>
      </c>
      <c r="F476" s="63">
        <v>24</v>
      </c>
      <c r="G476" s="63">
        <v>3120</v>
      </c>
      <c r="H476" s="65" t="s">
        <v>3010</v>
      </c>
      <c r="I476" s="65" t="s">
        <v>1322</v>
      </c>
      <c r="J476" s="65" t="s">
        <v>5554</v>
      </c>
    </row>
    <row r="477" spans="1:10" x14ac:dyDescent="0.25">
      <c r="A477" s="63">
        <v>13297</v>
      </c>
      <c r="B477" s="63" t="s">
        <v>5555</v>
      </c>
      <c r="C477" s="63">
        <v>2009</v>
      </c>
      <c r="D477" s="64">
        <v>40253</v>
      </c>
      <c r="E477" s="63">
        <v>378</v>
      </c>
      <c r="F477" s="63">
        <v>14</v>
      </c>
      <c r="G477" s="63">
        <v>5292</v>
      </c>
      <c r="H477" s="65" t="s">
        <v>3011</v>
      </c>
      <c r="I477" s="65" t="s">
        <v>1272</v>
      </c>
      <c r="J477" s="65" t="s">
        <v>5556</v>
      </c>
    </row>
    <row r="478" spans="1:10" x14ac:dyDescent="0.25">
      <c r="A478" s="63">
        <v>13301</v>
      </c>
      <c r="B478" s="63" t="s">
        <v>5555</v>
      </c>
      <c r="C478" s="63">
        <v>2009</v>
      </c>
      <c r="D478" s="64">
        <v>40253</v>
      </c>
      <c r="E478" s="63">
        <v>394</v>
      </c>
      <c r="F478" s="63">
        <v>85</v>
      </c>
      <c r="G478" s="63">
        <v>33490</v>
      </c>
      <c r="H478" s="65" t="s">
        <v>3011</v>
      </c>
      <c r="I478" s="65" t="s">
        <v>1272</v>
      </c>
      <c r="J478" s="65" t="s">
        <v>5557</v>
      </c>
    </row>
    <row r="479" spans="1:10" x14ac:dyDescent="0.25">
      <c r="A479" s="63">
        <v>13302</v>
      </c>
      <c r="B479" s="63" t="s">
        <v>5555</v>
      </c>
      <c r="C479" s="63">
        <v>2009</v>
      </c>
      <c r="D479" s="64">
        <v>40253</v>
      </c>
      <c r="E479" s="63">
        <v>26</v>
      </c>
      <c r="F479" s="63">
        <v>117</v>
      </c>
      <c r="G479" s="63">
        <v>2225</v>
      </c>
      <c r="H479" s="65" t="s">
        <v>3011</v>
      </c>
      <c r="I479" s="65" t="s">
        <v>1272</v>
      </c>
      <c r="J479" s="65" t="s">
        <v>5558</v>
      </c>
    </row>
    <row r="480" spans="1:10" x14ac:dyDescent="0.25">
      <c r="A480" s="63">
        <v>13303</v>
      </c>
      <c r="B480" s="63" t="s">
        <v>5555</v>
      </c>
      <c r="C480" s="63">
        <v>2009</v>
      </c>
      <c r="D480" s="64">
        <v>40253</v>
      </c>
      <c r="E480" s="63">
        <v>368</v>
      </c>
      <c r="F480" s="63">
        <v>20</v>
      </c>
      <c r="G480" s="63">
        <v>7360</v>
      </c>
      <c r="H480" s="65" t="s">
        <v>3011</v>
      </c>
      <c r="I480" s="65" t="s">
        <v>1272</v>
      </c>
      <c r="J480" s="65" t="s">
        <v>5550</v>
      </c>
    </row>
    <row r="481" spans="1:10" x14ac:dyDescent="0.25">
      <c r="A481" s="63">
        <v>13280</v>
      </c>
      <c r="B481" s="63" t="s">
        <v>5559</v>
      </c>
      <c r="C481" s="63">
        <v>2009</v>
      </c>
      <c r="D481" s="64">
        <v>40254</v>
      </c>
      <c r="E481" s="63">
        <v>254</v>
      </c>
      <c r="F481" s="63">
        <v>4</v>
      </c>
      <c r="G481" s="63">
        <v>1016</v>
      </c>
      <c r="H481" s="65" t="s">
        <v>3010</v>
      </c>
      <c r="I481" s="65" t="s">
        <v>1322</v>
      </c>
      <c r="J481" s="65" t="s">
        <v>5560</v>
      </c>
    </row>
    <row r="482" spans="1:10" x14ac:dyDescent="0.25">
      <c r="A482" s="63">
        <v>13300</v>
      </c>
      <c r="B482" s="63" t="s">
        <v>5559</v>
      </c>
      <c r="C482" s="63">
        <v>2009</v>
      </c>
      <c r="D482" s="64">
        <v>40254</v>
      </c>
      <c r="E482" s="63">
        <v>240</v>
      </c>
      <c r="F482" s="63">
        <v>91</v>
      </c>
      <c r="G482" s="63">
        <v>21840</v>
      </c>
      <c r="H482" s="65" t="s">
        <v>3011</v>
      </c>
      <c r="I482" s="65" t="s">
        <v>1272</v>
      </c>
      <c r="J482" s="65" t="s">
        <v>5561</v>
      </c>
    </row>
    <row r="483" spans="1:10" x14ac:dyDescent="0.25">
      <c r="A483" s="63">
        <v>13292</v>
      </c>
      <c r="B483" s="63" t="s">
        <v>5562</v>
      </c>
      <c r="C483" s="63">
        <v>2009</v>
      </c>
      <c r="D483" s="64">
        <v>40255</v>
      </c>
      <c r="E483" s="63">
        <v>485</v>
      </c>
      <c r="F483" s="63">
        <v>12</v>
      </c>
      <c r="G483" s="63">
        <v>19824</v>
      </c>
      <c r="H483" s="65" t="s">
        <v>3011</v>
      </c>
      <c r="I483" s="65" t="s">
        <v>1272</v>
      </c>
      <c r="J483" s="65" t="s">
        <v>5563</v>
      </c>
    </row>
    <row r="484" spans="1:10" x14ac:dyDescent="0.25">
      <c r="A484" s="63">
        <v>13304</v>
      </c>
      <c r="B484" s="63" t="s">
        <v>5564</v>
      </c>
      <c r="C484" s="63">
        <v>2009</v>
      </c>
      <c r="D484" s="64">
        <v>40259</v>
      </c>
      <c r="E484" s="63">
        <v>413</v>
      </c>
      <c r="F484" s="63">
        <v>56</v>
      </c>
      <c r="G484" s="63">
        <v>23128</v>
      </c>
      <c r="H484" s="65" t="s">
        <v>3011</v>
      </c>
      <c r="I484" s="65" t="s">
        <v>1272</v>
      </c>
      <c r="J484" s="65" t="s">
        <v>5565</v>
      </c>
    </row>
    <row r="485" spans="1:10" x14ac:dyDescent="0.25">
      <c r="A485" s="63">
        <v>13281</v>
      </c>
      <c r="B485" s="63" t="s">
        <v>5566</v>
      </c>
      <c r="C485" s="63">
        <v>2009</v>
      </c>
      <c r="D485" s="64">
        <v>40260</v>
      </c>
      <c r="E485" s="63">
        <v>187</v>
      </c>
      <c r="F485" s="63">
        <v>172</v>
      </c>
      <c r="G485" s="63">
        <v>5389</v>
      </c>
      <c r="H485" s="65" t="s">
        <v>3010</v>
      </c>
      <c r="I485" s="65" t="s">
        <v>1322</v>
      </c>
      <c r="J485" s="65" t="s">
        <v>5567</v>
      </c>
    </row>
    <row r="486" spans="1:10" x14ac:dyDescent="0.25">
      <c r="A486" s="63">
        <v>13282</v>
      </c>
      <c r="B486" s="63" t="s">
        <v>5566</v>
      </c>
      <c r="C486" s="63">
        <v>2009</v>
      </c>
      <c r="D486" s="64">
        <v>40260</v>
      </c>
      <c r="E486" s="63">
        <v>483</v>
      </c>
      <c r="F486" s="63">
        <v>59</v>
      </c>
      <c r="G486" s="63">
        <v>28349</v>
      </c>
      <c r="H486" s="65" t="s">
        <v>3010</v>
      </c>
      <c r="I486" s="65" t="s">
        <v>1274</v>
      </c>
      <c r="J486" s="65" t="s">
        <v>5568</v>
      </c>
    </row>
    <row r="487" spans="1:10" x14ac:dyDescent="0.25">
      <c r="A487" s="63">
        <v>13298</v>
      </c>
      <c r="B487" s="63" t="s">
        <v>5566</v>
      </c>
      <c r="C487" s="63">
        <v>2009</v>
      </c>
      <c r="D487" s="64">
        <v>40260</v>
      </c>
      <c r="E487" s="63">
        <v>246</v>
      </c>
      <c r="F487" s="63">
        <v>8</v>
      </c>
      <c r="G487" s="63">
        <v>1968</v>
      </c>
      <c r="H487" s="65" t="s">
        <v>3011</v>
      </c>
      <c r="I487" s="65" t="s">
        <v>1272</v>
      </c>
      <c r="J487" s="65" t="s">
        <v>5569</v>
      </c>
    </row>
    <row r="488" spans="1:10" x14ac:dyDescent="0.25">
      <c r="A488" s="63">
        <v>13283</v>
      </c>
      <c r="B488" s="63" t="s">
        <v>5570</v>
      </c>
      <c r="C488" s="63">
        <v>2009</v>
      </c>
      <c r="D488" s="64">
        <v>40261</v>
      </c>
      <c r="E488" s="63">
        <v>107</v>
      </c>
      <c r="F488" s="63">
        <v>193</v>
      </c>
      <c r="G488" s="63">
        <v>5131</v>
      </c>
      <c r="H488" s="65" t="s">
        <v>3010</v>
      </c>
      <c r="I488" s="65" t="s">
        <v>1322</v>
      </c>
      <c r="J488" s="65" t="s">
        <v>5571</v>
      </c>
    </row>
    <row r="489" spans="1:10" x14ac:dyDescent="0.25">
      <c r="A489" s="63">
        <v>13284</v>
      </c>
      <c r="B489" s="63" t="s">
        <v>5570</v>
      </c>
      <c r="C489" s="63">
        <v>2009</v>
      </c>
      <c r="D489" s="64">
        <v>40261</v>
      </c>
      <c r="E489" s="63">
        <v>143</v>
      </c>
      <c r="F489" s="63">
        <v>19</v>
      </c>
      <c r="G489" s="63">
        <v>2717</v>
      </c>
      <c r="H489" s="65" t="s">
        <v>3010</v>
      </c>
      <c r="I489" s="65" t="s">
        <v>1322</v>
      </c>
      <c r="J489" s="65" t="s">
        <v>5572</v>
      </c>
    </row>
    <row r="490" spans="1:10" x14ac:dyDescent="0.25">
      <c r="A490" s="63">
        <v>13307</v>
      </c>
      <c r="B490" s="63" t="s">
        <v>5570</v>
      </c>
      <c r="C490" s="63">
        <v>2009</v>
      </c>
      <c r="D490" s="64">
        <v>40261</v>
      </c>
      <c r="E490" s="63">
        <v>297</v>
      </c>
      <c r="F490" s="63">
        <v>42</v>
      </c>
      <c r="G490" s="63">
        <v>12474</v>
      </c>
      <c r="H490" s="65" t="s">
        <v>3011</v>
      </c>
      <c r="I490" s="65" t="s">
        <v>1272</v>
      </c>
      <c r="J490" s="65" t="s">
        <v>5573</v>
      </c>
    </row>
    <row r="491" spans="1:10" x14ac:dyDescent="0.25">
      <c r="A491" s="63">
        <v>13285</v>
      </c>
      <c r="B491" s="63" t="s">
        <v>5574</v>
      </c>
      <c r="C491" s="63">
        <v>2009</v>
      </c>
      <c r="D491" s="64">
        <v>40262</v>
      </c>
      <c r="E491" s="63">
        <v>302</v>
      </c>
      <c r="F491" s="63">
        <v>8</v>
      </c>
      <c r="G491" s="63">
        <v>2416</v>
      </c>
      <c r="H491" s="65" t="s">
        <v>3010</v>
      </c>
      <c r="I491" s="65" t="s">
        <v>1274</v>
      </c>
      <c r="J491" s="65" t="s">
        <v>5575</v>
      </c>
    </row>
    <row r="492" spans="1:10" x14ac:dyDescent="0.25">
      <c r="A492" s="63">
        <v>13286</v>
      </c>
      <c r="B492" s="63" t="s">
        <v>5574</v>
      </c>
      <c r="C492" s="63">
        <v>2009</v>
      </c>
      <c r="D492" s="64">
        <v>40262</v>
      </c>
      <c r="E492" s="63">
        <v>54</v>
      </c>
      <c r="F492" s="63">
        <v>3</v>
      </c>
      <c r="G492" s="63">
        <v>162</v>
      </c>
      <c r="H492" s="65" t="s">
        <v>3010</v>
      </c>
      <c r="I492" s="65" t="s">
        <v>1274</v>
      </c>
      <c r="J492" s="65" t="s">
        <v>5576</v>
      </c>
    </row>
    <row r="493" spans="1:10" x14ac:dyDescent="0.25">
      <c r="A493" s="63">
        <v>13308</v>
      </c>
      <c r="B493" s="63" t="s">
        <v>5577</v>
      </c>
      <c r="C493" s="63">
        <v>2009</v>
      </c>
      <c r="D493" s="64">
        <v>40263</v>
      </c>
      <c r="E493" s="63">
        <v>424</v>
      </c>
      <c r="F493" s="63">
        <v>12</v>
      </c>
      <c r="G493" s="63">
        <v>5088</v>
      </c>
      <c r="H493" s="65" t="s">
        <v>3011</v>
      </c>
      <c r="I493" s="65" t="s">
        <v>1272</v>
      </c>
      <c r="J493" s="65" t="s">
        <v>5578</v>
      </c>
    </row>
    <row r="494" spans="1:10" x14ac:dyDescent="0.25">
      <c r="A494" s="63">
        <v>13311</v>
      </c>
      <c r="B494" s="63" t="s">
        <v>5579</v>
      </c>
      <c r="C494" s="63">
        <v>2009</v>
      </c>
      <c r="D494" s="64">
        <v>40266</v>
      </c>
      <c r="E494" s="63">
        <v>38</v>
      </c>
      <c r="F494" s="63">
        <v>764</v>
      </c>
      <c r="G494" s="63">
        <v>11468</v>
      </c>
      <c r="H494" s="65" t="s">
        <v>3010</v>
      </c>
      <c r="I494" s="65" t="s">
        <v>1274</v>
      </c>
      <c r="J494" s="65" t="s">
        <v>5580</v>
      </c>
    </row>
    <row r="495" spans="1:10" x14ac:dyDescent="0.25">
      <c r="A495" s="63">
        <v>13287</v>
      </c>
      <c r="B495" s="63" t="s">
        <v>5581</v>
      </c>
      <c r="C495" s="63">
        <v>2009</v>
      </c>
      <c r="D495" s="64">
        <v>40267</v>
      </c>
      <c r="E495" s="63">
        <v>43</v>
      </c>
      <c r="F495" s="63">
        <v>18</v>
      </c>
      <c r="G495" s="63">
        <v>774</v>
      </c>
      <c r="H495" s="65" t="s">
        <v>3010</v>
      </c>
      <c r="I495" s="65" t="s">
        <v>1274</v>
      </c>
      <c r="J495" s="65" t="s">
        <v>5582</v>
      </c>
    </row>
    <row r="496" spans="1:10" x14ac:dyDescent="0.25">
      <c r="A496" s="63">
        <v>13306</v>
      </c>
      <c r="B496" s="63" t="s">
        <v>5581</v>
      </c>
      <c r="C496" s="63">
        <v>2009</v>
      </c>
      <c r="D496" s="64">
        <v>40267</v>
      </c>
      <c r="E496" s="63">
        <v>83</v>
      </c>
      <c r="F496" s="63">
        <v>6</v>
      </c>
      <c r="G496" s="63">
        <v>498</v>
      </c>
      <c r="H496" s="65" t="s">
        <v>3011</v>
      </c>
      <c r="I496" s="65" t="s">
        <v>1272</v>
      </c>
      <c r="J496" s="65" t="s">
        <v>5583</v>
      </c>
    </row>
    <row r="497" spans="1:10" x14ac:dyDescent="0.25">
      <c r="A497" s="63">
        <v>13310</v>
      </c>
      <c r="B497" s="63" t="s">
        <v>5581</v>
      </c>
      <c r="C497" s="63">
        <v>2009</v>
      </c>
      <c r="D497" s="64">
        <v>40267</v>
      </c>
      <c r="E497" s="63">
        <v>180</v>
      </c>
      <c r="F497" s="63">
        <v>32</v>
      </c>
      <c r="G497" s="63">
        <v>5760</v>
      </c>
      <c r="H497" s="65" t="s">
        <v>3011</v>
      </c>
      <c r="I497" s="65" t="s">
        <v>1272</v>
      </c>
      <c r="J497" s="65" t="s">
        <v>5584</v>
      </c>
    </row>
    <row r="498" spans="1:10" x14ac:dyDescent="0.25">
      <c r="A498" s="63">
        <v>13309</v>
      </c>
      <c r="B498" s="63" t="s">
        <v>5585</v>
      </c>
      <c r="C498" s="63">
        <v>2009</v>
      </c>
      <c r="D498" s="64">
        <v>40268</v>
      </c>
      <c r="E498" s="63">
        <v>59</v>
      </c>
      <c r="F498" s="63">
        <v>4</v>
      </c>
      <c r="G498" s="63">
        <v>236</v>
      </c>
      <c r="H498" s="65" t="s">
        <v>3011</v>
      </c>
      <c r="I498" s="65" t="s">
        <v>1272</v>
      </c>
      <c r="J498" s="65" t="s">
        <v>5586</v>
      </c>
    </row>
    <row r="499" spans="1:10" x14ac:dyDescent="0.25">
      <c r="G499">
        <f>SUM(G2:G498)</f>
        <v>7920861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workbookViewId="0">
      <selection activeCell="K23" sqref="K23"/>
    </sheetView>
  </sheetViews>
  <sheetFormatPr defaultColWidth="8.85546875" defaultRowHeight="15" x14ac:dyDescent="0.25"/>
  <cols>
    <col min="1" max="16384" width="8.85546875" style="37"/>
  </cols>
  <sheetData>
    <row r="1" spans="1:7" x14ac:dyDescent="0.25">
      <c r="A1" s="66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</row>
    <row r="2" spans="1:7" x14ac:dyDescent="0.25">
      <c r="A2" s="67" t="s">
        <v>5176</v>
      </c>
      <c r="B2" s="67">
        <v>2009</v>
      </c>
      <c r="C2" s="67">
        <v>25366</v>
      </c>
      <c r="D2" s="67">
        <v>4139</v>
      </c>
      <c r="E2" s="67">
        <v>256676</v>
      </c>
      <c r="F2" s="67">
        <v>10.118899314042419</v>
      </c>
      <c r="G2" s="67">
        <v>0.16317117401245762</v>
      </c>
    </row>
    <row r="3" spans="1:7" x14ac:dyDescent="0.25">
      <c r="A3" s="67" t="s">
        <v>5106</v>
      </c>
      <c r="B3" s="67">
        <v>2009</v>
      </c>
      <c r="C3" s="67">
        <v>25366</v>
      </c>
      <c r="D3" s="67">
        <v>85</v>
      </c>
      <c r="E3" s="67">
        <v>2594</v>
      </c>
      <c r="F3" s="67">
        <v>0.10226287156035638</v>
      </c>
      <c r="G3" s="67">
        <v>3.3509422061026571E-3</v>
      </c>
    </row>
    <row r="4" spans="1:7" x14ac:dyDescent="0.25">
      <c r="A4" s="67" t="s">
        <v>4966</v>
      </c>
      <c r="B4" s="67">
        <v>2009</v>
      </c>
      <c r="C4" s="67">
        <v>25366</v>
      </c>
      <c r="D4" s="67">
        <v>92</v>
      </c>
      <c r="E4" s="67">
        <v>22139</v>
      </c>
      <c r="F4" s="67">
        <v>0.87278246471654974</v>
      </c>
      <c r="G4" s="67">
        <v>3.626902152487582E-3</v>
      </c>
    </row>
    <row r="5" spans="1:7" x14ac:dyDescent="0.25">
      <c r="A5" s="67" t="s">
        <v>5585</v>
      </c>
      <c r="B5" s="67">
        <v>2009</v>
      </c>
      <c r="C5" s="67">
        <v>25366</v>
      </c>
      <c r="D5" s="67">
        <v>4</v>
      </c>
      <c r="E5" s="67">
        <v>236</v>
      </c>
      <c r="F5" s="67">
        <v>9.3037924781203193E-3</v>
      </c>
      <c r="G5" s="67">
        <v>1.5769139793424269E-4</v>
      </c>
    </row>
    <row r="6" spans="1:7" x14ac:dyDescent="0.25">
      <c r="A6" s="67" t="s">
        <v>5476</v>
      </c>
      <c r="B6" s="67">
        <v>2009</v>
      </c>
      <c r="C6" s="67">
        <v>25366</v>
      </c>
      <c r="D6" s="67">
        <v>224</v>
      </c>
      <c r="E6" s="67">
        <v>93017</v>
      </c>
      <c r="F6" s="67">
        <v>3.6669951904123632</v>
      </c>
      <c r="G6" s="67">
        <v>8.8307182843175899E-3</v>
      </c>
    </row>
    <row r="7" spans="1:7" x14ac:dyDescent="0.25">
      <c r="A7" s="67" t="s">
        <v>5379</v>
      </c>
      <c r="B7" s="67">
        <v>2009</v>
      </c>
      <c r="C7" s="67">
        <v>25366</v>
      </c>
      <c r="D7" s="67">
        <v>4526</v>
      </c>
      <c r="E7" s="67">
        <v>72279</v>
      </c>
      <c r="F7" s="67">
        <v>2.8494441378222817</v>
      </c>
      <c r="G7" s="67">
        <v>0.17842781676259559</v>
      </c>
    </row>
    <row r="8" spans="1:7" x14ac:dyDescent="0.25">
      <c r="A8" s="67" t="s">
        <v>5339</v>
      </c>
      <c r="B8" s="67">
        <v>2009</v>
      </c>
      <c r="C8" s="67">
        <v>25366</v>
      </c>
      <c r="D8" s="67">
        <v>730</v>
      </c>
      <c r="E8" s="67">
        <v>27862</v>
      </c>
      <c r="F8" s="67">
        <v>1.0983994323109674</v>
      </c>
      <c r="G8" s="67">
        <v>2.8778680122999289E-2</v>
      </c>
    </row>
    <row r="9" spans="1:7" x14ac:dyDescent="0.25">
      <c r="A9" s="67" t="s">
        <v>5251</v>
      </c>
      <c r="B9" s="67">
        <v>2009</v>
      </c>
      <c r="C9" s="67">
        <v>25366</v>
      </c>
      <c r="D9" s="67">
        <v>182</v>
      </c>
      <c r="E9" s="67">
        <v>3458</v>
      </c>
      <c r="F9" s="67">
        <v>0.1363242135141528</v>
      </c>
      <c r="G9" s="67">
        <v>7.1749586060080419E-3</v>
      </c>
    </row>
    <row r="10" spans="1:7" x14ac:dyDescent="0.25">
      <c r="A10" s="67" t="s">
        <v>5174</v>
      </c>
      <c r="B10" s="67">
        <v>2009</v>
      </c>
      <c r="C10" s="67">
        <v>25366</v>
      </c>
      <c r="D10" s="67">
        <v>168</v>
      </c>
      <c r="E10" s="67">
        <v>28862</v>
      </c>
      <c r="F10" s="67">
        <v>1.137822281794528</v>
      </c>
      <c r="G10" s="67">
        <v>6.6230387132381928E-3</v>
      </c>
    </row>
    <row r="11" spans="1:7" x14ac:dyDescent="0.25">
      <c r="A11" s="67" t="s">
        <v>5102</v>
      </c>
      <c r="B11" s="67">
        <v>2009</v>
      </c>
      <c r="C11" s="67">
        <v>25366</v>
      </c>
      <c r="D11" s="67">
        <v>687</v>
      </c>
      <c r="E11" s="67">
        <v>26146</v>
      </c>
      <c r="F11" s="67">
        <v>1.0307498225971774</v>
      </c>
      <c r="G11" s="67">
        <v>2.7083497595206181E-2</v>
      </c>
    </row>
    <row r="12" spans="1:7" x14ac:dyDescent="0.25">
      <c r="A12" s="67" t="s">
        <v>5020</v>
      </c>
      <c r="B12" s="67">
        <v>2009</v>
      </c>
      <c r="C12" s="67">
        <v>25366</v>
      </c>
      <c r="D12" s="67">
        <v>72</v>
      </c>
      <c r="E12" s="67">
        <v>3591</v>
      </c>
      <c r="F12" s="67">
        <v>0.14156745249546637</v>
      </c>
      <c r="G12" s="67">
        <v>2.8384451628163682E-3</v>
      </c>
    </row>
    <row r="13" spans="1:7" x14ac:dyDescent="0.25">
      <c r="A13" s="67" t="s">
        <v>4964</v>
      </c>
      <c r="B13" s="67">
        <v>2009</v>
      </c>
      <c r="C13" s="67">
        <v>25366</v>
      </c>
      <c r="D13" s="67">
        <v>97</v>
      </c>
      <c r="E13" s="67">
        <v>12319</v>
      </c>
      <c r="F13" s="67">
        <v>0.48565008278798394</v>
      </c>
      <c r="G13" s="67">
        <v>3.8240163999053852E-3</v>
      </c>
    </row>
    <row r="14" spans="1:7" x14ac:dyDescent="0.25">
      <c r="A14" s="67" t="s">
        <v>4921</v>
      </c>
      <c r="B14" s="67">
        <v>2009</v>
      </c>
      <c r="C14" s="67">
        <v>25366</v>
      </c>
      <c r="D14" s="67">
        <v>50</v>
      </c>
      <c r="E14" s="67">
        <v>4620</v>
      </c>
      <c r="F14" s="67">
        <v>0.18213356461405031</v>
      </c>
      <c r="G14" s="67">
        <v>1.9711424741780336E-3</v>
      </c>
    </row>
    <row r="15" spans="1:7" x14ac:dyDescent="0.25">
      <c r="A15" s="67" t="s">
        <v>5581</v>
      </c>
      <c r="B15" s="67">
        <v>2009</v>
      </c>
      <c r="C15" s="67">
        <v>25366</v>
      </c>
      <c r="D15" s="67">
        <v>56</v>
      </c>
      <c r="E15" s="67">
        <v>7032</v>
      </c>
      <c r="F15" s="67">
        <v>0.27722147756839866</v>
      </c>
      <c r="G15" s="67">
        <v>2.2076795710793975E-3</v>
      </c>
    </row>
    <row r="16" spans="1:7" x14ac:dyDescent="0.25">
      <c r="A16" s="67" t="s">
        <v>5473</v>
      </c>
      <c r="B16" s="67">
        <v>2009</v>
      </c>
      <c r="C16" s="67">
        <v>25366</v>
      </c>
      <c r="D16" s="67">
        <v>402</v>
      </c>
      <c r="E16" s="67">
        <v>209629</v>
      </c>
      <c r="F16" s="67">
        <v>8.2641725143893403</v>
      </c>
      <c r="G16" s="67">
        <v>1.584798549239139E-2</v>
      </c>
    </row>
    <row r="17" spans="1:7" x14ac:dyDescent="0.25">
      <c r="A17" s="67" t="s">
        <v>5421</v>
      </c>
      <c r="B17" s="67">
        <v>2009</v>
      </c>
      <c r="C17" s="67">
        <v>25366</v>
      </c>
      <c r="D17" s="67">
        <v>237</v>
      </c>
      <c r="E17" s="67">
        <v>2438</v>
      </c>
      <c r="F17" s="67">
        <v>9.6112907040920917E-2</v>
      </c>
      <c r="G17" s="67">
        <v>9.34321532760388E-3</v>
      </c>
    </row>
    <row r="18" spans="1:7" x14ac:dyDescent="0.25">
      <c r="A18" s="67" t="s">
        <v>5333</v>
      </c>
      <c r="B18" s="67">
        <v>2009</v>
      </c>
      <c r="C18" s="67">
        <v>25366</v>
      </c>
      <c r="D18" s="67">
        <v>2339</v>
      </c>
      <c r="E18" s="67">
        <v>178644</v>
      </c>
      <c r="F18" s="67">
        <v>7.0426555231412129</v>
      </c>
      <c r="G18" s="67">
        <v>9.2210044942048416E-2</v>
      </c>
    </row>
    <row r="19" spans="1:7" x14ac:dyDescent="0.25">
      <c r="A19" s="67" t="s">
        <v>5248</v>
      </c>
      <c r="B19" s="67">
        <v>2009</v>
      </c>
      <c r="C19" s="67">
        <v>25366</v>
      </c>
      <c r="D19" s="67">
        <v>124</v>
      </c>
      <c r="E19" s="67">
        <v>12158</v>
      </c>
      <c r="F19" s="67">
        <v>0.47930300402113063</v>
      </c>
      <c r="G19" s="67">
        <v>4.8884333359615235E-3</v>
      </c>
    </row>
    <row r="20" spans="1:7" x14ac:dyDescent="0.25">
      <c r="A20" s="67" t="s">
        <v>5100</v>
      </c>
      <c r="B20" s="67">
        <v>2009</v>
      </c>
      <c r="C20" s="67">
        <v>25366</v>
      </c>
      <c r="D20" s="67">
        <v>134</v>
      </c>
      <c r="E20" s="67">
        <v>34220</v>
      </c>
      <c r="F20" s="67">
        <v>1.3490499093274462</v>
      </c>
      <c r="G20" s="67">
        <v>5.28266183079713E-3</v>
      </c>
    </row>
    <row r="21" spans="1:7" x14ac:dyDescent="0.25">
      <c r="A21" s="67" t="s">
        <v>5017</v>
      </c>
      <c r="B21" s="67">
        <v>2009</v>
      </c>
      <c r="C21" s="67">
        <v>25366</v>
      </c>
      <c r="D21" s="67">
        <v>466</v>
      </c>
      <c r="E21" s="67">
        <v>31631</v>
      </c>
      <c r="F21" s="67">
        <v>1.2469841520145075</v>
      </c>
      <c r="G21" s="67">
        <v>1.8371047859339271E-2</v>
      </c>
    </row>
    <row r="22" spans="1:7" x14ac:dyDescent="0.25">
      <c r="A22" s="67" t="s">
        <v>4961</v>
      </c>
      <c r="B22" s="67">
        <v>2009</v>
      </c>
      <c r="C22" s="67">
        <v>25366</v>
      </c>
      <c r="D22" s="67">
        <v>94</v>
      </c>
      <c r="E22" s="67">
        <v>4492</v>
      </c>
      <c r="F22" s="67">
        <v>0.17708743988015455</v>
      </c>
      <c r="G22" s="67">
        <v>3.7057478514547033E-3</v>
      </c>
    </row>
    <row r="23" spans="1:7" x14ac:dyDescent="0.25">
      <c r="A23" s="67" t="s">
        <v>5579</v>
      </c>
      <c r="B23" s="67">
        <v>2009</v>
      </c>
      <c r="C23" s="67">
        <v>25366</v>
      </c>
      <c r="D23" s="67">
        <v>764</v>
      </c>
      <c r="E23" s="67">
        <v>11468</v>
      </c>
      <c r="F23" s="67">
        <v>0.4521012378774738</v>
      </c>
      <c r="G23" s="67">
        <v>3.0119057005440354E-2</v>
      </c>
    </row>
    <row r="24" spans="1:7" x14ac:dyDescent="0.25">
      <c r="A24" s="67" t="s">
        <v>5471</v>
      </c>
      <c r="B24" s="67">
        <v>2009</v>
      </c>
      <c r="C24" s="67">
        <v>25366</v>
      </c>
      <c r="D24" s="67">
        <v>12</v>
      </c>
      <c r="E24" s="67">
        <v>3036</v>
      </c>
      <c r="F24" s="67">
        <v>0.1196877710320902</v>
      </c>
      <c r="G24" s="67">
        <v>4.7307419380272807E-4</v>
      </c>
    </row>
    <row r="25" spans="1:7" x14ac:dyDescent="0.25">
      <c r="A25" s="67" t="s">
        <v>5331</v>
      </c>
      <c r="B25" s="67">
        <v>2009</v>
      </c>
      <c r="C25" s="67">
        <v>25366</v>
      </c>
      <c r="D25" s="67">
        <v>76</v>
      </c>
      <c r="E25" s="67">
        <v>10504</v>
      </c>
      <c r="F25" s="67">
        <v>0.41409761097532127</v>
      </c>
      <c r="G25" s="67">
        <v>2.9961365607506112E-3</v>
      </c>
    </row>
    <row r="26" spans="1:7" x14ac:dyDescent="0.25">
      <c r="A26" s="67" t="s">
        <v>5245</v>
      </c>
      <c r="B26" s="67">
        <v>2009</v>
      </c>
      <c r="C26" s="67">
        <v>25366</v>
      </c>
      <c r="D26" s="67">
        <v>130</v>
      </c>
      <c r="E26" s="67">
        <v>6512</v>
      </c>
      <c r="F26" s="67">
        <v>0.25672159583694709</v>
      </c>
      <c r="G26" s="67">
        <v>5.1249704328628874E-3</v>
      </c>
    </row>
    <row r="27" spans="1:7" x14ac:dyDescent="0.25">
      <c r="A27" s="67" t="s">
        <v>5172</v>
      </c>
      <c r="B27" s="67">
        <v>2009</v>
      </c>
      <c r="C27" s="67">
        <v>25366</v>
      </c>
      <c r="D27" s="67">
        <v>24</v>
      </c>
      <c r="E27" s="67">
        <v>3146</v>
      </c>
      <c r="F27" s="67">
        <v>0.12402428447528187</v>
      </c>
      <c r="G27" s="67">
        <v>9.4614838760545615E-4</v>
      </c>
    </row>
    <row r="28" spans="1:7" x14ac:dyDescent="0.25">
      <c r="A28" s="67" t="s">
        <v>4959</v>
      </c>
      <c r="B28" s="67">
        <v>2009</v>
      </c>
      <c r="C28" s="67">
        <v>25366</v>
      </c>
      <c r="D28" s="67">
        <v>52</v>
      </c>
      <c r="E28" s="67">
        <v>4176</v>
      </c>
      <c r="F28" s="67">
        <v>0.16462981944334937</v>
      </c>
      <c r="G28" s="67">
        <v>2.0499881731451549E-3</v>
      </c>
    </row>
    <row r="29" spans="1:7" x14ac:dyDescent="0.25">
      <c r="A29" s="67" t="s">
        <v>4919</v>
      </c>
      <c r="B29" s="67">
        <v>2009</v>
      </c>
      <c r="C29" s="67">
        <v>25366</v>
      </c>
      <c r="D29" s="67">
        <v>175</v>
      </c>
      <c r="E29" s="67">
        <v>952</v>
      </c>
      <c r="F29" s="67">
        <v>3.7530552708349763E-2</v>
      </c>
      <c r="G29" s="67">
        <v>6.8989986596231173E-3</v>
      </c>
    </row>
    <row r="30" spans="1:7" x14ac:dyDescent="0.25">
      <c r="A30" s="67" t="s">
        <v>5525</v>
      </c>
      <c r="B30" s="67">
        <v>2009</v>
      </c>
      <c r="C30" s="67">
        <v>25366</v>
      </c>
      <c r="D30" s="67">
        <v>156</v>
      </c>
      <c r="E30" s="67">
        <v>18193</v>
      </c>
      <c r="F30" s="67">
        <v>0.71721990065441932</v>
      </c>
      <c r="G30" s="67">
        <v>6.1499645194354651E-3</v>
      </c>
    </row>
    <row r="31" spans="1:7" x14ac:dyDescent="0.25">
      <c r="A31" s="67" t="s">
        <v>5469</v>
      </c>
      <c r="B31" s="67">
        <v>2009</v>
      </c>
      <c r="C31" s="67">
        <v>25366</v>
      </c>
      <c r="D31" s="67">
        <v>21</v>
      </c>
      <c r="E31" s="67">
        <v>1764</v>
      </c>
      <c r="F31" s="67">
        <v>6.9541906489001021E-2</v>
      </c>
      <c r="G31" s="67">
        <v>8.278798391547741E-4</v>
      </c>
    </row>
    <row r="32" spans="1:7" x14ac:dyDescent="0.25">
      <c r="A32" s="67" t="s">
        <v>5419</v>
      </c>
      <c r="B32" s="67">
        <v>2009</v>
      </c>
      <c r="C32" s="67">
        <v>25366</v>
      </c>
      <c r="D32" s="67">
        <v>6</v>
      </c>
      <c r="E32" s="67">
        <v>720</v>
      </c>
      <c r="F32" s="67">
        <v>2.8384451628163682E-2</v>
      </c>
      <c r="G32" s="67">
        <v>2.3653709690136404E-4</v>
      </c>
    </row>
    <row r="33" spans="1:7" x14ac:dyDescent="0.25">
      <c r="A33" s="67" t="s">
        <v>5376</v>
      </c>
      <c r="B33" s="67">
        <v>2009</v>
      </c>
      <c r="C33" s="67">
        <v>25366</v>
      </c>
      <c r="D33" s="67">
        <v>1197</v>
      </c>
      <c r="E33" s="67">
        <v>25320</v>
      </c>
      <c r="F33" s="67">
        <v>0.99818654892375624</v>
      </c>
      <c r="G33" s="67">
        <v>4.7189150831822124E-2</v>
      </c>
    </row>
    <row r="34" spans="1:7" x14ac:dyDescent="0.25">
      <c r="A34" s="67" t="s">
        <v>5329</v>
      </c>
      <c r="B34" s="67">
        <v>2009</v>
      </c>
      <c r="C34" s="67">
        <v>25366</v>
      </c>
      <c r="D34" s="67">
        <v>1179</v>
      </c>
      <c r="E34" s="67">
        <v>19732</v>
      </c>
      <c r="F34" s="67">
        <v>0.77789166600961912</v>
      </c>
      <c r="G34" s="67">
        <v>4.6479539541118033E-2</v>
      </c>
    </row>
    <row r="35" spans="1:7" x14ac:dyDescent="0.25">
      <c r="A35" s="67" t="s">
        <v>5165</v>
      </c>
      <c r="B35" s="67">
        <v>2009</v>
      </c>
      <c r="C35" s="67">
        <v>25366</v>
      </c>
      <c r="D35" s="67">
        <v>610</v>
      </c>
      <c r="E35" s="67">
        <v>65115</v>
      </c>
      <c r="F35" s="67">
        <v>2.5670188441220532</v>
      </c>
      <c r="G35" s="67">
        <v>2.4047938184972011E-2</v>
      </c>
    </row>
    <row r="36" spans="1:7" x14ac:dyDescent="0.25">
      <c r="A36" s="67" t="s">
        <v>5097</v>
      </c>
      <c r="B36" s="67">
        <v>2009</v>
      </c>
      <c r="C36" s="67">
        <v>25366</v>
      </c>
      <c r="D36" s="67">
        <v>121</v>
      </c>
      <c r="E36" s="67">
        <v>5745</v>
      </c>
      <c r="F36" s="67">
        <v>0.22648427028305607</v>
      </c>
      <c r="G36" s="67">
        <v>4.7701647875108416E-3</v>
      </c>
    </row>
    <row r="37" spans="1:7" x14ac:dyDescent="0.25">
      <c r="A37" s="67" t="s">
        <v>4955</v>
      </c>
      <c r="B37" s="67">
        <v>2009</v>
      </c>
      <c r="C37" s="67">
        <v>25366</v>
      </c>
      <c r="D37" s="67">
        <v>119</v>
      </c>
      <c r="E37" s="67">
        <v>16196</v>
      </c>
      <c r="F37" s="67">
        <v>0.63849247023574862</v>
      </c>
      <c r="G37" s="67">
        <v>4.6913190885437203E-3</v>
      </c>
    </row>
    <row r="38" spans="1:7" x14ac:dyDescent="0.25">
      <c r="A38" s="67" t="s">
        <v>4915</v>
      </c>
      <c r="B38" s="67">
        <v>2009</v>
      </c>
      <c r="C38" s="67">
        <v>25366</v>
      </c>
      <c r="D38" s="67">
        <v>166</v>
      </c>
      <c r="E38" s="67">
        <v>17094</v>
      </c>
      <c r="F38" s="67">
        <v>0.67389418907198617</v>
      </c>
      <c r="G38" s="67">
        <v>6.5441930142710715E-3</v>
      </c>
    </row>
    <row r="39" spans="1:7" x14ac:dyDescent="0.25">
      <c r="A39" s="67" t="s">
        <v>5523</v>
      </c>
      <c r="B39" s="67">
        <v>2009</v>
      </c>
      <c r="C39" s="67">
        <v>25366</v>
      </c>
      <c r="D39" s="67">
        <v>1105</v>
      </c>
      <c r="E39" s="67">
        <v>146673</v>
      </c>
      <c r="F39" s="67">
        <v>5.7822676023022943</v>
      </c>
      <c r="G39" s="67">
        <v>4.3562248679334545E-2</v>
      </c>
    </row>
    <row r="40" spans="1:7" x14ac:dyDescent="0.25">
      <c r="A40" s="67" t="s">
        <v>5373</v>
      </c>
      <c r="B40" s="67">
        <v>2009</v>
      </c>
      <c r="C40" s="67">
        <v>25366</v>
      </c>
      <c r="D40" s="67">
        <v>386</v>
      </c>
      <c r="E40" s="67">
        <v>63055</v>
      </c>
      <c r="F40" s="67">
        <v>2.4858077741859184</v>
      </c>
      <c r="G40" s="67">
        <v>1.521721990065442E-2</v>
      </c>
    </row>
    <row r="41" spans="1:7" x14ac:dyDescent="0.25">
      <c r="A41" s="67" t="s">
        <v>5161</v>
      </c>
      <c r="B41" s="67">
        <v>2009</v>
      </c>
      <c r="C41" s="67">
        <v>25366</v>
      </c>
      <c r="D41" s="67">
        <v>558</v>
      </c>
      <c r="E41" s="67">
        <v>98699</v>
      </c>
      <c r="F41" s="67">
        <v>3.8909958211779547</v>
      </c>
      <c r="G41" s="67">
        <v>2.1997950011826854E-2</v>
      </c>
    </row>
    <row r="42" spans="1:7" x14ac:dyDescent="0.25">
      <c r="A42" s="67" t="s">
        <v>5095</v>
      </c>
      <c r="B42" s="67">
        <v>2009</v>
      </c>
      <c r="C42" s="67">
        <v>25366</v>
      </c>
      <c r="D42" s="67">
        <v>10</v>
      </c>
      <c r="E42" s="67">
        <v>720</v>
      </c>
      <c r="F42" s="67">
        <v>2.8384451628163682E-2</v>
      </c>
      <c r="G42" s="67">
        <v>3.9422849483560673E-4</v>
      </c>
    </row>
    <row r="43" spans="1:7" x14ac:dyDescent="0.25">
      <c r="A43" s="67" t="s">
        <v>5014</v>
      </c>
      <c r="B43" s="67">
        <v>2009</v>
      </c>
      <c r="C43" s="67">
        <v>25366</v>
      </c>
      <c r="D43" s="67">
        <v>331</v>
      </c>
      <c r="E43" s="67">
        <v>26070</v>
      </c>
      <c r="F43" s="67">
        <v>1.0277536860364267</v>
      </c>
      <c r="G43" s="67">
        <v>1.3048963179058582E-2</v>
      </c>
    </row>
    <row r="44" spans="1:7" x14ac:dyDescent="0.25">
      <c r="A44" s="67" t="s">
        <v>4952</v>
      </c>
      <c r="B44" s="67">
        <v>2009</v>
      </c>
      <c r="C44" s="67">
        <v>25366</v>
      </c>
      <c r="D44" s="67">
        <v>887</v>
      </c>
      <c r="E44" s="67">
        <v>33091</v>
      </c>
      <c r="F44" s="67">
        <v>1.3045415122605062</v>
      </c>
      <c r="G44" s="67">
        <v>3.4968067491918317E-2</v>
      </c>
    </row>
    <row r="45" spans="1:7" x14ac:dyDescent="0.25">
      <c r="A45" s="67" t="s">
        <v>4913</v>
      </c>
      <c r="B45" s="67">
        <v>2009</v>
      </c>
      <c r="C45" s="67">
        <v>25366</v>
      </c>
      <c r="D45" s="67">
        <v>30</v>
      </c>
      <c r="E45" s="67">
        <v>1440</v>
      </c>
      <c r="F45" s="67">
        <v>5.6768903256327365E-2</v>
      </c>
      <c r="G45" s="67">
        <v>1.1826854845068202E-3</v>
      </c>
    </row>
    <row r="46" spans="1:7" x14ac:dyDescent="0.25">
      <c r="A46" s="67" t="s">
        <v>5577</v>
      </c>
      <c r="B46" s="67">
        <v>2009</v>
      </c>
      <c r="C46" s="67">
        <v>25366</v>
      </c>
      <c r="D46" s="67">
        <v>12</v>
      </c>
      <c r="E46" s="67">
        <v>5088</v>
      </c>
      <c r="F46" s="67">
        <v>0.2005834581723567</v>
      </c>
      <c r="G46" s="67">
        <v>4.7307419380272807E-4</v>
      </c>
    </row>
    <row r="47" spans="1:7" x14ac:dyDescent="0.25">
      <c r="A47" s="67" t="s">
        <v>5466</v>
      </c>
      <c r="B47" s="67">
        <v>2009</v>
      </c>
      <c r="C47" s="67">
        <v>25366</v>
      </c>
      <c r="D47" s="67">
        <v>187</v>
      </c>
      <c r="E47" s="67">
        <v>95139</v>
      </c>
      <c r="F47" s="67">
        <v>3.7506504770164786</v>
      </c>
      <c r="G47" s="67">
        <v>7.372072853425846E-3</v>
      </c>
    </row>
    <row r="48" spans="1:7" x14ac:dyDescent="0.25">
      <c r="A48" s="67" t="s">
        <v>5371</v>
      </c>
      <c r="B48" s="67">
        <v>2009</v>
      </c>
      <c r="C48" s="67">
        <v>25366</v>
      </c>
      <c r="D48" s="67">
        <v>12</v>
      </c>
      <c r="E48" s="67">
        <v>1068</v>
      </c>
      <c r="F48" s="67">
        <v>4.2103603248442797E-2</v>
      </c>
      <c r="G48" s="67">
        <v>4.7307419380272807E-4</v>
      </c>
    </row>
    <row r="49" spans="1:7" x14ac:dyDescent="0.25">
      <c r="A49" s="67" t="s">
        <v>5243</v>
      </c>
      <c r="B49" s="67">
        <v>2009</v>
      </c>
      <c r="C49" s="67">
        <v>25366</v>
      </c>
      <c r="D49" s="67">
        <v>54</v>
      </c>
      <c r="E49" s="67">
        <v>2708</v>
      </c>
      <c r="F49" s="67">
        <v>0.1067570764014823</v>
      </c>
      <c r="G49" s="67">
        <v>2.1288338721122762E-3</v>
      </c>
    </row>
    <row r="50" spans="1:7" x14ac:dyDescent="0.25">
      <c r="A50" s="67" t="s">
        <v>5155</v>
      </c>
      <c r="B50" s="67">
        <v>2009</v>
      </c>
      <c r="C50" s="67">
        <v>25366</v>
      </c>
      <c r="D50" s="67">
        <v>230</v>
      </c>
      <c r="E50" s="67">
        <v>29220</v>
      </c>
      <c r="F50" s="67">
        <v>1.1519356619096428</v>
      </c>
      <c r="G50" s="67">
        <v>9.0672553812189537E-3</v>
      </c>
    </row>
    <row r="51" spans="1:7" x14ac:dyDescent="0.25">
      <c r="A51" s="67" t="s">
        <v>5092</v>
      </c>
      <c r="B51" s="67">
        <v>2009</v>
      </c>
      <c r="C51" s="67">
        <v>25366</v>
      </c>
      <c r="D51" s="67">
        <v>15</v>
      </c>
      <c r="E51" s="67">
        <v>641</v>
      </c>
      <c r="F51" s="67">
        <v>2.5270046518962391E-2</v>
      </c>
      <c r="G51" s="67">
        <v>5.9134274225341012E-4</v>
      </c>
    </row>
    <row r="52" spans="1:7" x14ac:dyDescent="0.25">
      <c r="A52" s="67" t="s">
        <v>5011</v>
      </c>
      <c r="B52" s="67">
        <v>2009</v>
      </c>
      <c r="C52" s="67">
        <v>25366</v>
      </c>
      <c r="D52" s="67">
        <v>139</v>
      </c>
      <c r="E52" s="67">
        <v>16024</v>
      </c>
      <c r="F52" s="67">
        <v>0.6317117401245762</v>
      </c>
      <c r="G52" s="67">
        <v>5.4797760782149332E-3</v>
      </c>
    </row>
    <row r="53" spans="1:7" x14ac:dyDescent="0.25">
      <c r="A53" s="67" t="s">
        <v>4949</v>
      </c>
      <c r="B53" s="67">
        <v>2009</v>
      </c>
      <c r="C53" s="67">
        <v>25366</v>
      </c>
      <c r="D53" s="67">
        <v>77</v>
      </c>
      <c r="E53" s="67">
        <v>2546</v>
      </c>
      <c r="F53" s="67">
        <v>0.10037057478514547</v>
      </c>
      <c r="G53" s="67">
        <v>3.0355594102341719E-3</v>
      </c>
    </row>
    <row r="54" spans="1:7" x14ac:dyDescent="0.25">
      <c r="A54" s="67" t="s">
        <v>4911</v>
      </c>
      <c r="B54" s="67">
        <v>2009</v>
      </c>
      <c r="C54" s="67">
        <v>25366</v>
      </c>
      <c r="D54" s="67">
        <v>7</v>
      </c>
      <c r="E54" s="67">
        <v>791</v>
      </c>
      <c r="F54" s="67">
        <v>3.1183473941496492E-2</v>
      </c>
      <c r="G54" s="67">
        <v>2.7595994638492468E-4</v>
      </c>
    </row>
    <row r="55" spans="1:7" x14ac:dyDescent="0.25">
      <c r="A55" s="67" t="s">
        <v>5574</v>
      </c>
      <c r="B55" s="67">
        <v>2009</v>
      </c>
      <c r="C55" s="67">
        <v>25366</v>
      </c>
      <c r="D55" s="67">
        <v>11</v>
      </c>
      <c r="E55" s="67">
        <v>2578</v>
      </c>
      <c r="F55" s="67">
        <v>0.10163210596861941</v>
      </c>
      <c r="G55" s="67">
        <v>4.3365134431916737E-4</v>
      </c>
    </row>
    <row r="56" spans="1:7" x14ac:dyDescent="0.25">
      <c r="A56" s="67" t="s">
        <v>5520</v>
      </c>
      <c r="B56" s="67">
        <v>2009</v>
      </c>
      <c r="C56" s="67">
        <v>25366</v>
      </c>
      <c r="D56" s="67">
        <v>232</v>
      </c>
      <c r="E56" s="67">
        <v>3454</v>
      </c>
      <c r="F56" s="67">
        <v>0.13616652211621855</v>
      </c>
      <c r="G56" s="67">
        <v>9.146101080186075E-3</v>
      </c>
    </row>
    <row r="57" spans="1:7" x14ac:dyDescent="0.25">
      <c r="A57" s="67" t="s">
        <v>5463</v>
      </c>
      <c r="B57" s="67">
        <v>2009</v>
      </c>
      <c r="C57" s="67">
        <v>25366</v>
      </c>
      <c r="D57" s="67">
        <v>171</v>
      </c>
      <c r="E57" s="67">
        <v>41976</v>
      </c>
      <c r="F57" s="67">
        <v>1.6548135299219429</v>
      </c>
      <c r="G57" s="67">
        <v>6.7413072616888748E-3</v>
      </c>
    </row>
    <row r="58" spans="1:7" x14ac:dyDescent="0.25">
      <c r="A58" s="67" t="s">
        <v>5417</v>
      </c>
      <c r="B58" s="67">
        <v>2009</v>
      </c>
      <c r="C58" s="67">
        <v>25366</v>
      </c>
      <c r="D58" s="67">
        <v>120</v>
      </c>
      <c r="E58" s="67">
        <v>40200</v>
      </c>
      <c r="F58" s="67">
        <v>1.584798549239139</v>
      </c>
      <c r="G58" s="67">
        <v>4.730741938027281E-3</v>
      </c>
    </row>
    <row r="59" spans="1:7" x14ac:dyDescent="0.25">
      <c r="A59" s="67" t="s">
        <v>5369</v>
      </c>
      <c r="B59" s="67">
        <v>2009</v>
      </c>
      <c r="C59" s="67">
        <v>25366</v>
      </c>
      <c r="D59" s="67">
        <v>49</v>
      </c>
      <c r="E59" s="67">
        <v>1323</v>
      </c>
      <c r="F59" s="67">
        <v>5.2156429866750766E-2</v>
      </c>
      <c r="G59" s="67">
        <v>1.9317196246944729E-3</v>
      </c>
    </row>
    <row r="60" spans="1:7" x14ac:dyDescent="0.25">
      <c r="A60" s="67" t="s">
        <v>5240</v>
      </c>
      <c r="B60" s="67">
        <v>2009</v>
      </c>
      <c r="C60" s="67">
        <v>25366</v>
      </c>
      <c r="D60" s="67">
        <v>131</v>
      </c>
      <c r="E60" s="67">
        <v>5323</v>
      </c>
      <c r="F60" s="67">
        <v>0.20984782780099345</v>
      </c>
      <c r="G60" s="67">
        <v>5.1643932823464481E-3</v>
      </c>
    </row>
    <row r="61" spans="1:7" x14ac:dyDescent="0.25">
      <c r="A61" s="67" t="s">
        <v>5153</v>
      </c>
      <c r="B61" s="67">
        <v>2009</v>
      </c>
      <c r="C61" s="67">
        <v>25366</v>
      </c>
      <c r="D61" s="67">
        <v>6</v>
      </c>
      <c r="E61" s="67">
        <v>1080</v>
      </c>
      <c r="F61" s="67">
        <v>4.2576677442245525E-2</v>
      </c>
      <c r="G61" s="67">
        <v>2.3653709690136404E-4</v>
      </c>
    </row>
    <row r="62" spans="1:7" x14ac:dyDescent="0.25">
      <c r="A62" s="67" t="s">
        <v>5083</v>
      </c>
      <c r="B62" s="67">
        <v>2009</v>
      </c>
      <c r="C62" s="67">
        <v>25366</v>
      </c>
      <c r="D62" s="67">
        <v>1147</v>
      </c>
      <c r="E62" s="67">
        <v>214834</v>
      </c>
      <c r="F62" s="67">
        <v>8.4693684459512735</v>
      </c>
      <c r="G62" s="67">
        <v>4.5218008357644092E-2</v>
      </c>
    </row>
    <row r="63" spans="1:7" x14ac:dyDescent="0.25">
      <c r="A63" s="67" t="s">
        <v>4947</v>
      </c>
      <c r="B63" s="67">
        <v>2009</v>
      </c>
      <c r="C63" s="67">
        <v>25366</v>
      </c>
      <c r="D63" s="67">
        <v>128</v>
      </c>
      <c r="E63" s="67">
        <v>1855</v>
      </c>
      <c r="F63" s="67">
        <v>7.312938579200505E-2</v>
      </c>
      <c r="G63" s="67">
        <v>5.0461247338957661E-3</v>
      </c>
    </row>
    <row r="64" spans="1:7" x14ac:dyDescent="0.25">
      <c r="A64" s="67" t="s">
        <v>4909</v>
      </c>
      <c r="B64" s="67">
        <v>2009</v>
      </c>
      <c r="C64" s="67">
        <v>25366</v>
      </c>
      <c r="D64" s="67">
        <v>230</v>
      </c>
      <c r="E64" s="67">
        <v>1840</v>
      </c>
      <c r="F64" s="67">
        <v>7.253804304975163E-2</v>
      </c>
      <c r="G64" s="67">
        <v>9.0672553812189537E-3</v>
      </c>
    </row>
    <row r="65" spans="1:7" x14ac:dyDescent="0.25">
      <c r="A65" s="67" t="s">
        <v>5570</v>
      </c>
      <c r="B65" s="67">
        <v>2009</v>
      </c>
      <c r="C65" s="67">
        <v>25366</v>
      </c>
      <c r="D65" s="67">
        <v>254</v>
      </c>
      <c r="E65" s="67">
        <v>20322</v>
      </c>
      <c r="F65" s="67">
        <v>0.80115114720491998</v>
      </c>
      <c r="G65" s="67">
        <v>1.0013403768824411E-2</v>
      </c>
    </row>
    <row r="66" spans="1:7" x14ac:dyDescent="0.25">
      <c r="A66" s="67" t="s">
        <v>5415</v>
      </c>
      <c r="B66" s="67">
        <v>2009</v>
      </c>
      <c r="C66" s="67">
        <v>25366</v>
      </c>
      <c r="D66" s="67">
        <v>20</v>
      </c>
      <c r="E66" s="67">
        <v>1200</v>
      </c>
      <c r="F66" s="67">
        <v>4.7307419380272803E-2</v>
      </c>
      <c r="G66" s="67">
        <v>7.8845698967121346E-4</v>
      </c>
    </row>
    <row r="67" spans="1:7" x14ac:dyDescent="0.25">
      <c r="A67" s="67" t="s">
        <v>5367</v>
      </c>
      <c r="B67" s="67">
        <v>2009</v>
      </c>
      <c r="C67" s="67">
        <v>25366</v>
      </c>
      <c r="D67" s="67">
        <v>65</v>
      </c>
      <c r="E67" s="67">
        <v>4875</v>
      </c>
      <c r="F67" s="67">
        <v>0.19218639123235828</v>
      </c>
      <c r="G67" s="67">
        <v>2.5624852164314437E-3</v>
      </c>
    </row>
    <row r="68" spans="1:7" x14ac:dyDescent="0.25">
      <c r="A68" s="67" t="s">
        <v>5325</v>
      </c>
      <c r="B68" s="67">
        <v>2009</v>
      </c>
      <c r="C68" s="67">
        <v>25366</v>
      </c>
      <c r="D68" s="67">
        <v>2964</v>
      </c>
      <c r="E68" s="67">
        <v>31955</v>
      </c>
      <c r="F68" s="67">
        <v>1.2597571552471813</v>
      </c>
      <c r="G68" s="67">
        <v>0.11684932586927384</v>
      </c>
    </row>
    <row r="69" spans="1:7" x14ac:dyDescent="0.25">
      <c r="A69" s="67" t="s">
        <v>5237</v>
      </c>
      <c r="B69" s="67">
        <v>2009</v>
      </c>
      <c r="C69" s="67">
        <v>25366</v>
      </c>
      <c r="D69" s="67">
        <v>346</v>
      </c>
      <c r="E69" s="67">
        <v>50298</v>
      </c>
      <c r="F69" s="67">
        <v>1.9828904833241348</v>
      </c>
      <c r="G69" s="67">
        <v>1.3640305921311992E-2</v>
      </c>
    </row>
    <row r="70" spans="1:7" x14ac:dyDescent="0.25">
      <c r="A70" s="67" t="s">
        <v>5151</v>
      </c>
      <c r="B70" s="67">
        <v>2009</v>
      </c>
      <c r="C70" s="67">
        <v>25366</v>
      </c>
      <c r="D70" s="67">
        <v>438</v>
      </c>
      <c r="E70" s="67">
        <v>75602</v>
      </c>
      <c r="F70" s="67">
        <v>2.9804462666561538</v>
      </c>
      <c r="G70" s="67">
        <v>1.7267208073799573E-2</v>
      </c>
    </row>
    <row r="71" spans="1:7" x14ac:dyDescent="0.25">
      <c r="A71" s="67" t="s">
        <v>5075</v>
      </c>
      <c r="B71" s="67">
        <v>2009</v>
      </c>
      <c r="C71" s="67">
        <v>25366</v>
      </c>
      <c r="D71" s="67">
        <v>503</v>
      </c>
      <c r="E71" s="67">
        <v>334956</v>
      </c>
      <c r="F71" s="67">
        <v>13.204919971615549</v>
      </c>
      <c r="G71" s="67">
        <v>1.9829693290231019E-2</v>
      </c>
    </row>
    <row r="72" spans="1:7" x14ac:dyDescent="0.25">
      <c r="A72" s="67" t="s">
        <v>5009</v>
      </c>
      <c r="B72" s="67">
        <v>2009</v>
      </c>
      <c r="C72" s="67">
        <v>25366</v>
      </c>
      <c r="D72" s="67">
        <v>18</v>
      </c>
      <c r="E72" s="67">
        <v>5508</v>
      </c>
      <c r="F72" s="67">
        <v>0.21714105495545219</v>
      </c>
      <c r="G72" s="67">
        <v>7.0961129070409206E-4</v>
      </c>
    </row>
    <row r="73" spans="1:7" x14ac:dyDescent="0.25">
      <c r="A73" s="67" t="s">
        <v>4945</v>
      </c>
      <c r="B73" s="67">
        <v>2009</v>
      </c>
      <c r="C73" s="67">
        <v>25366</v>
      </c>
      <c r="D73" s="67">
        <v>642</v>
      </c>
      <c r="E73" s="67">
        <v>48100</v>
      </c>
      <c r="F73" s="67">
        <v>1.8962390601592682</v>
      </c>
      <c r="G73" s="67">
        <v>2.5309469368445952E-2</v>
      </c>
    </row>
    <row r="74" spans="1:7" x14ac:dyDescent="0.25">
      <c r="A74" s="67" t="s">
        <v>4907</v>
      </c>
      <c r="B74" s="67">
        <v>2009</v>
      </c>
      <c r="C74" s="67">
        <v>25366</v>
      </c>
      <c r="D74" s="67">
        <v>80</v>
      </c>
      <c r="E74" s="67">
        <v>4800</v>
      </c>
      <c r="F74" s="67">
        <v>0.18922967752109121</v>
      </c>
      <c r="G74" s="67">
        <v>3.1538279586848538E-3</v>
      </c>
    </row>
    <row r="75" spans="1:7" x14ac:dyDescent="0.25">
      <c r="A75" s="67" t="s">
        <v>5566</v>
      </c>
      <c r="B75" s="67">
        <v>2009</v>
      </c>
      <c r="C75" s="67">
        <v>25366</v>
      </c>
      <c r="D75" s="67">
        <v>239</v>
      </c>
      <c r="E75" s="67">
        <v>35706</v>
      </c>
      <c r="F75" s="67">
        <v>1.4076322636600174</v>
      </c>
      <c r="G75" s="67">
        <v>9.4220610265710013E-3</v>
      </c>
    </row>
    <row r="76" spans="1:7" x14ac:dyDescent="0.25">
      <c r="A76" s="67" t="s">
        <v>5517</v>
      </c>
      <c r="B76" s="67">
        <v>2009</v>
      </c>
      <c r="C76" s="67">
        <v>25366</v>
      </c>
      <c r="D76" s="67">
        <v>83</v>
      </c>
      <c r="E76" s="67">
        <v>29323</v>
      </c>
      <c r="F76" s="67">
        <v>1.1559962154064496</v>
      </c>
      <c r="G76" s="67">
        <v>3.2720965071355358E-3</v>
      </c>
    </row>
    <row r="77" spans="1:7" x14ac:dyDescent="0.25">
      <c r="A77" s="67" t="s">
        <v>5460</v>
      </c>
      <c r="B77" s="67">
        <v>2009</v>
      </c>
      <c r="C77" s="67">
        <v>25366</v>
      </c>
      <c r="D77" s="67">
        <v>32</v>
      </c>
      <c r="E77" s="67">
        <v>8200</v>
      </c>
      <c r="F77" s="67">
        <v>0.32326736576519749</v>
      </c>
      <c r="G77" s="67">
        <v>1.2615311834739415E-3</v>
      </c>
    </row>
    <row r="78" spans="1:7" x14ac:dyDescent="0.25">
      <c r="A78" s="67" t="s">
        <v>5412</v>
      </c>
      <c r="B78" s="67">
        <v>2009</v>
      </c>
      <c r="C78" s="67">
        <v>25366</v>
      </c>
      <c r="D78" s="67">
        <v>293</v>
      </c>
      <c r="E78" s="67">
        <v>27694</v>
      </c>
      <c r="F78" s="67">
        <v>1.0917763935977292</v>
      </c>
      <c r="G78" s="67">
        <v>1.1550894898683276E-2</v>
      </c>
    </row>
    <row r="79" spans="1:7" x14ac:dyDescent="0.25">
      <c r="A79" s="67" t="s">
        <v>5366</v>
      </c>
      <c r="B79" s="67">
        <v>2009</v>
      </c>
      <c r="C79" s="67">
        <v>25366</v>
      </c>
      <c r="D79" s="67">
        <v>2516</v>
      </c>
      <c r="E79" s="67">
        <v>65416</v>
      </c>
      <c r="F79" s="67">
        <v>2.5788851218166049</v>
      </c>
      <c r="G79" s="67">
        <v>9.9187889300638654E-2</v>
      </c>
    </row>
    <row r="80" spans="1:7" x14ac:dyDescent="0.25">
      <c r="A80" s="67" t="s">
        <v>5323</v>
      </c>
      <c r="B80" s="67">
        <v>2009</v>
      </c>
      <c r="C80" s="67">
        <v>25366</v>
      </c>
      <c r="D80" s="67">
        <v>25</v>
      </c>
      <c r="E80" s="67">
        <v>4450</v>
      </c>
      <c r="F80" s="67">
        <v>0.17543168020184499</v>
      </c>
      <c r="G80" s="67">
        <v>9.8557123708901679E-4</v>
      </c>
    </row>
    <row r="81" spans="1:7" x14ac:dyDescent="0.25">
      <c r="A81" s="67" t="s">
        <v>5234</v>
      </c>
      <c r="B81" s="67">
        <v>2009</v>
      </c>
      <c r="C81" s="67">
        <v>25366</v>
      </c>
      <c r="D81" s="67">
        <v>1908</v>
      </c>
      <c r="E81" s="67">
        <v>22744</v>
      </c>
      <c r="F81" s="67">
        <v>0.89663328865410397</v>
      </c>
      <c r="G81" s="67">
        <v>7.5218796814633768E-2</v>
      </c>
    </row>
    <row r="82" spans="1:7" x14ac:dyDescent="0.25">
      <c r="A82" s="67" t="s">
        <v>5149</v>
      </c>
      <c r="B82" s="67">
        <v>2009</v>
      </c>
      <c r="C82" s="67">
        <v>25366</v>
      </c>
      <c r="D82" s="67">
        <v>77</v>
      </c>
      <c r="E82" s="67">
        <v>21329</v>
      </c>
      <c r="F82" s="67">
        <v>0.84084995663486561</v>
      </c>
      <c r="G82" s="67">
        <v>3.0355594102341719E-3</v>
      </c>
    </row>
    <row r="83" spans="1:7" x14ac:dyDescent="0.25">
      <c r="A83" s="67" t="s">
        <v>5072</v>
      </c>
      <c r="B83" s="67">
        <v>2009</v>
      </c>
      <c r="C83" s="67">
        <v>25366</v>
      </c>
      <c r="D83" s="67">
        <v>26</v>
      </c>
      <c r="E83" s="67">
        <v>12473</v>
      </c>
      <c r="F83" s="67">
        <v>0.49172120160845229</v>
      </c>
      <c r="G83" s="67">
        <v>1.0249940865725774E-3</v>
      </c>
    </row>
    <row r="84" spans="1:7" x14ac:dyDescent="0.25">
      <c r="A84" s="67" t="s">
        <v>5006</v>
      </c>
      <c r="B84" s="67">
        <v>2009</v>
      </c>
      <c r="C84" s="67">
        <v>25366</v>
      </c>
      <c r="D84" s="67">
        <v>51</v>
      </c>
      <c r="E84" s="67">
        <v>3389</v>
      </c>
      <c r="F84" s="67">
        <v>0.13360403689978712</v>
      </c>
      <c r="G84" s="67">
        <v>2.0105653236615942E-3</v>
      </c>
    </row>
    <row r="85" spans="1:7" x14ac:dyDescent="0.25">
      <c r="A85" s="67" t="s">
        <v>4943</v>
      </c>
      <c r="B85" s="67">
        <v>2009</v>
      </c>
      <c r="C85" s="67">
        <v>25366</v>
      </c>
      <c r="D85" s="67">
        <v>2784</v>
      </c>
      <c r="E85" s="67">
        <v>33408</v>
      </c>
      <c r="F85" s="67">
        <v>1.3170385555467949</v>
      </c>
      <c r="G85" s="67">
        <v>0.10975321296223291</v>
      </c>
    </row>
    <row r="86" spans="1:7" x14ac:dyDescent="0.25">
      <c r="A86" s="67" t="s">
        <v>5564</v>
      </c>
      <c r="B86" s="67">
        <v>2009</v>
      </c>
      <c r="C86" s="67">
        <v>25366</v>
      </c>
      <c r="D86" s="67">
        <v>56</v>
      </c>
      <c r="E86" s="67">
        <v>23128</v>
      </c>
      <c r="F86" s="67">
        <v>0.91177166285579125</v>
      </c>
      <c r="G86" s="67">
        <v>2.2076795710793975E-3</v>
      </c>
    </row>
    <row r="87" spans="1:7" x14ac:dyDescent="0.25">
      <c r="A87" s="67" t="s">
        <v>5515</v>
      </c>
      <c r="B87" s="67">
        <v>2009</v>
      </c>
      <c r="C87" s="67">
        <v>25366</v>
      </c>
      <c r="D87" s="67">
        <v>21</v>
      </c>
      <c r="E87" s="67">
        <v>231</v>
      </c>
      <c r="F87" s="67">
        <v>9.1066782307025144E-3</v>
      </c>
      <c r="G87" s="67">
        <v>8.278798391547741E-4</v>
      </c>
    </row>
    <row r="88" spans="1:7" x14ac:dyDescent="0.25">
      <c r="A88" s="67" t="s">
        <v>5458</v>
      </c>
      <c r="B88" s="67">
        <v>2009</v>
      </c>
      <c r="C88" s="67">
        <v>25366</v>
      </c>
      <c r="D88" s="67">
        <v>11</v>
      </c>
      <c r="E88" s="67">
        <v>4521</v>
      </c>
      <c r="F88" s="67">
        <v>0.17823070251517781</v>
      </c>
      <c r="G88" s="67">
        <v>4.3365134431916737E-4</v>
      </c>
    </row>
    <row r="89" spans="1:7" x14ac:dyDescent="0.25">
      <c r="A89" s="67" t="s">
        <v>5320</v>
      </c>
      <c r="B89" s="67">
        <v>2009</v>
      </c>
      <c r="C89" s="67">
        <v>25366</v>
      </c>
      <c r="D89" s="67">
        <v>206</v>
      </c>
      <c r="E89" s="67">
        <v>11790</v>
      </c>
      <c r="F89" s="67">
        <v>0.46479539541118031</v>
      </c>
      <c r="G89" s="67">
        <v>8.1211069936134982E-3</v>
      </c>
    </row>
    <row r="90" spans="1:7" x14ac:dyDescent="0.25">
      <c r="A90" s="67" t="s">
        <v>5231</v>
      </c>
      <c r="B90" s="67">
        <v>2009</v>
      </c>
      <c r="C90" s="67">
        <v>25366</v>
      </c>
      <c r="D90" s="67">
        <v>31</v>
      </c>
      <c r="E90" s="67">
        <v>6987</v>
      </c>
      <c r="F90" s="67">
        <v>0.2754474493416384</v>
      </c>
      <c r="G90" s="67">
        <v>1.2221083339903809E-3</v>
      </c>
    </row>
    <row r="91" spans="1:7" x14ac:dyDescent="0.25">
      <c r="A91" s="67" t="s">
        <v>5068</v>
      </c>
      <c r="B91" s="67">
        <v>2009</v>
      </c>
      <c r="C91" s="67">
        <v>25366</v>
      </c>
      <c r="D91" s="67">
        <v>341</v>
      </c>
      <c r="E91" s="67">
        <v>24470</v>
      </c>
      <c r="F91" s="67">
        <v>0.96467712686272966</v>
      </c>
      <c r="G91" s="67">
        <v>1.3443191673894189E-2</v>
      </c>
    </row>
    <row r="92" spans="1:7" x14ac:dyDescent="0.25">
      <c r="A92" s="67" t="s">
        <v>4940</v>
      </c>
      <c r="B92" s="67">
        <v>2009</v>
      </c>
      <c r="C92" s="67">
        <v>25366</v>
      </c>
      <c r="D92" s="67">
        <v>269</v>
      </c>
      <c r="E92" s="67">
        <v>38700</v>
      </c>
      <c r="F92" s="67">
        <v>1.5256642750137981</v>
      </c>
      <c r="G92" s="67">
        <v>1.0604746511077821E-2</v>
      </c>
    </row>
    <row r="93" spans="1:7" x14ac:dyDescent="0.25">
      <c r="A93" s="67" t="s">
        <v>4902</v>
      </c>
      <c r="B93" s="67">
        <v>2009</v>
      </c>
      <c r="C93" s="67">
        <v>25366</v>
      </c>
      <c r="D93" s="67">
        <v>526</v>
      </c>
      <c r="E93" s="67">
        <v>32256</v>
      </c>
      <c r="F93" s="67">
        <v>1.2716234329417331</v>
      </c>
      <c r="G93" s="67">
        <v>2.0736418828352914E-2</v>
      </c>
    </row>
    <row r="94" spans="1:7" x14ac:dyDescent="0.25">
      <c r="A94" s="67" t="s">
        <v>5456</v>
      </c>
      <c r="B94" s="67">
        <v>2009</v>
      </c>
      <c r="C94" s="67">
        <v>25366</v>
      </c>
      <c r="D94" s="67">
        <v>113</v>
      </c>
      <c r="E94" s="67">
        <v>23765</v>
      </c>
      <c r="F94" s="67">
        <v>0.93688401797681942</v>
      </c>
      <c r="G94" s="67">
        <v>4.4547819916423556E-3</v>
      </c>
    </row>
    <row r="95" spans="1:7" x14ac:dyDescent="0.25">
      <c r="A95" s="67" t="s">
        <v>5315</v>
      </c>
      <c r="B95" s="67">
        <v>2009</v>
      </c>
      <c r="C95" s="67">
        <v>25366</v>
      </c>
      <c r="D95" s="67">
        <v>190</v>
      </c>
      <c r="E95" s="67">
        <v>17347</v>
      </c>
      <c r="F95" s="67">
        <v>0.68386816999132694</v>
      </c>
      <c r="G95" s="67">
        <v>7.4903414018765279E-3</v>
      </c>
    </row>
    <row r="96" spans="1:7" x14ac:dyDescent="0.25">
      <c r="A96" s="67" t="s">
        <v>5145</v>
      </c>
      <c r="B96" s="67">
        <v>2009</v>
      </c>
      <c r="C96" s="67">
        <v>25366</v>
      </c>
      <c r="D96" s="67">
        <v>223</v>
      </c>
      <c r="E96" s="67">
        <v>23339</v>
      </c>
      <c r="F96" s="67">
        <v>0.92008988409682246</v>
      </c>
      <c r="G96" s="67">
        <v>8.7912954348340292E-3</v>
      </c>
    </row>
    <row r="97" spans="1:7" x14ac:dyDescent="0.25">
      <c r="A97" s="67" t="s">
        <v>5065</v>
      </c>
      <c r="B97" s="67">
        <v>2009</v>
      </c>
      <c r="C97" s="67">
        <v>25366</v>
      </c>
      <c r="D97" s="67">
        <v>211</v>
      </c>
      <c r="E97" s="67">
        <v>25977</v>
      </c>
      <c r="F97" s="67">
        <v>1.0240873610344556</v>
      </c>
      <c r="G97" s="67">
        <v>8.3182212410313015E-3</v>
      </c>
    </row>
    <row r="98" spans="1:7" x14ac:dyDescent="0.25">
      <c r="A98" s="67" t="s">
        <v>5004</v>
      </c>
      <c r="B98" s="67">
        <v>2009</v>
      </c>
      <c r="C98" s="67">
        <v>25366</v>
      </c>
      <c r="D98" s="67">
        <v>32</v>
      </c>
      <c r="E98" s="67">
        <v>3360</v>
      </c>
      <c r="F98" s="67">
        <v>0.13246077426476385</v>
      </c>
      <c r="G98" s="67">
        <v>1.2615311834739415E-3</v>
      </c>
    </row>
    <row r="99" spans="1:7" x14ac:dyDescent="0.25">
      <c r="A99" s="67" t="s">
        <v>4899</v>
      </c>
      <c r="B99" s="67">
        <v>2009</v>
      </c>
      <c r="C99" s="67">
        <v>25366</v>
      </c>
      <c r="D99" s="67">
        <v>96</v>
      </c>
      <c r="E99" s="67">
        <v>6144</v>
      </c>
      <c r="F99" s="67">
        <v>0.24221398722699677</v>
      </c>
      <c r="G99" s="67">
        <v>3.7845935504218246E-3</v>
      </c>
    </row>
    <row r="100" spans="1:7" x14ac:dyDescent="0.25">
      <c r="A100" s="67" t="s">
        <v>5454</v>
      </c>
      <c r="B100" s="67">
        <v>2009</v>
      </c>
      <c r="C100" s="67">
        <v>25366</v>
      </c>
      <c r="D100" s="67">
        <v>14</v>
      </c>
      <c r="E100" s="67">
        <v>6552</v>
      </c>
      <c r="F100" s="67">
        <v>0.25829850981628955</v>
      </c>
      <c r="G100" s="67">
        <v>5.5191989276984937E-4</v>
      </c>
    </row>
    <row r="101" spans="1:7" x14ac:dyDescent="0.25">
      <c r="A101" s="67" t="s">
        <v>5364</v>
      </c>
      <c r="B101" s="67">
        <v>2009</v>
      </c>
      <c r="C101" s="67">
        <v>25366</v>
      </c>
      <c r="D101" s="67">
        <v>44</v>
      </c>
      <c r="E101" s="67">
        <v>15180</v>
      </c>
      <c r="F101" s="67">
        <v>0.59843885516045103</v>
      </c>
      <c r="G101" s="67">
        <v>1.7346053772766695E-3</v>
      </c>
    </row>
    <row r="102" spans="1:7" x14ac:dyDescent="0.25">
      <c r="A102" s="67" t="s">
        <v>5229</v>
      </c>
      <c r="B102" s="67">
        <v>2009</v>
      </c>
      <c r="C102" s="67">
        <v>25366</v>
      </c>
      <c r="D102" s="67">
        <v>656</v>
      </c>
      <c r="E102" s="67">
        <v>40888</v>
      </c>
      <c r="F102" s="67">
        <v>1.6119214696838287</v>
      </c>
      <c r="G102" s="67">
        <v>2.5861389261215801E-2</v>
      </c>
    </row>
    <row r="103" spans="1:7" x14ac:dyDescent="0.25">
      <c r="A103" s="67" t="s">
        <v>5143</v>
      </c>
      <c r="B103" s="67">
        <v>2009</v>
      </c>
      <c r="C103" s="67">
        <v>25366</v>
      </c>
      <c r="D103" s="67">
        <v>16</v>
      </c>
      <c r="E103" s="67">
        <v>4960</v>
      </c>
      <c r="F103" s="67">
        <v>0.19553733343846094</v>
      </c>
      <c r="G103" s="67">
        <v>6.3076559173697077E-4</v>
      </c>
    </row>
    <row r="104" spans="1:7" x14ac:dyDescent="0.25">
      <c r="A104" s="67" t="s">
        <v>5062</v>
      </c>
      <c r="B104" s="67">
        <v>2009</v>
      </c>
      <c r="C104" s="67">
        <v>25366</v>
      </c>
      <c r="D104" s="67">
        <v>343</v>
      </c>
      <c r="E104" s="67">
        <v>100152</v>
      </c>
      <c r="F104" s="67">
        <v>3.9482772214775683</v>
      </c>
      <c r="G104" s="67">
        <v>1.352203737286131E-2</v>
      </c>
    </row>
    <row r="105" spans="1:7" x14ac:dyDescent="0.25">
      <c r="A105" s="67" t="s">
        <v>5140</v>
      </c>
      <c r="B105" s="67">
        <v>2009</v>
      </c>
      <c r="C105" s="67">
        <v>25366</v>
      </c>
      <c r="D105" s="67">
        <v>85</v>
      </c>
      <c r="E105" s="67">
        <v>25983</v>
      </c>
      <c r="F105" s="67">
        <v>1.0243238981313569</v>
      </c>
      <c r="G105" s="67">
        <v>3.3509422061026571E-3</v>
      </c>
    </row>
    <row r="106" spans="1:7" x14ac:dyDescent="0.25">
      <c r="A106" s="67" t="s">
        <v>5001</v>
      </c>
      <c r="B106" s="67">
        <v>2009</v>
      </c>
      <c r="C106" s="67">
        <v>25366</v>
      </c>
      <c r="D106" s="67">
        <v>289</v>
      </c>
      <c r="E106" s="67">
        <v>16476</v>
      </c>
      <c r="F106" s="67">
        <v>0.64953086809114557</v>
      </c>
      <c r="G106" s="67">
        <v>1.1393203500749034E-2</v>
      </c>
    </row>
    <row r="107" spans="1:7" x14ac:dyDescent="0.25">
      <c r="A107" s="67" t="s">
        <v>4937</v>
      </c>
      <c r="B107" s="67">
        <v>2009</v>
      </c>
      <c r="C107" s="67">
        <v>25366</v>
      </c>
      <c r="D107" s="67">
        <v>248</v>
      </c>
      <c r="E107" s="67">
        <v>11983</v>
      </c>
      <c r="F107" s="67">
        <v>0.47240400536150751</v>
      </c>
      <c r="G107" s="67">
        <v>9.7768666719230471E-3</v>
      </c>
    </row>
    <row r="108" spans="1:7" x14ac:dyDescent="0.25">
      <c r="A108" s="67" t="s">
        <v>4897</v>
      </c>
      <c r="B108" s="67">
        <v>2009</v>
      </c>
      <c r="C108" s="67">
        <v>25366</v>
      </c>
      <c r="D108" s="67">
        <v>75</v>
      </c>
      <c r="E108" s="67">
        <v>4550</v>
      </c>
      <c r="F108" s="67">
        <v>0.17937396515020107</v>
      </c>
      <c r="G108" s="67">
        <v>2.9567137112670502E-3</v>
      </c>
    </row>
    <row r="109" spans="1:7" x14ac:dyDescent="0.25">
      <c r="A109" s="67" t="s">
        <v>5562</v>
      </c>
      <c r="B109" s="67">
        <v>2009</v>
      </c>
      <c r="C109" s="67">
        <v>25366</v>
      </c>
      <c r="D109" s="67">
        <v>12</v>
      </c>
      <c r="E109" s="67">
        <v>19824</v>
      </c>
      <c r="F109" s="67">
        <v>0.78151856816210674</v>
      </c>
      <c r="G109" s="67">
        <v>4.7307419380272807E-4</v>
      </c>
    </row>
    <row r="110" spans="1:7" x14ac:dyDescent="0.25">
      <c r="A110" s="67" t="s">
        <v>5514</v>
      </c>
      <c r="B110" s="67">
        <v>2009</v>
      </c>
      <c r="C110" s="67">
        <v>25366</v>
      </c>
      <c r="D110" s="67">
        <v>12</v>
      </c>
      <c r="E110" s="67">
        <v>4476</v>
      </c>
      <c r="F110" s="67">
        <v>0.17645667428841758</v>
      </c>
      <c r="G110" s="67">
        <v>4.7307419380272807E-4</v>
      </c>
    </row>
    <row r="111" spans="1:7" x14ac:dyDescent="0.25">
      <c r="A111" s="67" t="s">
        <v>5452</v>
      </c>
      <c r="B111" s="67">
        <v>2009</v>
      </c>
      <c r="C111" s="67">
        <v>25366</v>
      </c>
      <c r="D111" s="67">
        <v>128</v>
      </c>
      <c r="E111" s="67">
        <v>19840</v>
      </c>
      <c r="F111" s="67">
        <v>0.78214933375384377</v>
      </c>
      <c r="G111" s="67">
        <v>5.0461247338957661E-3</v>
      </c>
    </row>
    <row r="112" spans="1:7" x14ac:dyDescent="0.25">
      <c r="A112" s="67" t="s">
        <v>5410</v>
      </c>
      <c r="B112" s="67">
        <v>2009</v>
      </c>
      <c r="C112" s="67">
        <v>25366</v>
      </c>
      <c r="D112" s="67">
        <v>247</v>
      </c>
      <c r="E112" s="67">
        <v>19719</v>
      </c>
      <c r="F112" s="67">
        <v>0.77737916896633286</v>
      </c>
      <c r="G112" s="67">
        <v>9.7374438224394864E-3</v>
      </c>
    </row>
    <row r="113" spans="1:7" x14ac:dyDescent="0.25">
      <c r="A113" s="67" t="s">
        <v>5359</v>
      </c>
      <c r="B113" s="67">
        <v>2009</v>
      </c>
      <c r="C113" s="67">
        <v>25366</v>
      </c>
      <c r="D113" s="67">
        <v>1865</v>
      </c>
      <c r="E113" s="67">
        <v>47292</v>
      </c>
      <c r="F113" s="67">
        <v>1.8643853977765512</v>
      </c>
      <c r="G113" s="67">
        <v>7.3523614286840649E-2</v>
      </c>
    </row>
    <row r="114" spans="1:7" x14ac:dyDescent="0.25">
      <c r="A114" s="67" t="s">
        <v>5225</v>
      </c>
      <c r="B114" s="67">
        <v>2009</v>
      </c>
      <c r="C114" s="67">
        <v>25366</v>
      </c>
      <c r="D114" s="67">
        <v>408</v>
      </c>
      <c r="E114" s="67">
        <v>41093</v>
      </c>
      <c r="F114" s="67">
        <v>1.6200031538279587</v>
      </c>
      <c r="G114" s="67">
        <v>1.6084522589292754E-2</v>
      </c>
    </row>
    <row r="115" spans="1:7" x14ac:dyDescent="0.25">
      <c r="A115" s="67" t="s">
        <v>5138</v>
      </c>
      <c r="B115" s="67">
        <v>2009</v>
      </c>
      <c r="C115" s="67">
        <v>25366</v>
      </c>
      <c r="D115" s="67">
        <v>7</v>
      </c>
      <c r="E115" s="67">
        <v>385</v>
      </c>
      <c r="F115" s="67">
        <v>1.5177797051170859E-2</v>
      </c>
      <c r="G115" s="67">
        <v>2.7595994638492468E-4</v>
      </c>
    </row>
    <row r="116" spans="1:7" x14ac:dyDescent="0.25">
      <c r="A116" s="67" t="s">
        <v>4894</v>
      </c>
      <c r="B116" s="67">
        <v>2009</v>
      </c>
      <c r="C116" s="67">
        <v>25366</v>
      </c>
      <c r="D116" s="67">
        <v>33</v>
      </c>
      <c r="E116" s="67">
        <v>4797</v>
      </c>
      <c r="F116" s="67">
        <v>0.18911140897264053</v>
      </c>
      <c r="G116" s="67">
        <v>1.3009540329575022E-3</v>
      </c>
    </row>
    <row r="117" spans="1:7" x14ac:dyDescent="0.25">
      <c r="A117" s="67" t="s">
        <v>5559</v>
      </c>
      <c r="B117" s="67">
        <v>2009</v>
      </c>
      <c r="C117" s="67">
        <v>25366</v>
      </c>
      <c r="D117" s="67">
        <v>95</v>
      </c>
      <c r="E117" s="67">
        <v>22856</v>
      </c>
      <c r="F117" s="67">
        <v>0.9010486477962627</v>
      </c>
      <c r="G117" s="67">
        <v>3.745170700938264E-3</v>
      </c>
    </row>
    <row r="118" spans="1:7" x14ac:dyDescent="0.25">
      <c r="A118" s="67" t="s">
        <v>5356</v>
      </c>
      <c r="B118" s="67">
        <v>2009</v>
      </c>
      <c r="C118" s="67">
        <v>25366</v>
      </c>
      <c r="D118" s="67">
        <v>198</v>
      </c>
      <c r="E118" s="67">
        <v>26398</v>
      </c>
      <c r="F118" s="67">
        <v>1.0406843806670345</v>
      </c>
      <c r="G118" s="67">
        <v>7.8057241977450131E-3</v>
      </c>
    </row>
    <row r="119" spans="1:7" x14ac:dyDescent="0.25">
      <c r="A119" s="67" t="s">
        <v>5313</v>
      </c>
      <c r="B119" s="67">
        <v>2009</v>
      </c>
      <c r="C119" s="67">
        <v>25366</v>
      </c>
      <c r="D119" s="67">
        <v>12</v>
      </c>
      <c r="E119" s="67">
        <v>1164</v>
      </c>
      <c r="F119" s="67">
        <v>4.5888196798864619E-2</v>
      </c>
      <c r="G119" s="67">
        <v>4.7307419380272807E-4</v>
      </c>
    </row>
    <row r="120" spans="1:7" x14ac:dyDescent="0.25">
      <c r="A120" s="67" t="s">
        <v>5222</v>
      </c>
      <c r="B120" s="67">
        <v>2009</v>
      </c>
      <c r="C120" s="67">
        <v>25366</v>
      </c>
      <c r="D120" s="67">
        <v>719</v>
      </c>
      <c r="E120" s="67">
        <v>30861</v>
      </c>
      <c r="F120" s="67">
        <v>1.2166285579121658</v>
      </c>
      <c r="G120" s="67">
        <v>2.8345028778680122E-2</v>
      </c>
    </row>
    <row r="121" spans="1:7" x14ac:dyDescent="0.25">
      <c r="A121" s="67" t="s">
        <v>5059</v>
      </c>
      <c r="B121" s="67">
        <v>2009</v>
      </c>
      <c r="C121" s="67">
        <v>25366</v>
      </c>
      <c r="D121" s="67">
        <v>892</v>
      </c>
      <c r="E121" s="67">
        <v>14732</v>
      </c>
      <c r="F121" s="67">
        <v>0.58077741859181586</v>
      </c>
      <c r="G121" s="67">
        <v>3.5165181739336117E-2</v>
      </c>
    </row>
    <row r="122" spans="1:7" x14ac:dyDescent="0.25">
      <c r="A122" s="67" t="s">
        <v>4891</v>
      </c>
      <c r="B122" s="67">
        <v>2009</v>
      </c>
      <c r="C122" s="67">
        <v>25366</v>
      </c>
      <c r="D122" s="67">
        <v>29</v>
      </c>
      <c r="E122" s="67">
        <v>3714</v>
      </c>
      <c r="F122" s="67">
        <v>0.14641646298194433</v>
      </c>
      <c r="G122" s="67">
        <v>1.1432626350232594E-3</v>
      </c>
    </row>
    <row r="123" spans="1:7" x14ac:dyDescent="0.25">
      <c r="A123" s="67" t="s">
        <v>5555</v>
      </c>
      <c r="B123" s="67">
        <v>2009</v>
      </c>
      <c r="C123" s="67">
        <v>25366</v>
      </c>
      <c r="D123" s="67">
        <v>236</v>
      </c>
      <c r="E123" s="67">
        <v>48367</v>
      </c>
      <c r="F123" s="67">
        <v>1.906764960971379</v>
      </c>
      <c r="G123" s="67">
        <v>9.3037924781203193E-3</v>
      </c>
    </row>
    <row r="124" spans="1:7" x14ac:dyDescent="0.25">
      <c r="A124" s="67" t="s">
        <v>5510</v>
      </c>
      <c r="B124" s="67">
        <v>2009</v>
      </c>
      <c r="C124" s="67">
        <v>25366</v>
      </c>
      <c r="D124" s="67">
        <v>483</v>
      </c>
      <c r="E124" s="67">
        <v>42082</v>
      </c>
      <c r="F124" s="67">
        <v>1.6589923519672003</v>
      </c>
      <c r="G124" s="67">
        <v>1.9041236300559806E-2</v>
      </c>
    </row>
    <row r="125" spans="1:7" x14ac:dyDescent="0.25">
      <c r="A125" s="67" t="s">
        <v>5450</v>
      </c>
      <c r="B125" s="67">
        <v>2009</v>
      </c>
      <c r="C125" s="67">
        <v>25366</v>
      </c>
      <c r="D125" s="67">
        <v>1518</v>
      </c>
      <c r="E125" s="67">
        <v>80217</v>
      </c>
      <c r="F125" s="67">
        <v>3.1623827170227865</v>
      </c>
      <c r="G125" s="67">
        <v>5.9843885516045102E-2</v>
      </c>
    </row>
    <row r="126" spans="1:7" x14ac:dyDescent="0.25">
      <c r="A126" s="67" t="s">
        <v>5408</v>
      </c>
      <c r="B126" s="67">
        <v>2009</v>
      </c>
      <c r="C126" s="67">
        <v>25366</v>
      </c>
      <c r="D126" s="67">
        <v>17</v>
      </c>
      <c r="E126" s="67">
        <v>8364</v>
      </c>
      <c r="F126" s="67">
        <v>0.32973271308050145</v>
      </c>
      <c r="G126" s="67">
        <v>6.7018844122053141E-4</v>
      </c>
    </row>
    <row r="127" spans="1:7" x14ac:dyDescent="0.25">
      <c r="A127" s="67" t="s">
        <v>5352</v>
      </c>
      <c r="B127" s="67">
        <v>2009</v>
      </c>
      <c r="C127" s="67">
        <v>25366</v>
      </c>
      <c r="D127" s="67">
        <v>755</v>
      </c>
      <c r="E127" s="67">
        <v>79926</v>
      </c>
      <c r="F127" s="67">
        <v>3.1509106678230703</v>
      </c>
      <c r="G127" s="67">
        <v>2.9764251360088308E-2</v>
      </c>
    </row>
    <row r="128" spans="1:7" x14ac:dyDescent="0.25">
      <c r="A128" s="67" t="s">
        <v>5306</v>
      </c>
      <c r="B128" s="67">
        <v>2009</v>
      </c>
      <c r="C128" s="67">
        <v>25366</v>
      </c>
      <c r="D128" s="67">
        <v>321</v>
      </c>
      <c r="E128" s="67">
        <v>27896</v>
      </c>
      <c r="F128" s="67">
        <v>1.0997398091934085</v>
      </c>
      <c r="G128" s="67">
        <v>1.2654734684222976E-2</v>
      </c>
    </row>
    <row r="129" spans="1:7" x14ac:dyDescent="0.25">
      <c r="A129" s="67" t="s">
        <v>5220</v>
      </c>
      <c r="B129" s="67">
        <v>2009</v>
      </c>
      <c r="C129" s="67">
        <v>25366</v>
      </c>
      <c r="D129" s="67">
        <v>4</v>
      </c>
      <c r="E129" s="67">
        <v>1908</v>
      </c>
      <c r="F129" s="67">
        <v>7.5218796814633768E-2</v>
      </c>
      <c r="G129" s="67">
        <v>1.5769139793424269E-4</v>
      </c>
    </row>
    <row r="130" spans="1:7" x14ac:dyDescent="0.25">
      <c r="A130" s="67" t="s">
        <v>5056</v>
      </c>
      <c r="B130" s="67">
        <v>2009</v>
      </c>
      <c r="C130" s="67">
        <v>25366</v>
      </c>
      <c r="D130" s="67">
        <v>146</v>
      </c>
      <c r="E130" s="67">
        <v>32320</v>
      </c>
      <c r="F130" s="67">
        <v>1.274146495308681</v>
      </c>
      <c r="G130" s="67">
        <v>5.7557360245998578E-3</v>
      </c>
    </row>
    <row r="131" spans="1:7" x14ac:dyDescent="0.25">
      <c r="A131" s="67" t="s">
        <v>4999</v>
      </c>
      <c r="B131" s="67">
        <v>2009</v>
      </c>
      <c r="C131" s="67">
        <v>25366</v>
      </c>
      <c r="D131" s="67">
        <v>8</v>
      </c>
      <c r="E131" s="67">
        <v>128</v>
      </c>
      <c r="F131" s="67">
        <v>5.0461247338957661E-3</v>
      </c>
      <c r="G131" s="67">
        <v>3.1538279586848538E-4</v>
      </c>
    </row>
    <row r="132" spans="1:7" x14ac:dyDescent="0.25">
      <c r="A132" s="67" t="s">
        <v>4887</v>
      </c>
      <c r="B132" s="67">
        <v>2009</v>
      </c>
      <c r="C132" s="67">
        <v>25366</v>
      </c>
      <c r="D132" s="67">
        <v>87</v>
      </c>
      <c r="E132" s="67">
        <v>6237</v>
      </c>
      <c r="F132" s="67">
        <v>0.24588031222896792</v>
      </c>
      <c r="G132" s="67">
        <v>3.4297879050697784E-3</v>
      </c>
    </row>
    <row r="133" spans="1:7" x14ac:dyDescent="0.25">
      <c r="A133" s="67" t="s">
        <v>5553</v>
      </c>
      <c r="B133" s="67">
        <v>2009</v>
      </c>
      <c r="C133" s="67">
        <v>25366</v>
      </c>
      <c r="D133" s="67">
        <v>24</v>
      </c>
      <c r="E133" s="67">
        <v>3120</v>
      </c>
      <c r="F133" s="67">
        <v>0.1229992903887093</v>
      </c>
      <c r="G133" s="67">
        <v>9.4614838760545615E-4</v>
      </c>
    </row>
    <row r="134" spans="1:7" x14ac:dyDescent="0.25">
      <c r="A134" s="67" t="s">
        <v>5448</v>
      </c>
      <c r="B134" s="67">
        <v>2009</v>
      </c>
      <c r="C134" s="67">
        <v>25366</v>
      </c>
      <c r="D134" s="67">
        <v>75</v>
      </c>
      <c r="E134" s="67">
        <v>3900</v>
      </c>
      <c r="F134" s="67">
        <v>0.15374911298588662</v>
      </c>
      <c r="G134" s="67">
        <v>2.9567137112670502E-3</v>
      </c>
    </row>
    <row r="135" spans="1:7" x14ac:dyDescent="0.25">
      <c r="A135" s="67" t="s">
        <v>5303</v>
      </c>
      <c r="B135" s="67">
        <v>2009</v>
      </c>
      <c r="C135" s="67">
        <v>25366</v>
      </c>
      <c r="D135" s="67">
        <v>202</v>
      </c>
      <c r="E135" s="67">
        <v>15615</v>
      </c>
      <c r="F135" s="67">
        <v>0.61558779468579994</v>
      </c>
      <c r="G135" s="67">
        <v>7.9634155956792557E-3</v>
      </c>
    </row>
    <row r="136" spans="1:7" x14ac:dyDescent="0.25">
      <c r="A136" s="67" t="s">
        <v>5218</v>
      </c>
      <c r="B136" s="67">
        <v>2009</v>
      </c>
      <c r="C136" s="67">
        <v>25366</v>
      </c>
      <c r="D136" s="67">
        <v>138</v>
      </c>
      <c r="E136" s="67">
        <v>23582</v>
      </c>
      <c r="F136" s="67">
        <v>0.92966963652132772</v>
      </c>
      <c r="G136" s="67">
        <v>5.4403532287313726E-3</v>
      </c>
    </row>
    <row r="137" spans="1:7" x14ac:dyDescent="0.25">
      <c r="A137" s="67" t="s">
        <v>5135</v>
      </c>
      <c r="B137" s="67">
        <v>2009</v>
      </c>
      <c r="C137" s="67">
        <v>25366</v>
      </c>
      <c r="D137" s="67">
        <v>18</v>
      </c>
      <c r="E137" s="67">
        <v>948</v>
      </c>
      <c r="F137" s="67">
        <v>3.737286131041552E-2</v>
      </c>
      <c r="G137" s="67">
        <v>7.0961129070409206E-4</v>
      </c>
    </row>
    <row r="138" spans="1:7" x14ac:dyDescent="0.25">
      <c r="A138" s="67" t="s">
        <v>5052</v>
      </c>
      <c r="B138" s="67">
        <v>2009</v>
      </c>
      <c r="C138" s="67">
        <v>25366</v>
      </c>
      <c r="D138" s="67">
        <v>175</v>
      </c>
      <c r="E138" s="67">
        <v>25242</v>
      </c>
      <c r="F138" s="67">
        <v>0.99511156666403844</v>
      </c>
      <c r="G138" s="67">
        <v>6.8989986596231173E-3</v>
      </c>
    </row>
    <row r="139" spans="1:7" x14ac:dyDescent="0.25">
      <c r="A139" s="67" t="s">
        <v>4997</v>
      </c>
      <c r="B139" s="67">
        <v>2009</v>
      </c>
      <c r="C139" s="67">
        <v>25366</v>
      </c>
      <c r="D139" s="67">
        <v>38</v>
      </c>
      <c r="E139" s="67">
        <v>874</v>
      </c>
      <c r="F139" s="67">
        <v>3.4455570448632025E-2</v>
      </c>
      <c r="G139" s="67">
        <v>1.4980682803753056E-3</v>
      </c>
    </row>
    <row r="140" spans="1:7" x14ac:dyDescent="0.25">
      <c r="A140" s="67" t="s">
        <v>5298</v>
      </c>
      <c r="B140" s="67">
        <v>2009</v>
      </c>
      <c r="C140" s="67">
        <v>25366</v>
      </c>
      <c r="D140" s="67">
        <v>182</v>
      </c>
      <c r="E140" s="67">
        <v>37178</v>
      </c>
      <c r="F140" s="67">
        <v>1.4656626980998186</v>
      </c>
      <c r="G140" s="67">
        <v>7.1749586060080419E-3</v>
      </c>
    </row>
    <row r="141" spans="1:7" x14ac:dyDescent="0.25">
      <c r="A141" s="67" t="s">
        <v>5133</v>
      </c>
      <c r="B141" s="67">
        <v>2009</v>
      </c>
      <c r="C141" s="67">
        <v>25366</v>
      </c>
      <c r="D141" s="67">
        <v>487</v>
      </c>
      <c r="E141" s="67">
        <v>47858</v>
      </c>
      <c r="F141" s="67">
        <v>1.8866987305842466</v>
      </c>
      <c r="G141" s="67">
        <v>1.9198927698494048E-2</v>
      </c>
    </row>
    <row r="142" spans="1:7" x14ac:dyDescent="0.25">
      <c r="A142" s="67" t="s">
        <v>5047</v>
      </c>
      <c r="B142" s="67">
        <v>2009</v>
      </c>
      <c r="C142" s="67">
        <v>25366</v>
      </c>
      <c r="D142" s="67">
        <v>506</v>
      </c>
      <c r="E142" s="67">
        <v>108178</v>
      </c>
      <c r="F142" s="67">
        <v>4.2646850114326265</v>
      </c>
      <c r="G142" s="67">
        <v>1.9947961838681701E-2</v>
      </c>
    </row>
    <row r="143" spans="1:7" x14ac:dyDescent="0.25">
      <c r="A143" s="67" t="s">
        <v>4985</v>
      </c>
      <c r="B143" s="67">
        <v>2009</v>
      </c>
      <c r="C143" s="67">
        <v>25366</v>
      </c>
      <c r="D143" s="67">
        <v>7274</v>
      </c>
      <c r="E143" s="67">
        <v>215743</v>
      </c>
      <c r="F143" s="67">
        <v>8.5052038161318304</v>
      </c>
      <c r="G143" s="67">
        <v>0.28676180714342031</v>
      </c>
    </row>
    <row r="144" spans="1:7" x14ac:dyDescent="0.25">
      <c r="A144" s="67" t="s">
        <v>4935</v>
      </c>
      <c r="B144" s="67">
        <v>2009</v>
      </c>
      <c r="C144" s="67">
        <v>25366</v>
      </c>
      <c r="D144" s="67">
        <v>8</v>
      </c>
      <c r="E144" s="67">
        <v>1216</v>
      </c>
      <c r="F144" s="67">
        <v>4.793818497200978E-2</v>
      </c>
      <c r="G144" s="67">
        <v>3.1538279586848538E-4</v>
      </c>
    </row>
    <row r="145" spans="1:7" x14ac:dyDescent="0.25">
      <c r="A145" s="67" t="s">
        <v>5551</v>
      </c>
      <c r="B145" s="67">
        <v>2009</v>
      </c>
      <c r="C145" s="67">
        <v>25366</v>
      </c>
      <c r="D145" s="67">
        <v>208</v>
      </c>
      <c r="E145" s="67">
        <v>12215</v>
      </c>
      <c r="F145" s="67">
        <v>0.4815501064416936</v>
      </c>
      <c r="G145" s="67">
        <v>8.1999526925806195E-3</v>
      </c>
    </row>
    <row r="146" spans="1:7" x14ac:dyDescent="0.25">
      <c r="A146" s="67" t="s">
        <v>5446</v>
      </c>
      <c r="B146" s="67">
        <v>2009</v>
      </c>
      <c r="C146" s="67">
        <v>25366</v>
      </c>
      <c r="D146" s="67">
        <v>998</v>
      </c>
      <c r="E146" s="67">
        <v>56575</v>
      </c>
      <c r="F146" s="67">
        <v>2.2303477095324449</v>
      </c>
      <c r="G146" s="67">
        <v>3.9344003784593552E-2</v>
      </c>
    </row>
    <row r="147" spans="1:7" x14ac:dyDescent="0.25">
      <c r="A147" s="67" t="s">
        <v>5295</v>
      </c>
      <c r="B147" s="67">
        <v>2009</v>
      </c>
      <c r="C147" s="67">
        <v>25366</v>
      </c>
      <c r="D147" s="67">
        <v>114</v>
      </c>
      <c r="E147" s="67">
        <v>6228</v>
      </c>
      <c r="F147" s="67">
        <v>0.24552550658361585</v>
      </c>
      <c r="G147" s="67">
        <v>4.4942048411259162E-3</v>
      </c>
    </row>
    <row r="148" spans="1:7" x14ac:dyDescent="0.25">
      <c r="A148" s="67" t="s">
        <v>5129</v>
      </c>
      <c r="B148" s="67">
        <v>2009</v>
      </c>
      <c r="C148" s="67">
        <v>25366</v>
      </c>
      <c r="D148" s="67">
        <v>361</v>
      </c>
      <c r="E148" s="67">
        <v>31410</v>
      </c>
      <c r="F148" s="67">
        <v>1.2382717022786407</v>
      </c>
      <c r="G148" s="67">
        <v>1.4231648663565402E-2</v>
      </c>
    </row>
    <row r="149" spans="1:7" x14ac:dyDescent="0.25">
      <c r="A149" s="67" t="s">
        <v>4885</v>
      </c>
      <c r="B149" s="67">
        <v>2009</v>
      </c>
      <c r="C149" s="67">
        <v>25366</v>
      </c>
      <c r="D149" s="67">
        <v>127</v>
      </c>
      <c r="E149" s="67">
        <v>15875</v>
      </c>
      <c r="F149" s="67">
        <v>0.62583773555152566</v>
      </c>
      <c r="G149" s="67">
        <v>5.0067018844122055E-3</v>
      </c>
    </row>
    <row r="150" spans="1:7" x14ac:dyDescent="0.25">
      <c r="A150" s="67" t="s">
        <v>5548</v>
      </c>
      <c r="B150" s="67">
        <v>2009</v>
      </c>
      <c r="C150" s="67">
        <v>25366</v>
      </c>
      <c r="D150" s="67">
        <v>60</v>
      </c>
      <c r="E150" s="67">
        <v>7464</v>
      </c>
      <c r="F150" s="67">
        <v>0.29425214854529685</v>
      </c>
      <c r="G150" s="67">
        <v>2.3653709690136405E-3</v>
      </c>
    </row>
    <row r="151" spans="1:7" x14ac:dyDescent="0.25">
      <c r="A151" s="67" t="s">
        <v>5442</v>
      </c>
      <c r="B151" s="67">
        <v>2009</v>
      </c>
      <c r="C151" s="67">
        <v>25366</v>
      </c>
      <c r="D151" s="67">
        <v>168</v>
      </c>
      <c r="E151" s="67">
        <v>40291</v>
      </c>
      <c r="F151" s="67">
        <v>1.5883860285421429</v>
      </c>
      <c r="G151" s="67">
        <v>6.6230387132381928E-3</v>
      </c>
    </row>
    <row r="152" spans="1:7" x14ac:dyDescent="0.25">
      <c r="A152" s="67" t="s">
        <v>5293</v>
      </c>
      <c r="B152" s="67">
        <v>2009</v>
      </c>
      <c r="C152" s="67">
        <v>25366</v>
      </c>
      <c r="D152" s="67">
        <v>512</v>
      </c>
      <c r="E152" s="67">
        <v>47104</v>
      </c>
      <c r="F152" s="67">
        <v>1.856973902073642</v>
      </c>
      <c r="G152" s="67">
        <v>2.0184498935583065E-2</v>
      </c>
    </row>
    <row r="153" spans="1:7" x14ac:dyDescent="0.25">
      <c r="A153" s="67" t="s">
        <v>5213</v>
      </c>
      <c r="B153" s="67">
        <v>2009</v>
      </c>
      <c r="C153" s="67">
        <v>25366</v>
      </c>
      <c r="D153" s="67">
        <v>1460</v>
      </c>
      <c r="E153" s="67">
        <v>70706</v>
      </c>
      <c r="F153" s="67">
        <v>2.7874319955846407</v>
      </c>
      <c r="G153" s="67">
        <v>5.7557360245998578E-2</v>
      </c>
    </row>
    <row r="154" spans="1:7" x14ac:dyDescent="0.25">
      <c r="A154" s="67" t="s">
        <v>5126</v>
      </c>
      <c r="B154" s="67">
        <v>2009</v>
      </c>
      <c r="C154" s="67">
        <v>25366</v>
      </c>
      <c r="D154" s="67">
        <v>207</v>
      </c>
      <c r="E154" s="67">
        <v>45840</v>
      </c>
      <c r="F154" s="67">
        <v>1.8071434203264212</v>
      </c>
      <c r="G154" s="67">
        <v>8.1605298430970589E-3</v>
      </c>
    </row>
    <row r="155" spans="1:7" x14ac:dyDescent="0.25">
      <c r="A155" s="67" t="s">
        <v>5508</v>
      </c>
      <c r="B155" s="67">
        <v>2009</v>
      </c>
      <c r="C155" s="67">
        <v>25366</v>
      </c>
      <c r="D155" s="67">
        <v>58</v>
      </c>
      <c r="E155" s="67">
        <v>3306</v>
      </c>
      <c r="F155" s="67">
        <v>0.13033194039265159</v>
      </c>
      <c r="G155" s="67">
        <v>2.2865252700465188E-3</v>
      </c>
    </row>
    <row r="156" spans="1:7" x14ac:dyDescent="0.25">
      <c r="A156" s="67" t="s">
        <v>5436</v>
      </c>
      <c r="B156" s="67">
        <v>2009</v>
      </c>
      <c r="C156" s="67">
        <v>25366</v>
      </c>
      <c r="D156" s="67">
        <v>431</v>
      </c>
      <c r="E156" s="67">
        <v>103131</v>
      </c>
      <c r="F156" s="67">
        <v>4.065717890089096</v>
      </c>
      <c r="G156" s="67">
        <v>1.6991248127414649E-2</v>
      </c>
    </row>
    <row r="157" spans="1:7" x14ac:dyDescent="0.25">
      <c r="A157" s="67" t="s">
        <v>5406</v>
      </c>
      <c r="B157" s="67">
        <v>2009</v>
      </c>
      <c r="C157" s="67">
        <v>25366</v>
      </c>
      <c r="D157" s="67">
        <v>11</v>
      </c>
      <c r="E157" s="67">
        <v>4785</v>
      </c>
      <c r="F157" s="67">
        <v>0.18863833477883782</v>
      </c>
      <c r="G157" s="67">
        <v>4.3365134431916737E-4</v>
      </c>
    </row>
    <row r="158" spans="1:7" x14ac:dyDescent="0.25">
      <c r="A158" s="67" t="s">
        <v>5349</v>
      </c>
      <c r="B158" s="67">
        <v>2009</v>
      </c>
      <c r="C158" s="67">
        <v>25366</v>
      </c>
      <c r="D158" s="67">
        <v>133</v>
      </c>
      <c r="E158" s="67">
        <v>32172</v>
      </c>
      <c r="F158" s="67">
        <v>1.268311913585114</v>
      </c>
      <c r="G158" s="67">
        <v>5.2432389813135694E-3</v>
      </c>
    </row>
    <row r="159" spans="1:7" x14ac:dyDescent="0.25">
      <c r="A159" s="67" t="s">
        <v>5289</v>
      </c>
      <c r="B159" s="67">
        <v>2009</v>
      </c>
      <c r="C159" s="67">
        <v>25366</v>
      </c>
      <c r="D159" s="67">
        <v>3668</v>
      </c>
      <c r="E159" s="67">
        <v>58964</v>
      </c>
      <c r="F159" s="67">
        <v>2.3245288969486713</v>
      </c>
      <c r="G159" s="67">
        <v>0.14460301190570055</v>
      </c>
    </row>
    <row r="160" spans="1:7" x14ac:dyDescent="0.25">
      <c r="A160" s="67" t="s">
        <v>5210</v>
      </c>
      <c r="B160" s="67">
        <v>2009</v>
      </c>
      <c r="C160" s="67">
        <v>25366</v>
      </c>
      <c r="D160" s="67">
        <v>124</v>
      </c>
      <c r="E160" s="67">
        <v>22508</v>
      </c>
      <c r="F160" s="67">
        <v>0.88732949617598356</v>
      </c>
      <c r="G160" s="67">
        <v>4.8884333359615235E-3</v>
      </c>
    </row>
    <row r="161" spans="1:7" x14ac:dyDescent="0.25">
      <c r="A161" s="67" t="s">
        <v>5122</v>
      </c>
      <c r="B161" s="67">
        <v>2009</v>
      </c>
      <c r="C161" s="67">
        <v>25366</v>
      </c>
      <c r="D161" s="67">
        <v>778</v>
      </c>
      <c r="E161" s="67">
        <v>73994</v>
      </c>
      <c r="F161" s="67">
        <v>2.9170543246865885</v>
      </c>
      <c r="G161" s="67">
        <v>3.0670976898210203E-2</v>
      </c>
    </row>
    <row r="162" spans="1:7" x14ac:dyDescent="0.25">
      <c r="A162" s="67" t="s">
        <v>4983</v>
      </c>
      <c r="B162" s="67">
        <v>2009</v>
      </c>
      <c r="C162" s="67">
        <v>25366</v>
      </c>
      <c r="D162" s="67">
        <v>19</v>
      </c>
      <c r="E162" s="67">
        <v>6099</v>
      </c>
      <c r="F162" s="67">
        <v>0.24043995900023654</v>
      </c>
      <c r="G162" s="67">
        <v>7.4903414018765281E-4</v>
      </c>
    </row>
    <row r="163" spans="1:7" x14ac:dyDescent="0.25">
      <c r="A163" s="67" t="s">
        <v>5545</v>
      </c>
      <c r="B163" s="67">
        <v>2009</v>
      </c>
      <c r="C163" s="67">
        <v>25366</v>
      </c>
      <c r="D163" s="67">
        <v>74</v>
      </c>
      <c r="E163" s="67">
        <v>18898</v>
      </c>
      <c r="F163" s="67">
        <v>0.74501300954032956</v>
      </c>
      <c r="G163" s="67">
        <v>2.9172908617834895E-3</v>
      </c>
    </row>
    <row r="164" spans="1:7" x14ac:dyDescent="0.25">
      <c r="A164" s="67" t="s">
        <v>5505</v>
      </c>
      <c r="B164" s="67">
        <v>2009</v>
      </c>
      <c r="C164" s="67">
        <v>25366</v>
      </c>
      <c r="D164" s="67">
        <v>190</v>
      </c>
      <c r="E164" s="67">
        <v>6488</v>
      </c>
      <c r="F164" s="67">
        <v>0.25577544744934166</v>
      </c>
      <c r="G164" s="67">
        <v>7.4903414018765279E-3</v>
      </c>
    </row>
    <row r="165" spans="1:7" x14ac:dyDescent="0.25">
      <c r="A165" s="67" t="s">
        <v>5434</v>
      </c>
      <c r="B165" s="67">
        <v>2009</v>
      </c>
      <c r="C165" s="67">
        <v>25366</v>
      </c>
      <c r="D165" s="67">
        <v>61</v>
      </c>
      <c r="E165" s="67">
        <v>16959</v>
      </c>
      <c r="F165" s="67">
        <v>0.66857210439170545</v>
      </c>
      <c r="G165" s="67">
        <v>2.4047938184972011E-3</v>
      </c>
    </row>
    <row r="166" spans="1:7" x14ac:dyDescent="0.25">
      <c r="A166" s="67" t="s">
        <v>5404</v>
      </c>
      <c r="B166" s="67">
        <v>2009</v>
      </c>
      <c r="C166" s="67">
        <v>25366</v>
      </c>
      <c r="D166" s="67">
        <v>30</v>
      </c>
      <c r="E166" s="67">
        <v>6762</v>
      </c>
      <c r="F166" s="67">
        <v>0.26657730820783726</v>
      </c>
      <c r="G166" s="67">
        <v>1.1826854845068202E-3</v>
      </c>
    </row>
    <row r="167" spans="1:7" x14ac:dyDescent="0.25">
      <c r="A167" s="67" t="s">
        <v>5285</v>
      </c>
      <c r="B167" s="67">
        <v>2009</v>
      </c>
      <c r="C167" s="67">
        <v>25366</v>
      </c>
      <c r="D167" s="67">
        <v>224</v>
      </c>
      <c r="E167" s="67">
        <v>48612</v>
      </c>
      <c r="F167" s="67">
        <v>1.9164235590948513</v>
      </c>
      <c r="G167" s="67">
        <v>8.8307182843175899E-3</v>
      </c>
    </row>
    <row r="168" spans="1:7" x14ac:dyDescent="0.25">
      <c r="A168" s="67" t="s">
        <v>4882</v>
      </c>
      <c r="B168" s="67">
        <v>2009</v>
      </c>
      <c r="C168" s="67">
        <v>25366</v>
      </c>
      <c r="D168" s="67">
        <v>36</v>
      </c>
      <c r="E168" s="67">
        <v>1776</v>
      </c>
      <c r="F168" s="67">
        <v>7.0014980682803749E-2</v>
      </c>
      <c r="G168" s="67">
        <v>1.4192225814081841E-3</v>
      </c>
    </row>
    <row r="169" spans="1:7" x14ac:dyDescent="0.25">
      <c r="A169" s="67" t="s">
        <v>5543</v>
      </c>
      <c r="B169" s="67">
        <v>2009</v>
      </c>
      <c r="C169" s="67">
        <v>25366</v>
      </c>
      <c r="D169" s="67">
        <v>32</v>
      </c>
      <c r="E169" s="67">
        <v>896</v>
      </c>
      <c r="F169" s="67">
        <v>3.5322873137270359E-2</v>
      </c>
      <c r="G169" s="67">
        <v>1.2615311834739415E-3</v>
      </c>
    </row>
    <row r="170" spans="1:7" x14ac:dyDescent="0.25">
      <c r="A170" s="67" t="s">
        <v>5500</v>
      </c>
      <c r="B170" s="67">
        <v>2009</v>
      </c>
      <c r="C170" s="67">
        <v>25366</v>
      </c>
      <c r="D170" s="67">
        <v>162</v>
      </c>
      <c r="E170" s="67">
        <v>37567</v>
      </c>
      <c r="F170" s="67">
        <v>1.4809981865489237</v>
      </c>
      <c r="G170" s="67">
        <v>6.386501616336829E-3</v>
      </c>
    </row>
    <row r="171" spans="1:7" x14ac:dyDescent="0.25">
      <c r="A171" s="67" t="s">
        <v>5401</v>
      </c>
      <c r="B171" s="67">
        <v>2009</v>
      </c>
      <c r="C171" s="67">
        <v>25366</v>
      </c>
      <c r="D171" s="67">
        <v>188</v>
      </c>
      <c r="E171" s="67">
        <v>20268</v>
      </c>
      <c r="F171" s="67">
        <v>0.79902231333280771</v>
      </c>
      <c r="G171" s="67">
        <v>7.4114957029094066E-3</v>
      </c>
    </row>
    <row r="172" spans="1:7" x14ac:dyDescent="0.25">
      <c r="A172" s="67" t="s">
        <v>5281</v>
      </c>
      <c r="B172" s="67">
        <v>2009</v>
      </c>
      <c r="C172" s="67">
        <v>25366</v>
      </c>
      <c r="D172" s="67">
        <v>214</v>
      </c>
      <c r="E172" s="67">
        <v>73306</v>
      </c>
      <c r="F172" s="67">
        <v>2.8899314042418984</v>
      </c>
      <c r="G172" s="67">
        <v>8.4364897894819834E-3</v>
      </c>
    </row>
    <row r="173" spans="1:7" x14ac:dyDescent="0.25">
      <c r="A173" s="67" t="s">
        <v>5206</v>
      </c>
      <c r="B173" s="67">
        <v>2009</v>
      </c>
      <c r="C173" s="67">
        <v>25366</v>
      </c>
      <c r="D173" s="67">
        <v>157</v>
      </c>
      <c r="E173" s="67">
        <v>50239</v>
      </c>
      <c r="F173" s="67">
        <v>1.9805645352046046</v>
      </c>
      <c r="G173" s="67">
        <v>6.1893873689190257E-3</v>
      </c>
    </row>
    <row r="174" spans="1:7" x14ac:dyDescent="0.25">
      <c r="A174" s="67" t="s">
        <v>5119</v>
      </c>
      <c r="B174" s="67">
        <v>2009</v>
      </c>
      <c r="C174" s="67">
        <v>25366</v>
      </c>
      <c r="D174" s="67">
        <v>428</v>
      </c>
      <c r="E174" s="67">
        <v>25911</v>
      </c>
      <c r="F174" s="67">
        <v>1.0214854529685407</v>
      </c>
      <c r="G174" s="67">
        <v>1.6872979578963967E-2</v>
      </c>
    </row>
    <row r="175" spans="1:7" x14ac:dyDescent="0.25">
      <c r="A175" s="67" t="s">
        <v>5044</v>
      </c>
      <c r="B175" s="67">
        <v>2009</v>
      </c>
      <c r="C175" s="67">
        <v>25366</v>
      </c>
      <c r="D175" s="67">
        <v>157</v>
      </c>
      <c r="E175" s="67">
        <v>28068</v>
      </c>
      <c r="F175" s="67">
        <v>1.1065205393045809</v>
      </c>
      <c r="G175" s="67">
        <v>6.1893873689190257E-3</v>
      </c>
    </row>
    <row r="176" spans="1:7" x14ac:dyDescent="0.25">
      <c r="A176" s="67" t="s">
        <v>4880</v>
      </c>
      <c r="B176" s="67">
        <v>2009</v>
      </c>
      <c r="C176" s="67">
        <v>25366</v>
      </c>
      <c r="D176" s="67">
        <v>17</v>
      </c>
      <c r="E176" s="67">
        <v>4182</v>
      </c>
      <c r="F176" s="67">
        <v>0.16486635654025072</v>
      </c>
      <c r="G176" s="67">
        <v>6.7018844122053141E-4</v>
      </c>
    </row>
    <row r="177" spans="1:7" x14ac:dyDescent="0.25">
      <c r="A177" s="67" t="s">
        <v>5498</v>
      </c>
      <c r="B177" s="67">
        <v>2009</v>
      </c>
      <c r="C177" s="67">
        <v>25366</v>
      </c>
      <c r="D177" s="67">
        <v>74</v>
      </c>
      <c r="E177" s="67">
        <v>5349</v>
      </c>
      <c r="F177" s="67">
        <v>0.21087282188756604</v>
      </c>
      <c r="G177" s="67">
        <v>2.9172908617834895E-3</v>
      </c>
    </row>
    <row r="178" spans="1:7" x14ac:dyDescent="0.25">
      <c r="A178" s="67" t="s">
        <v>5431</v>
      </c>
      <c r="B178" s="67">
        <v>2009</v>
      </c>
      <c r="C178" s="67">
        <v>25366</v>
      </c>
      <c r="D178" s="67">
        <v>117</v>
      </c>
      <c r="E178" s="67">
        <v>32890</v>
      </c>
      <c r="F178" s="67">
        <v>1.2966175195143106</v>
      </c>
      <c r="G178" s="67">
        <v>4.612473389576599E-3</v>
      </c>
    </row>
    <row r="179" spans="1:7" x14ac:dyDescent="0.25">
      <c r="A179" s="67" t="s">
        <v>5399</v>
      </c>
      <c r="B179" s="67">
        <v>2009</v>
      </c>
      <c r="C179" s="67">
        <v>25366</v>
      </c>
      <c r="D179" s="67">
        <v>935</v>
      </c>
      <c r="E179" s="67">
        <v>38883</v>
      </c>
      <c r="F179" s="67">
        <v>1.5328786564692896</v>
      </c>
      <c r="G179" s="67">
        <v>3.6860364267129228E-2</v>
      </c>
    </row>
    <row r="180" spans="1:7" x14ac:dyDescent="0.25">
      <c r="A180" s="67" t="s">
        <v>5275</v>
      </c>
      <c r="B180" s="67">
        <v>2009</v>
      </c>
      <c r="C180" s="67">
        <v>25366</v>
      </c>
      <c r="D180" s="67">
        <v>132</v>
      </c>
      <c r="E180" s="67">
        <v>192514</v>
      </c>
      <c r="F180" s="67">
        <v>7.5894504454781995</v>
      </c>
      <c r="G180" s="67">
        <v>5.2038161318300087E-3</v>
      </c>
    </row>
    <row r="181" spans="1:7" x14ac:dyDescent="0.25">
      <c r="A181" s="67" t="s">
        <v>5203</v>
      </c>
      <c r="B181" s="67">
        <v>2009</v>
      </c>
      <c r="C181" s="67">
        <v>25366</v>
      </c>
      <c r="D181" s="67">
        <v>139</v>
      </c>
      <c r="E181" s="67">
        <v>42765</v>
      </c>
      <c r="F181" s="67">
        <v>1.6859181581644722</v>
      </c>
      <c r="G181" s="67">
        <v>5.4797760782149332E-3</v>
      </c>
    </row>
    <row r="182" spans="1:7" x14ac:dyDescent="0.25">
      <c r="A182" s="67" t="s">
        <v>5117</v>
      </c>
      <c r="B182" s="67">
        <v>2009</v>
      </c>
      <c r="C182" s="67">
        <v>25366</v>
      </c>
      <c r="D182" s="67">
        <v>50</v>
      </c>
      <c r="E182" s="67">
        <v>15700</v>
      </c>
      <c r="F182" s="67">
        <v>0.6189387368919026</v>
      </c>
      <c r="G182" s="67">
        <v>1.9711424741780336E-3</v>
      </c>
    </row>
    <row r="183" spans="1:7" x14ac:dyDescent="0.25">
      <c r="A183" s="67" t="s">
        <v>5039</v>
      </c>
      <c r="B183" s="67">
        <v>2009</v>
      </c>
      <c r="C183" s="67">
        <v>25366</v>
      </c>
      <c r="D183" s="67">
        <v>270</v>
      </c>
      <c r="E183" s="67">
        <v>27568</v>
      </c>
      <c r="F183" s="67">
        <v>1.0868091145628005</v>
      </c>
      <c r="G183" s="67">
        <v>1.0644169360561381E-2</v>
      </c>
    </row>
    <row r="184" spans="1:7" x14ac:dyDescent="0.25">
      <c r="A184" s="67" t="s">
        <v>4933</v>
      </c>
      <c r="B184" s="67">
        <v>2009</v>
      </c>
      <c r="C184" s="67">
        <v>25366</v>
      </c>
      <c r="D184" s="67">
        <v>40</v>
      </c>
      <c r="E184" s="67">
        <v>1080</v>
      </c>
      <c r="F184" s="67">
        <v>4.2576677442245525E-2</v>
      </c>
      <c r="G184" s="67">
        <v>1.5769139793424269E-3</v>
      </c>
    </row>
    <row r="185" spans="1:7" x14ac:dyDescent="0.25">
      <c r="A185" s="67" t="s">
        <v>4878</v>
      </c>
      <c r="B185" s="67">
        <v>2009</v>
      </c>
      <c r="C185" s="67">
        <v>25366</v>
      </c>
      <c r="D185" s="67">
        <v>57</v>
      </c>
      <c r="E185" s="67">
        <v>1710</v>
      </c>
      <c r="F185" s="67">
        <v>6.7413072616888753E-2</v>
      </c>
      <c r="G185" s="67">
        <v>2.2471024205629581E-3</v>
      </c>
    </row>
    <row r="186" spans="1:7" x14ac:dyDescent="0.25">
      <c r="A186" s="67" t="s">
        <v>5540</v>
      </c>
      <c r="B186" s="67">
        <v>2009</v>
      </c>
      <c r="C186" s="67">
        <v>25366</v>
      </c>
      <c r="D186" s="67">
        <v>572</v>
      </c>
      <c r="E186" s="67">
        <v>53281</v>
      </c>
      <c r="F186" s="67">
        <v>2.1004888433335962</v>
      </c>
      <c r="G186" s="67">
        <v>2.2549869904596703E-2</v>
      </c>
    </row>
    <row r="187" spans="1:7" x14ac:dyDescent="0.25">
      <c r="A187" s="67" t="s">
        <v>5495</v>
      </c>
      <c r="B187" s="67">
        <v>2009</v>
      </c>
      <c r="C187" s="67">
        <v>25366</v>
      </c>
      <c r="D187" s="67">
        <v>117</v>
      </c>
      <c r="E187" s="67">
        <v>23259</v>
      </c>
      <c r="F187" s="67">
        <v>0.91693605613813767</v>
      </c>
      <c r="G187" s="67">
        <v>4.612473389576599E-3</v>
      </c>
    </row>
    <row r="188" spans="1:7" x14ac:dyDescent="0.25">
      <c r="A188" s="67" t="s">
        <v>5428</v>
      </c>
      <c r="B188" s="67">
        <v>2009</v>
      </c>
      <c r="C188" s="67">
        <v>25366</v>
      </c>
      <c r="D188" s="67">
        <v>42</v>
      </c>
      <c r="E188" s="67">
        <v>526</v>
      </c>
      <c r="F188" s="67">
        <v>2.0736418828352914E-2</v>
      </c>
      <c r="G188" s="67">
        <v>1.6557596783095482E-3</v>
      </c>
    </row>
    <row r="189" spans="1:7" x14ac:dyDescent="0.25">
      <c r="A189" s="67" t="s">
        <v>5398</v>
      </c>
      <c r="B189" s="67">
        <v>2009</v>
      </c>
      <c r="C189" s="67">
        <v>25366</v>
      </c>
      <c r="D189" s="67">
        <v>2516</v>
      </c>
      <c r="E189" s="67">
        <v>111468</v>
      </c>
      <c r="F189" s="67">
        <v>4.3943861862335414</v>
      </c>
      <c r="G189" s="67">
        <v>9.9187889300638654E-2</v>
      </c>
    </row>
    <row r="190" spans="1:7" x14ac:dyDescent="0.25">
      <c r="A190" s="67" t="s">
        <v>5270</v>
      </c>
      <c r="B190" s="67">
        <v>2009</v>
      </c>
      <c r="C190" s="67">
        <v>25366</v>
      </c>
      <c r="D190" s="67">
        <v>713</v>
      </c>
      <c r="E190" s="67">
        <v>195804</v>
      </c>
      <c r="F190" s="67">
        <v>7.7191516202791135</v>
      </c>
      <c r="G190" s="67">
        <v>2.8108491681778758E-2</v>
      </c>
    </row>
    <row r="191" spans="1:7" x14ac:dyDescent="0.25">
      <c r="A191" s="67" t="s">
        <v>5114</v>
      </c>
      <c r="B191" s="67">
        <v>2009</v>
      </c>
      <c r="C191" s="67">
        <v>25366</v>
      </c>
      <c r="D191" s="67">
        <v>1002</v>
      </c>
      <c r="E191" s="67">
        <v>102868</v>
      </c>
      <c r="F191" s="67">
        <v>4.0553496806749187</v>
      </c>
      <c r="G191" s="67">
        <v>3.9501695182527795E-2</v>
      </c>
    </row>
    <row r="192" spans="1:7" x14ac:dyDescent="0.25">
      <c r="A192" s="67" t="s">
        <v>5037</v>
      </c>
      <c r="B192" s="67">
        <v>2009</v>
      </c>
      <c r="C192" s="67">
        <v>25366</v>
      </c>
      <c r="D192" s="67">
        <v>16</v>
      </c>
      <c r="E192" s="67">
        <v>2800</v>
      </c>
      <c r="F192" s="67">
        <v>0.11038397855396988</v>
      </c>
      <c r="G192" s="67">
        <v>6.3076559173697077E-4</v>
      </c>
    </row>
    <row r="193" spans="1:7" x14ac:dyDescent="0.25">
      <c r="A193" s="67" t="s">
        <v>4981</v>
      </c>
      <c r="B193" s="67">
        <v>2009</v>
      </c>
      <c r="C193" s="67">
        <v>25366</v>
      </c>
      <c r="D193" s="67">
        <v>19</v>
      </c>
      <c r="E193" s="67">
        <v>2812</v>
      </c>
      <c r="F193" s="67">
        <v>0.11085705274777261</v>
      </c>
      <c r="G193" s="67">
        <v>7.4903414018765281E-4</v>
      </c>
    </row>
    <row r="194" spans="1:7" x14ac:dyDescent="0.25">
      <c r="A194" s="67" t="s">
        <v>5493</v>
      </c>
      <c r="B194" s="67">
        <v>2009</v>
      </c>
      <c r="C194" s="67">
        <v>25366</v>
      </c>
      <c r="D194" s="67">
        <v>8</v>
      </c>
      <c r="E194" s="67">
        <v>336</v>
      </c>
      <c r="F194" s="67">
        <v>1.3246077426476386E-2</v>
      </c>
      <c r="G194" s="67">
        <v>3.1538279586848538E-4</v>
      </c>
    </row>
    <row r="195" spans="1:7" x14ac:dyDescent="0.25">
      <c r="A195" s="67" t="s">
        <v>5347</v>
      </c>
      <c r="B195" s="67">
        <v>2009</v>
      </c>
      <c r="C195" s="67">
        <v>25366</v>
      </c>
      <c r="D195" s="67">
        <v>91</v>
      </c>
      <c r="E195" s="67">
        <v>25137</v>
      </c>
      <c r="F195" s="67">
        <v>0.99097216746826455</v>
      </c>
      <c r="G195" s="67">
        <v>3.5874793030040209E-3</v>
      </c>
    </row>
    <row r="196" spans="1:7" x14ac:dyDescent="0.25">
      <c r="A196" s="67" t="s">
        <v>5265</v>
      </c>
      <c r="B196" s="67">
        <v>2009</v>
      </c>
      <c r="C196" s="67">
        <v>25366</v>
      </c>
      <c r="D196" s="67">
        <v>1280</v>
      </c>
      <c r="E196" s="67">
        <v>325983</v>
      </c>
      <c r="F196" s="67">
        <v>12.851178743199558</v>
      </c>
      <c r="G196" s="67">
        <v>5.0461247338957661E-2</v>
      </c>
    </row>
    <row r="197" spans="1:7" x14ac:dyDescent="0.25">
      <c r="A197" s="67" t="s">
        <v>5112</v>
      </c>
      <c r="B197" s="67">
        <v>2009</v>
      </c>
      <c r="C197" s="67">
        <v>25366</v>
      </c>
      <c r="D197" s="67">
        <v>85</v>
      </c>
      <c r="E197" s="67">
        <v>27030</v>
      </c>
      <c r="F197" s="67">
        <v>1.0655996215406449</v>
      </c>
      <c r="G197" s="67">
        <v>3.3509422061026571E-3</v>
      </c>
    </row>
    <row r="198" spans="1:7" x14ac:dyDescent="0.25">
      <c r="A198" s="67" t="s">
        <v>5035</v>
      </c>
      <c r="B198" s="67">
        <v>2009</v>
      </c>
      <c r="C198" s="67">
        <v>25366</v>
      </c>
      <c r="D198" s="67">
        <v>77</v>
      </c>
      <c r="E198" s="67">
        <v>18403</v>
      </c>
      <c r="F198" s="67">
        <v>0.72549869904596709</v>
      </c>
      <c r="G198" s="67">
        <v>3.0355594102341719E-3</v>
      </c>
    </row>
    <row r="199" spans="1:7" x14ac:dyDescent="0.25">
      <c r="A199" s="67" t="s">
        <v>4930</v>
      </c>
      <c r="B199" s="67">
        <v>2009</v>
      </c>
      <c r="C199" s="67">
        <v>25366</v>
      </c>
      <c r="D199" s="67">
        <v>162</v>
      </c>
      <c r="E199" s="67">
        <v>6462</v>
      </c>
      <c r="F199" s="67">
        <v>0.25475045336276908</v>
      </c>
      <c r="G199" s="67">
        <v>6.386501616336829E-3</v>
      </c>
    </row>
    <row r="200" spans="1:7" x14ac:dyDescent="0.25">
      <c r="A200" s="67" t="s">
        <v>4876</v>
      </c>
      <c r="B200" s="67">
        <v>2009</v>
      </c>
      <c r="C200" s="67">
        <v>25366</v>
      </c>
      <c r="D200" s="67">
        <v>132</v>
      </c>
      <c r="E200" s="67">
        <v>2251</v>
      </c>
      <c r="F200" s="67">
        <v>8.8740834187495066E-2</v>
      </c>
      <c r="G200" s="67">
        <v>5.2038161318300087E-3</v>
      </c>
    </row>
    <row r="201" spans="1:7" x14ac:dyDescent="0.25">
      <c r="A201" s="67" t="s">
        <v>5534</v>
      </c>
      <c r="B201" s="67">
        <v>2009</v>
      </c>
      <c r="C201" s="67">
        <v>25366</v>
      </c>
      <c r="D201" s="67">
        <v>965</v>
      </c>
      <c r="E201" s="67">
        <v>57570</v>
      </c>
      <c r="F201" s="67">
        <v>2.269573444768588</v>
      </c>
      <c r="G201" s="67">
        <v>3.8043049751636047E-2</v>
      </c>
    </row>
    <row r="202" spans="1:7" x14ac:dyDescent="0.25">
      <c r="A202" s="67" t="s">
        <v>5396</v>
      </c>
      <c r="B202" s="67">
        <v>2009</v>
      </c>
      <c r="C202" s="67">
        <v>25366</v>
      </c>
      <c r="D202" s="67">
        <v>193</v>
      </c>
      <c r="E202" s="67">
        <v>13244</v>
      </c>
      <c r="F202" s="67">
        <v>0.52211621856027757</v>
      </c>
      <c r="G202" s="67">
        <v>7.6086099503272098E-3</v>
      </c>
    </row>
    <row r="203" spans="1:7" x14ac:dyDescent="0.25">
      <c r="A203" s="67" t="s">
        <v>5345</v>
      </c>
      <c r="B203" s="67">
        <v>2009</v>
      </c>
      <c r="C203" s="67">
        <v>25366</v>
      </c>
      <c r="D203" s="67">
        <v>67</v>
      </c>
      <c r="E203" s="67">
        <v>12515</v>
      </c>
      <c r="F203" s="67">
        <v>0.49337696128676178</v>
      </c>
      <c r="G203" s="67">
        <v>2.641330915398565E-3</v>
      </c>
    </row>
    <row r="204" spans="1:7" x14ac:dyDescent="0.25">
      <c r="A204" s="67" t="s">
        <v>5261</v>
      </c>
      <c r="B204" s="67">
        <v>2009</v>
      </c>
      <c r="C204" s="67">
        <v>25366</v>
      </c>
      <c r="D204" s="67">
        <v>240</v>
      </c>
      <c r="E204" s="67">
        <v>229543</v>
      </c>
      <c r="F204" s="67">
        <v>9.0492391390049676</v>
      </c>
      <c r="G204" s="67">
        <v>9.4614838760545619E-3</v>
      </c>
    </row>
    <row r="205" spans="1:7" x14ac:dyDescent="0.25">
      <c r="A205" s="67" t="s">
        <v>5200</v>
      </c>
      <c r="B205" s="67">
        <v>2009</v>
      </c>
      <c r="C205" s="67">
        <v>25366</v>
      </c>
      <c r="D205" s="67">
        <v>154</v>
      </c>
      <c r="E205" s="67">
        <v>43019</v>
      </c>
      <c r="F205" s="67">
        <v>1.6959315619332966</v>
      </c>
      <c r="G205" s="67">
        <v>6.0711188204683438E-3</v>
      </c>
    </row>
    <row r="206" spans="1:7" x14ac:dyDescent="0.25">
      <c r="A206" s="67" t="s">
        <v>5109</v>
      </c>
      <c r="B206" s="67">
        <v>2009</v>
      </c>
      <c r="C206" s="67">
        <v>25366</v>
      </c>
      <c r="D206" s="67">
        <v>108</v>
      </c>
      <c r="E206" s="67">
        <v>11887</v>
      </c>
      <c r="F206" s="67">
        <v>0.46861941181108568</v>
      </c>
      <c r="G206" s="67">
        <v>4.2576677442245523E-3</v>
      </c>
    </row>
    <row r="207" spans="1:7" x14ac:dyDescent="0.25">
      <c r="A207" s="67" t="s">
        <v>5031</v>
      </c>
      <c r="B207" s="67">
        <v>2009</v>
      </c>
      <c r="C207" s="67">
        <v>25366</v>
      </c>
      <c r="D207" s="67">
        <v>297</v>
      </c>
      <c r="E207" s="67">
        <v>55354</v>
      </c>
      <c r="F207" s="67">
        <v>2.1822124103130176</v>
      </c>
      <c r="G207" s="67">
        <v>1.1708586296617519E-2</v>
      </c>
    </row>
    <row r="208" spans="1:7" x14ac:dyDescent="0.25">
      <c r="A208" s="67" t="s">
        <v>4979</v>
      </c>
      <c r="B208" s="67">
        <v>2009</v>
      </c>
      <c r="C208" s="67">
        <v>25366</v>
      </c>
      <c r="D208" s="67">
        <v>262</v>
      </c>
      <c r="E208" s="67">
        <v>11790</v>
      </c>
      <c r="F208" s="67">
        <v>0.46479539541118031</v>
      </c>
      <c r="G208" s="67">
        <v>1.0328786564692896E-2</v>
      </c>
    </row>
    <row r="209" spans="1:7" x14ac:dyDescent="0.25">
      <c r="A209" s="67" t="s">
        <v>4927</v>
      </c>
      <c r="B209" s="67">
        <v>2009</v>
      </c>
      <c r="C209" s="67">
        <v>25366</v>
      </c>
      <c r="D209" s="67">
        <v>221</v>
      </c>
      <c r="E209" s="67">
        <v>18168</v>
      </c>
      <c r="F209" s="67">
        <v>0.71623432941733034</v>
      </c>
      <c r="G209" s="67">
        <v>8.7124497358669079E-3</v>
      </c>
    </row>
    <row r="210" spans="1:7" x14ac:dyDescent="0.25">
      <c r="A210" s="67" t="s">
        <v>5532</v>
      </c>
      <c r="B210" s="67">
        <v>2009</v>
      </c>
      <c r="C210" s="67">
        <v>25366</v>
      </c>
      <c r="D210" s="67">
        <v>14</v>
      </c>
      <c r="E210" s="67">
        <v>4844</v>
      </c>
      <c r="F210" s="67">
        <v>0.19096428289836789</v>
      </c>
      <c r="G210" s="67">
        <v>5.5191989276984937E-4</v>
      </c>
    </row>
    <row r="211" spans="1:7" x14ac:dyDescent="0.25">
      <c r="A211" s="67" t="s">
        <v>5490</v>
      </c>
      <c r="B211" s="67">
        <v>2009</v>
      </c>
      <c r="C211" s="67">
        <v>25366</v>
      </c>
      <c r="D211" s="67">
        <v>71</v>
      </c>
      <c r="E211" s="67">
        <v>18381</v>
      </c>
      <c r="F211" s="67">
        <v>0.72463139635732876</v>
      </c>
      <c r="G211" s="67">
        <v>2.7990223133328076E-3</v>
      </c>
    </row>
    <row r="212" spans="1:7" x14ac:dyDescent="0.25">
      <c r="A212" s="67" t="s">
        <v>5426</v>
      </c>
      <c r="B212" s="67">
        <v>2009</v>
      </c>
      <c r="C212" s="67">
        <v>25366</v>
      </c>
      <c r="D212" s="67">
        <v>156</v>
      </c>
      <c r="E212" s="67">
        <v>16850</v>
      </c>
      <c r="F212" s="67">
        <v>0.66427501379799736</v>
      </c>
      <c r="G212" s="67">
        <v>6.1499645194354651E-3</v>
      </c>
    </row>
    <row r="213" spans="1:7" x14ac:dyDescent="0.25">
      <c r="A213" s="67" t="s">
        <v>5390</v>
      </c>
      <c r="B213" s="67">
        <v>2009</v>
      </c>
      <c r="C213" s="67">
        <v>25366</v>
      </c>
      <c r="D213" s="67">
        <v>208</v>
      </c>
      <c r="E213" s="67">
        <v>35830</v>
      </c>
      <c r="F213" s="67">
        <v>1.4125206969959789</v>
      </c>
      <c r="G213" s="67">
        <v>8.1999526925806195E-3</v>
      </c>
    </row>
    <row r="214" spans="1:7" x14ac:dyDescent="0.25">
      <c r="A214" s="67" t="s">
        <v>5343</v>
      </c>
      <c r="B214" s="67">
        <v>2009</v>
      </c>
      <c r="C214" s="67">
        <v>25366</v>
      </c>
      <c r="D214" s="67">
        <v>34</v>
      </c>
      <c r="E214" s="67">
        <v>2773</v>
      </c>
      <c r="F214" s="67">
        <v>0.10931956161791374</v>
      </c>
      <c r="G214" s="67">
        <v>1.3403768824410628E-3</v>
      </c>
    </row>
    <row r="215" spans="1:7" x14ac:dyDescent="0.25">
      <c r="A215" s="67" t="s">
        <v>5196</v>
      </c>
      <c r="B215" s="67">
        <v>2009</v>
      </c>
      <c r="C215" s="67">
        <v>25366</v>
      </c>
      <c r="D215" s="67">
        <v>926</v>
      </c>
      <c r="E215" s="67">
        <v>51799</v>
      </c>
      <c r="F215" s="67">
        <v>2.0420641803989592</v>
      </c>
      <c r="G215" s="67">
        <v>3.6505558621777179E-2</v>
      </c>
    </row>
    <row r="216" spans="1:7" x14ac:dyDescent="0.25">
      <c r="A216" s="67" t="s">
        <v>5028</v>
      </c>
      <c r="B216" s="67">
        <v>2009</v>
      </c>
      <c r="C216" s="67">
        <v>25366</v>
      </c>
      <c r="D216" s="67">
        <v>161</v>
      </c>
      <c r="E216" s="67">
        <v>35483</v>
      </c>
      <c r="F216" s="67">
        <v>1.3988409682251832</v>
      </c>
      <c r="G216" s="67">
        <v>6.3470787668532683E-3</v>
      </c>
    </row>
    <row r="217" spans="1:7" x14ac:dyDescent="0.25">
      <c r="A217" s="67" t="s">
        <v>4976</v>
      </c>
      <c r="B217" s="67">
        <v>2009</v>
      </c>
      <c r="C217" s="67">
        <v>25366</v>
      </c>
      <c r="D217" s="67">
        <v>88</v>
      </c>
      <c r="E217" s="67">
        <v>22256</v>
      </c>
      <c r="F217" s="67">
        <v>0.87739493810612634</v>
      </c>
      <c r="G217" s="67">
        <v>3.469210754553339E-3</v>
      </c>
    </row>
    <row r="218" spans="1:7" x14ac:dyDescent="0.25">
      <c r="A218" s="67" t="s">
        <v>5487</v>
      </c>
      <c r="B218" s="67">
        <v>2009</v>
      </c>
      <c r="C218" s="67">
        <v>25366</v>
      </c>
      <c r="D218" s="67">
        <v>23</v>
      </c>
      <c r="E218" s="67">
        <v>2312</v>
      </c>
      <c r="F218" s="67">
        <v>9.1145628005992269E-2</v>
      </c>
      <c r="G218" s="67">
        <v>9.067255381218955E-4</v>
      </c>
    </row>
    <row r="219" spans="1:7" x14ac:dyDescent="0.25">
      <c r="A219" s="67" t="s">
        <v>5424</v>
      </c>
      <c r="B219" s="67">
        <v>2009</v>
      </c>
      <c r="C219" s="67">
        <v>25366</v>
      </c>
      <c r="D219" s="67">
        <v>22</v>
      </c>
      <c r="E219" s="67">
        <v>4620</v>
      </c>
      <c r="F219" s="67">
        <v>0.18213356461405031</v>
      </c>
      <c r="G219" s="67">
        <v>8.6730268863833475E-4</v>
      </c>
    </row>
    <row r="220" spans="1:7" x14ac:dyDescent="0.25">
      <c r="A220" s="67" t="s">
        <v>5384</v>
      </c>
      <c r="B220" s="67">
        <v>2009</v>
      </c>
      <c r="C220" s="67">
        <v>25366</v>
      </c>
      <c r="D220" s="67">
        <v>547</v>
      </c>
      <c r="E220" s="67">
        <v>104130</v>
      </c>
      <c r="F220" s="67">
        <v>4.1051013167231725</v>
      </c>
      <c r="G220" s="67">
        <v>2.1564298667507687E-2</v>
      </c>
    </row>
    <row r="221" spans="1:7" x14ac:dyDescent="0.25">
      <c r="A221" s="67" t="s">
        <v>5341</v>
      </c>
      <c r="B221" s="67">
        <v>2009</v>
      </c>
      <c r="C221" s="67">
        <v>25366</v>
      </c>
      <c r="D221" s="67">
        <v>27</v>
      </c>
      <c r="E221" s="67">
        <v>2187</v>
      </c>
      <c r="F221" s="67">
        <v>8.6217771820547184E-2</v>
      </c>
      <c r="G221" s="67">
        <v>1.0644169360561381E-3</v>
      </c>
    </row>
    <row r="222" spans="1:7" x14ac:dyDescent="0.25">
      <c r="A222" s="67" t="s">
        <v>5257</v>
      </c>
      <c r="B222" s="67">
        <v>2009</v>
      </c>
      <c r="C222" s="67">
        <v>25366</v>
      </c>
      <c r="D222" s="67">
        <v>58</v>
      </c>
      <c r="E222" s="67">
        <v>15481</v>
      </c>
      <c r="F222" s="67">
        <v>0.61030513285500276</v>
      </c>
      <c r="G222" s="67">
        <v>2.2865252700465188E-3</v>
      </c>
    </row>
    <row r="223" spans="1:7" x14ac:dyDescent="0.25">
      <c r="A223" s="67" t="s">
        <v>5025</v>
      </c>
      <c r="B223" s="67">
        <v>2009</v>
      </c>
      <c r="C223" s="67">
        <v>25366</v>
      </c>
      <c r="D223" s="67">
        <v>163</v>
      </c>
      <c r="E223" s="67">
        <v>74254</v>
      </c>
      <c r="F223" s="67">
        <v>2.9273042655523143</v>
      </c>
      <c r="G223" s="67">
        <v>6.4259244658203896E-3</v>
      </c>
    </row>
    <row r="224" spans="1:7" x14ac:dyDescent="0.25">
      <c r="A224" s="67" t="s">
        <v>4973</v>
      </c>
      <c r="B224" s="67">
        <v>2009</v>
      </c>
      <c r="C224" s="67">
        <v>25366</v>
      </c>
      <c r="D224" s="67">
        <v>23</v>
      </c>
      <c r="E224" s="67">
        <v>2748</v>
      </c>
      <c r="F224" s="67">
        <v>0.10833399038082472</v>
      </c>
      <c r="G224" s="67">
        <v>9.067255381218955E-4</v>
      </c>
    </row>
    <row r="225" spans="1:7" x14ac:dyDescent="0.25">
      <c r="A225" s="67" t="s">
        <v>4872</v>
      </c>
      <c r="B225" s="67">
        <v>2009</v>
      </c>
      <c r="C225" s="67">
        <v>25366</v>
      </c>
      <c r="D225" s="67">
        <v>153</v>
      </c>
      <c r="E225" s="67">
        <v>20339</v>
      </c>
      <c r="F225" s="67">
        <v>0.80182133564614055</v>
      </c>
      <c r="G225" s="67">
        <v>6.0316959709847831E-3</v>
      </c>
    </row>
    <row r="226" spans="1:7" x14ac:dyDescent="0.25">
      <c r="A226" s="67" t="s">
        <v>5530</v>
      </c>
      <c r="B226" s="67">
        <v>2009</v>
      </c>
      <c r="C226" s="67">
        <v>25366</v>
      </c>
      <c r="D226" s="67">
        <v>6</v>
      </c>
      <c r="E226" s="67">
        <v>3108</v>
      </c>
      <c r="F226" s="67">
        <v>0.12252621619490657</v>
      </c>
      <c r="G226" s="67">
        <v>2.3653709690136404E-4</v>
      </c>
    </row>
    <row r="227" spans="1:7" x14ac:dyDescent="0.25">
      <c r="A227" s="67" t="s">
        <v>5484</v>
      </c>
      <c r="B227" s="67">
        <v>2009</v>
      </c>
      <c r="C227" s="67">
        <v>25366</v>
      </c>
      <c r="D227" s="67">
        <v>72</v>
      </c>
      <c r="E227" s="67">
        <v>25904</v>
      </c>
      <c r="F227" s="67">
        <v>1.0212094930221556</v>
      </c>
      <c r="G227" s="67">
        <v>2.8384451628163682E-3</v>
      </c>
    </row>
    <row r="228" spans="1:7" x14ac:dyDescent="0.25">
      <c r="A228" s="67" t="s">
        <v>5382</v>
      </c>
      <c r="B228" s="67">
        <v>2009</v>
      </c>
      <c r="C228" s="67">
        <v>25366</v>
      </c>
      <c r="D228" s="67">
        <v>17</v>
      </c>
      <c r="E228" s="67">
        <v>765</v>
      </c>
      <c r="F228" s="67">
        <v>3.0158479854923915E-2</v>
      </c>
      <c r="G228" s="67">
        <v>6.7018844122053141E-4</v>
      </c>
    </row>
    <row r="229" spans="1:7" x14ac:dyDescent="0.25">
      <c r="A229" s="67" t="s">
        <v>5253</v>
      </c>
      <c r="B229" s="67">
        <v>2009</v>
      </c>
      <c r="C229" s="67">
        <v>25366</v>
      </c>
      <c r="D229" s="67">
        <v>381</v>
      </c>
      <c r="E229" s="67">
        <v>17189</v>
      </c>
      <c r="F229" s="67">
        <v>0.67763935977292433</v>
      </c>
      <c r="G229" s="67">
        <v>1.5020105653236616E-2</v>
      </c>
    </row>
    <row r="230" spans="1:7" x14ac:dyDescent="0.25">
      <c r="A230" s="67" t="s">
        <v>5190</v>
      </c>
      <c r="B230" s="67">
        <v>2009</v>
      </c>
      <c r="C230" s="67">
        <v>25366</v>
      </c>
      <c r="D230" s="67">
        <v>431</v>
      </c>
      <c r="E230" s="67">
        <v>27237</v>
      </c>
      <c r="F230" s="67">
        <v>1.073760151383742</v>
      </c>
      <c r="G230" s="67">
        <v>1.6991248127414649E-2</v>
      </c>
    </row>
    <row r="231" spans="1:7" x14ac:dyDescent="0.25">
      <c r="A231" s="67" t="s">
        <v>5022</v>
      </c>
      <c r="B231" s="67">
        <v>2009</v>
      </c>
      <c r="C231" s="67">
        <v>25366</v>
      </c>
      <c r="D231" s="67">
        <v>80</v>
      </c>
      <c r="E231" s="67">
        <v>35976</v>
      </c>
      <c r="F231" s="67">
        <v>1.4182764330205788</v>
      </c>
      <c r="G231" s="67">
        <v>3.1538279586848538E-3</v>
      </c>
    </row>
    <row r="232" spans="1:7" x14ac:dyDescent="0.25">
      <c r="A232" s="67" t="s">
        <v>4968</v>
      </c>
      <c r="B232" s="67">
        <v>2009</v>
      </c>
      <c r="C232" s="67">
        <v>25366</v>
      </c>
      <c r="D232" s="67">
        <v>281</v>
      </c>
      <c r="E232" s="67">
        <v>132096</v>
      </c>
      <c r="F232" s="67">
        <v>5.2076007253804306</v>
      </c>
      <c r="G232" s="67">
        <v>1.1077820704880548E-2</v>
      </c>
    </row>
    <row r="233" spans="1:7" x14ac:dyDescent="0.25">
      <c r="A233" s="67" t="s">
        <v>4924</v>
      </c>
      <c r="B233" s="67">
        <v>2009</v>
      </c>
      <c r="C233" s="67">
        <v>25366</v>
      </c>
      <c r="D233" s="67">
        <v>131</v>
      </c>
      <c r="E233" s="67">
        <v>2722</v>
      </c>
      <c r="F233" s="67">
        <v>0.10730899629425215</v>
      </c>
      <c r="G233" s="67">
        <v>5.1643932823464481E-3</v>
      </c>
    </row>
    <row r="234" spans="1:7" x14ac:dyDescent="0.25">
      <c r="A234" s="67" t="s">
        <v>4870</v>
      </c>
      <c r="B234" s="67">
        <v>2009</v>
      </c>
      <c r="C234" s="67">
        <v>25366</v>
      </c>
      <c r="D234" s="67">
        <v>25</v>
      </c>
      <c r="E234" s="67">
        <v>1150</v>
      </c>
      <c r="F234" s="67">
        <v>4.533627690609477E-2</v>
      </c>
      <c r="G234" s="67">
        <v>9.8557123708901679E-4</v>
      </c>
    </row>
    <row r="235" spans="1:7" x14ac:dyDescent="0.25">
      <c r="A235" s="67" t="s">
        <v>5527</v>
      </c>
      <c r="B235" s="67">
        <v>2009</v>
      </c>
      <c r="C235" s="67">
        <v>25366</v>
      </c>
      <c r="D235" s="67">
        <v>23</v>
      </c>
      <c r="E235" s="67">
        <v>8942</v>
      </c>
      <c r="F235" s="67">
        <v>0.35251912008199954</v>
      </c>
      <c r="G235" s="67">
        <v>9.067255381218955E-4</v>
      </c>
    </row>
    <row r="236" spans="1:7" x14ac:dyDescent="0.25">
      <c r="A236" s="67" t="s">
        <v>5480</v>
      </c>
      <c r="B236" s="67">
        <v>2009</v>
      </c>
      <c r="C236" s="67">
        <v>25366</v>
      </c>
      <c r="D236" s="67">
        <v>751</v>
      </c>
      <c r="E236" s="67">
        <v>103228</v>
      </c>
      <c r="F236" s="67">
        <v>4.0695419064890013</v>
      </c>
      <c r="G236" s="67">
        <v>2.9606559962154066E-2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workbookViewId="0">
      <selection activeCell="E93" sqref="E93"/>
    </sheetView>
  </sheetViews>
  <sheetFormatPr defaultRowHeight="15" x14ac:dyDescent="0.25"/>
  <cols>
    <col min="1" max="1" width="14.28515625" customWidth="1"/>
    <col min="2" max="2" width="15.85546875" customWidth="1"/>
    <col min="3" max="3" width="16" customWidth="1"/>
    <col min="4" max="4" width="16.42578125" customWidth="1"/>
    <col min="5" max="5" width="17.5703125" customWidth="1"/>
    <col min="8" max="8" width="14.28515625" customWidth="1"/>
    <col min="9" max="9" width="12.28515625" customWidth="1"/>
  </cols>
  <sheetData>
    <row r="1" spans="1:9" x14ac:dyDescent="0.25">
      <c r="A1" s="68" t="s">
        <v>0</v>
      </c>
      <c r="B1" s="68" t="s">
        <v>5</v>
      </c>
      <c r="C1" s="68" t="s">
        <v>6</v>
      </c>
      <c r="D1" s="68" t="s">
        <v>995</v>
      </c>
      <c r="E1" s="68" t="s">
        <v>996</v>
      </c>
    </row>
    <row r="2" spans="1:9" x14ac:dyDescent="0.25">
      <c r="A2" s="69" t="s">
        <v>5505</v>
      </c>
      <c r="B2" s="69">
        <v>0.25577544744934166</v>
      </c>
      <c r="C2" s="69">
        <v>7.4903414018765279E-3</v>
      </c>
      <c r="D2" s="69">
        <v>0.25577544744934166</v>
      </c>
      <c r="E2" s="69">
        <v>7.4903414018765279E-3</v>
      </c>
      <c r="H2">
        <f>SUM(D2:D236)</f>
        <v>312.26291098320587</v>
      </c>
      <c r="I2">
        <f>SUM(E2:E236)</f>
        <v>3.4783568556335234</v>
      </c>
    </row>
    <row r="3" spans="1:9" x14ac:dyDescent="0.25">
      <c r="A3" s="69" t="s">
        <v>5480</v>
      </c>
      <c r="B3" s="69">
        <v>4.0695419064890013</v>
      </c>
      <c r="C3" s="69">
        <v>2.9606559962154066E-2</v>
      </c>
      <c r="D3" s="69">
        <v>4.0695419064890013</v>
      </c>
      <c r="E3" s="69">
        <v>2.9606559962154066E-2</v>
      </c>
    </row>
    <row r="4" spans="1:9" x14ac:dyDescent="0.25">
      <c r="A4" s="69" t="s">
        <v>5442</v>
      </c>
      <c r="B4" s="69">
        <v>1.5883860285421429</v>
      </c>
      <c r="C4" s="69">
        <v>6.6230387132381928E-3</v>
      </c>
      <c r="D4" s="69">
        <v>1.5883860285421429</v>
      </c>
      <c r="E4" s="69">
        <v>6.6230387132381928E-3</v>
      </c>
    </row>
    <row r="5" spans="1:9" x14ac:dyDescent="0.25">
      <c r="A5" s="69" t="s">
        <v>5293</v>
      </c>
      <c r="B5" s="69">
        <v>1.856973902073642</v>
      </c>
      <c r="C5" s="69">
        <v>2.0184498935583065E-2</v>
      </c>
      <c r="D5" s="69">
        <v>1.856973902073642</v>
      </c>
      <c r="E5" s="69">
        <v>2.0184498935583065E-2</v>
      </c>
    </row>
    <row r="6" spans="1:9" x14ac:dyDescent="0.25">
      <c r="A6" s="69" t="s">
        <v>5213</v>
      </c>
      <c r="B6" s="69">
        <v>2.7874319955846407</v>
      </c>
      <c r="C6" s="69">
        <v>5.7557360245998578E-2</v>
      </c>
      <c r="D6" s="69">
        <v>2.7874319955846407</v>
      </c>
      <c r="E6" s="69">
        <v>5.7557360245998578E-2</v>
      </c>
    </row>
    <row r="7" spans="1:9" x14ac:dyDescent="0.25">
      <c r="A7" s="69" t="s">
        <v>5126</v>
      </c>
      <c r="B7" s="69">
        <v>1.8071434203264212</v>
      </c>
      <c r="C7" s="69">
        <v>8.1605298430970589E-3</v>
      </c>
      <c r="D7" s="69">
        <v>1.8071434203264212</v>
      </c>
      <c r="E7" s="69">
        <v>8.1605298430970589E-3</v>
      </c>
    </row>
    <row r="8" spans="1:9" x14ac:dyDescent="0.25">
      <c r="A8" s="69" t="s">
        <v>5508</v>
      </c>
      <c r="B8" s="69">
        <v>0.13033194039265159</v>
      </c>
      <c r="C8" s="69">
        <v>2.2865252700465188E-3</v>
      </c>
      <c r="D8" s="69">
        <v>0.13033194039265159</v>
      </c>
      <c r="E8" s="69">
        <v>2.2865252700465188E-3</v>
      </c>
    </row>
    <row r="9" spans="1:9" x14ac:dyDescent="0.25">
      <c r="A9" s="69" t="s">
        <v>5436</v>
      </c>
      <c r="B9" s="69">
        <v>4.065717890089096</v>
      </c>
      <c r="C9" s="69">
        <v>1.6991248127414649E-2</v>
      </c>
      <c r="D9" s="69">
        <v>4.065717890089096</v>
      </c>
      <c r="E9" s="69">
        <v>1.6991248127414649E-2</v>
      </c>
    </row>
    <row r="10" spans="1:9" x14ac:dyDescent="0.25">
      <c r="A10" s="69" t="s">
        <v>5406</v>
      </c>
      <c r="B10" s="69">
        <v>0.18863833477883782</v>
      </c>
      <c r="C10" s="69">
        <v>4.3365134431916737E-4</v>
      </c>
      <c r="D10" s="69">
        <v>0.18863833477883782</v>
      </c>
      <c r="E10" s="69">
        <v>4.3365134431916737E-4</v>
      </c>
    </row>
    <row r="11" spans="1:9" x14ac:dyDescent="0.25">
      <c r="A11" s="69" t="s">
        <v>5349</v>
      </c>
      <c r="B11" s="69">
        <v>1.268311913585114</v>
      </c>
      <c r="C11" s="69">
        <v>5.2432389813135694E-3</v>
      </c>
      <c r="D11" s="69">
        <v>1.268311913585114</v>
      </c>
      <c r="E11" s="69">
        <v>5.2432389813135694E-3</v>
      </c>
    </row>
    <row r="12" spans="1:9" x14ac:dyDescent="0.25">
      <c r="A12" s="69" t="s">
        <v>5289</v>
      </c>
      <c r="B12" s="69">
        <v>2.3245288969486713</v>
      </c>
      <c r="C12" s="69">
        <v>0.14460301190570055</v>
      </c>
      <c r="D12" s="69">
        <v>2.3245288969486713</v>
      </c>
      <c r="E12" s="69">
        <v>0.14460301190570055</v>
      </c>
    </row>
    <row r="13" spans="1:9" x14ac:dyDescent="0.25">
      <c r="A13" s="69" t="s">
        <v>5210</v>
      </c>
      <c r="B13" s="69">
        <v>0.88732949617598356</v>
      </c>
      <c r="C13" s="69">
        <v>4.8884333359615235E-3</v>
      </c>
      <c r="D13" s="69">
        <v>0.88732949617598356</v>
      </c>
      <c r="E13" s="69">
        <v>4.8884333359615235E-3</v>
      </c>
    </row>
    <row r="14" spans="1:9" x14ac:dyDescent="0.25">
      <c r="A14" s="69" t="s">
        <v>5122</v>
      </c>
      <c r="B14" s="69">
        <v>2.9170543246865885</v>
      </c>
      <c r="C14" s="69">
        <v>3.0670976898210203E-2</v>
      </c>
      <c r="D14" s="69">
        <v>2.9170543246865885</v>
      </c>
      <c r="E14" s="69">
        <v>3.0670976898210203E-2</v>
      </c>
    </row>
    <row r="15" spans="1:9" x14ac:dyDescent="0.25">
      <c r="A15" s="69" t="s">
        <v>4885</v>
      </c>
      <c r="B15" s="69">
        <v>0.62583773555152566</v>
      </c>
      <c r="C15" s="69">
        <v>5.0067018844122055E-3</v>
      </c>
      <c r="D15" s="69">
        <v>0.62583773555152566</v>
      </c>
      <c r="E15" s="69">
        <v>5.0067018844122055E-3</v>
      </c>
    </row>
    <row r="16" spans="1:9" x14ac:dyDescent="0.25">
      <c r="A16" s="69" t="s">
        <v>5545</v>
      </c>
      <c r="B16" s="69">
        <v>0.74501300954032956</v>
      </c>
      <c r="C16" s="69">
        <v>2.9172908617834895E-3</v>
      </c>
      <c r="D16" s="69">
        <v>0.74501300954032956</v>
      </c>
      <c r="E16" s="69">
        <v>2.9172908617834895E-3</v>
      </c>
    </row>
    <row r="17" spans="1:5" x14ac:dyDescent="0.25">
      <c r="A17" s="69" t="s">
        <v>5129</v>
      </c>
      <c r="B17" s="69">
        <v>1.2382717022786407</v>
      </c>
      <c r="C17" s="69">
        <v>1.4231648663565402E-2</v>
      </c>
      <c r="D17" s="69">
        <v>1.2382717022786407</v>
      </c>
      <c r="E17" s="69">
        <v>1.4231648663565402E-2</v>
      </c>
    </row>
    <row r="18" spans="1:5" x14ac:dyDescent="0.25">
      <c r="A18" s="69" t="s">
        <v>5434</v>
      </c>
      <c r="B18" s="69">
        <v>0.66857210439170545</v>
      </c>
      <c r="C18" s="69">
        <v>2.4047938184972011E-3</v>
      </c>
      <c r="D18" s="69">
        <v>0.66857210439170545</v>
      </c>
      <c r="E18" s="69">
        <v>2.4047938184972011E-3</v>
      </c>
    </row>
    <row r="19" spans="1:5" x14ac:dyDescent="0.25">
      <c r="A19" s="69" t="s">
        <v>5404</v>
      </c>
      <c r="B19" s="69">
        <v>0.26657730820783726</v>
      </c>
      <c r="C19" s="69">
        <v>1.1826854845068202E-3</v>
      </c>
      <c r="D19" s="69">
        <v>0.26657730820783726</v>
      </c>
      <c r="E19" s="69">
        <v>1.1826854845068202E-3</v>
      </c>
    </row>
    <row r="20" spans="1:5" x14ac:dyDescent="0.25">
      <c r="A20" s="69" t="s">
        <v>5285</v>
      </c>
      <c r="B20" s="69">
        <v>1.9164235590948513</v>
      </c>
      <c r="C20" s="69">
        <v>8.8307182843175899E-3</v>
      </c>
      <c r="D20" s="69">
        <v>1.9164235590948513</v>
      </c>
      <c r="E20" s="69">
        <v>8.8307182843175899E-3</v>
      </c>
    </row>
    <row r="21" spans="1:5" x14ac:dyDescent="0.25">
      <c r="A21" s="69" t="s">
        <v>4882</v>
      </c>
      <c r="B21" s="69">
        <v>7.0014980682803749E-2</v>
      </c>
      <c r="C21" s="69">
        <v>1.4192225814081841E-3</v>
      </c>
      <c r="D21" s="69">
        <v>7.0014980682803749E-2</v>
      </c>
      <c r="E21" s="69">
        <v>1.4192225814081841E-3</v>
      </c>
    </row>
    <row r="22" spans="1:5" x14ac:dyDescent="0.25">
      <c r="A22" s="69" t="s">
        <v>5543</v>
      </c>
      <c r="B22" s="69">
        <v>3.5322873137270359E-2</v>
      </c>
      <c r="C22" s="69">
        <v>1.2615311834739415E-3</v>
      </c>
      <c r="D22" s="69">
        <v>3.5322873137270359E-2</v>
      </c>
      <c r="E22" s="69">
        <v>1.2615311834739415E-3</v>
      </c>
    </row>
    <row r="23" spans="1:5" x14ac:dyDescent="0.25">
      <c r="A23" s="69" t="s">
        <v>5500</v>
      </c>
      <c r="B23" s="69">
        <v>1.4809981865489237</v>
      </c>
      <c r="C23" s="69">
        <v>6.386501616336829E-3</v>
      </c>
      <c r="D23" s="69">
        <v>1.4809981865489237</v>
      </c>
      <c r="E23" s="69">
        <v>6.386501616336829E-3</v>
      </c>
    </row>
    <row r="24" spans="1:5" x14ac:dyDescent="0.25">
      <c r="A24" s="69" t="s">
        <v>5401</v>
      </c>
      <c r="B24" s="69">
        <v>0.79902231333280771</v>
      </c>
      <c r="C24" s="69">
        <v>7.4114957029094066E-3</v>
      </c>
      <c r="D24" s="69">
        <v>0.79902231333280771</v>
      </c>
      <c r="E24" s="69">
        <v>7.4114957029094066E-3</v>
      </c>
    </row>
    <row r="25" spans="1:5" x14ac:dyDescent="0.25">
      <c r="A25" s="69" t="s">
        <v>5281</v>
      </c>
      <c r="B25" s="69">
        <v>2.8899314042418984</v>
      </c>
      <c r="C25" s="69">
        <v>8.4364897894819834E-3</v>
      </c>
      <c r="D25" s="69">
        <v>2.8899314042418984</v>
      </c>
      <c r="E25" s="69">
        <v>8.4364897894819834E-3</v>
      </c>
    </row>
    <row r="26" spans="1:5" x14ac:dyDescent="0.25">
      <c r="A26" s="69" t="s">
        <v>5206</v>
      </c>
      <c r="B26" s="69">
        <v>1.9805645352046046</v>
      </c>
      <c r="C26" s="69">
        <v>6.1893873689190257E-3</v>
      </c>
      <c r="D26" s="69">
        <v>1.9805645352046046</v>
      </c>
      <c r="E26" s="69">
        <v>6.1893873689190257E-3</v>
      </c>
    </row>
    <row r="27" spans="1:5" x14ac:dyDescent="0.25">
      <c r="A27" s="69" t="s">
        <v>5119</v>
      </c>
      <c r="B27" s="69">
        <v>1.0214854529685407</v>
      </c>
      <c r="C27" s="69">
        <v>1.6872979578963967E-2</v>
      </c>
      <c r="D27" s="69">
        <v>1.0214854529685407</v>
      </c>
      <c r="E27" s="69">
        <v>1.6872979578963967E-2</v>
      </c>
    </row>
    <row r="28" spans="1:5" x14ac:dyDescent="0.25">
      <c r="A28" s="69" t="s">
        <v>5044</v>
      </c>
      <c r="B28" s="69">
        <v>1.1065205393045809</v>
      </c>
      <c r="C28" s="69">
        <v>6.1893873689190257E-3</v>
      </c>
      <c r="D28" s="69">
        <v>1.1065205393045809</v>
      </c>
      <c r="E28" s="69">
        <v>6.1893873689190257E-3</v>
      </c>
    </row>
    <row r="29" spans="1:5" x14ac:dyDescent="0.25">
      <c r="A29" s="69" t="s">
        <v>4880</v>
      </c>
      <c r="B29" s="69">
        <v>0.16486635654025072</v>
      </c>
      <c r="C29" s="69">
        <v>6.7018844122053141E-4</v>
      </c>
      <c r="D29" s="69">
        <v>0.16486635654025072</v>
      </c>
      <c r="E29" s="69">
        <v>6.7018844122053141E-4</v>
      </c>
    </row>
    <row r="30" spans="1:5" x14ac:dyDescent="0.25">
      <c r="A30" s="69" t="s">
        <v>4983</v>
      </c>
      <c r="B30" s="69">
        <v>0.24043995900023654</v>
      </c>
      <c r="C30" s="69">
        <v>7.4903414018765281E-4</v>
      </c>
      <c r="D30" s="69">
        <v>0.24043995900023654</v>
      </c>
      <c r="E30" s="69">
        <v>7.4903414018765281E-4</v>
      </c>
    </row>
    <row r="31" spans="1:5" x14ac:dyDescent="0.25">
      <c r="A31" s="69" t="s">
        <v>5303</v>
      </c>
      <c r="B31" s="69">
        <v>0.61558779468579994</v>
      </c>
      <c r="C31" s="69">
        <v>7.9634155956792557E-3</v>
      </c>
      <c r="D31" s="69">
        <v>0.61558779468579994</v>
      </c>
      <c r="E31" s="69">
        <v>7.9634155956792557E-3</v>
      </c>
    </row>
    <row r="32" spans="1:5" x14ac:dyDescent="0.25">
      <c r="A32" s="69" t="s">
        <v>5059</v>
      </c>
      <c r="B32" s="69">
        <v>0.58077741859181586</v>
      </c>
      <c r="C32" s="69">
        <v>3.5165181739336117E-2</v>
      </c>
      <c r="D32" s="69">
        <v>0.58077741859181586</v>
      </c>
      <c r="E32" s="69">
        <v>3.5165181739336117E-2</v>
      </c>
    </row>
    <row r="33" spans="1:5" x14ac:dyDescent="0.25">
      <c r="A33" s="69" t="s">
        <v>4891</v>
      </c>
      <c r="B33" s="69">
        <v>0.14641646298194433</v>
      </c>
      <c r="C33" s="69">
        <v>1.1432626350232594E-3</v>
      </c>
      <c r="D33" s="69">
        <v>0.14641646298194433</v>
      </c>
      <c r="E33" s="69">
        <v>1.1432626350232594E-3</v>
      </c>
    </row>
    <row r="34" spans="1:5" x14ac:dyDescent="0.25">
      <c r="A34" s="69" t="s">
        <v>5555</v>
      </c>
      <c r="B34" s="69">
        <v>1.906764960971379</v>
      </c>
      <c r="C34" s="69">
        <v>9.3037924781203193E-3</v>
      </c>
      <c r="D34" s="69">
        <v>1.906764960971379</v>
      </c>
      <c r="E34" s="69">
        <v>9.3037924781203193E-3</v>
      </c>
    </row>
    <row r="35" spans="1:5" x14ac:dyDescent="0.25">
      <c r="A35" s="69" t="s">
        <v>5510</v>
      </c>
      <c r="B35" s="69">
        <v>1.6589923519672003</v>
      </c>
      <c r="C35" s="69">
        <v>1.9041236300559806E-2</v>
      </c>
      <c r="D35" s="69">
        <v>1.6589923519672003</v>
      </c>
      <c r="E35" s="69">
        <v>1.9041236300559806E-2</v>
      </c>
    </row>
    <row r="36" spans="1:5" x14ac:dyDescent="0.25">
      <c r="A36" s="69" t="s">
        <v>5450</v>
      </c>
      <c r="B36" s="69">
        <v>3.1623827170227865</v>
      </c>
      <c r="C36" s="69">
        <v>5.9843885516045102E-2</v>
      </c>
      <c r="D36" s="69">
        <v>3.1623827170227865</v>
      </c>
      <c r="E36" s="69">
        <v>5.9843885516045102E-2</v>
      </c>
    </row>
    <row r="37" spans="1:5" x14ac:dyDescent="0.25">
      <c r="A37" s="69" t="s">
        <v>5408</v>
      </c>
      <c r="B37" s="69">
        <v>0.32973271308050145</v>
      </c>
      <c r="C37" s="69">
        <v>6.7018844122053141E-4</v>
      </c>
      <c r="D37" s="69">
        <v>0.32973271308050145</v>
      </c>
      <c r="E37" s="69">
        <v>6.7018844122053141E-4</v>
      </c>
    </row>
    <row r="38" spans="1:5" x14ac:dyDescent="0.25">
      <c r="A38" s="69" t="s">
        <v>5352</v>
      </c>
      <c r="B38" s="69">
        <v>3.1509106678230703</v>
      </c>
      <c r="C38" s="69">
        <v>2.9764251360088308E-2</v>
      </c>
      <c r="D38" s="69">
        <v>3.1509106678230703</v>
      </c>
      <c r="E38" s="69">
        <v>2.9764251360088308E-2</v>
      </c>
    </row>
    <row r="39" spans="1:5" x14ac:dyDescent="0.25">
      <c r="A39" s="69" t="s">
        <v>5306</v>
      </c>
      <c r="B39" s="69">
        <v>1.0997398091934085</v>
      </c>
      <c r="C39" s="69">
        <v>1.2654734684222976E-2</v>
      </c>
      <c r="D39" s="69">
        <v>1.0997398091934085</v>
      </c>
      <c r="E39" s="69">
        <v>1.2654734684222976E-2</v>
      </c>
    </row>
    <row r="40" spans="1:5" x14ac:dyDescent="0.25">
      <c r="A40" s="69" t="s">
        <v>5220</v>
      </c>
      <c r="B40" s="69">
        <v>7.5218796814633768E-2</v>
      </c>
      <c r="C40" s="69">
        <v>1.5769139793424269E-4</v>
      </c>
      <c r="D40" s="69">
        <v>7.5218796814633768E-2</v>
      </c>
      <c r="E40" s="69">
        <v>1.5769139793424269E-4</v>
      </c>
    </row>
    <row r="41" spans="1:5" x14ac:dyDescent="0.25">
      <c r="A41" s="69" t="s">
        <v>5056</v>
      </c>
      <c r="B41" s="69">
        <v>1.274146495308681</v>
      </c>
      <c r="C41" s="69">
        <v>5.7557360245998578E-3</v>
      </c>
      <c r="D41" s="69">
        <v>1.274146495308681</v>
      </c>
      <c r="E41" s="69">
        <v>5.7557360245998578E-3</v>
      </c>
    </row>
    <row r="42" spans="1:5" x14ac:dyDescent="0.25">
      <c r="A42" s="69" t="s">
        <v>4999</v>
      </c>
      <c r="B42" s="69">
        <v>5.0461247338957661E-3</v>
      </c>
      <c r="C42" s="69">
        <v>3.1538279586848538E-4</v>
      </c>
      <c r="D42" s="69">
        <v>5.0461247338957661E-3</v>
      </c>
      <c r="E42" s="69">
        <v>3.1538279586848538E-4</v>
      </c>
    </row>
    <row r="43" spans="1:5" x14ac:dyDescent="0.25">
      <c r="A43" s="69" t="s">
        <v>4887</v>
      </c>
      <c r="B43" s="69">
        <v>0.24588031222896792</v>
      </c>
      <c r="C43" s="69">
        <v>3.4297879050697784E-3</v>
      </c>
      <c r="D43" s="69">
        <v>0.24588031222896792</v>
      </c>
      <c r="E43" s="69">
        <v>3.4297879050697784E-3</v>
      </c>
    </row>
    <row r="44" spans="1:5" x14ac:dyDescent="0.25">
      <c r="A44" s="69" t="s">
        <v>5548</v>
      </c>
      <c r="B44" s="69">
        <v>0.29425214854529685</v>
      </c>
      <c r="C44" s="69">
        <v>2.3653709690136405E-3</v>
      </c>
      <c r="D44" s="69">
        <v>0.29425214854529685</v>
      </c>
      <c r="E44" s="69">
        <v>2.3653709690136405E-3</v>
      </c>
    </row>
    <row r="45" spans="1:5" x14ac:dyDescent="0.25">
      <c r="A45" s="69" t="s">
        <v>5448</v>
      </c>
      <c r="B45" s="69">
        <v>0.15374911298588662</v>
      </c>
      <c r="C45" s="69">
        <v>2.9567137112670502E-3</v>
      </c>
      <c r="D45" s="69">
        <v>0.15374911298588662</v>
      </c>
      <c r="E45" s="69">
        <v>2.9567137112670502E-3</v>
      </c>
    </row>
    <row r="46" spans="1:5" x14ac:dyDescent="0.25">
      <c r="A46" s="69" t="s">
        <v>5399</v>
      </c>
      <c r="B46" s="69">
        <v>1.5328786564692896</v>
      </c>
      <c r="C46" s="69">
        <v>3.6860364267129228E-2</v>
      </c>
      <c r="D46" s="69">
        <v>1.5328786564692896</v>
      </c>
      <c r="E46" s="69">
        <v>3.6860364267129228E-2</v>
      </c>
    </row>
    <row r="47" spans="1:5" x14ac:dyDescent="0.25">
      <c r="A47" s="69" t="s">
        <v>5218</v>
      </c>
      <c r="B47" s="69">
        <v>0.92966963652132772</v>
      </c>
      <c r="C47" s="69">
        <v>5.4403532287313726E-3</v>
      </c>
      <c r="D47" s="69">
        <v>0.92966963652132772</v>
      </c>
      <c r="E47" s="69">
        <v>5.4403532287313726E-3</v>
      </c>
    </row>
    <row r="48" spans="1:5" x14ac:dyDescent="0.25">
      <c r="A48" s="69" t="s">
        <v>5135</v>
      </c>
      <c r="B48" s="69">
        <v>3.737286131041552E-2</v>
      </c>
      <c r="C48" s="69">
        <v>7.0961129070409206E-4</v>
      </c>
      <c r="D48" s="69">
        <v>3.737286131041552E-2</v>
      </c>
      <c r="E48" s="69">
        <v>7.0961129070409206E-4</v>
      </c>
    </row>
    <row r="49" spans="1:5" x14ac:dyDescent="0.25">
      <c r="A49" s="69" t="s">
        <v>5052</v>
      </c>
      <c r="B49" s="69">
        <v>0.99511156666403844</v>
      </c>
      <c r="C49" s="69">
        <v>6.8989986596231173E-3</v>
      </c>
      <c r="D49" s="69">
        <v>0.99511156666403844</v>
      </c>
      <c r="E49" s="69">
        <v>6.8989986596231173E-3</v>
      </c>
    </row>
    <row r="50" spans="1:5" x14ac:dyDescent="0.25">
      <c r="A50" s="69" t="s">
        <v>4997</v>
      </c>
      <c r="B50" s="69">
        <v>3.4455570448632025E-2</v>
      </c>
      <c r="C50" s="69">
        <v>1.4980682803753056E-3</v>
      </c>
      <c r="D50" s="69">
        <v>3.4455570448632025E-2</v>
      </c>
      <c r="E50" s="69">
        <v>1.4980682803753056E-3</v>
      </c>
    </row>
    <row r="51" spans="1:5" x14ac:dyDescent="0.25">
      <c r="A51" s="69" t="s">
        <v>5298</v>
      </c>
      <c r="B51" s="69">
        <v>1.4656626980998186</v>
      </c>
      <c r="C51" s="69">
        <v>7.1749586060080419E-3</v>
      </c>
      <c r="D51" s="69">
        <v>1.4656626980998186</v>
      </c>
      <c r="E51" s="69">
        <v>7.1749586060080419E-3</v>
      </c>
    </row>
    <row r="52" spans="1:5" x14ac:dyDescent="0.25">
      <c r="A52" s="69" t="s">
        <v>5133</v>
      </c>
      <c r="B52" s="69">
        <v>1.8866987305842466</v>
      </c>
      <c r="C52" s="69">
        <v>1.9198927698494048E-2</v>
      </c>
      <c r="D52" s="69">
        <v>1.8866987305842466</v>
      </c>
      <c r="E52" s="69">
        <v>1.9198927698494048E-2</v>
      </c>
    </row>
    <row r="53" spans="1:5" x14ac:dyDescent="0.25">
      <c r="A53" s="69" t="s">
        <v>5047</v>
      </c>
      <c r="B53" s="69">
        <v>4.2646850114326265</v>
      </c>
      <c r="C53" s="69">
        <v>1.9947961838681701E-2</v>
      </c>
      <c r="D53" s="69">
        <v>4.2646850114326265</v>
      </c>
      <c r="E53" s="69">
        <v>1.9947961838681701E-2</v>
      </c>
    </row>
    <row r="54" spans="1:5" x14ac:dyDescent="0.25">
      <c r="A54" s="69" t="s">
        <v>4985</v>
      </c>
      <c r="B54" s="69">
        <v>8.5052038161318304</v>
      </c>
      <c r="C54" s="69">
        <v>0.28676180714342031</v>
      </c>
      <c r="D54" s="69">
        <v>8.5052038161318304</v>
      </c>
      <c r="E54" s="69">
        <v>0.28676180714342031</v>
      </c>
    </row>
    <row r="55" spans="1:5" x14ac:dyDescent="0.25">
      <c r="A55" s="69" t="s">
        <v>4935</v>
      </c>
      <c r="B55" s="69">
        <v>4.793818497200978E-2</v>
      </c>
      <c r="C55" s="69">
        <v>3.1538279586848538E-4</v>
      </c>
      <c r="D55" s="69">
        <v>4.793818497200978E-2</v>
      </c>
      <c r="E55" s="69">
        <v>3.1538279586848538E-4</v>
      </c>
    </row>
    <row r="56" spans="1:5" x14ac:dyDescent="0.25">
      <c r="A56" s="69" t="s">
        <v>5551</v>
      </c>
      <c r="B56" s="69">
        <v>0.4815501064416936</v>
      </c>
      <c r="C56" s="69">
        <v>8.1999526925806195E-3</v>
      </c>
      <c r="D56" s="69">
        <v>0.4815501064416936</v>
      </c>
      <c r="E56" s="69">
        <v>8.1999526925806195E-3</v>
      </c>
    </row>
    <row r="57" spans="1:5" x14ac:dyDescent="0.25">
      <c r="A57" s="69" t="s">
        <v>5446</v>
      </c>
      <c r="B57" s="69">
        <v>2.2303477095324449</v>
      </c>
      <c r="C57" s="69">
        <v>3.9344003784593552E-2</v>
      </c>
      <c r="D57" s="69">
        <v>2.2303477095324449</v>
      </c>
      <c r="E57" s="69">
        <v>3.9344003784593552E-2</v>
      </c>
    </row>
    <row r="58" spans="1:5" x14ac:dyDescent="0.25">
      <c r="A58" s="69" t="s">
        <v>5295</v>
      </c>
      <c r="B58" s="69">
        <v>0.24552550658361585</v>
      </c>
      <c r="C58" s="69">
        <v>4.4942048411259162E-3</v>
      </c>
      <c r="D58" s="69">
        <v>0.24552550658361585</v>
      </c>
      <c r="E58" s="69">
        <v>4.4942048411259162E-3</v>
      </c>
    </row>
    <row r="59" spans="1:5" x14ac:dyDescent="0.25">
      <c r="A59" s="69" t="s">
        <v>5553</v>
      </c>
      <c r="B59" s="69">
        <v>0.1229992903887093</v>
      </c>
      <c r="C59" s="69">
        <v>9.4614838760545615E-4</v>
      </c>
      <c r="D59" s="69">
        <v>0.1229992903887093</v>
      </c>
      <c r="E59" s="69">
        <v>9.4614838760545615E-4</v>
      </c>
    </row>
    <row r="60" spans="1:5" x14ac:dyDescent="0.25">
      <c r="A60" s="69" t="s">
        <v>5025</v>
      </c>
      <c r="B60" s="69">
        <v>2.9273042655523143</v>
      </c>
      <c r="C60" s="69">
        <v>6.4259244658203896E-3</v>
      </c>
      <c r="D60" s="69">
        <v>2.9273042655523143</v>
      </c>
      <c r="E60" s="69">
        <v>6.4259244658203896E-3</v>
      </c>
    </row>
    <row r="61" spans="1:5" x14ac:dyDescent="0.25">
      <c r="A61" s="69" t="s">
        <v>4927</v>
      </c>
      <c r="B61" s="69">
        <v>0.71623432941733034</v>
      </c>
      <c r="C61" s="69">
        <v>8.7124497358669079E-3</v>
      </c>
      <c r="D61" s="69">
        <v>0.71623432941733034</v>
      </c>
      <c r="E61" s="69">
        <v>8.7124497358669079E-3</v>
      </c>
    </row>
    <row r="62" spans="1:5" x14ac:dyDescent="0.25">
      <c r="A62" s="69" t="s">
        <v>5532</v>
      </c>
      <c r="B62" s="69">
        <v>0.19096428289836789</v>
      </c>
      <c r="C62" s="69">
        <v>5.5191989276984937E-4</v>
      </c>
      <c r="D62" s="69">
        <v>0.19096428289836789</v>
      </c>
      <c r="E62" s="69">
        <v>5.5191989276984937E-4</v>
      </c>
    </row>
    <row r="63" spans="1:5" x14ac:dyDescent="0.25">
      <c r="A63" s="69" t="s">
        <v>5490</v>
      </c>
      <c r="B63" s="69">
        <v>0.72463139635732876</v>
      </c>
      <c r="C63" s="69">
        <v>2.7990223133328076E-3</v>
      </c>
      <c r="D63" s="69">
        <v>0.72463139635732876</v>
      </c>
      <c r="E63" s="69">
        <v>2.7990223133328076E-3</v>
      </c>
    </row>
    <row r="64" spans="1:5" x14ac:dyDescent="0.25">
      <c r="A64" s="69" t="s">
        <v>5426</v>
      </c>
      <c r="B64" s="69">
        <v>0.66427501379799736</v>
      </c>
      <c r="C64" s="69">
        <v>6.1499645194354651E-3</v>
      </c>
      <c r="D64" s="69">
        <v>0.66427501379799736</v>
      </c>
      <c r="E64" s="69">
        <v>6.1499645194354651E-3</v>
      </c>
    </row>
    <row r="65" spans="1:5" x14ac:dyDescent="0.25">
      <c r="A65" s="69" t="s">
        <v>5390</v>
      </c>
      <c r="B65" s="69">
        <v>1.4125206969959789</v>
      </c>
      <c r="C65" s="69">
        <v>8.1999526925806195E-3</v>
      </c>
      <c r="D65" s="69">
        <v>1.4125206969959789</v>
      </c>
      <c r="E65" s="69">
        <v>8.1999526925806195E-3</v>
      </c>
    </row>
    <row r="66" spans="1:5" x14ac:dyDescent="0.25">
      <c r="A66" s="69" t="s">
        <v>5343</v>
      </c>
      <c r="B66" s="69">
        <v>0.10931956161791374</v>
      </c>
      <c r="C66" s="69">
        <v>1.3403768824410628E-3</v>
      </c>
      <c r="D66" s="69">
        <v>0.10931956161791374</v>
      </c>
      <c r="E66" s="69">
        <v>1.3403768824410628E-3</v>
      </c>
    </row>
    <row r="67" spans="1:5" x14ac:dyDescent="0.25">
      <c r="A67" s="69" t="s">
        <v>5196</v>
      </c>
      <c r="B67" s="69">
        <v>2.0420641803989592</v>
      </c>
      <c r="C67" s="69">
        <v>3.6505558621777179E-2</v>
      </c>
      <c r="D67" s="69">
        <v>2.0420641803989592</v>
      </c>
      <c r="E67" s="69">
        <v>3.6505558621777179E-2</v>
      </c>
    </row>
    <row r="68" spans="1:5" x14ac:dyDescent="0.25">
      <c r="A68" s="69" t="s">
        <v>5028</v>
      </c>
      <c r="B68" s="69">
        <v>1.3988409682251832</v>
      </c>
      <c r="C68" s="69">
        <v>6.3470787668532683E-3</v>
      </c>
      <c r="D68" s="69">
        <v>1.3988409682251832</v>
      </c>
      <c r="E68" s="69">
        <v>6.3470787668532683E-3</v>
      </c>
    </row>
    <row r="69" spans="1:5" x14ac:dyDescent="0.25">
      <c r="A69" s="69" t="s">
        <v>4976</v>
      </c>
      <c r="B69" s="69">
        <v>0.87739493810612634</v>
      </c>
      <c r="C69" s="69">
        <v>3.469210754553339E-3</v>
      </c>
      <c r="D69" s="69">
        <v>0.87739493810612634</v>
      </c>
      <c r="E69" s="69">
        <v>3.469210754553339E-3</v>
      </c>
    </row>
    <row r="70" spans="1:5" x14ac:dyDescent="0.25">
      <c r="A70" s="69" t="s">
        <v>5487</v>
      </c>
      <c r="B70" s="69">
        <v>9.1145628005992269E-2</v>
      </c>
      <c r="C70" s="69">
        <v>9.067255381218955E-4</v>
      </c>
      <c r="D70" s="69">
        <v>9.1145628005992269E-2</v>
      </c>
      <c r="E70" s="69">
        <v>9.067255381218955E-4</v>
      </c>
    </row>
    <row r="71" spans="1:5" x14ac:dyDescent="0.25">
      <c r="A71" s="69" t="s">
        <v>5424</v>
      </c>
      <c r="B71" s="69">
        <v>0.18213356461405031</v>
      </c>
      <c r="C71" s="69">
        <v>8.6730268863833475E-4</v>
      </c>
      <c r="D71" s="69">
        <v>0.18213356461405031</v>
      </c>
      <c r="E71" s="69">
        <v>8.6730268863833475E-4</v>
      </c>
    </row>
    <row r="72" spans="1:5" x14ac:dyDescent="0.25">
      <c r="A72" s="69" t="s">
        <v>5384</v>
      </c>
      <c r="B72" s="69">
        <v>4.1051013167231725</v>
      </c>
      <c r="C72" s="69">
        <v>2.1564298667507687E-2</v>
      </c>
      <c r="D72" s="69">
        <v>4.1051013167231725</v>
      </c>
      <c r="E72" s="69">
        <v>2.1564298667507687E-2</v>
      </c>
    </row>
    <row r="73" spans="1:5" x14ac:dyDescent="0.25">
      <c r="A73" s="69" t="s">
        <v>5498</v>
      </c>
      <c r="B73" s="69">
        <v>0.21087282188756604</v>
      </c>
      <c r="C73" s="69">
        <v>2.9172908617834895E-3</v>
      </c>
      <c r="D73" s="69">
        <v>0.21087282188756604</v>
      </c>
      <c r="E73" s="69">
        <v>2.9172908617834895E-3</v>
      </c>
    </row>
    <row r="74" spans="1:5" x14ac:dyDescent="0.25">
      <c r="A74" s="69" t="s">
        <v>5257</v>
      </c>
      <c r="B74" s="69">
        <v>0.61030513285500276</v>
      </c>
      <c r="C74" s="69">
        <v>2.2865252700465188E-3</v>
      </c>
      <c r="D74" s="69">
        <v>0.61030513285500276</v>
      </c>
      <c r="E74" s="69">
        <v>2.2865252700465188E-3</v>
      </c>
    </row>
    <row r="75" spans="1:5" x14ac:dyDescent="0.25">
      <c r="A75" s="69" t="s">
        <v>5109</v>
      </c>
      <c r="B75" s="69">
        <v>0.46861941181108568</v>
      </c>
      <c r="C75" s="69">
        <v>4.2576677442245523E-3</v>
      </c>
      <c r="D75" s="69">
        <v>0.46861941181108568</v>
      </c>
      <c r="E75" s="69">
        <v>4.2576677442245523E-3</v>
      </c>
    </row>
    <row r="76" spans="1:5" x14ac:dyDescent="0.25">
      <c r="A76" s="69" t="s">
        <v>4973</v>
      </c>
      <c r="B76" s="69">
        <v>0.10833399038082472</v>
      </c>
      <c r="C76" s="69">
        <v>9.067255381218955E-4</v>
      </c>
      <c r="D76" s="69">
        <v>0.10833399038082472</v>
      </c>
      <c r="E76" s="69">
        <v>9.067255381218955E-4</v>
      </c>
    </row>
    <row r="77" spans="1:5" x14ac:dyDescent="0.25">
      <c r="A77" s="69" t="s">
        <v>4872</v>
      </c>
      <c r="B77" s="69">
        <v>0.80182133564614055</v>
      </c>
      <c r="C77" s="69">
        <v>6.0316959709847831E-3</v>
      </c>
      <c r="D77" s="69">
        <v>0.80182133564614055</v>
      </c>
      <c r="E77" s="69">
        <v>6.0316959709847831E-3</v>
      </c>
    </row>
    <row r="78" spans="1:5" x14ac:dyDescent="0.25">
      <c r="A78" s="69" t="s">
        <v>5530</v>
      </c>
      <c r="B78" s="69">
        <v>0.12252621619490657</v>
      </c>
      <c r="C78" s="69">
        <v>2.3653709690136404E-4</v>
      </c>
      <c r="D78" s="69">
        <v>0.12252621619490657</v>
      </c>
      <c r="E78" s="69">
        <v>2.3653709690136404E-4</v>
      </c>
    </row>
    <row r="79" spans="1:5" x14ac:dyDescent="0.25">
      <c r="A79" s="69" t="s">
        <v>5484</v>
      </c>
      <c r="B79" s="69">
        <v>1.0212094930221556</v>
      </c>
      <c r="C79" s="69">
        <v>2.8384451628163682E-3</v>
      </c>
      <c r="D79" s="69">
        <v>1.0212094930221556</v>
      </c>
      <c r="E79" s="69">
        <v>2.8384451628163682E-3</v>
      </c>
    </row>
    <row r="80" spans="1:5" x14ac:dyDescent="0.25">
      <c r="A80" s="69" t="s">
        <v>5382</v>
      </c>
      <c r="B80" s="69">
        <v>3.0158479854923915E-2</v>
      </c>
      <c r="C80" s="69">
        <v>6.7018844122053141E-4</v>
      </c>
      <c r="D80" s="69">
        <v>3.0158479854923915E-2</v>
      </c>
      <c r="E80" s="69">
        <v>6.7018844122053141E-4</v>
      </c>
    </row>
    <row r="81" spans="1:5" x14ac:dyDescent="0.25">
      <c r="A81" s="69" t="s">
        <v>5253</v>
      </c>
      <c r="B81" s="69">
        <v>0.67763935977292433</v>
      </c>
      <c r="C81" s="69">
        <v>1.5020105653236616E-2</v>
      </c>
      <c r="D81" s="69">
        <v>0.67763935977292433</v>
      </c>
      <c r="E81" s="69">
        <v>1.5020105653236616E-2</v>
      </c>
    </row>
    <row r="82" spans="1:5" x14ac:dyDescent="0.25">
      <c r="A82" s="69" t="s">
        <v>5190</v>
      </c>
      <c r="B82" s="69">
        <v>1.073760151383742</v>
      </c>
      <c r="C82" s="69">
        <v>1.6991248127414649E-2</v>
      </c>
      <c r="D82" s="69">
        <v>1.073760151383742</v>
      </c>
      <c r="E82" s="69">
        <v>1.6991248127414649E-2</v>
      </c>
    </row>
    <row r="83" spans="1:5" x14ac:dyDescent="0.25">
      <c r="A83" s="69" t="s">
        <v>5022</v>
      </c>
      <c r="B83" s="69">
        <v>1.4182764330205788</v>
      </c>
      <c r="C83" s="69">
        <v>3.1538279586848538E-3</v>
      </c>
      <c r="D83" s="69">
        <v>1.4182764330205788</v>
      </c>
      <c r="E83" s="69">
        <v>3.1538279586848538E-3</v>
      </c>
    </row>
    <row r="84" spans="1:5" x14ac:dyDescent="0.25">
      <c r="A84" s="69" t="s">
        <v>4968</v>
      </c>
      <c r="B84" s="69">
        <v>5.2076007253804306</v>
      </c>
      <c r="C84" s="69">
        <v>1.1077820704880548E-2</v>
      </c>
      <c r="D84" s="69">
        <v>5.2076007253804306</v>
      </c>
      <c r="E84" s="69">
        <v>1.1077820704880548E-2</v>
      </c>
    </row>
    <row r="85" spans="1:5" x14ac:dyDescent="0.25">
      <c r="A85" s="69" t="s">
        <v>4924</v>
      </c>
      <c r="B85" s="69">
        <v>0.10730899629425215</v>
      </c>
      <c r="C85" s="69">
        <v>5.1643932823464481E-3</v>
      </c>
      <c r="D85" s="69">
        <v>0.10730899629425215</v>
      </c>
      <c r="E85" s="69">
        <v>5.1643932823464481E-3</v>
      </c>
    </row>
    <row r="86" spans="1:5" x14ac:dyDescent="0.25">
      <c r="A86" s="69" t="s">
        <v>4870</v>
      </c>
      <c r="B86" s="69">
        <v>4.533627690609477E-2</v>
      </c>
      <c r="C86" s="69">
        <v>9.8557123708901679E-4</v>
      </c>
      <c r="D86" s="69">
        <v>4.533627690609477E-2</v>
      </c>
      <c r="E86" s="69">
        <v>9.8557123708901679E-4</v>
      </c>
    </row>
    <row r="87" spans="1:5" x14ac:dyDescent="0.25">
      <c r="A87" s="69" t="s">
        <v>5527</v>
      </c>
      <c r="B87" s="69">
        <v>0.35251912008199954</v>
      </c>
      <c r="C87" s="69">
        <v>9.067255381218955E-4</v>
      </c>
      <c r="D87" s="69">
        <v>0.35251912008199954</v>
      </c>
      <c r="E87" s="69">
        <v>9.067255381218955E-4</v>
      </c>
    </row>
    <row r="88" spans="1:5" x14ac:dyDescent="0.25">
      <c r="A88" s="69" t="s">
        <v>5341</v>
      </c>
      <c r="B88" s="69">
        <v>8.6217771820547184E-2</v>
      </c>
      <c r="C88" s="69">
        <v>1.0644169360561381E-3</v>
      </c>
      <c r="D88" s="69">
        <v>8.6217771820547184E-2</v>
      </c>
      <c r="E88" s="69">
        <v>1.0644169360561381E-3</v>
      </c>
    </row>
    <row r="89" spans="1:5" x14ac:dyDescent="0.25">
      <c r="A89" s="69" t="s">
        <v>4981</v>
      </c>
      <c r="B89" s="69">
        <v>0.11085705274777261</v>
      </c>
      <c r="C89" s="69">
        <v>7.4903414018765281E-4</v>
      </c>
      <c r="D89" s="69">
        <v>0.11085705274777261</v>
      </c>
      <c r="E89" s="69">
        <v>7.4903414018765281E-4</v>
      </c>
    </row>
    <row r="90" spans="1:5" x14ac:dyDescent="0.25">
      <c r="A90" s="69" t="s">
        <v>5356</v>
      </c>
      <c r="B90" s="69">
        <v>1.0406843806670345</v>
      </c>
      <c r="C90" s="69">
        <v>7.8057241977450131E-3</v>
      </c>
      <c r="D90" s="69">
        <v>1.0406843806670345</v>
      </c>
      <c r="E90" s="69">
        <v>7.8057241977450131E-3</v>
      </c>
    </row>
    <row r="91" spans="1:5" x14ac:dyDescent="0.25">
      <c r="A91" s="69" t="s">
        <v>5275</v>
      </c>
      <c r="B91" s="69">
        <v>7.5894504454781995</v>
      </c>
      <c r="C91" s="69">
        <v>5.2038161318300087E-3</v>
      </c>
      <c r="D91" s="69">
        <v>7.5894504454781995</v>
      </c>
      <c r="E91" s="69">
        <v>5.2038161318300087E-3</v>
      </c>
    </row>
    <row r="92" spans="1:5" x14ac:dyDescent="0.25">
      <c r="A92" s="69" t="s">
        <v>5203</v>
      </c>
      <c r="B92" s="69">
        <v>1.6859181581644722</v>
      </c>
      <c r="C92" s="69">
        <v>5.4797760782149332E-3</v>
      </c>
      <c r="D92" s="69">
        <v>1.6859181581644722</v>
      </c>
      <c r="E92" s="69">
        <v>5.4797760782149332E-3</v>
      </c>
    </row>
    <row r="93" spans="1:5" x14ac:dyDescent="0.25">
      <c r="A93" s="69" t="s">
        <v>5117</v>
      </c>
      <c r="B93" s="69">
        <v>0.6189387368919026</v>
      </c>
      <c r="C93" s="69">
        <v>1.9711424741780336E-3</v>
      </c>
      <c r="D93" s="69">
        <v>0.6189387368919026</v>
      </c>
      <c r="E93" s="69">
        <v>1.9711424741780336E-3</v>
      </c>
    </row>
    <row r="94" spans="1:5" x14ac:dyDescent="0.25">
      <c r="A94" s="69" t="s">
        <v>5039</v>
      </c>
      <c r="B94" s="69">
        <v>1.0868091145628005</v>
      </c>
      <c r="C94" s="69">
        <v>1.0644169360561381E-2</v>
      </c>
      <c r="D94" s="69">
        <v>1.0868091145628005</v>
      </c>
      <c r="E94" s="69">
        <v>1.0644169360561381E-2</v>
      </c>
    </row>
    <row r="95" spans="1:5" x14ac:dyDescent="0.25">
      <c r="A95" s="69" t="s">
        <v>4933</v>
      </c>
      <c r="B95" s="69">
        <v>4.2576677442245525E-2</v>
      </c>
      <c r="C95" s="69">
        <v>1.5769139793424269E-3</v>
      </c>
      <c r="D95" s="69">
        <v>4.2576677442245525E-2</v>
      </c>
      <c r="E95" s="69">
        <v>1.5769139793424269E-3</v>
      </c>
    </row>
    <row r="96" spans="1:5" x14ac:dyDescent="0.25">
      <c r="A96" s="69" t="s">
        <v>4878</v>
      </c>
      <c r="B96" s="69">
        <v>6.7413072616888753E-2</v>
      </c>
      <c r="C96" s="69">
        <v>2.2471024205629581E-3</v>
      </c>
      <c r="D96" s="69">
        <v>6.7413072616888753E-2</v>
      </c>
      <c r="E96" s="69">
        <v>2.2471024205629581E-3</v>
      </c>
    </row>
    <row r="97" spans="1:5" x14ac:dyDescent="0.25">
      <c r="A97" s="69" t="s">
        <v>5540</v>
      </c>
      <c r="B97" s="69">
        <v>2.1004888433335962</v>
      </c>
      <c r="C97" s="69">
        <v>2.2549869904596703E-2</v>
      </c>
      <c r="D97" s="69">
        <v>2.1004888433335962</v>
      </c>
      <c r="E97" s="69">
        <v>2.2549869904596703E-2</v>
      </c>
    </row>
    <row r="98" spans="1:5" x14ac:dyDescent="0.25">
      <c r="A98" s="69" t="s">
        <v>5495</v>
      </c>
      <c r="B98" s="69">
        <v>0.91693605613813767</v>
      </c>
      <c r="C98" s="69">
        <v>4.612473389576599E-3</v>
      </c>
      <c r="D98" s="69">
        <v>0.91693605613813767</v>
      </c>
      <c r="E98" s="69">
        <v>4.612473389576599E-3</v>
      </c>
    </row>
    <row r="99" spans="1:5" x14ac:dyDescent="0.25">
      <c r="A99" s="69" t="s">
        <v>5428</v>
      </c>
      <c r="B99" s="69">
        <v>2.0736418828352914E-2</v>
      </c>
      <c r="C99" s="69">
        <v>1.6557596783095482E-3</v>
      </c>
      <c r="D99" s="69">
        <v>2.0736418828352914E-2</v>
      </c>
      <c r="E99" s="69">
        <v>1.6557596783095482E-3</v>
      </c>
    </row>
    <row r="100" spans="1:5" x14ac:dyDescent="0.25">
      <c r="A100" s="69" t="s">
        <v>5398</v>
      </c>
      <c r="B100" s="69">
        <v>4.3943861862335414</v>
      </c>
      <c r="C100" s="69">
        <v>9.9187889300638654E-2</v>
      </c>
      <c r="D100" s="69">
        <v>4.3943861862335414</v>
      </c>
      <c r="E100" s="69">
        <v>9.9187889300638654E-2</v>
      </c>
    </row>
    <row r="101" spans="1:5" x14ac:dyDescent="0.25">
      <c r="A101" s="69" t="s">
        <v>5270</v>
      </c>
      <c r="B101" s="69">
        <v>7.7191516202791135</v>
      </c>
      <c r="C101" s="69">
        <v>2.8108491681778758E-2</v>
      </c>
      <c r="D101" s="69">
        <v>7.7191516202791135</v>
      </c>
      <c r="E101" s="69">
        <v>2.8108491681778758E-2</v>
      </c>
    </row>
    <row r="102" spans="1:5" x14ac:dyDescent="0.25">
      <c r="A102" s="69" t="s">
        <v>4979</v>
      </c>
      <c r="B102" s="69">
        <v>0.46479539541118031</v>
      </c>
      <c r="C102" s="69">
        <v>1.0328786564692896E-2</v>
      </c>
      <c r="D102" s="69">
        <v>0.46479539541118031</v>
      </c>
      <c r="E102" s="69">
        <v>1.0328786564692896E-2</v>
      </c>
    </row>
    <row r="103" spans="1:5" x14ac:dyDescent="0.25">
      <c r="A103" s="69" t="s">
        <v>5037</v>
      </c>
      <c r="B103" s="69">
        <v>0.11038397855396988</v>
      </c>
      <c r="C103" s="69">
        <v>6.3076559173697077E-4</v>
      </c>
      <c r="D103" s="69">
        <v>0.11038397855396988</v>
      </c>
      <c r="E103" s="69">
        <v>6.3076559173697077E-4</v>
      </c>
    </row>
    <row r="104" spans="1:5" x14ac:dyDescent="0.25">
      <c r="A104" s="69" t="s">
        <v>5031</v>
      </c>
      <c r="B104" s="69">
        <v>2.1822124103130176</v>
      </c>
      <c r="C104" s="69">
        <v>1.1708586296617519E-2</v>
      </c>
      <c r="D104" s="69">
        <v>2.1822124103130176</v>
      </c>
      <c r="E104" s="69">
        <v>1.1708586296617519E-2</v>
      </c>
    </row>
    <row r="105" spans="1:5" x14ac:dyDescent="0.25">
      <c r="A105" s="69" t="s">
        <v>5493</v>
      </c>
      <c r="B105" s="69">
        <v>1.3246077426476386E-2</v>
      </c>
      <c r="C105" s="69">
        <v>3.1538279586848538E-4</v>
      </c>
      <c r="D105" s="69">
        <v>1.3246077426476386E-2</v>
      </c>
      <c r="E105" s="69">
        <v>3.1538279586848538E-4</v>
      </c>
    </row>
    <row r="106" spans="1:5" x14ac:dyDescent="0.25">
      <c r="A106" s="69" t="s">
        <v>5347</v>
      </c>
      <c r="B106" s="69">
        <v>0.99097216746826455</v>
      </c>
      <c r="C106" s="69">
        <v>3.5874793030040209E-3</v>
      </c>
      <c r="D106" s="69">
        <v>0.99097216746826455</v>
      </c>
      <c r="E106" s="69">
        <v>3.5874793030040209E-3</v>
      </c>
    </row>
    <row r="107" spans="1:5" x14ac:dyDescent="0.25">
      <c r="A107" s="69" t="s">
        <v>5265</v>
      </c>
      <c r="B107" s="69">
        <v>12.851178743199558</v>
      </c>
      <c r="C107" s="69">
        <v>5.0461247338957661E-2</v>
      </c>
      <c r="D107" s="69">
        <v>12.851178743199558</v>
      </c>
      <c r="E107" s="69">
        <v>5.0461247338957661E-2</v>
      </c>
    </row>
    <row r="108" spans="1:5" x14ac:dyDescent="0.25">
      <c r="A108" s="69" t="s">
        <v>5112</v>
      </c>
      <c r="B108" s="69">
        <v>1.0655996215406449</v>
      </c>
      <c r="C108" s="69">
        <v>3.3509422061026571E-3</v>
      </c>
      <c r="D108" s="69">
        <v>1.0655996215406449</v>
      </c>
      <c r="E108" s="69">
        <v>3.3509422061026571E-3</v>
      </c>
    </row>
    <row r="109" spans="1:5" x14ac:dyDescent="0.25">
      <c r="A109" s="69" t="s">
        <v>5035</v>
      </c>
      <c r="B109" s="69">
        <v>0.72549869904596709</v>
      </c>
      <c r="C109" s="69">
        <v>3.0355594102341719E-3</v>
      </c>
      <c r="D109" s="69">
        <v>0.72549869904596709</v>
      </c>
      <c r="E109" s="69">
        <v>3.0355594102341719E-3</v>
      </c>
    </row>
    <row r="110" spans="1:5" x14ac:dyDescent="0.25">
      <c r="A110" s="69" t="s">
        <v>4930</v>
      </c>
      <c r="B110" s="69">
        <v>0.25475045336276908</v>
      </c>
      <c r="C110" s="69">
        <v>6.386501616336829E-3</v>
      </c>
      <c r="D110" s="69">
        <v>0.25475045336276908</v>
      </c>
      <c r="E110" s="69">
        <v>6.386501616336829E-3</v>
      </c>
    </row>
    <row r="111" spans="1:5" x14ac:dyDescent="0.25">
      <c r="A111" s="69" t="s">
        <v>4876</v>
      </c>
      <c r="B111" s="69">
        <v>8.8740834187495066E-2</v>
      </c>
      <c r="C111" s="69">
        <v>5.2038161318300087E-3</v>
      </c>
      <c r="D111" s="69">
        <v>8.8740834187495066E-2</v>
      </c>
      <c r="E111" s="69">
        <v>5.2038161318300087E-3</v>
      </c>
    </row>
    <row r="112" spans="1:5" x14ac:dyDescent="0.25">
      <c r="A112" s="69" t="s">
        <v>5534</v>
      </c>
      <c r="B112" s="69">
        <v>2.269573444768588</v>
      </c>
      <c r="C112" s="69">
        <v>3.8043049751636047E-2</v>
      </c>
      <c r="D112" s="69">
        <v>2.269573444768588</v>
      </c>
      <c r="E112" s="69">
        <v>3.8043049751636047E-2</v>
      </c>
    </row>
    <row r="113" spans="1:5" x14ac:dyDescent="0.25">
      <c r="A113" s="69" t="s">
        <v>5396</v>
      </c>
      <c r="B113" s="69">
        <v>0.52211621856027757</v>
      </c>
      <c r="C113" s="69">
        <v>7.6086099503272098E-3</v>
      </c>
      <c r="D113" s="69">
        <v>0.52211621856027757</v>
      </c>
      <c r="E113" s="69">
        <v>7.6086099503272098E-3</v>
      </c>
    </row>
    <row r="114" spans="1:5" x14ac:dyDescent="0.25">
      <c r="A114" s="69" t="s">
        <v>5345</v>
      </c>
      <c r="B114" s="69">
        <v>0.49337696128676178</v>
      </c>
      <c r="C114" s="69">
        <v>2.641330915398565E-3</v>
      </c>
      <c r="D114" s="69">
        <v>0.49337696128676178</v>
      </c>
      <c r="E114" s="69">
        <v>2.641330915398565E-3</v>
      </c>
    </row>
    <row r="115" spans="1:5" x14ac:dyDescent="0.25">
      <c r="A115" s="69" t="s">
        <v>5261</v>
      </c>
      <c r="B115" s="69">
        <v>9.0492391390049676</v>
      </c>
      <c r="C115" s="69">
        <v>9.4614838760545619E-3</v>
      </c>
      <c r="D115" s="69">
        <v>9.0492391390049676</v>
      </c>
      <c r="E115" s="69">
        <v>9.4614838760545619E-3</v>
      </c>
    </row>
    <row r="116" spans="1:5" x14ac:dyDescent="0.25">
      <c r="A116" s="69" t="s">
        <v>5200</v>
      </c>
      <c r="B116" s="69">
        <v>1.6959315619332966</v>
      </c>
      <c r="C116" s="69">
        <v>6.0711188204683438E-3</v>
      </c>
      <c r="D116" s="69">
        <v>1.6959315619332966</v>
      </c>
      <c r="E116" s="69">
        <v>6.0711188204683438E-3</v>
      </c>
    </row>
    <row r="117" spans="1:5" x14ac:dyDescent="0.25">
      <c r="A117" s="69" t="s">
        <v>5431</v>
      </c>
      <c r="B117" s="69">
        <v>1.2966175195143106</v>
      </c>
      <c r="C117" s="69">
        <v>4.612473389576599E-3</v>
      </c>
      <c r="D117" s="69">
        <v>1.2966175195143106</v>
      </c>
      <c r="E117" s="69">
        <v>4.612473389576599E-3</v>
      </c>
    </row>
    <row r="118" spans="1:5" x14ac:dyDescent="0.25">
      <c r="A118" s="69" t="s">
        <v>5114</v>
      </c>
      <c r="B118" s="69">
        <v>4.0553496806749187</v>
      </c>
      <c r="C118" s="69">
        <v>3.9501695182527795E-2</v>
      </c>
      <c r="D118" s="69">
        <v>4.0553496806749187</v>
      </c>
      <c r="E118" s="69">
        <v>3.9501695182527795E-2</v>
      </c>
    </row>
    <row r="119" spans="1:5" x14ac:dyDescent="0.25">
      <c r="A119" s="69" t="s">
        <v>5466</v>
      </c>
      <c r="B119" s="69">
        <v>3.7506504770164786</v>
      </c>
      <c r="C119" s="69">
        <v>7.372072853425846E-3</v>
      </c>
      <c r="D119" s="69">
        <v>3.7506504770164786</v>
      </c>
      <c r="E119" s="69">
        <v>7.372072853425846E-3</v>
      </c>
    </row>
    <row r="120" spans="1:5" x14ac:dyDescent="0.25">
      <c r="A120" s="69" t="s">
        <v>5376</v>
      </c>
      <c r="B120" s="69">
        <v>0.99818654892375624</v>
      </c>
      <c r="C120" s="69">
        <v>4.7189150831822124E-2</v>
      </c>
      <c r="D120" s="69">
        <v>0.99818654892375624</v>
      </c>
      <c r="E120" s="69">
        <v>4.7189150831822124E-2</v>
      </c>
    </row>
    <row r="121" spans="1:5" x14ac:dyDescent="0.25">
      <c r="A121" s="69" t="s">
        <v>5329</v>
      </c>
      <c r="B121" s="69">
        <v>0.77789166600961912</v>
      </c>
      <c r="C121" s="69">
        <v>4.6479539541118033E-2</v>
      </c>
      <c r="D121" s="69">
        <v>0.77789166600961912</v>
      </c>
      <c r="E121" s="69">
        <v>4.6479539541118033E-2</v>
      </c>
    </row>
    <row r="122" spans="1:5" x14ac:dyDescent="0.25">
      <c r="A122" s="69" t="s">
        <v>5165</v>
      </c>
      <c r="B122" s="69">
        <v>2.5670188441220532</v>
      </c>
      <c r="C122" s="69">
        <v>2.4047938184972011E-2</v>
      </c>
      <c r="D122" s="69">
        <v>2.5670188441220532</v>
      </c>
      <c r="E122" s="69">
        <v>2.4047938184972011E-2</v>
      </c>
    </row>
    <row r="123" spans="1:5" x14ac:dyDescent="0.25">
      <c r="A123" s="69" t="s">
        <v>5097</v>
      </c>
      <c r="B123" s="69">
        <v>0.22648427028305607</v>
      </c>
      <c r="C123" s="69">
        <v>4.7701647875108416E-3</v>
      </c>
      <c r="D123" s="69">
        <v>0.22648427028305607</v>
      </c>
      <c r="E123" s="69">
        <v>4.7701647875108416E-3</v>
      </c>
    </row>
    <row r="124" spans="1:5" x14ac:dyDescent="0.25">
      <c r="A124" s="69" t="s">
        <v>4955</v>
      </c>
      <c r="B124" s="69">
        <v>0.63849247023574862</v>
      </c>
      <c r="C124" s="69">
        <v>4.6913190885437203E-3</v>
      </c>
      <c r="D124" s="69">
        <v>0.63849247023574862</v>
      </c>
      <c r="E124" s="69">
        <v>4.6913190885437203E-3</v>
      </c>
    </row>
    <row r="125" spans="1:5" x14ac:dyDescent="0.25">
      <c r="A125" s="69" t="s">
        <v>4915</v>
      </c>
      <c r="B125" s="69">
        <v>0.67389418907198617</v>
      </c>
      <c r="C125" s="69">
        <v>6.5441930142710715E-3</v>
      </c>
      <c r="D125" s="69">
        <v>0.67389418907198617</v>
      </c>
      <c r="E125" s="69">
        <v>6.5441930142710715E-3</v>
      </c>
    </row>
    <row r="126" spans="1:5" x14ac:dyDescent="0.25">
      <c r="A126" s="69" t="s">
        <v>5523</v>
      </c>
      <c r="B126" s="69">
        <v>5.7822676023022943</v>
      </c>
      <c r="C126" s="69">
        <v>4.3562248679334545E-2</v>
      </c>
      <c r="D126" s="69">
        <v>5.7822676023022943</v>
      </c>
      <c r="E126" s="69">
        <v>4.3562248679334545E-2</v>
      </c>
    </row>
    <row r="127" spans="1:5" x14ac:dyDescent="0.25">
      <c r="A127" s="69" t="s">
        <v>5373</v>
      </c>
      <c r="B127" s="69">
        <v>2.4858077741859184</v>
      </c>
      <c r="C127" s="69">
        <v>1.521721990065442E-2</v>
      </c>
      <c r="D127" s="69">
        <v>2.4858077741859184</v>
      </c>
      <c r="E127" s="69">
        <v>1.521721990065442E-2</v>
      </c>
    </row>
    <row r="128" spans="1:5" x14ac:dyDescent="0.25">
      <c r="A128" s="69" t="s">
        <v>5161</v>
      </c>
      <c r="B128" s="69">
        <v>3.8909958211779547</v>
      </c>
      <c r="C128" s="69">
        <v>2.1997950011826854E-2</v>
      </c>
      <c r="D128" s="69">
        <v>3.8909958211779547</v>
      </c>
      <c r="E128" s="69">
        <v>2.1997950011826854E-2</v>
      </c>
    </row>
    <row r="129" spans="1:5" x14ac:dyDescent="0.25">
      <c r="A129" s="69" t="s">
        <v>5095</v>
      </c>
      <c r="B129" s="69">
        <v>2.8384451628163682E-2</v>
      </c>
      <c r="C129" s="69">
        <v>3.9422849483560673E-4</v>
      </c>
      <c r="D129" s="69">
        <v>2.8384451628163682E-2</v>
      </c>
      <c r="E129" s="69">
        <v>3.9422849483560673E-4</v>
      </c>
    </row>
    <row r="130" spans="1:5" x14ac:dyDescent="0.25">
      <c r="A130" s="69" t="s">
        <v>5014</v>
      </c>
      <c r="B130" s="69">
        <v>1.0277536860364267</v>
      </c>
      <c r="C130" s="69">
        <v>1.3048963179058582E-2</v>
      </c>
      <c r="D130" s="69">
        <v>1.0277536860364267</v>
      </c>
      <c r="E130" s="69">
        <v>1.3048963179058582E-2</v>
      </c>
    </row>
    <row r="131" spans="1:5" x14ac:dyDescent="0.25">
      <c r="A131" s="69" t="s">
        <v>4952</v>
      </c>
      <c r="B131" s="69">
        <v>1.3045415122605062</v>
      </c>
      <c r="C131" s="69">
        <v>3.4968067491918317E-2</v>
      </c>
      <c r="D131" s="69">
        <v>1.3045415122605062</v>
      </c>
      <c r="E131" s="69">
        <v>3.4968067491918317E-2</v>
      </c>
    </row>
    <row r="132" spans="1:5" x14ac:dyDescent="0.25">
      <c r="A132" s="69" t="s">
        <v>5240</v>
      </c>
      <c r="B132" s="69">
        <v>0.20984782780099345</v>
      </c>
      <c r="C132" s="69">
        <v>5.1643932823464481E-3</v>
      </c>
      <c r="D132" s="69">
        <v>0.20984782780099345</v>
      </c>
      <c r="E132" s="69">
        <v>5.1643932823464481E-3</v>
      </c>
    </row>
    <row r="133" spans="1:5" x14ac:dyDescent="0.25">
      <c r="A133" s="69" t="s">
        <v>5577</v>
      </c>
      <c r="B133" s="69">
        <v>0.2005834581723567</v>
      </c>
      <c r="C133" s="69">
        <v>4.7307419380272807E-4</v>
      </c>
      <c r="D133" s="69">
        <v>0.2005834581723567</v>
      </c>
      <c r="E133" s="69">
        <v>4.7307419380272807E-4</v>
      </c>
    </row>
    <row r="134" spans="1:5" x14ac:dyDescent="0.25">
      <c r="A134" s="69" t="s">
        <v>5525</v>
      </c>
      <c r="B134" s="69">
        <v>0.71721990065441932</v>
      </c>
      <c r="C134" s="69">
        <v>6.1499645194354651E-3</v>
      </c>
      <c r="D134" s="69">
        <v>0.71721990065441932</v>
      </c>
      <c r="E134" s="69">
        <v>6.1499645194354651E-3</v>
      </c>
    </row>
    <row r="135" spans="1:5" x14ac:dyDescent="0.25">
      <c r="A135" s="69" t="s">
        <v>5371</v>
      </c>
      <c r="B135" s="69">
        <v>4.2103603248442797E-2</v>
      </c>
      <c r="C135" s="69">
        <v>4.7307419380272807E-4</v>
      </c>
      <c r="D135" s="69">
        <v>4.2103603248442797E-2</v>
      </c>
      <c r="E135" s="69">
        <v>4.7307419380272807E-4</v>
      </c>
    </row>
    <row r="136" spans="1:5" x14ac:dyDescent="0.25">
      <c r="A136" s="69" t="s">
        <v>5243</v>
      </c>
      <c r="B136" s="69">
        <v>0.1067570764014823</v>
      </c>
      <c r="C136" s="69">
        <v>2.1288338721122762E-3</v>
      </c>
      <c r="D136" s="69">
        <v>0.1067570764014823</v>
      </c>
      <c r="E136" s="69">
        <v>2.1288338721122762E-3</v>
      </c>
    </row>
    <row r="137" spans="1:5" x14ac:dyDescent="0.25">
      <c r="A137" s="69" t="s">
        <v>5155</v>
      </c>
      <c r="B137" s="69">
        <v>1.1519356619096428</v>
      </c>
      <c r="C137" s="69">
        <v>9.0672553812189537E-3</v>
      </c>
      <c r="D137" s="69">
        <v>1.1519356619096428</v>
      </c>
      <c r="E137" s="69">
        <v>9.0672553812189537E-3</v>
      </c>
    </row>
    <row r="138" spans="1:5" x14ac:dyDescent="0.25">
      <c r="A138" s="69" t="s">
        <v>5092</v>
      </c>
      <c r="B138" s="69">
        <v>2.5270046518962391E-2</v>
      </c>
      <c r="C138" s="69">
        <v>5.9134274225341012E-4</v>
      </c>
      <c r="D138" s="69">
        <v>2.5270046518962391E-2</v>
      </c>
      <c r="E138" s="69">
        <v>5.9134274225341012E-4</v>
      </c>
    </row>
    <row r="139" spans="1:5" x14ac:dyDescent="0.25">
      <c r="A139" s="69" t="s">
        <v>5011</v>
      </c>
      <c r="B139" s="69">
        <v>0.6317117401245762</v>
      </c>
      <c r="C139" s="69">
        <v>5.4797760782149332E-3</v>
      </c>
      <c r="D139" s="69">
        <v>0.6317117401245762</v>
      </c>
      <c r="E139" s="69">
        <v>5.4797760782149332E-3</v>
      </c>
    </row>
    <row r="140" spans="1:5" x14ac:dyDescent="0.25">
      <c r="A140" s="69" t="s">
        <v>4949</v>
      </c>
      <c r="B140" s="69">
        <v>0.10037057478514547</v>
      </c>
      <c r="C140" s="69">
        <v>3.0355594102341719E-3</v>
      </c>
      <c r="D140" s="69">
        <v>0.10037057478514547</v>
      </c>
      <c r="E140" s="69">
        <v>3.0355594102341719E-3</v>
      </c>
    </row>
    <row r="141" spans="1:5" x14ac:dyDescent="0.25">
      <c r="A141" s="69" t="s">
        <v>4911</v>
      </c>
      <c r="B141" s="69">
        <v>3.1183473941496492E-2</v>
      </c>
      <c r="C141" s="69">
        <v>2.7595994638492468E-4</v>
      </c>
      <c r="D141" s="69">
        <v>3.1183473941496492E-2</v>
      </c>
      <c r="E141" s="69">
        <v>2.7595994638492468E-4</v>
      </c>
    </row>
    <row r="142" spans="1:5" x14ac:dyDescent="0.25">
      <c r="A142" s="69" t="s">
        <v>5574</v>
      </c>
      <c r="B142" s="69">
        <v>0.10163210596861941</v>
      </c>
      <c r="C142" s="69">
        <v>4.3365134431916737E-4</v>
      </c>
      <c r="D142" s="69">
        <v>0.10163210596861941</v>
      </c>
      <c r="E142" s="69">
        <v>4.3365134431916737E-4</v>
      </c>
    </row>
    <row r="143" spans="1:5" x14ac:dyDescent="0.25">
      <c r="A143" s="69" t="s">
        <v>5520</v>
      </c>
      <c r="B143" s="69">
        <v>0.13616652211621855</v>
      </c>
      <c r="C143" s="69">
        <v>9.146101080186075E-3</v>
      </c>
      <c r="D143" s="69">
        <v>0.13616652211621855</v>
      </c>
      <c r="E143" s="69">
        <v>9.146101080186075E-3</v>
      </c>
    </row>
    <row r="144" spans="1:5" x14ac:dyDescent="0.25">
      <c r="A144" s="69" t="s">
        <v>5463</v>
      </c>
      <c r="B144" s="69">
        <v>1.6548135299219429</v>
      </c>
      <c r="C144" s="69">
        <v>6.7413072616888748E-3</v>
      </c>
      <c r="D144" s="69">
        <v>1.6548135299219429</v>
      </c>
      <c r="E144" s="69">
        <v>6.7413072616888748E-3</v>
      </c>
    </row>
    <row r="145" spans="1:5" x14ac:dyDescent="0.25">
      <c r="A145" s="69" t="s">
        <v>5417</v>
      </c>
      <c r="B145" s="69">
        <v>1.584798549239139</v>
      </c>
      <c r="C145" s="69">
        <v>4.730741938027281E-3</v>
      </c>
      <c r="D145" s="69">
        <v>1.584798549239139</v>
      </c>
      <c r="E145" s="69">
        <v>4.730741938027281E-3</v>
      </c>
    </row>
    <row r="146" spans="1:5" x14ac:dyDescent="0.25">
      <c r="A146" s="69" t="s">
        <v>5222</v>
      </c>
      <c r="B146" s="69">
        <v>1.2166285579121658</v>
      </c>
      <c r="C146" s="69">
        <v>2.8345028778680122E-2</v>
      </c>
      <c r="D146" s="69">
        <v>1.2166285579121658</v>
      </c>
      <c r="E146" s="69">
        <v>2.8345028778680122E-2</v>
      </c>
    </row>
    <row r="147" spans="1:5" x14ac:dyDescent="0.25">
      <c r="A147" s="69" t="s">
        <v>4913</v>
      </c>
      <c r="B147" s="69">
        <v>5.6768903256327365E-2</v>
      </c>
      <c r="C147" s="69">
        <v>1.1826854845068202E-3</v>
      </c>
      <c r="D147" s="69">
        <v>5.6768903256327365E-2</v>
      </c>
      <c r="E147" s="69">
        <v>1.1826854845068202E-3</v>
      </c>
    </row>
    <row r="148" spans="1:5" x14ac:dyDescent="0.25">
      <c r="A148" s="69" t="s">
        <v>5421</v>
      </c>
      <c r="B148" s="69">
        <v>9.6112907040920917E-2</v>
      </c>
      <c r="C148" s="69">
        <v>9.34321532760388E-3</v>
      </c>
      <c r="D148" s="69">
        <v>9.6112907040920917E-2</v>
      </c>
      <c r="E148" s="69">
        <v>9.34321532760388E-3</v>
      </c>
    </row>
    <row r="149" spans="1:5" x14ac:dyDescent="0.25">
      <c r="A149" s="69" t="s">
        <v>5106</v>
      </c>
      <c r="B149" s="69">
        <v>0.10226287156035638</v>
      </c>
      <c r="C149" s="69">
        <v>3.3509422061026571E-3</v>
      </c>
      <c r="D149" s="69">
        <v>0.10226287156035638</v>
      </c>
      <c r="E149" s="69">
        <v>3.3509422061026571E-3</v>
      </c>
    </row>
    <row r="150" spans="1:5" x14ac:dyDescent="0.25">
      <c r="A150" s="69" t="s">
        <v>4966</v>
      </c>
      <c r="B150" s="69">
        <v>0.87278246471654974</v>
      </c>
      <c r="C150" s="69">
        <v>3.626902152487582E-3</v>
      </c>
      <c r="D150" s="69">
        <v>0.87278246471654974</v>
      </c>
      <c r="E150" s="69">
        <v>3.626902152487582E-3</v>
      </c>
    </row>
    <row r="151" spans="1:5" x14ac:dyDescent="0.25">
      <c r="A151" s="69" t="s">
        <v>5585</v>
      </c>
      <c r="B151" s="69">
        <v>9.3037924781203193E-3</v>
      </c>
      <c r="C151" s="69">
        <v>1.5769139793424269E-4</v>
      </c>
      <c r="D151" s="69">
        <v>9.3037924781203193E-3</v>
      </c>
      <c r="E151" s="69">
        <v>1.5769139793424269E-4</v>
      </c>
    </row>
    <row r="152" spans="1:5" x14ac:dyDescent="0.25">
      <c r="A152" s="69" t="s">
        <v>5476</v>
      </c>
      <c r="B152" s="69">
        <v>3.6669951904123632</v>
      </c>
      <c r="C152" s="69">
        <v>8.8307182843175899E-3</v>
      </c>
      <c r="D152" s="69">
        <v>3.6669951904123632</v>
      </c>
      <c r="E152" s="69">
        <v>8.8307182843175899E-3</v>
      </c>
    </row>
    <row r="153" spans="1:5" x14ac:dyDescent="0.25">
      <c r="A153" s="69" t="s">
        <v>5379</v>
      </c>
      <c r="B153" s="69">
        <v>2.8494441378222817</v>
      </c>
      <c r="C153" s="69">
        <v>0.17842781676259559</v>
      </c>
      <c r="D153" s="69">
        <v>2.8494441378222817</v>
      </c>
      <c r="E153" s="69">
        <v>0.17842781676259559</v>
      </c>
    </row>
    <row r="154" spans="1:5" x14ac:dyDescent="0.25">
      <c r="A154" s="69" t="s">
        <v>5339</v>
      </c>
      <c r="B154" s="69">
        <v>1.0983994323109674</v>
      </c>
      <c r="C154" s="69">
        <v>2.8778680122999289E-2</v>
      </c>
      <c r="D154" s="69">
        <v>1.0983994323109674</v>
      </c>
      <c r="E154" s="69">
        <v>2.8778680122999289E-2</v>
      </c>
    </row>
    <row r="155" spans="1:5" x14ac:dyDescent="0.25">
      <c r="A155" s="69" t="s">
        <v>5251</v>
      </c>
      <c r="B155" s="69">
        <v>0.1363242135141528</v>
      </c>
      <c r="C155" s="69">
        <v>7.1749586060080419E-3</v>
      </c>
      <c r="D155" s="69">
        <v>0.1363242135141528</v>
      </c>
      <c r="E155" s="69">
        <v>7.1749586060080419E-3</v>
      </c>
    </row>
    <row r="156" spans="1:5" x14ac:dyDescent="0.25">
      <c r="A156" s="69" t="s">
        <v>5174</v>
      </c>
      <c r="B156" s="69">
        <v>1.137822281794528</v>
      </c>
      <c r="C156" s="69">
        <v>6.6230387132381928E-3</v>
      </c>
      <c r="D156" s="69">
        <v>1.137822281794528</v>
      </c>
      <c r="E156" s="69">
        <v>6.6230387132381928E-3</v>
      </c>
    </row>
    <row r="157" spans="1:5" x14ac:dyDescent="0.25">
      <c r="A157" s="69" t="s">
        <v>5102</v>
      </c>
      <c r="B157" s="69">
        <v>1.0307498225971774</v>
      </c>
      <c r="C157" s="69">
        <v>2.7083497595206181E-2</v>
      </c>
      <c r="D157" s="69">
        <v>1.0307498225971774</v>
      </c>
      <c r="E157" s="69">
        <v>2.7083497595206181E-2</v>
      </c>
    </row>
    <row r="158" spans="1:5" x14ac:dyDescent="0.25">
      <c r="A158" s="69" t="s">
        <v>5020</v>
      </c>
      <c r="B158" s="69">
        <v>0.14156745249546637</v>
      </c>
      <c r="C158" s="69">
        <v>2.8384451628163682E-3</v>
      </c>
      <c r="D158" s="69">
        <v>0.14156745249546637</v>
      </c>
      <c r="E158" s="69">
        <v>2.8384451628163682E-3</v>
      </c>
    </row>
    <row r="159" spans="1:5" x14ac:dyDescent="0.25">
      <c r="A159" s="69" t="s">
        <v>4964</v>
      </c>
      <c r="B159" s="69">
        <v>0.48565008278798394</v>
      </c>
      <c r="C159" s="69">
        <v>3.8240163999053852E-3</v>
      </c>
      <c r="D159" s="69">
        <v>0.48565008278798394</v>
      </c>
      <c r="E159" s="69">
        <v>3.8240163999053852E-3</v>
      </c>
    </row>
    <row r="160" spans="1:5" x14ac:dyDescent="0.25">
      <c r="A160" s="69" t="s">
        <v>4921</v>
      </c>
      <c r="B160" s="69">
        <v>0.18213356461405031</v>
      </c>
      <c r="C160" s="69">
        <v>1.9711424741780336E-3</v>
      </c>
      <c r="D160" s="69">
        <v>0.18213356461405031</v>
      </c>
      <c r="E160" s="69">
        <v>1.9711424741780336E-3</v>
      </c>
    </row>
    <row r="161" spans="1:5" x14ac:dyDescent="0.25">
      <c r="A161" s="69" t="s">
        <v>5419</v>
      </c>
      <c r="B161" s="69">
        <v>2.8384451628163682E-2</v>
      </c>
      <c r="C161" s="69">
        <v>2.3653709690136404E-4</v>
      </c>
      <c r="D161" s="69">
        <v>2.8384451628163682E-2</v>
      </c>
      <c r="E161" s="69">
        <v>2.3653709690136404E-4</v>
      </c>
    </row>
    <row r="162" spans="1:5" x14ac:dyDescent="0.25">
      <c r="A162" s="69" t="s">
        <v>5473</v>
      </c>
      <c r="B162" s="69">
        <v>8.2641725143893403</v>
      </c>
      <c r="C162" s="69">
        <v>1.584798549239139E-2</v>
      </c>
      <c r="D162" s="69">
        <v>8.2641725143893403</v>
      </c>
      <c r="E162" s="69">
        <v>1.584798549239139E-2</v>
      </c>
    </row>
    <row r="163" spans="1:5" x14ac:dyDescent="0.25">
      <c r="A163" s="69" t="s">
        <v>5469</v>
      </c>
      <c r="B163" s="69">
        <v>6.9541906489001021E-2</v>
      </c>
      <c r="C163" s="69">
        <v>8.278798391547741E-4</v>
      </c>
      <c r="D163" s="69">
        <v>6.9541906489001021E-2</v>
      </c>
      <c r="E163" s="69">
        <v>8.278798391547741E-4</v>
      </c>
    </row>
    <row r="164" spans="1:5" x14ac:dyDescent="0.25">
      <c r="A164" s="69" t="s">
        <v>5333</v>
      </c>
      <c r="B164" s="69">
        <v>7.0426555231412129</v>
      </c>
      <c r="C164" s="69">
        <v>9.2210044942048416E-2</v>
      </c>
      <c r="D164" s="69">
        <v>7.0426555231412129</v>
      </c>
      <c r="E164" s="69">
        <v>9.2210044942048416E-2</v>
      </c>
    </row>
    <row r="165" spans="1:5" x14ac:dyDescent="0.25">
      <c r="A165" s="69" t="s">
        <v>5248</v>
      </c>
      <c r="B165" s="69">
        <v>0.47930300402113063</v>
      </c>
      <c r="C165" s="69">
        <v>4.8884333359615235E-3</v>
      </c>
      <c r="D165" s="69">
        <v>0.47930300402113063</v>
      </c>
      <c r="E165" s="69">
        <v>4.8884333359615235E-3</v>
      </c>
    </row>
    <row r="166" spans="1:5" x14ac:dyDescent="0.25">
      <c r="A166" s="69" t="s">
        <v>5100</v>
      </c>
      <c r="B166" s="69">
        <v>1.3490499093274462</v>
      </c>
      <c r="C166" s="69">
        <v>5.28266183079713E-3</v>
      </c>
      <c r="D166" s="69">
        <v>1.3490499093274462</v>
      </c>
      <c r="E166" s="69">
        <v>5.28266183079713E-3</v>
      </c>
    </row>
    <row r="167" spans="1:5" x14ac:dyDescent="0.25">
      <c r="A167" s="69" t="s">
        <v>5017</v>
      </c>
      <c r="B167" s="69">
        <v>1.2469841520145075</v>
      </c>
      <c r="C167" s="69">
        <v>1.8371047859339271E-2</v>
      </c>
      <c r="D167" s="69">
        <v>1.2469841520145075</v>
      </c>
      <c r="E167" s="69">
        <v>1.8371047859339271E-2</v>
      </c>
    </row>
    <row r="168" spans="1:5" x14ac:dyDescent="0.25">
      <c r="A168" s="69" t="s">
        <v>4961</v>
      </c>
      <c r="B168" s="69">
        <v>0.17708743988015455</v>
      </c>
      <c r="C168" s="69">
        <v>3.7057478514547033E-3</v>
      </c>
      <c r="D168" s="69">
        <v>0.17708743988015455</v>
      </c>
      <c r="E168" s="69">
        <v>3.7057478514547033E-3</v>
      </c>
    </row>
    <row r="169" spans="1:5" x14ac:dyDescent="0.25">
      <c r="A169" s="69" t="s">
        <v>5579</v>
      </c>
      <c r="B169" s="69">
        <v>0.4521012378774738</v>
      </c>
      <c r="C169" s="69">
        <v>3.0119057005440354E-2</v>
      </c>
      <c r="D169" s="69">
        <v>0.4521012378774738</v>
      </c>
      <c r="E169" s="69">
        <v>3.0119057005440354E-2</v>
      </c>
    </row>
    <row r="170" spans="1:5" x14ac:dyDescent="0.25">
      <c r="A170" s="69" t="s">
        <v>5471</v>
      </c>
      <c r="B170" s="69">
        <v>0.1196877710320902</v>
      </c>
      <c r="C170" s="69">
        <v>4.7307419380272807E-4</v>
      </c>
      <c r="D170" s="69">
        <v>0.1196877710320902</v>
      </c>
      <c r="E170" s="69">
        <v>4.7307419380272807E-4</v>
      </c>
    </row>
    <row r="171" spans="1:5" x14ac:dyDescent="0.25">
      <c r="A171" s="69" t="s">
        <v>5331</v>
      </c>
      <c r="B171" s="69">
        <v>0.41409761097532127</v>
      </c>
      <c r="C171" s="69">
        <v>2.9961365607506112E-3</v>
      </c>
      <c r="D171" s="69">
        <v>0.41409761097532127</v>
      </c>
      <c r="E171" s="69">
        <v>2.9961365607506112E-3</v>
      </c>
    </row>
    <row r="172" spans="1:5" x14ac:dyDescent="0.25">
      <c r="A172" s="69" t="s">
        <v>5245</v>
      </c>
      <c r="B172" s="69">
        <v>0.25672159583694709</v>
      </c>
      <c r="C172" s="69">
        <v>5.1249704328628874E-3</v>
      </c>
      <c r="D172" s="69">
        <v>0.25672159583694709</v>
      </c>
      <c r="E172" s="69">
        <v>5.1249704328628874E-3</v>
      </c>
    </row>
    <row r="173" spans="1:5" x14ac:dyDescent="0.25">
      <c r="A173" s="69" t="s">
        <v>5172</v>
      </c>
      <c r="B173" s="69">
        <v>0.12402428447528187</v>
      </c>
      <c r="C173" s="69">
        <v>9.4614838760545615E-4</v>
      </c>
      <c r="D173" s="69">
        <v>0.12402428447528187</v>
      </c>
      <c r="E173" s="69">
        <v>9.4614838760545615E-4</v>
      </c>
    </row>
    <row r="174" spans="1:5" x14ac:dyDescent="0.25">
      <c r="A174" s="69" t="s">
        <v>4959</v>
      </c>
      <c r="B174" s="69">
        <v>0.16462981944334937</v>
      </c>
      <c r="C174" s="69">
        <v>2.0499881731451549E-3</v>
      </c>
      <c r="D174" s="69">
        <v>0.16462981944334937</v>
      </c>
      <c r="E174" s="69">
        <v>2.0499881731451549E-3</v>
      </c>
    </row>
    <row r="175" spans="1:5" x14ac:dyDescent="0.25">
      <c r="A175" s="69" t="s">
        <v>4919</v>
      </c>
      <c r="B175" s="69">
        <v>3.7530552708349763E-2</v>
      </c>
      <c r="C175" s="69">
        <v>6.8989986596231173E-3</v>
      </c>
      <c r="D175" s="69">
        <v>3.7530552708349763E-2</v>
      </c>
      <c r="E175" s="69">
        <v>6.8989986596231173E-3</v>
      </c>
    </row>
    <row r="176" spans="1:5" x14ac:dyDescent="0.25">
      <c r="A176" s="69" t="s">
        <v>5153</v>
      </c>
      <c r="B176" s="69">
        <v>4.2576677442245525E-2</v>
      </c>
      <c r="C176" s="69">
        <v>2.3653709690136404E-4</v>
      </c>
      <c r="D176" s="69">
        <v>4.2576677442245525E-2</v>
      </c>
      <c r="E176" s="69">
        <v>2.3653709690136404E-4</v>
      </c>
    </row>
    <row r="177" spans="1:5" x14ac:dyDescent="0.25">
      <c r="A177" s="69" t="s">
        <v>5581</v>
      </c>
      <c r="B177" s="69">
        <v>0.27722147756839866</v>
      </c>
      <c r="C177" s="69">
        <v>2.2076795710793975E-3</v>
      </c>
      <c r="D177" s="69">
        <v>0.27722147756839866</v>
      </c>
      <c r="E177" s="69">
        <v>2.2076795710793975E-3</v>
      </c>
    </row>
    <row r="178" spans="1:5" x14ac:dyDescent="0.25">
      <c r="A178" s="69" t="s">
        <v>5001</v>
      </c>
      <c r="B178" s="69">
        <v>0.64953086809114557</v>
      </c>
      <c r="C178" s="69">
        <v>1.1393203500749034E-2</v>
      </c>
      <c r="D178" s="69">
        <v>0.64953086809114557</v>
      </c>
      <c r="E178" s="69">
        <v>1.1393203500749034E-2</v>
      </c>
    </row>
    <row r="179" spans="1:5" x14ac:dyDescent="0.25">
      <c r="A179" s="69" t="s">
        <v>4940</v>
      </c>
      <c r="B179" s="69">
        <v>1.5256642750137981</v>
      </c>
      <c r="C179" s="69">
        <v>1.0604746511077821E-2</v>
      </c>
      <c r="D179" s="69">
        <v>1.5256642750137981</v>
      </c>
      <c r="E179" s="69">
        <v>1.0604746511077821E-2</v>
      </c>
    </row>
    <row r="180" spans="1:5" x14ac:dyDescent="0.25">
      <c r="A180" s="69" t="s">
        <v>4902</v>
      </c>
      <c r="B180" s="69">
        <v>1.2716234329417331</v>
      </c>
      <c r="C180" s="69">
        <v>2.0736418828352914E-2</v>
      </c>
      <c r="D180" s="69">
        <v>1.2716234329417331</v>
      </c>
      <c r="E180" s="69">
        <v>2.0736418828352914E-2</v>
      </c>
    </row>
    <row r="181" spans="1:5" x14ac:dyDescent="0.25">
      <c r="A181" s="69" t="s">
        <v>5456</v>
      </c>
      <c r="B181" s="69">
        <v>0.93688401797681942</v>
      </c>
      <c r="C181" s="69">
        <v>4.4547819916423556E-3</v>
      </c>
      <c r="D181" s="69">
        <v>0.93688401797681942</v>
      </c>
      <c r="E181" s="69">
        <v>4.4547819916423556E-3</v>
      </c>
    </row>
    <row r="182" spans="1:5" x14ac:dyDescent="0.25">
      <c r="A182" s="69" t="s">
        <v>5315</v>
      </c>
      <c r="B182" s="69">
        <v>0.68386816999132694</v>
      </c>
      <c r="C182" s="69">
        <v>7.4903414018765279E-3</v>
      </c>
      <c r="D182" s="69">
        <v>0.68386816999132694</v>
      </c>
      <c r="E182" s="69">
        <v>7.4903414018765279E-3</v>
      </c>
    </row>
    <row r="183" spans="1:5" x14ac:dyDescent="0.25">
      <c r="A183" s="69" t="s">
        <v>5145</v>
      </c>
      <c r="B183" s="69">
        <v>0.92008988409682246</v>
      </c>
      <c r="C183" s="69">
        <v>8.7912954348340292E-3</v>
      </c>
      <c r="D183" s="69">
        <v>0.92008988409682246</v>
      </c>
      <c r="E183" s="69">
        <v>8.7912954348340292E-3</v>
      </c>
    </row>
    <row r="184" spans="1:5" x14ac:dyDescent="0.25">
      <c r="A184" s="69" t="s">
        <v>5065</v>
      </c>
      <c r="B184" s="69">
        <v>1.0240873610344556</v>
      </c>
      <c r="C184" s="69">
        <v>8.3182212410313015E-3</v>
      </c>
      <c r="D184" s="69">
        <v>1.0240873610344556</v>
      </c>
      <c r="E184" s="69">
        <v>8.3182212410313015E-3</v>
      </c>
    </row>
    <row r="185" spans="1:5" x14ac:dyDescent="0.25">
      <c r="A185" s="69" t="s">
        <v>5004</v>
      </c>
      <c r="B185" s="69">
        <v>0.13246077426476385</v>
      </c>
      <c r="C185" s="69">
        <v>1.2615311834739415E-3</v>
      </c>
      <c r="D185" s="69">
        <v>0.13246077426476385</v>
      </c>
      <c r="E185" s="69">
        <v>1.2615311834739415E-3</v>
      </c>
    </row>
    <row r="186" spans="1:5" x14ac:dyDescent="0.25">
      <c r="A186" s="69" t="s">
        <v>4899</v>
      </c>
      <c r="B186" s="69">
        <v>0.24221398722699677</v>
      </c>
      <c r="C186" s="69">
        <v>3.7845935504218246E-3</v>
      </c>
      <c r="D186" s="69">
        <v>0.24221398722699677</v>
      </c>
      <c r="E186" s="69">
        <v>3.7845935504218246E-3</v>
      </c>
    </row>
    <row r="187" spans="1:5" x14ac:dyDescent="0.25">
      <c r="A187" s="69" t="s">
        <v>5454</v>
      </c>
      <c r="B187" s="69">
        <v>0.25829850981628955</v>
      </c>
      <c r="C187" s="69">
        <v>5.5191989276984937E-4</v>
      </c>
      <c r="D187" s="69">
        <v>0.25829850981628955</v>
      </c>
      <c r="E187" s="69">
        <v>5.5191989276984937E-4</v>
      </c>
    </row>
    <row r="188" spans="1:5" x14ac:dyDescent="0.25">
      <c r="A188" s="69" t="s">
        <v>5364</v>
      </c>
      <c r="B188" s="69">
        <v>0.59843885516045103</v>
      </c>
      <c r="C188" s="69">
        <v>1.7346053772766695E-3</v>
      </c>
      <c r="D188" s="69">
        <v>0.59843885516045103</v>
      </c>
      <c r="E188" s="69">
        <v>1.7346053772766695E-3</v>
      </c>
    </row>
    <row r="189" spans="1:5" x14ac:dyDescent="0.25">
      <c r="A189" s="69" t="s">
        <v>5229</v>
      </c>
      <c r="B189" s="69">
        <v>1.6119214696838287</v>
      </c>
      <c r="C189" s="69">
        <v>2.5861389261215801E-2</v>
      </c>
      <c r="D189" s="69">
        <v>1.6119214696838287</v>
      </c>
      <c r="E189" s="69">
        <v>2.5861389261215801E-2</v>
      </c>
    </row>
    <row r="190" spans="1:5" x14ac:dyDescent="0.25">
      <c r="A190" s="69" t="s">
        <v>5143</v>
      </c>
      <c r="B190" s="69">
        <v>0.19553733343846094</v>
      </c>
      <c r="C190" s="69">
        <v>6.3076559173697077E-4</v>
      </c>
      <c r="D190" s="69">
        <v>0.19553733343846094</v>
      </c>
      <c r="E190" s="69">
        <v>6.3076559173697077E-4</v>
      </c>
    </row>
    <row r="191" spans="1:5" x14ac:dyDescent="0.25">
      <c r="A191" s="69" t="s">
        <v>5369</v>
      </c>
      <c r="B191" s="69">
        <v>5.2156429866750766E-2</v>
      </c>
      <c r="C191" s="69">
        <v>1.9317196246944729E-3</v>
      </c>
      <c r="D191" s="69">
        <v>5.2156429866750766E-2</v>
      </c>
      <c r="E191" s="69">
        <v>1.9317196246944729E-3</v>
      </c>
    </row>
    <row r="192" spans="1:5" x14ac:dyDescent="0.25">
      <c r="A192" s="69" t="s">
        <v>5140</v>
      </c>
      <c r="B192" s="69">
        <v>1.0243238981313569</v>
      </c>
      <c r="C192" s="69">
        <v>3.3509422061026571E-3</v>
      </c>
      <c r="D192" s="69">
        <v>1.0243238981313569</v>
      </c>
      <c r="E192" s="69">
        <v>3.3509422061026571E-3</v>
      </c>
    </row>
    <row r="193" spans="1:5" x14ac:dyDescent="0.25">
      <c r="A193" s="69" t="s">
        <v>5320</v>
      </c>
      <c r="B193" s="69">
        <v>0.46479539541118031</v>
      </c>
      <c r="C193" s="69">
        <v>8.1211069936134982E-3</v>
      </c>
      <c r="D193" s="69">
        <v>0.46479539541118031</v>
      </c>
      <c r="E193" s="69">
        <v>8.1211069936134982E-3</v>
      </c>
    </row>
    <row r="194" spans="1:5" x14ac:dyDescent="0.25">
      <c r="A194" s="69" t="s">
        <v>4937</v>
      </c>
      <c r="B194" s="69">
        <v>0.47240400536150751</v>
      </c>
      <c r="C194" s="69">
        <v>9.7768666719230471E-3</v>
      </c>
      <c r="D194" s="69">
        <v>0.47240400536150751</v>
      </c>
      <c r="E194" s="69">
        <v>9.7768666719230471E-3</v>
      </c>
    </row>
    <row r="195" spans="1:5" x14ac:dyDescent="0.25">
      <c r="A195" s="69" t="s">
        <v>4897</v>
      </c>
      <c r="B195" s="69">
        <v>0.17937396515020107</v>
      </c>
      <c r="C195" s="69">
        <v>2.9567137112670502E-3</v>
      </c>
      <c r="D195" s="69">
        <v>0.17937396515020107</v>
      </c>
      <c r="E195" s="69">
        <v>2.9567137112670502E-3</v>
      </c>
    </row>
    <row r="196" spans="1:5" x14ac:dyDescent="0.25">
      <c r="A196" s="69" t="s">
        <v>5562</v>
      </c>
      <c r="B196" s="69">
        <v>0.78151856816210674</v>
      </c>
      <c r="C196" s="69">
        <v>4.7307419380272807E-4</v>
      </c>
      <c r="D196" s="69">
        <v>0.78151856816210674</v>
      </c>
      <c r="E196" s="69">
        <v>4.7307419380272807E-4</v>
      </c>
    </row>
    <row r="197" spans="1:5" x14ac:dyDescent="0.25">
      <c r="A197" s="69" t="s">
        <v>5514</v>
      </c>
      <c r="B197" s="69">
        <v>0.17645667428841758</v>
      </c>
      <c r="C197" s="69">
        <v>4.7307419380272807E-4</v>
      </c>
      <c r="D197" s="69">
        <v>0.17645667428841758</v>
      </c>
      <c r="E197" s="69">
        <v>4.7307419380272807E-4</v>
      </c>
    </row>
    <row r="198" spans="1:5" x14ac:dyDescent="0.25">
      <c r="A198" s="69" t="s">
        <v>5452</v>
      </c>
      <c r="B198" s="69">
        <v>0.78214933375384377</v>
      </c>
      <c r="C198" s="69">
        <v>5.0461247338957661E-3</v>
      </c>
      <c r="D198" s="69">
        <v>0.78214933375384377</v>
      </c>
      <c r="E198" s="69">
        <v>5.0461247338957661E-3</v>
      </c>
    </row>
    <row r="199" spans="1:5" x14ac:dyDescent="0.25">
      <c r="A199" s="69" t="s">
        <v>5410</v>
      </c>
      <c r="B199" s="69">
        <v>0.77737916896633286</v>
      </c>
      <c r="C199" s="69">
        <v>9.7374438224394864E-3</v>
      </c>
      <c r="D199" s="69">
        <v>0.77737916896633286</v>
      </c>
      <c r="E199" s="69">
        <v>9.7374438224394864E-3</v>
      </c>
    </row>
    <row r="200" spans="1:5" x14ac:dyDescent="0.25">
      <c r="A200" s="69" t="s">
        <v>5359</v>
      </c>
      <c r="B200" s="69">
        <v>1.8643853977765512</v>
      </c>
      <c r="C200" s="69">
        <v>7.3523614286840649E-2</v>
      </c>
      <c r="D200" s="69">
        <v>1.8643853977765512</v>
      </c>
      <c r="E200" s="69">
        <v>7.3523614286840649E-2</v>
      </c>
    </row>
    <row r="201" spans="1:5" x14ac:dyDescent="0.25">
      <c r="A201" s="69" t="s">
        <v>5225</v>
      </c>
      <c r="B201" s="69">
        <v>1.6200031538279587</v>
      </c>
      <c r="C201" s="69">
        <v>1.6084522589292754E-2</v>
      </c>
      <c r="D201" s="69">
        <v>1.6200031538279587</v>
      </c>
      <c r="E201" s="69">
        <v>1.6084522589292754E-2</v>
      </c>
    </row>
    <row r="202" spans="1:5" x14ac:dyDescent="0.25">
      <c r="A202" s="69" t="s">
        <v>5138</v>
      </c>
      <c r="B202" s="69">
        <v>1.5177797051170859E-2</v>
      </c>
      <c r="C202" s="69">
        <v>2.7595994638492468E-4</v>
      </c>
      <c r="D202" s="69">
        <v>1.5177797051170859E-2</v>
      </c>
      <c r="E202" s="69">
        <v>2.7595994638492468E-4</v>
      </c>
    </row>
    <row r="203" spans="1:5" x14ac:dyDescent="0.25">
      <c r="A203" s="69" t="s">
        <v>4894</v>
      </c>
      <c r="B203" s="69">
        <v>0.18911140897264053</v>
      </c>
      <c r="C203" s="69">
        <v>1.3009540329575022E-3</v>
      </c>
      <c r="D203" s="69">
        <v>0.18911140897264053</v>
      </c>
      <c r="E203" s="69">
        <v>1.3009540329575022E-3</v>
      </c>
    </row>
    <row r="204" spans="1:5" x14ac:dyDescent="0.25">
      <c r="A204" s="69" t="s">
        <v>5559</v>
      </c>
      <c r="B204" s="69">
        <v>0.9010486477962627</v>
      </c>
      <c r="C204" s="69">
        <v>3.745170700938264E-3</v>
      </c>
      <c r="D204" s="69">
        <v>0.9010486477962627</v>
      </c>
      <c r="E204" s="69">
        <v>3.745170700938264E-3</v>
      </c>
    </row>
    <row r="205" spans="1:5" x14ac:dyDescent="0.25">
      <c r="A205" s="69" t="s">
        <v>5176</v>
      </c>
      <c r="B205" s="69">
        <v>10.118899314042419</v>
      </c>
      <c r="C205" s="69">
        <v>0.16317117401245762</v>
      </c>
      <c r="D205" s="69">
        <v>10.118899314042419</v>
      </c>
      <c r="E205" s="69">
        <v>0.16317117401245762</v>
      </c>
    </row>
    <row r="206" spans="1:5" x14ac:dyDescent="0.25">
      <c r="A206" s="69" t="s">
        <v>5062</v>
      </c>
      <c r="B206" s="69">
        <v>3.9482772214775683</v>
      </c>
      <c r="C206" s="69">
        <v>1.352203737286131E-2</v>
      </c>
      <c r="D206" s="69">
        <v>3.9482772214775683</v>
      </c>
      <c r="E206" s="69">
        <v>1.352203737286131E-2</v>
      </c>
    </row>
    <row r="207" spans="1:5" x14ac:dyDescent="0.25">
      <c r="A207" s="69" t="s">
        <v>5517</v>
      </c>
      <c r="B207" s="69">
        <v>1.1559962154064496</v>
      </c>
      <c r="C207" s="69">
        <v>3.2720965071355358E-3</v>
      </c>
      <c r="D207" s="69">
        <v>1.1559962154064496</v>
      </c>
      <c r="E207" s="69">
        <v>3.2720965071355358E-3</v>
      </c>
    </row>
    <row r="208" spans="1:5" x14ac:dyDescent="0.25">
      <c r="A208" s="69" t="s">
        <v>5083</v>
      </c>
      <c r="B208" s="69">
        <v>8.4693684459512735</v>
      </c>
      <c r="C208" s="69">
        <v>4.5218008357644092E-2</v>
      </c>
      <c r="D208" s="69">
        <v>8.4693684459512735</v>
      </c>
      <c r="E208" s="69">
        <v>4.5218008357644092E-2</v>
      </c>
    </row>
    <row r="209" spans="1:5" x14ac:dyDescent="0.25">
      <c r="A209" s="69" t="s">
        <v>4947</v>
      </c>
      <c r="B209" s="69">
        <v>7.312938579200505E-2</v>
      </c>
      <c r="C209" s="69">
        <v>5.0461247338957661E-3</v>
      </c>
      <c r="D209" s="69">
        <v>7.312938579200505E-2</v>
      </c>
      <c r="E209" s="69">
        <v>5.0461247338957661E-3</v>
      </c>
    </row>
    <row r="210" spans="1:5" x14ac:dyDescent="0.25">
      <c r="A210" s="69" t="s">
        <v>4909</v>
      </c>
      <c r="B210" s="69">
        <v>7.253804304975163E-2</v>
      </c>
      <c r="C210" s="69">
        <v>9.0672553812189537E-3</v>
      </c>
      <c r="D210" s="69">
        <v>7.253804304975163E-2</v>
      </c>
      <c r="E210" s="69">
        <v>9.0672553812189537E-3</v>
      </c>
    </row>
    <row r="211" spans="1:5" x14ac:dyDescent="0.25">
      <c r="A211" s="69" t="s">
        <v>5570</v>
      </c>
      <c r="B211" s="69">
        <v>0.80115114720491998</v>
      </c>
      <c r="C211" s="69">
        <v>1.0013403768824411E-2</v>
      </c>
      <c r="D211" s="69">
        <v>0.80115114720491998</v>
      </c>
      <c r="E211" s="69">
        <v>1.0013403768824411E-2</v>
      </c>
    </row>
    <row r="212" spans="1:5" x14ac:dyDescent="0.25">
      <c r="A212" s="69" t="s">
        <v>5415</v>
      </c>
      <c r="B212" s="69">
        <v>4.7307419380272803E-2</v>
      </c>
      <c r="C212" s="69">
        <v>7.8845698967121346E-4</v>
      </c>
      <c r="D212" s="69">
        <v>4.7307419380272803E-2</v>
      </c>
      <c r="E212" s="69">
        <v>7.8845698967121346E-4</v>
      </c>
    </row>
    <row r="213" spans="1:5" x14ac:dyDescent="0.25">
      <c r="A213" s="69" t="s">
        <v>5367</v>
      </c>
      <c r="B213" s="69">
        <v>0.19218639123235828</v>
      </c>
      <c r="C213" s="69">
        <v>2.5624852164314437E-3</v>
      </c>
      <c r="D213" s="69">
        <v>0.19218639123235828</v>
      </c>
      <c r="E213" s="69">
        <v>2.5624852164314437E-3</v>
      </c>
    </row>
    <row r="214" spans="1:5" x14ac:dyDescent="0.25">
      <c r="A214" s="69" t="s">
        <v>5325</v>
      </c>
      <c r="B214" s="69">
        <v>1.2597571552471813</v>
      </c>
      <c r="C214" s="69">
        <v>0.11684932586927384</v>
      </c>
      <c r="D214" s="69">
        <v>1.2597571552471813</v>
      </c>
      <c r="E214" s="69">
        <v>0.11684932586927384</v>
      </c>
    </row>
    <row r="215" spans="1:5" x14ac:dyDescent="0.25">
      <c r="A215" s="69" t="s">
        <v>5237</v>
      </c>
      <c r="B215" s="69">
        <v>1.9828904833241348</v>
      </c>
      <c r="C215" s="69">
        <v>1.3640305921311992E-2</v>
      </c>
      <c r="D215" s="69">
        <v>1.9828904833241348</v>
      </c>
      <c r="E215" s="69">
        <v>1.3640305921311992E-2</v>
      </c>
    </row>
    <row r="216" spans="1:5" x14ac:dyDescent="0.25">
      <c r="A216" s="69" t="s">
        <v>5151</v>
      </c>
      <c r="B216" s="69">
        <v>2.9804462666561538</v>
      </c>
      <c r="C216" s="69">
        <v>1.7267208073799573E-2</v>
      </c>
      <c r="D216" s="69">
        <v>2.9804462666561538</v>
      </c>
      <c r="E216" s="69">
        <v>1.7267208073799573E-2</v>
      </c>
    </row>
    <row r="217" spans="1:5" x14ac:dyDescent="0.25">
      <c r="A217" s="69" t="s">
        <v>5075</v>
      </c>
      <c r="B217" s="69">
        <v>13.204919971615549</v>
      </c>
      <c r="C217" s="69">
        <v>1.9829693290231019E-2</v>
      </c>
      <c r="D217" s="69">
        <v>13.204919971615549</v>
      </c>
      <c r="E217" s="69">
        <v>1.9829693290231019E-2</v>
      </c>
    </row>
    <row r="218" spans="1:5" x14ac:dyDescent="0.25">
      <c r="A218" s="69" t="s">
        <v>5009</v>
      </c>
      <c r="B218" s="69">
        <v>0.21714105495545219</v>
      </c>
      <c r="C218" s="69">
        <v>7.0961129070409206E-4</v>
      </c>
      <c r="D218" s="69">
        <v>0.21714105495545219</v>
      </c>
      <c r="E218" s="69">
        <v>7.0961129070409206E-4</v>
      </c>
    </row>
    <row r="219" spans="1:5" x14ac:dyDescent="0.25">
      <c r="A219" s="69" t="s">
        <v>4945</v>
      </c>
      <c r="B219" s="69">
        <v>1.8962390601592682</v>
      </c>
      <c r="C219" s="69">
        <v>2.5309469368445952E-2</v>
      </c>
      <c r="D219" s="69">
        <v>1.8962390601592682</v>
      </c>
      <c r="E219" s="69">
        <v>2.5309469368445952E-2</v>
      </c>
    </row>
    <row r="220" spans="1:5" x14ac:dyDescent="0.25">
      <c r="A220" s="69" t="s">
        <v>5068</v>
      </c>
      <c r="B220" s="69">
        <v>0.96467712686272966</v>
      </c>
      <c r="C220" s="69">
        <v>1.3443191673894189E-2</v>
      </c>
      <c r="D220" s="69">
        <v>0.96467712686272966</v>
      </c>
      <c r="E220" s="69">
        <v>1.3443191673894189E-2</v>
      </c>
    </row>
    <row r="221" spans="1:5" x14ac:dyDescent="0.25">
      <c r="A221" s="69" t="s">
        <v>5566</v>
      </c>
      <c r="B221" s="69">
        <v>1.4076322636600174</v>
      </c>
      <c r="C221" s="69">
        <v>9.4220610265710013E-3</v>
      </c>
      <c r="D221" s="69">
        <v>1.4076322636600174</v>
      </c>
      <c r="E221" s="69">
        <v>9.4220610265710013E-3</v>
      </c>
    </row>
    <row r="222" spans="1:5" x14ac:dyDescent="0.25">
      <c r="A222" s="69" t="s">
        <v>5231</v>
      </c>
      <c r="B222" s="69">
        <v>0.2754474493416384</v>
      </c>
      <c r="C222" s="69">
        <v>1.2221083339903809E-3</v>
      </c>
      <c r="D222" s="69">
        <v>0.2754474493416384</v>
      </c>
      <c r="E222" s="69">
        <v>1.2221083339903809E-3</v>
      </c>
    </row>
    <row r="223" spans="1:5" x14ac:dyDescent="0.25">
      <c r="A223" s="69" t="s">
        <v>5460</v>
      </c>
      <c r="B223" s="69">
        <v>0.32326736576519749</v>
      </c>
      <c r="C223" s="69">
        <v>1.2615311834739415E-3</v>
      </c>
      <c r="D223" s="69">
        <v>0.32326736576519749</v>
      </c>
      <c r="E223" s="69">
        <v>1.2615311834739415E-3</v>
      </c>
    </row>
    <row r="224" spans="1:5" x14ac:dyDescent="0.25">
      <c r="A224" s="69" t="s">
        <v>5412</v>
      </c>
      <c r="B224" s="69">
        <v>1.0917763935977292</v>
      </c>
      <c r="C224" s="69">
        <v>1.1550894898683276E-2</v>
      </c>
      <c r="D224" s="69">
        <v>1.0917763935977292</v>
      </c>
      <c r="E224" s="69">
        <v>1.1550894898683276E-2</v>
      </c>
    </row>
    <row r="225" spans="1:5" x14ac:dyDescent="0.25">
      <c r="A225" s="69" t="s">
        <v>5366</v>
      </c>
      <c r="B225" s="69">
        <v>2.5788851218166049</v>
      </c>
      <c r="C225" s="69">
        <v>9.9187889300638654E-2</v>
      </c>
      <c r="D225" s="69">
        <v>2.5788851218166049</v>
      </c>
      <c r="E225" s="69">
        <v>9.9187889300638654E-2</v>
      </c>
    </row>
    <row r="226" spans="1:5" x14ac:dyDescent="0.25">
      <c r="A226" s="69" t="s">
        <v>5323</v>
      </c>
      <c r="B226" s="69">
        <v>0.17543168020184499</v>
      </c>
      <c r="C226" s="69">
        <v>9.8557123708901679E-4</v>
      </c>
      <c r="D226" s="69">
        <v>0.17543168020184499</v>
      </c>
      <c r="E226" s="69">
        <v>9.8557123708901679E-4</v>
      </c>
    </row>
    <row r="227" spans="1:5" x14ac:dyDescent="0.25">
      <c r="A227" s="69" t="s">
        <v>5234</v>
      </c>
      <c r="B227" s="69">
        <v>0.89663328865410397</v>
      </c>
      <c r="C227" s="69">
        <v>7.5218796814633768E-2</v>
      </c>
      <c r="D227" s="69">
        <v>0.89663328865410397</v>
      </c>
      <c r="E227" s="69">
        <v>7.5218796814633768E-2</v>
      </c>
    </row>
    <row r="228" spans="1:5" x14ac:dyDescent="0.25">
      <c r="A228" s="69" t="s">
        <v>5149</v>
      </c>
      <c r="B228" s="69">
        <v>0.84084995663486561</v>
      </c>
      <c r="C228" s="69">
        <v>3.0355594102341719E-3</v>
      </c>
      <c r="D228" s="69">
        <v>0.84084995663486561</v>
      </c>
      <c r="E228" s="69">
        <v>3.0355594102341719E-3</v>
      </c>
    </row>
    <row r="229" spans="1:5" x14ac:dyDescent="0.25">
      <c r="A229" s="69" t="s">
        <v>5072</v>
      </c>
      <c r="B229" s="69">
        <v>0.49172120160845229</v>
      </c>
      <c r="C229" s="69">
        <v>1.0249940865725774E-3</v>
      </c>
      <c r="D229" s="69">
        <v>0.49172120160845229</v>
      </c>
      <c r="E229" s="69">
        <v>1.0249940865725774E-3</v>
      </c>
    </row>
    <row r="230" spans="1:5" x14ac:dyDescent="0.25">
      <c r="A230" s="69" t="s">
        <v>5006</v>
      </c>
      <c r="B230" s="69">
        <v>0.13360403689978712</v>
      </c>
      <c r="C230" s="69">
        <v>2.0105653236615942E-3</v>
      </c>
      <c r="D230" s="69">
        <v>0.13360403689978712</v>
      </c>
      <c r="E230" s="69">
        <v>2.0105653236615942E-3</v>
      </c>
    </row>
    <row r="231" spans="1:5" x14ac:dyDescent="0.25">
      <c r="A231" s="69" t="s">
        <v>4943</v>
      </c>
      <c r="B231" s="69">
        <v>1.3170385555467949</v>
      </c>
      <c r="C231" s="69">
        <v>0.10975321296223291</v>
      </c>
      <c r="D231" s="69">
        <v>1.3170385555467949</v>
      </c>
      <c r="E231" s="69">
        <v>0.10975321296223291</v>
      </c>
    </row>
    <row r="232" spans="1:5" x14ac:dyDescent="0.25">
      <c r="A232" s="69" t="s">
        <v>5564</v>
      </c>
      <c r="B232" s="69">
        <v>0.91177166285579125</v>
      </c>
      <c r="C232" s="69">
        <v>2.2076795710793975E-3</v>
      </c>
      <c r="D232" s="69">
        <v>0.91177166285579125</v>
      </c>
      <c r="E232" s="69">
        <v>2.2076795710793975E-3</v>
      </c>
    </row>
    <row r="233" spans="1:5" x14ac:dyDescent="0.25">
      <c r="A233" s="69" t="s">
        <v>5515</v>
      </c>
      <c r="B233" s="69">
        <v>9.1066782307025144E-3</v>
      </c>
      <c r="C233" s="69">
        <v>8.278798391547741E-4</v>
      </c>
      <c r="D233" s="69">
        <v>9.1066782307025144E-3</v>
      </c>
      <c r="E233" s="69">
        <v>8.278798391547741E-4</v>
      </c>
    </row>
    <row r="234" spans="1:5" x14ac:dyDescent="0.25">
      <c r="A234" s="69" t="s">
        <v>5458</v>
      </c>
      <c r="B234" s="69">
        <v>0.17823070251517781</v>
      </c>
      <c r="C234" s="69">
        <v>4.3365134431916737E-4</v>
      </c>
      <c r="D234" s="69">
        <v>0.17823070251517781</v>
      </c>
      <c r="E234" s="69">
        <v>4.3365134431916737E-4</v>
      </c>
    </row>
    <row r="235" spans="1:5" x14ac:dyDescent="0.25">
      <c r="A235" s="69" t="s">
        <v>5313</v>
      </c>
      <c r="B235" s="69">
        <v>4.5888196798864619E-2</v>
      </c>
      <c r="C235" s="69">
        <v>4.7307419380272807E-4</v>
      </c>
      <c r="D235" s="69">
        <v>4.5888196798864619E-2</v>
      </c>
      <c r="E235" s="69">
        <v>4.7307419380272807E-4</v>
      </c>
    </row>
    <row r="236" spans="1:5" x14ac:dyDescent="0.25">
      <c r="A236" s="69" t="s">
        <v>4907</v>
      </c>
      <c r="B236" s="69">
        <v>0.18922967752109121</v>
      </c>
      <c r="C236" s="69">
        <v>3.1538279586848538E-3</v>
      </c>
      <c r="D236" s="69">
        <v>0.18922967752109121</v>
      </c>
      <c r="E236" s="69">
        <v>3.1538279586848538E-3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9" sqref="D9"/>
    </sheetView>
  </sheetViews>
  <sheetFormatPr defaultRowHeight="15" x14ac:dyDescent="0.25"/>
  <cols>
    <col min="1" max="1" width="10.5703125" bestFit="1" customWidth="1"/>
    <col min="2" max="2" width="11.5703125" bestFit="1" customWidth="1"/>
    <col min="3" max="3" width="14.5703125" bestFit="1" customWidth="1"/>
    <col min="4" max="4" width="14.28515625" bestFit="1" customWidth="1"/>
  </cols>
  <sheetData>
    <row r="1" spans="1:4" x14ac:dyDescent="0.25">
      <c r="A1" s="70" t="s">
        <v>1242</v>
      </c>
      <c r="B1" s="70" t="s">
        <v>1243</v>
      </c>
      <c r="C1" s="70" t="s">
        <v>999</v>
      </c>
      <c r="D1" s="70" t="s">
        <v>1000</v>
      </c>
    </row>
    <row r="2" spans="1:4" x14ac:dyDescent="0.25">
      <c r="A2" s="71">
        <v>312.26291098320587</v>
      </c>
      <c r="B2" s="71">
        <v>3.4783568556335234</v>
      </c>
      <c r="C2" s="71">
        <v>312.26291098320587</v>
      </c>
      <c r="D2" s="71">
        <v>3.4783568556335234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11" sqref="C11"/>
    </sheetView>
  </sheetViews>
  <sheetFormatPr defaultRowHeight="15" x14ac:dyDescent="0.25"/>
  <cols>
    <col min="1" max="1" width="11.42578125" customWidth="1"/>
    <col min="2" max="2" width="15.140625" customWidth="1"/>
  </cols>
  <sheetData>
    <row r="1" spans="1:11" x14ac:dyDescent="0.25">
      <c r="A1" s="29" t="s">
        <v>1</v>
      </c>
      <c r="B1" s="29" t="s">
        <v>1244</v>
      </c>
      <c r="C1" s="29" t="s">
        <v>2</v>
      </c>
    </row>
    <row r="2" spans="1:11" x14ac:dyDescent="0.25">
      <c r="A2" s="30">
        <v>2003</v>
      </c>
      <c r="B2" s="31" t="s">
        <v>1245</v>
      </c>
      <c r="C2" s="30">
        <v>25013</v>
      </c>
    </row>
    <row r="3" spans="1:11" x14ac:dyDescent="0.25">
      <c r="A3" s="30">
        <v>2004</v>
      </c>
      <c r="B3" s="31" t="s">
        <v>1246</v>
      </c>
      <c r="C3" s="30">
        <v>24853</v>
      </c>
    </row>
    <row r="4" spans="1:11" x14ac:dyDescent="0.25">
      <c r="A4" s="30">
        <v>2005</v>
      </c>
      <c r="B4" s="31" t="s">
        <v>1247</v>
      </c>
      <c r="C4" s="30">
        <v>24863</v>
      </c>
    </row>
    <row r="5" spans="1:11" x14ac:dyDescent="0.25">
      <c r="A5" s="30">
        <v>2006</v>
      </c>
      <c r="B5" s="31" t="s">
        <v>1248</v>
      </c>
      <c r="C5" s="30">
        <v>24923</v>
      </c>
    </row>
    <row r="6" spans="1:11" x14ac:dyDescent="0.25">
      <c r="A6" s="30">
        <v>2007</v>
      </c>
      <c r="B6" s="31" t="s">
        <v>1249</v>
      </c>
      <c r="C6" s="30">
        <v>25086</v>
      </c>
    </row>
    <row r="7" spans="1:11" x14ac:dyDescent="0.25">
      <c r="A7" s="30">
        <v>2008</v>
      </c>
      <c r="B7" s="31" t="s">
        <v>1250</v>
      </c>
      <c r="C7" s="30">
        <v>25248</v>
      </c>
    </row>
    <row r="8" spans="1:11" x14ac:dyDescent="0.25">
      <c r="A8" s="30">
        <v>2009</v>
      </c>
      <c r="B8" s="31" t="s">
        <v>1251</v>
      </c>
      <c r="C8" s="30">
        <v>25366</v>
      </c>
    </row>
    <row r="9" spans="1:11" x14ac:dyDescent="0.25">
      <c r="A9" s="30">
        <v>2010</v>
      </c>
      <c r="B9" s="31" t="s">
        <v>1252</v>
      </c>
      <c r="C9" s="30">
        <v>25473</v>
      </c>
      <c r="K9" t="s">
        <v>5603</v>
      </c>
    </row>
    <row r="10" spans="1:11" x14ac:dyDescent="0.25">
      <c r="A10" s="30">
        <v>2011</v>
      </c>
      <c r="B10" s="31" t="s">
        <v>1254</v>
      </c>
      <c r="C10" s="30">
        <v>25540</v>
      </c>
    </row>
    <row r="11" spans="1:11" x14ac:dyDescent="0.25">
      <c r="A11" s="30">
        <v>2012</v>
      </c>
      <c r="B11" s="31" t="s">
        <v>3015</v>
      </c>
      <c r="C11" s="30">
        <v>25558</v>
      </c>
    </row>
    <row r="12" spans="1:11" x14ac:dyDescent="0.25">
      <c r="A12" s="30">
        <v>2013</v>
      </c>
      <c r="B12" s="31" t="s">
        <v>3016</v>
      </c>
      <c r="C12" s="30">
        <f>'20132014CustomnerNumbers'!F2</f>
        <v>25452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6"/>
  <sheetViews>
    <sheetView topLeftCell="A1016" zoomScale="80" zoomScaleNormal="80" workbookViewId="0">
      <selection activeCell="F1032" sqref="F1032"/>
    </sheetView>
  </sheetViews>
  <sheetFormatPr defaultRowHeight="15" x14ac:dyDescent="0.25"/>
  <cols>
    <col min="2" max="2" width="20" customWidth="1"/>
    <col min="3" max="3" width="19.42578125" customWidth="1"/>
    <col min="5" max="5" width="22.28515625" bestFit="1" customWidth="1"/>
    <col min="7" max="7" width="24.7109375" bestFit="1" customWidth="1"/>
    <col min="8" max="9" width="22" bestFit="1" customWidth="1"/>
    <col min="10" max="10" width="84.42578125" bestFit="1" customWidth="1"/>
  </cols>
  <sheetData>
    <row r="1" spans="1:10" x14ac:dyDescent="0.25">
      <c r="A1" s="25" t="s">
        <v>1255</v>
      </c>
      <c r="B1" s="25" t="s">
        <v>0</v>
      </c>
      <c r="C1" s="25" t="s">
        <v>1266</v>
      </c>
      <c r="D1" s="25" t="s">
        <v>1256</v>
      </c>
      <c r="E1" s="25" t="s">
        <v>3014</v>
      </c>
      <c r="F1" s="25" t="s">
        <v>3</v>
      </c>
      <c r="G1" s="25" t="s">
        <v>4</v>
      </c>
      <c r="H1" s="25" t="s">
        <v>3009</v>
      </c>
      <c r="I1" s="25" t="s">
        <v>1267</v>
      </c>
      <c r="J1" s="25" t="s">
        <v>3013</v>
      </c>
    </row>
    <row r="2" spans="1:10" x14ac:dyDescent="0.25">
      <c r="A2" s="26">
        <v>10937</v>
      </c>
      <c r="B2" s="26" t="s">
        <v>15</v>
      </c>
      <c r="C2" s="27">
        <v>38079</v>
      </c>
      <c r="D2" s="26">
        <v>2004</v>
      </c>
      <c r="E2" s="26">
        <v>349</v>
      </c>
      <c r="F2" s="26">
        <v>27</v>
      </c>
      <c r="G2" s="26">
        <v>9423</v>
      </c>
      <c r="H2" s="28" t="s">
        <v>3010</v>
      </c>
      <c r="I2" s="28" t="s">
        <v>1268</v>
      </c>
      <c r="J2" s="28" t="s">
        <v>1269</v>
      </c>
    </row>
    <row r="3" spans="1:10" x14ac:dyDescent="0.25">
      <c r="A3" s="26">
        <v>10935</v>
      </c>
      <c r="B3" s="26" t="s">
        <v>57</v>
      </c>
      <c r="C3" s="27">
        <v>38079</v>
      </c>
      <c r="D3" s="26">
        <v>2004</v>
      </c>
      <c r="E3" s="26">
        <v>63</v>
      </c>
      <c r="F3" s="26">
        <v>138</v>
      </c>
      <c r="G3" s="26">
        <v>5789</v>
      </c>
      <c r="H3" s="28" t="s">
        <v>3010</v>
      </c>
      <c r="I3" s="28" t="s">
        <v>1270</v>
      </c>
      <c r="J3" s="28" t="s">
        <v>1271</v>
      </c>
    </row>
    <row r="4" spans="1:10" x14ac:dyDescent="0.25">
      <c r="A4" s="26">
        <v>10940</v>
      </c>
      <c r="B4" s="26" t="s">
        <v>57</v>
      </c>
      <c r="C4" s="27">
        <v>38079</v>
      </c>
      <c r="D4" s="26">
        <v>2004</v>
      </c>
      <c r="E4" s="26">
        <v>59</v>
      </c>
      <c r="F4" s="26">
        <v>27</v>
      </c>
      <c r="G4" s="26">
        <v>1593</v>
      </c>
      <c r="H4" s="28" t="s">
        <v>3011</v>
      </c>
      <c r="I4" s="28" t="s">
        <v>1272</v>
      </c>
      <c r="J4" s="28" t="s">
        <v>1273</v>
      </c>
    </row>
    <row r="5" spans="1:10" x14ac:dyDescent="0.25">
      <c r="A5" s="26">
        <v>10936</v>
      </c>
      <c r="B5" s="26" t="s">
        <v>250</v>
      </c>
      <c r="C5" s="27">
        <v>38085</v>
      </c>
      <c r="D5" s="26">
        <v>2004</v>
      </c>
      <c r="E5" s="26">
        <v>31</v>
      </c>
      <c r="F5" s="26">
        <v>11</v>
      </c>
      <c r="G5" s="26">
        <v>341</v>
      </c>
      <c r="H5" s="28" t="s">
        <v>3010</v>
      </c>
      <c r="I5" s="28" t="s">
        <v>1274</v>
      </c>
      <c r="J5" s="28" t="s">
        <v>1275</v>
      </c>
    </row>
    <row r="6" spans="1:10" x14ac:dyDescent="0.25">
      <c r="A6" s="26">
        <v>10939</v>
      </c>
      <c r="B6" s="26" t="s">
        <v>250</v>
      </c>
      <c r="C6" s="27">
        <v>38085</v>
      </c>
      <c r="D6" s="26">
        <v>2004</v>
      </c>
      <c r="E6" s="26">
        <v>244</v>
      </c>
      <c r="F6" s="26">
        <v>5</v>
      </c>
      <c r="G6" s="26">
        <v>1220</v>
      </c>
      <c r="H6" s="28" t="s">
        <v>3011</v>
      </c>
      <c r="I6" s="28" t="s">
        <v>1272</v>
      </c>
      <c r="J6" s="28" t="s">
        <v>1276</v>
      </c>
    </row>
    <row r="7" spans="1:10" x14ac:dyDescent="0.25">
      <c r="A7" s="26">
        <v>10934</v>
      </c>
      <c r="B7" s="26" t="s">
        <v>378</v>
      </c>
      <c r="C7" s="27">
        <v>38089</v>
      </c>
      <c r="D7" s="26">
        <v>2004</v>
      </c>
      <c r="E7" s="26">
        <v>50</v>
      </c>
      <c r="F7" s="26">
        <v>217</v>
      </c>
      <c r="G7" s="26">
        <v>10850</v>
      </c>
      <c r="H7" s="28" t="s">
        <v>3010</v>
      </c>
      <c r="I7" s="28" t="s">
        <v>1274</v>
      </c>
      <c r="J7" s="28" t="s">
        <v>1277</v>
      </c>
    </row>
    <row r="8" spans="1:10" x14ac:dyDescent="0.25">
      <c r="A8" s="26">
        <v>10938</v>
      </c>
      <c r="B8" s="26" t="s">
        <v>407</v>
      </c>
      <c r="C8" s="27">
        <v>38090</v>
      </c>
      <c r="D8" s="26">
        <v>2004</v>
      </c>
      <c r="E8" s="26">
        <v>220</v>
      </c>
      <c r="F8" s="26">
        <v>43</v>
      </c>
      <c r="G8" s="26">
        <v>9460</v>
      </c>
      <c r="H8" s="28" t="s">
        <v>3011</v>
      </c>
      <c r="I8" s="28" t="s">
        <v>1272</v>
      </c>
      <c r="J8" s="28" t="s">
        <v>1278</v>
      </c>
    </row>
    <row r="9" spans="1:10" x14ac:dyDescent="0.25">
      <c r="A9" s="26">
        <v>10948</v>
      </c>
      <c r="B9" s="26" t="s">
        <v>407</v>
      </c>
      <c r="C9" s="27">
        <v>38090</v>
      </c>
      <c r="D9" s="26">
        <v>2004</v>
      </c>
      <c r="E9" s="26">
        <v>40</v>
      </c>
      <c r="F9" s="26">
        <v>50</v>
      </c>
      <c r="G9" s="26">
        <v>2000</v>
      </c>
      <c r="H9" s="28" t="s">
        <v>3011</v>
      </c>
      <c r="I9" s="28" t="s">
        <v>1272</v>
      </c>
      <c r="J9" s="28" t="s">
        <v>1279</v>
      </c>
    </row>
    <row r="10" spans="1:10" x14ac:dyDescent="0.25">
      <c r="A10" s="26">
        <v>10941</v>
      </c>
      <c r="B10" s="26" t="s">
        <v>460</v>
      </c>
      <c r="C10" s="27">
        <v>38092</v>
      </c>
      <c r="D10" s="26">
        <v>2004</v>
      </c>
      <c r="E10" s="26">
        <v>310</v>
      </c>
      <c r="F10" s="26">
        <v>10</v>
      </c>
      <c r="G10" s="26">
        <v>3100</v>
      </c>
      <c r="H10" s="28" t="s">
        <v>3011</v>
      </c>
      <c r="I10" s="28" t="s">
        <v>1272</v>
      </c>
      <c r="J10" s="28" t="s">
        <v>1280</v>
      </c>
    </row>
    <row r="11" spans="1:10" x14ac:dyDescent="0.25">
      <c r="A11" s="26">
        <v>10942</v>
      </c>
      <c r="B11" s="26" t="s">
        <v>460</v>
      </c>
      <c r="C11" s="27">
        <v>38092</v>
      </c>
      <c r="D11" s="26">
        <v>2004</v>
      </c>
      <c r="E11" s="26">
        <v>315</v>
      </c>
      <c r="F11" s="26">
        <v>5</v>
      </c>
      <c r="G11" s="26">
        <v>1575</v>
      </c>
      <c r="H11" s="28" t="s">
        <v>3011</v>
      </c>
      <c r="I11" s="28" t="s">
        <v>1272</v>
      </c>
      <c r="J11" s="28" t="s">
        <v>1281</v>
      </c>
    </row>
    <row r="12" spans="1:10" x14ac:dyDescent="0.25">
      <c r="A12" s="26">
        <v>10943</v>
      </c>
      <c r="B12" s="26" t="s">
        <v>494</v>
      </c>
      <c r="C12" s="27">
        <v>38093</v>
      </c>
      <c r="D12" s="26">
        <v>2004</v>
      </c>
      <c r="E12" s="26">
        <v>180</v>
      </c>
      <c r="F12" s="26">
        <v>4</v>
      </c>
      <c r="G12" s="26">
        <v>720</v>
      </c>
      <c r="H12" s="28" t="s">
        <v>3011</v>
      </c>
      <c r="I12" s="28" t="s">
        <v>1272</v>
      </c>
      <c r="J12" s="28" t="s">
        <v>1282</v>
      </c>
    </row>
    <row r="13" spans="1:10" x14ac:dyDescent="0.25">
      <c r="A13" s="26">
        <v>10933</v>
      </c>
      <c r="B13" s="26" t="s">
        <v>634</v>
      </c>
      <c r="C13" s="27">
        <v>38097</v>
      </c>
      <c r="D13" s="26">
        <v>2004</v>
      </c>
      <c r="E13" s="26">
        <v>200</v>
      </c>
      <c r="F13" s="26">
        <v>120</v>
      </c>
      <c r="G13" s="26">
        <v>18212</v>
      </c>
      <c r="H13" s="28" t="s">
        <v>3010</v>
      </c>
      <c r="I13" s="28" t="s">
        <v>1283</v>
      </c>
      <c r="J13" s="28" t="s">
        <v>1284</v>
      </c>
    </row>
    <row r="14" spans="1:10" x14ac:dyDescent="0.25">
      <c r="A14" s="26">
        <v>10944</v>
      </c>
      <c r="B14" s="26" t="s">
        <v>634</v>
      </c>
      <c r="C14" s="27">
        <v>38097</v>
      </c>
      <c r="D14" s="26">
        <v>2004</v>
      </c>
      <c r="E14" s="26">
        <v>190</v>
      </c>
      <c r="F14" s="26">
        <v>31</v>
      </c>
      <c r="G14" s="26">
        <v>5890</v>
      </c>
      <c r="H14" s="28" t="s">
        <v>3011</v>
      </c>
      <c r="I14" s="28" t="s">
        <v>1272</v>
      </c>
      <c r="J14" s="28" t="s">
        <v>1285</v>
      </c>
    </row>
    <row r="15" spans="1:10" x14ac:dyDescent="0.25">
      <c r="A15" s="26">
        <v>10946</v>
      </c>
      <c r="B15" s="26" t="s">
        <v>634</v>
      </c>
      <c r="C15" s="27">
        <v>38097</v>
      </c>
      <c r="D15" s="26">
        <v>2004</v>
      </c>
      <c r="E15" s="26">
        <v>180</v>
      </c>
      <c r="F15" s="26">
        <v>13</v>
      </c>
      <c r="G15" s="26">
        <v>2340</v>
      </c>
      <c r="H15" s="28" t="s">
        <v>3011</v>
      </c>
      <c r="I15" s="28" t="s">
        <v>1272</v>
      </c>
      <c r="J15" s="28" t="s">
        <v>1286</v>
      </c>
    </row>
    <row r="16" spans="1:10" x14ac:dyDescent="0.25">
      <c r="A16" s="26">
        <v>10945</v>
      </c>
      <c r="B16" s="26" t="s">
        <v>666</v>
      </c>
      <c r="C16" s="27">
        <v>38098</v>
      </c>
      <c r="D16" s="26">
        <v>2004</v>
      </c>
      <c r="E16" s="26">
        <v>120</v>
      </c>
      <c r="F16" s="26">
        <v>63</v>
      </c>
      <c r="G16" s="26">
        <v>756</v>
      </c>
      <c r="H16" s="28" t="s">
        <v>3011</v>
      </c>
      <c r="I16" s="28" t="s">
        <v>1272</v>
      </c>
      <c r="J16" s="28" t="s">
        <v>1287</v>
      </c>
    </row>
    <row r="17" spans="1:10" x14ac:dyDescent="0.25">
      <c r="A17" s="26">
        <v>10947</v>
      </c>
      <c r="B17" s="26" t="s">
        <v>814</v>
      </c>
      <c r="C17" s="27">
        <v>38103</v>
      </c>
      <c r="D17" s="26">
        <v>2004</v>
      </c>
      <c r="E17" s="26">
        <v>140</v>
      </c>
      <c r="F17" s="26">
        <v>67</v>
      </c>
      <c r="G17" s="26">
        <v>9380</v>
      </c>
      <c r="H17" s="28" t="s">
        <v>3011</v>
      </c>
      <c r="I17" s="28" t="s">
        <v>1272</v>
      </c>
      <c r="J17" s="28" t="s">
        <v>1288</v>
      </c>
    </row>
    <row r="18" spans="1:10" x14ac:dyDescent="0.25">
      <c r="A18" s="26">
        <v>10949</v>
      </c>
      <c r="B18" s="26" t="s">
        <v>911</v>
      </c>
      <c r="C18" s="27">
        <v>38106</v>
      </c>
      <c r="D18" s="26">
        <v>2004</v>
      </c>
      <c r="E18" s="26">
        <v>27</v>
      </c>
      <c r="F18" s="26">
        <v>195</v>
      </c>
      <c r="G18" s="26">
        <v>4869</v>
      </c>
      <c r="H18" s="28" t="s">
        <v>3010</v>
      </c>
      <c r="I18" s="28" t="s">
        <v>1270</v>
      </c>
      <c r="J18" s="28" t="s">
        <v>1289</v>
      </c>
    </row>
    <row r="19" spans="1:10" x14ac:dyDescent="0.25">
      <c r="A19" s="26">
        <v>10950</v>
      </c>
      <c r="B19" s="26" t="s">
        <v>911</v>
      </c>
      <c r="C19" s="27">
        <v>38106</v>
      </c>
      <c r="D19" s="26">
        <v>2004</v>
      </c>
      <c r="E19" s="26">
        <v>209</v>
      </c>
      <c r="F19" s="26">
        <v>40</v>
      </c>
      <c r="G19" s="26">
        <v>7683</v>
      </c>
      <c r="H19" s="28" t="s">
        <v>3011</v>
      </c>
      <c r="I19" s="28" t="s">
        <v>1272</v>
      </c>
      <c r="J19" s="28" t="s">
        <v>1290</v>
      </c>
    </row>
    <row r="20" spans="1:10" x14ac:dyDescent="0.25">
      <c r="A20" s="26">
        <v>10951</v>
      </c>
      <c r="B20" s="26" t="s">
        <v>940</v>
      </c>
      <c r="C20" s="27">
        <v>38107</v>
      </c>
      <c r="D20" s="26">
        <v>2004</v>
      </c>
      <c r="E20" s="26">
        <v>300</v>
      </c>
      <c r="F20" s="26">
        <v>4</v>
      </c>
      <c r="G20" s="26">
        <v>1200</v>
      </c>
      <c r="H20" s="28" t="s">
        <v>3011</v>
      </c>
      <c r="I20" s="28" t="s">
        <v>1272</v>
      </c>
      <c r="J20" s="28" t="s">
        <v>1291</v>
      </c>
    </row>
    <row r="21" spans="1:10" x14ac:dyDescent="0.25">
      <c r="A21" s="26">
        <v>10958</v>
      </c>
      <c r="B21" s="26" t="s">
        <v>86</v>
      </c>
      <c r="C21" s="27">
        <v>38110</v>
      </c>
      <c r="D21" s="26">
        <v>2004</v>
      </c>
      <c r="E21" s="26">
        <v>32</v>
      </c>
      <c r="F21" s="26">
        <v>24</v>
      </c>
      <c r="G21" s="26">
        <v>768</v>
      </c>
      <c r="H21" s="28" t="s">
        <v>3011</v>
      </c>
      <c r="I21" s="28" t="s">
        <v>1272</v>
      </c>
      <c r="J21" s="28" t="s">
        <v>1292</v>
      </c>
    </row>
    <row r="22" spans="1:10" x14ac:dyDescent="0.25">
      <c r="A22" s="26">
        <v>10961</v>
      </c>
      <c r="B22" s="26" t="s">
        <v>86</v>
      </c>
      <c r="C22" s="27">
        <v>38110</v>
      </c>
      <c r="D22" s="26">
        <v>2004</v>
      </c>
      <c r="E22" s="26">
        <v>235</v>
      </c>
      <c r="F22" s="26">
        <v>39</v>
      </c>
      <c r="G22" s="26">
        <v>9165</v>
      </c>
      <c r="H22" s="28" t="s">
        <v>3011</v>
      </c>
      <c r="I22" s="28" t="s">
        <v>1272</v>
      </c>
      <c r="J22" s="28" t="s">
        <v>1293</v>
      </c>
    </row>
    <row r="23" spans="1:10" x14ac:dyDescent="0.25">
      <c r="A23" s="26">
        <v>10962</v>
      </c>
      <c r="B23" s="26" t="s">
        <v>86</v>
      </c>
      <c r="C23" s="27">
        <v>38110</v>
      </c>
      <c r="D23" s="26">
        <v>2004</v>
      </c>
      <c r="E23" s="26">
        <v>55</v>
      </c>
      <c r="F23" s="26">
        <v>5</v>
      </c>
      <c r="G23" s="26">
        <v>275</v>
      </c>
      <c r="H23" s="28" t="s">
        <v>3011</v>
      </c>
      <c r="I23" s="28" t="s">
        <v>1272</v>
      </c>
      <c r="J23" s="28" t="s">
        <v>1294</v>
      </c>
    </row>
    <row r="24" spans="1:10" x14ac:dyDescent="0.25">
      <c r="A24" s="26">
        <v>10953</v>
      </c>
      <c r="B24" s="26" t="s">
        <v>119</v>
      </c>
      <c r="C24" s="27">
        <v>38111</v>
      </c>
      <c r="D24" s="26">
        <v>2004</v>
      </c>
      <c r="E24" s="26">
        <v>175</v>
      </c>
      <c r="F24" s="26">
        <v>34</v>
      </c>
      <c r="G24" s="26">
        <v>3791</v>
      </c>
      <c r="H24" s="28" t="s">
        <v>3010</v>
      </c>
      <c r="I24" s="28" t="s">
        <v>1274</v>
      </c>
      <c r="J24" s="28" t="s">
        <v>1295</v>
      </c>
    </row>
    <row r="25" spans="1:10" x14ac:dyDescent="0.25">
      <c r="A25" s="26">
        <v>10956</v>
      </c>
      <c r="B25" s="26" t="s">
        <v>119</v>
      </c>
      <c r="C25" s="27">
        <v>38111</v>
      </c>
      <c r="D25" s="26">
        <v>2004</v>
      </c>
      <c r="E25" s="26">
        <v>64</v>
      </c>
      <c r="F25" s="26">
        <v>4</v>
      </c>
      <c r="G25" s="26">
        <v>256</v>
      </c>
      <c r="H25" s="28" t="s">
        <v>3010</v>
      </c>
      <c r="I25" s="28" t="s">
        <v>1274</v>
      </c>
      <c r="J25" s="28" t="s">
        <v>1296</v>
      </c>
    </row>
    <row r="26" spans="1:10" x14ac:dyDescent="0.25">
      <c r="A26" s="26">
        <v>10955</v>
      </c>
      <c r="B26" s="26" t="s">
        <v>149</v>
      </c>
      <c r="C26" s="27">
        <v>38112</v>
      </c>
      <c r="D26" s="26">
        <v>2004</v>
      </c>
      <c r="E26" s="26">
        <v>123</v>
      </c>
      <c r="F26" s="26">
        <v>19</v>
      </c>
      <c r="G26" s="26">
        <v>2337</v>
      </c>
      <c r="H26" s="28" t="s">
        <v>3010</v>
      </c>
      <c r="I26" s="28" t="s">
        <v>1274</v>
      </c>
      <c r="J26" s="28" t="s">
        <v>1297</v>
      </c>
    </row>
    <row r="27" spans="1:10" x14ac:dyDescent="0.25">
      <c r="A27" s="26">
        <v>10963</v>
      </c>
      <c r="B27" s="26" t="s">
        <v>149</v>
      </c>
      <c r="C27" s="27">
        <v>38112</v>
      </c>
      <c r="D27" s="26">
        <v>2004</v>
      </c>
      <c r="E27" s="26">
        <v>13</v>
      </c>
      <c r="F27" s="26">
        <v>57</v>
      </c>
      <c r="G27" s="26">
        <v>741</v>
      </c>
      <c r="H27" s="28" t="s">
        <v>3010</v>
      </c>
      <c r="I27" s="28" t="s">
        <v>1270</v>
      </c>
      <c r="J27" s="28" t="s">
        <v>1298</v>
      </c>
    </row>
    <row r="28" spans="1:10" x14ac:dyDescent="0.25">
      <c r="A28" s="26">
        <v>10954</v>
      </c>
      <c r="B28" s="26" t="s">
        <v>179</v>
      </c>
      <c r="C28" s="27">
        <v>38113</v>
      </c>
      <c r="D28" s="26">
        <v>2004</v>
      </c>
      <c r="E28" s="26">
        <v>420</v>
      </c>
      <c r="F28" s="26">
        <v>46</v>
      </c>
      <c r="G28" s="26">
        <v>16835</v>
      </c>
      <c r="H28" s="28" t="s">
        <v>3010</v>
      </c>
      <c r="I28" s="28" t="s">
        <v>1299</v>
      </c>
      <c r="J28" s="28" t="s">
        <v>1300</v>
      </c>
    </row>
    <row r="29" spans="1:10" x14ac:dyDescent="0.25">
      <c r="A29" s="26">
        <v>10960</v>
      </c>
      <c r="B29" s="26" t="s">
        <v>219</v>
      </c>
      <c r="C29" s="27">
        <v>38114</v>
      </c>
      <c r="D29" s="26">
        <v>2004</v>
      </c>
      <c r="E29" s="26">
        <v>184</v>
      </c>
      <c r="F29" s="26">
        <v>5</v>
      </c>
      <c r="G29" s="26">
        <v>920</v>
      </c>
      <c r="H29" s="28" t="s">
        <v>3011</v>
      </c>
      <c r="I29" s="28" t="s">
        <v>1272</v>
      </c>
      <c r="J29" s="28" t="s">
        <v>1301</v>
      </c>
    </row>
    <row r="30" spans="1:10" x14ac:dyDescent="0.25">
      <c r="A30" s="26">
        <v>10959</v>
      </c>
      <c r="B30" s="26" t="s">
        <v>253</v>
      </c>
      <c r="C30" s="27">
        <v>38115</v>
      </c>
      <c r="D30" s="26">
        <v>2004</v>
      </c>
      <c r="E30" s="26">
        <v>60</v>
      </c>
      <c r="F30" s="26">
        <v>13</v>
      </c>
      <c r="G30" s="26">
        <v>780</v>
      </c>
      <c r="H30" s="28" t="s">
        <v>3011</v>
      </c>
      <c r="I30" s="28" t="s">
        <v>1272</v>
      </c>
      <c r="J30" s="28" t="s">
        <v>1302</v>
      </c>
    </row>
    <row r="31" spans="1:10" x14ac:dyDescent="0.25">
      <c r="A31" s="26">
        <v>10952</v>
      </c>
      <c r="B31" s="26" t="s">
        <v>317</v>
      </c>
      <c r="C31" s="27">
        <v>38117</v>
      </c>
      <c r="D31" s="26">
        <v>2004</v>
      </c>
      <c r="E31" s="26">
        <v>48</v>
      </c>
      <c r="F31" s="26">
        <v>8</v>
      </c>
      <c r="G31" s="26">
        <v>384</v>
      </c>
      <c r="H31" s="28" t="s">
        <v>3010</v>
      </c>
      <c r="I31" s="28" t="s">
        <v>1274</v>
      </c>
      <c r="J31" s="28" t="s">
        <v>1303</v>
      </c>
    </row>
    <row r="32" spans="1:10" x14ac:dyDescent="0.25">
      <c r="A32" s="26">
        <v>10957</v>
      </c>
      <c r="B32" s="26" t="s">
        <v>317</v>
      </c>
      <c r="C32" s="27">
        <v>38117</v>
      </c>
      <c r="D32" s="26">
        <v>2004</v>
      </c>
      <c r="E32" s="26">
        <v>83</v>
      </c>
      <c r="F32" s="26">
        <v>15</v>
      </c>
      <c r="G32" s="26">
        <v>1245</v>
      </c>
      <c r="H32" s="28" t="s">
        <v>3011</v>
      </c>
      <c r="I32" s="28" t="s">
        <v>1272</v>
      </c>
      <c r="J32" s="28" t="s">
        <v>1304</v>
      </c>
    </row>
    <row r="33" spans="1:10" x14ac:dyDescent="0.25">
      <c r="A33" s="26">
        <v>10964</v>
      </c>
      <c r="B33" s="26" t="s">
        <v>382</v>
      </c>
      <c r="C33" s="27">
        <v>38119</v>
      </c>
      <c r="D33" s="26">
        <v>2004</v>
      </c>
      <c r="E33" s="26">
        <v>14</v>
      </c>
      <c r="F33" s="26">
        <v>1508</v>
      </c>
      <c r="G33" s="26">
        <v>7566</v>
      </c>
      <c r="H33" s="28" t="s">
        <v>3010</v>
      </c>
      <c r="I33" s="28" t="s">
        <v>1283</v>
      </c>
      <c r="J33" s="28" t="s">
        <v>1305</v>
      </c>
    </row>
    <row r="34" spans="1:10" x14ac:dyDescent="0.25">
      <c r="A34" s="26">
        <v>10965</v>
      </c>
      <c r="B34" s="26" t="s">
        <v>409</v>
      </c>
      <c r="C34" s="27">
        <v>38120</v>
      </c>
      <c r="D34" s="26">
        <v>2004</v>
      </c>
      <c r="E34" s="26">
        <v>19</v>
      </c>
      <c r="F34" s="26">
        <v>754</v>
      </c>
      <c r="G34" s="26">
        <v>14326</v>
      </c>
      <c r="H34" s="28" t="s">
        <v>3010</v>
      </c>
      <c r="I34" s="28" t="s">
        <v>1283</v>
      </c>
      <c r="J34" s="28" t="s">
        <v>1305</v>
      </c>
    </row>
    <row r="35" spans="1:10" x14ac:dyDescent="0.25">
      <c r="A35" s="26">
        <v>10966</v>
      </c>
      <c r="B35" s="26" t="s">
        <v>436</v>
      </c>
      <c r="C35" s="27">
        <v>38122</v>
      </c>
      <c r="D35" s="26">
        <v>2004</v>
      </c>
      <c r="E35" s="26">
        <v>82</v>
      </c>
      <c r="F35" s="26">
        <v>720</v>
      </c>
      <c r="G35" s="26">
        <v>53624</v>
      </c>
      <c r="H35" s="28" t="s">
        <v>3010</v>
      </c>
      <c r="I35" s="28" t="s">
        <v>1283</v>
      </c>
      <c r="J35" s="28" t="s">
        <v>1306</v>
      </c>
    </row>
    <row r="36" spans="1:10" x14ac:dyDescent="0.25">
      <c r="A36" s="26">
        <v>10967</v>
      </c>
      <c r="B36" s="26" t="s">
        <v>436</v>
      </c>
      <c r="C36" s="27">
        <v>38121</v>
      </c>
      <c r="D36" s="26">
        <v>2004</v>
      </c>
      <c r="E36" s="26">
        <v>279</v>
      </c>
      <c r="F36" s="26">
        <v>51</v>
      </c>
      <c r="G36" s="26">
        <v>4788</v>
      </c>
      <c r="H36" s="28" t="s">
        <v>3011</v>
      </c>
      <c r="I36" s="28" t="s">
        <v>1272</v>
      </c>
      <c r="J36" s="28" t="s">
        <v>1307</v>
      </c>
    </row>
    <row r="37" spans="1:10" x14ac:dyDescent="0.25">
      <c r="A37" s="26">
        <v>10968</v>
      </c>
      <c r="B37" s="26" t="s">
        <v>498</v>
      </c>
      <c r="C37" s="27">
        <v>38123</v>
      </c>
      <c r="D37" s="26">
        <v>2004</v>
      </c>
      <c r="E37" s="26">
        <v>287</v>
      </c>
      <c r="F37" s="26">
        <v>48</v>
      </c>
      <c r="G37" s="26">
        <v>13776</v>
      </c>
      <c r="H37" s="28" t="s">
        <v>3011</v>
      </c>
      <c r="I37" s="28" t="s">
        <v>1272</v>
      </c>
      <c r="J37" s="28" t="s">
        <v>1308</v>
      </c>
    </row>
    <row r="38" spans="1:10" x14ac:dyDescent="0.25">
      <c r="A38" s="26">
        <v>10969</v>
      </c>
      <c r="B38" s="26" t="s">
        <v>531</v>
      </c>
      <c r="C38" s="27">
        <v>38124</v>
      </c>
      <c r="D38" s="26">
        <v>2004</v>
      </c>
      <c r="E38" s="26">
        <v>167</v>
      </c>
      <c r="F38" s="26">
        <v>587</v>
      </c>
      <c r="G38" s="26">
        <v>98029</v>
      </c>
      <c r="H38" s="28" t="s">
        <v>3010</v>
      </c>
      <c r="I38" s="28" t="s">
        <v>1299</v>
      </c>
      <c r="J38" s="28" t="s">
        <v>1309</v>
      </c>
    </row>
    <row r="39" spans="1:10" x14ac:dyDescent="0.25">
      <c r="A39" s="26">
        <v>10971</v>
      </c>
      <c r="B39" s="26" t="s">
        <v>567</v>
      </c>
      <c r="C39" s="27">
        <v>38125</v>
      </c>
      <c r="D39" s="26">
        <v>2004</v>
      </c>
      <c r="E39" s="26">
        <v>39</v>
      </c>
      <c r="F39" s="26">
        <v>10</v>
      </c>
      <c r="G39" s="26">
        <v>300</v>
      </c>
      <c r="H39" s="28" t="s">
        <v>3011</v>
      </c>
      <c r="I39" s="28" t="s">
        <v>1272</v>
      </c>
      <c r="J39" s="28" t="s">
        <v>1310</v>
      </c>
    </row>
    <row r="40" spans="1:10" x14ac:dyDescent="0.25">
      <c r="A40" s="26">
        <v>10970</v>
      </c>
      <c r="B40" s="26" t="s">
        <v>637</v>
      </c>
      <c r="C40" s="27">
        <v>38127</v>
      </c>
      <c r="D40" s="26">
        <v>2004</v>
      </c>
      <c r="E40" s="26">
        <v>15</v>
      </c>
      <c r="F40" s="26">
        <v>45</v>
      </c>
      <c r="G40" s="26">
        <v>675</v>
      </c>
      <c r="H40" s="28" t="s">
        <v>3011</v>
      </c>
      <c r="I40" s="28" t="s">
        <v>1272</v>
      </c>
      <c r="J40" s="28" t="s">
        <v>1311</v>
      </c>
    </row>
    <row r="41" spans="1:10" x14ac:dyDescent="0.25">
      <c r="A41" s="26">
        <v>10973</v>
      </c>
      <c r="B41" s="26" t="s">
        <v>727</v>
      </c>
      <c r="C41" s="27">
        <v>38130</v>
      </c>
      <c r="D41" s="26">
        <v>2004</v>
      </c>
      <c r="E41" s="26">
        <v>60</v>
      </c>
      <c r="F41" s="26">
        <v>60</v>
      </c>
      <c r="G41" s="26">
        <v>3600</v>
      </c>
      <c r="H41" s="28" t="s">
        <v>3010</v>
      </c>
      <c r="I41" s="28" t="s">
        <v>1274</v>
      </c>
      <c r="J41" s="28" t="s">
        <v>1312</v>
      </c>
    </row>
    <row r="42" spans="1:10" x14ac:dyDescent="0.25">
      <c r="A42" s="26">
        <v>10974</v>
      </c>
      <c r="B42" s="26" t="s">
        <v>757</v>
      </c>
      <c r="C42" s="27">
        <v>38131</v>
      </c>
      <c r="D42" s="26">
        <v>2004</v>
      </c>
      <c r="E42" s="26">
        <v>180</v>
      </c>
      <c r="F42" s="26">
        <v>5</v>
      </c>
      <c r="G42" s="26">
        <v>900</v>
      </c>
      <c r="H42" s="28" t="s">
        <v>3011</v>
      </c>
      <c r="I42" s="28" t="s">
        <v>1272</v>
      </c>
      <c r="J42" s="28" t="s">
        <v>1313</v>
      </c>
    </row>
    <row r="43" spans="1:10" x14ac:dyDescent="0.25">
      <c r="A43" s="26">
        <v>10975</v>
      </c>
      <c r="B43" s="26" t="s">
        <v>757</v>
      </c>
      <c r="C43" s="27">
        <v>38131</v>
      </c>
      <c r="D43" s="26">
        <v>2004</v>
      </c>
      <c r="E43" s="26">
        <v>310</v>
      </c>
      <c r="F43" s="26">
        <v>171</v>
      </c>
      <c r="G43" s="26">
        <v>26611</v>
      </c>
      <c r="H43" s="28" t="s">
        <v>3010</v>
      </c>
      <c r="I43" s="28" t="s">
        <v>1299</v>
      </c>
      <c r="J43" s="28" t="s">
        <v>1314</v>
      </c>
    </row>
    <row r="44" spans="1:10" x14ac:dyDescent="0.25">
      <c r="A44" s="26">
        <v>10976</v>
      </c>
      <c r="B44" s="26" t="s">
        <v>846</v>
      </c>
      <c r="C44" s="27">
        <v>38134</v>
      </c>
      <c r="D44" s="26">
        <v>2004</v>
      </c>
      <c r="E44" s="26">
        <v>230</v>
      </c>
      <c r="F44" s="26">
        <v>12</v>
      </c>
      <c r="G44" s="26">
        <v>2760</v>
      </c>
      <c r="H44" s="28" t="s">
        <v>3011</v>
      </c>
      <c r="I44" s="28" t="s">
        <v>1272</v>
      </c>
      <c r="J44" s="28" t="s">
        <v>1315</v>
      </c>
    </row>
    <row r="45" spans="1:10" x14ac:dyDescent="0.25">
      <c r="A45" s="26">
        <v>10977</v>
      </c>
      <c r="B45" s="26" t="s">
        <v>886</v>
      </c>
      <c r="C45" s="27">
        <v>38135</v>
      </c>
      <c r="D45" s="26">
        <v>2004</v>
      </c>
      <c r="E45" s="26">
        <v>295</v>
      </c>
      <c r="F45" s="26">
        <v>15</v>
      </c>
      <c r="G45" s="26">
        <v>4425</v>
      </c>
      <c r="H45" s="28" t="s">
        <v>3011</v>
      </c>
      <c r="I45" s="28" t="s">
        <v>1272</v>
      </c>
      <c r="J45" s="28" t="s">
        <v>1316</v>
      </c>
    </row>
    <row r="46" spans="1:10" x14ac:dyDescent="0.25">
      <c r="A46" s="26">
        <v>10978</v>
      </c>
      <c r="B46" s="26" t="s">
        <v>886</v>
      </c>
      <c r="C46" s="27">
        <v>38135</v>
      </c>
      <c r="D46" s="26">
        <v>2004</v>
      </c>
      <c r="E46" s="26">
        <v>40</v>
      </c>
      <c r="F46" s="26">
        <v>258</v>
      </c>
      <c r="G46" s="26">
        <v>5190</v>
      </c>
      <c r="H46" s="28" t="s">
        <v>3010</v>
      </c>
      <c r="I46" s="28" t="s">
        <v>1274</v>
      </c>
      <c r="J46" s="28" t="s">
        <v>1317</v>
      </c>
    </row>
    <row r="47" spans="1:10" x14ac:dyDescent="0.25">
      <c r="A47" s="26">
        <v>10979</v>
      </c>
      <c r="B47" s="26" t="s">
        <v>913</v>
      </c>
      <c r="C47" s="27">
        <v>38136</v>
      </c>
      <c r="D47" s="26">
        <v>2004</v>
      </c>
      <c r="E47" s="26">
        <v>153</v>
      </c>
      <c r="F47" s="26">
        <v>566</v>
      </c>
      <c r="G47" s="26">
        <v>56791</v>
      </c>
      <c r="H47" s="28" t="s">
        <v>3010</v>
      </c>
      <c r="I47" s="28" t="s">
        <v>1274</v>
      </c>
      <c r="J47" s="28" t="s">
        <v>1318</v>
      </c>
    </row>
    <row r="48" spans="1:10" x14ac:dyDescent="0.25">
      <c r="A48" s="26">
        <v>10980</v>
      </c>
      <c r="B48" s="26" t="s">
        <v>913</v>
      </c>
      <c r="C48" s="27">
        <v>38136</v>
      </c>
      <c r="D48" s="26">
        <v>2004</v>
      </c>
      <c r="E48" s="26">
        <v>25</v>
      </c>
      <c r="F48" s="26">
        <v>655</v>
      </c>
      <c r="G48" s="26">
        <v>16375</v>
      </c>
      <c r="H48" s="28" t="s">
        <v>3010</v>
      </c>
      <c r="I48" s="28" t="s">
        <v>1270</v>
      </c>
      <c r="J48" s="28" t="s">
        <v>1319</v>
      </c>
    </row>
    <row r="49" spans="1:10" x14ac:dyDescent="0.25">
      <c r="A49" s="26">
        <v>10984</v>
      </c>
      <c r="B49" s="26" t="s">
        <v>944</v>
      </c>
      <c r="C49" s="27">
        <v>38137</v>
      </c>
      <c r="D49" s="26">
        <v>2004</v>
      </c>
      <c r="E49" s="26">
        <v>180</v>
      </c>
      <c r="F49" s="26">
        <v>70</v>
      </c>
      <c r="G49" s="26">
        <v>12600</v>
      </c>
      <c r="H49" s="28" t="s">
        <v>3011</v>
      </c>
      <c r="I49" s="28" t="s">
        <v>1272</v>
      </c>
      <c r="J49" s="28" t="s">
        <v>1320</v>
      </c>
    </row>
    <row r="50" spans="1:10" x14ac:dyDescent="0.25">
      <c r="A50" s="26">
        <v>10981</v>
      </c>
      <c r="B50" s="26" t="s">
        <v>970</v>
      </c>
      <c r="C50" s="27">
        <v>38138</v>
      </c>
      <c r="D50" s="26">
        <v>2004</v>
      </c>
      <c r="E50" s="26">
        <v>276</v>
      </c>
      <c r="F50" s="26">
        <v>21</v>
      </c>
      <c r="G50" s="26">
        <v>5796</v>
      </c>
      <c r="H50" s="28" t="s">
        <v>3011</v>
      </c>
      <c r="I50" s="28" t="s">
        <v>1272</v>
      </c>
      <c r="J50" s="28" t="s">
        <v>1321</v>
      </c>
    </row>
    <row r="51" spans="1:10" x14ac:dyDescent="0.25">
      <c r="A51" s="26">
        <v>10982</v>
      </c>
      <c r="B51" s="26" t="s">
        <v>970</v>
      </c>
      <c r="C51" s="27">
        <v>38138</v>
      </c>
      <c r="D51" s="26">
        <v>2004</v>
      </c>
      <c r="E51" s="26">
        <v>38</v>
      </c>
      <c r="F51" s="26">
        <v>673</v>
      </c>
      <c r="G51" s="26">
        <v>20931</v>
      </c>
      <c r="H51" s="28" t="s">
        <v>3010</v>
      </c>
      <c r="I51" s="28" t="s">
        <v>1322</v>
      </c>
      <c r="J51" s="28" t="s">
        <v>1323</v>
      </c>
    </row>
    <row r="52" spans="1:10" x14ac:dyDescent="0.25">
      <c r="A52" s="26">
        <v>10983</v>
      </c>
      <c r="B52" s="26" t="s">
        <v>970</v>
      </c>
      <c r="C52" s="27">
        <v>38138</v>
      </c>
      <c r="D52" s="26">
        <v>2004</v>
      </c>
      <c r="E52" s="26">
        <v>278</v>
      </c>
      <c r="F52" s="26">
        <v>45</v>
      </c>
      <c r="G52" s="26">
        <v>12510</v>
      </c>
      <c r="H52" s="28" t="s">
        <v>3010</v>
      </c>
      <c r="I52" s="28" t="s">
        <v>1270</v>
      </c>
      <c r="J52" s="28" t="s">
        <v>1324</v>
      </c>
    </row>
    <row r="53" spans="1:10" x14ac:dyDescent="0.25">
      <c r="A53" s="26">
        <v>10992</v>
      </c>
      <c r="B53" s="26" t="s">
        <v>22</v>
      </c>
      <c r="C53" s="27">
        <v>38139</v>
      </c>
      <c r="D53" s="26">
        <v>2004</v>
      </c>
      <c r="E53" s="26">
        <v>790</v>
      </c>
      <c r="F53" s="26">
        <v>115</v>
      </c>
      <c r="G53" s="26">
        <v>38105</v>
      </c>
      <c r="H53" s="28" t="s">
        <v>3010</v>
      </c>
      <c r="I53" s="28" t="s">
        <v>1274</v>
      </c>
      <c r="J53" s="28" t="s">
        <v>1325</v>
      </c>
    </row>
    <row r="54" spans="1:10" x14ac:dyDescent="0.25">
      <c r="A54" s="26">
        <v>10993</v>
      </c>
      <c r="B54" s="26" t="s">
        <v>22</v>
      </c>
      <c r="C54" s="27">
        <v>38139</v>
      </c>
      <c r="D54" s="26">
        <v>2004</v>
      </c>
      <c r="E54" s="26">
        <v>340</v>
      </c>
      <c r="F54" s="26">
        <v>21</v>
      </c>
      <c r="G54" s="26">
        <v>7140</v>
      </c>
      <c r="H54" s="28" t="s">
        <v>3011</v>
      </c>
      <c r="I54" s="28" t="s">
        <v>1272</v>
      </c>
      <c r="J54" s="28" t="s">
        <v>1326</v>
      </c>
    </row>
    <row r="55" spans="1:10" x14ac:dyDescent="0.25">
      <c r="A55" s="26">
        <v>10996</v>
      </c>
      <c r="B55" s="26" t="s">
        <v>22</v>
      </c>
      <c r="C55" s="27">
        <v>38139</v>
      </c>
      <c r="D55" s="26">
        <v>2004</v>
      </c>
      <c r="E55" s="26">
        <v>240</v>
      </c>
      <c r="F55" s="26">
        <v>202</v>
      </c>
      <c r="G55" s="26">
        <v>30098</v>
      </c>
      <c r="H55" s="28" t="s">
        <v>3011</v>
      </c>
      <c r="I55" s="28" t="s">
        <v>1272</v>
      </c>
      <c r="J55" s="28" t="s">
        <v>1327</v>
      </c>
    </row>
    <row r="56" spans="1:10" x14ac:dyDescent="0.25">
      <c r="A56" s="26">
        <v>10991</v>
      </c>
      <c r="B56" s="26" t="s">
        <v>61</v>
      </c>
      <c r="C56" s="27">
        <v>38140</v>
      </c>
      <c r="D56" s="26">
        <v>2004</v>
      </c>
      <c r="E56" s="26">
        <v>115</v>
      </c>
      <c r="F56" s="26">
        <v>28</v>
      </c>
      <c r="G56" s="26">
        <v>3220</v>
      </c>
      <c r="H56" s="28" t="s">
        <v>3010</v>
      </c>
      <c r="I56" s="28" t="s">
        <v>1274</v>
      </c>
      <c r="J56" s="28" t="s">
        <v>1328</v>
      </c>
    </row>
    <row r="57" spans="1:10" x14ac:dyDescent="0.25">
      <c r="A57" s="26">
        <v>10985</v>
      </c>
      <c r="B57" s="26" t="s">
        <v>90</v>
      </c>
      <c r="C57" s="27">
        <v>38141</v>
      </c>
      <c r="D57" s="26">
        <v>2004</v>
      </c>
      <c r="E57" s="26">
        <v>177</v>
      </c>
      <c r="F57" s="26">
        <v>211</v>
      </c>
      <c r="G57" s="26">
        <v>21004</v>
      </c>
      <c r="H57" s="28" t="s">
        <v>3010</v>
      </c>
      <c r="I57" s="28" t="s">
        <v>1274</v>
      </c>
      <c r="J57" s="28" t="s">
        <v>1329</v>
      </c>
    </row>
    <row r="58" spans="1:10" x14ac:dyDescent="0.25">
      <c r="A58" s="26">
        <v>10990</v>
      </c>
      <c r="B58" s="26" t="s">
        <v>90</v>
      </c>
      <c r="C58" s="27">
        <v>38141</v>
      </c>
      <c r="D58" s="26">
        <v>2004</v>
      </c>
      <c r="E58" s="26">
        <v>13</v>
      </c>
      <c r="F58" s="26">
        <v>70</v>
      </c>
      <c r="G58" s="26">
        <v>910</v>
      </c>
      <c r="H58" s="28" t="s">
        <v>3010</v>
      </c>
      <c r="I58" s="28" t="s">
        <v>1270</v>
      </c>
      <c r="J58" s="28" t="s">
        <v>1330</v>
      </c>
    </row>
    <row r="59" spans="1:10" x14ac:dyDescent="0.25">
      <c r="A59" s="26">
        <v>10988</v>
      </c>
      <c r="B59" s="26" t="s">
        <v>121</v>
      </c>
      <c r="C59" s="27">
        <v>38142</v>
      </c>
      <c r="D59" s="26">
        <v>2004</v>
      </c>
      <c r="E59" s="26">
        <v>108</v>
      </c>
      <c r="F59" s="26">
        <v>71</v>
      </c>
      <c r="G59" s="26">
        <v>3077</v>
      </c>
      <c r="H59" s="28" t="s">
        <v>3010</v>
      </c>
      <c r="I59" s="28" t="s">
        <v>1274</v>
      </c>
      <c r="J59" s="28" t="s">
        <v>1331</v>
      </c>
    </row>
    <row r="60" spans="1:10" x14ac:dyDescent="0.25">
      <c r="A60" s="26">
        <v>10989</v>
      </c>
      <c r="B60" s="26" t="s">
        <v>121</v>
      </c>
      <c r="C60" s="27">
        <v>38142</v>
      </c>
      <c r="D60" s="26">
        <v>2004</v>
      </c>
      <c r="E60" s="26">
        <v>176</v>
      </c>
      <c r="F60" s="26">
        <v>65</v>
      </c>
      <c r="G60" s="26">
        <v>11440</v>
      </c>
      <c r="H60" s="28" t="s">
        <v>3010</v>
      </c>
      <c r="I60" s="28" t="s">
        <v>1283</v>
      </c>
      <c r="J60" s="28" t="s">
        <v>1332</v>
      </c>
    </row>
    <row r="61" spans="1:10" x14ac:dyDescent="0.25">
      <c r="A61" s="26">
        <v>10994</v>
      </c>
      <c r="B61" s="26" t="s">
        <v>121</v>
      </c>
      <c r="C61" s="27">
        <v>38142</v>
      </c>
      <c r="D61" s="26">
        <v>2004</v>
      </c>
      <c r="E61" s="26">
        <v>300</v>
      </c>
      <c r="F61" s="26">
        <v>15</v>
      </c>
      <c r="G61" s="26">
        <v>4500</v>
      </c>
      <c r="H61" s="28" t="s">
        <v>3011</v>
      </c>
      <c r="I61" s="28" t="s">
        <v>1272</v>
      </c>
      <c r="J61" s="28" t="s">
        <v>1333</v>
      </c>
    </row>
    <row r="62" spans="1:10" x14ac:dyDescent="0.25">
      <c r="A62" s="26">
        <v>10995</v>
      </c>
      <c r="B62" s="26" t="s">
        <v>121</v>
      </c>
      <c r="C62" s="27">
        <v>38142</v>
      </c>
      <c r="D62" s="26">
        <v>2004</v>
      </c>
      <c r="E62" s="26">
        <v>37</v>
      </c>
      <c r="F62" s="26">
        <v>10</v>
      </c>
      <c r="G62" s="26">
        <v>370</v>
      </c>
      <c r="H62" s="28" t="s">
        <v>3010</v>
      </c>
      <c r="I62" s="28" t="s">
        <v>1274</v>
      </c>
      <c r="J62" s="28" t="s">
        <v>1334</v>
      </c>
    </row>
    <row r="63" spans="1:10" x14ac:dyDescent="0.25">
      <c r="A63" s="26">
        <v>10986</v>
      </c>
      <c r="B63" s="26" t="s">
        <v>257</v>
      </c>
      <c r="C63" s="27">
        <v>38146</v>
      </c>
      <c r="D63" s="26">
        <v>2004</v>
      </c>
      <c r="E63" s="26">
        <v>160</v>
      </c>
      <c r="F63" s="26">
        <v>29</v>
      </c>
      <c r="G63" s="26">
        <v>4640</v>
      </c>
      <c r="H63" s="28" t="s">
        <v>3010</v>
      </c>
      <c r="I63" s="28" t="s">
        <v>1274</v>
      </c>
      <c r="J63" s="28" t="s">
        <v>1335</v>
      </c>
    </row>
    <row r="64" spans="1:10" x14ac:dyDescent="0.25">
      <c r="A64" s="26">
        <v>10987</v>
      </c>
      <c r="B64" s="26" t="s">
        <v>257</v>
      </c>
      <c r="C64" s="27">
        <v>38146</v>
      </c>
      <c r="D64" s="26">
        <v>2004</v>
      </c>
      <c r="E64" s="26">
        <v>6</v>
      </c>
      <c r="F64" s="26">
        <v>38</v>
      </c>
      <c r="G64" s="26">
        <v>228</v>
      </c>
      <c r="H64" s="28" t="s">
        <v>3010</v>
      </c>
      <c r="I64" s="28" t="s">
        <v>1270</v>
      </c>
      <c r="J64" s="28" t="s">
        <v>1336</v>
      </c>
    </row>
    <row r="65" spans="1:10" x14ac:dyDescent="0.25">
      <c r="A65" s="26">
        <v>10997</v>
      </c>
      <c r="B65" s="26" t="s">
        <v>319</v>
      </c>
      <c r="C65" s="27">
        <v>38148</v>
      </c>
      <c r="D65" s="26">
        <v>2004</v>
      </c>
      <c r="E65" s="26">
        <v>170</v>
      </c>
      <c r="F65" s="26">
        <v>45</v>
      </c>
      <c r="G65" s="26">
        <v>7650</v>
      </c>
      <c r="H65" s="28" t="s">
        <v>3011</v>
      </c>
      <c r="I65" s="28" t="s">
        <v>1272</v>
      </c>
      <c r="J65" s="28" t="s">
        <v>1337</v>
      </c>
    </row>
    <row r="66" spans="1:10" x14ac:dyDescent="0.25">
      <c r="A66" s="26">
        <v>10998</v>
      </c>
      <c r="B66" s="26" t="s">
        <v>319</v>
      </c>
      <c r="C66" s="27">
        <v>38148</v>
      </c>
      <c r="D66" s="26">
        <v>2004</v>
      </c>
      <c r="E66" s="26">
        <v>167</v>
      </c>
      <c r="F66" s="26">
        <v>19</v>
      </c>
      <c r="G66" s="26">
        <v>3173</v>
      </c>
      <c r="H66" s="28" t="s">
        <v>3011</v>
      </c>
      <c r="I66" s="28" t="s">
        <v>1272</v>
      </c>
      <c r="J66" s="28" t="s">
        <v>1338</v>
      </c>
    </row>
    <row r="67" spans="1:10" x14ac:dyDescent="0.25">
      <c r="A67" s="26">
        <v>10999</v>
      </c>
      <c r="B67" s="26" t="s">
        <v>386</v>
      </c>
      <c r="C67" s="27">
        <v>38150</v>
      </c>
      <c r="D67" s="26">
        <v>2004</v>
      </c>
      <c r="E67" s="26">
        <v>123</v>
      </c>
      <c r="F67" s="26">
        <v>262</v>
      </c>
      <c r="G67" s="26">
        <v>24900</v>
      </c>
      <c r="H67" s="28" t="s">
        <v>3010</v>
      </c>
      <c r="I67" s="28" t="s">
        <v>1283</v>
      </c>
      <c r="J67" s="28" t="s">
        <v>1339</v>
      </c>
    </row>
    <row r="68" spans="1:10" x14ac:dyDescent="0.25">
      <c r="A68" s="26">
        <v>11000</v>
      </c>
      <c r="B68" s="26" t="s">
        <v>410</v>
      </c>
      <c r="C68" s="27">
        <v>38151</v>
      </c>
      <c r="D68" s="26">
        <v>2004</v>
      </c>
      <c r="E68" s="26">
        <v>221</v>
      </c>
      <c r="F68" s="26">
        <v>17</v>
      </c>
      <c r="G68" s="26">
        <v>3651</v>
      </c>
      <c r="H68" s="28" t="s">
        <v>3010</v>
      </c>
      <c r="I68" s="28" t="s">
        <v>1283</v>
      </c>
      <c r="J68" s="28" t="s">
        <v>1340</v>
      </c>
    </row>
    <row r="69" spans="1:10" x14ac:dyDescent="0.25">
      <c r="A69" s="26">
        <v>11001</v>
      </c>
      <c r="B69" s="26" t="s">
        <v>410</v>
      </c>
      <c r="C69" s="27">
        <v>38151</v>
      </c>
      <c r="D69" s="26">
        <v>2004</v>
      </c>
      <c r="E69" s="26">
        <v>42</v>
      </c>
      <c r="F69" s="26">
        <v>68</v>
      </c>
      <c r="G69" s="26">
        <v>2856</v>
      </c>
      <c r="H69" s="28" t="s">
        <v>3010</v>
      </c>
      <c r="I69" s="28" t="s">
        <v>1283</v>
      </c>
      <c r="J69" s="28" t="s">
        <v>1341</v>
      </c>
    </row>
    <row r="70" spans="1:10" x14ac:dyDescent="0.25">
      <c r="A70" s="26">
        <v>11002</v>
      </c>
      <c r="B70" s="26" t="s">
        <v>605</v>
      </c>
      <c r="C70" s="27">
        <v>38157</v>
      </c>
      <c r="D70" s="26">
        <v>2004</v>
      </c>
      <c r="E70" s="26">
        <v>459</v>
      </c>
      <c r="F70" s="26">
        <v>102</v>
      </c>
      <c r="G70" s="26">
        <v>19939</v>
      </c>
      <c r="H70" s="28" t="s">
        <v>3010</v>
      </c>
      <c r="I70" s="28" t="s">
        <v>1322</v>
      </c>
      <c r="J70" s="28" t="s">
        <v>1342</v>
      </c>
    </row>
    <row r="71" spans="1:10" x14ac:dyDescent="0.25">
      <c r="A71" s="26">
        <v>11003</v>
      </c>
      <c r="B71" s="26" t="s">
        <v>699</v>
      </c>
      <c r="C71" s="27">
        <v>38160</v>
      </c>
      <c r="D71" s="26">
        <v>2004</v>
      </c>
      <c r="E71" s="26">
        <v>67</v>
      </c>
      <c r="F71" s="26">
        <v>43</v>
      </c>
      <c r="G71" s="26">
        <v>2881</v>
      </c>
      <c r="H71" s="28" t="s">
        <v>3010</v>
      </c>
      <c r="I71" s="28" t="s">
        <v>1274</v>
      </c>
      <c r="J71" s="28" t="s">
        <v>1343</v>
      </c>
    </row>
    <row r="72" spans="1:10" x14ac:dyDescent="0.25">
      <c r="A72" s="26">
        <v>11004</v>
      </c>
      <c r="B72" s="26" t="s">
        <v>731</v>
      </c>
      <c r="C72" s="27">
        <v>38161</v>
      </c>
      <c r="D72" s="26">
        <v>2004</v>
      </c>
      <c r="E72" s="26">
        <v>180</v>
      </c>
      <c r="F72" s="26">
        <v>50</v>
      </c>
      <c r="G72" s="26">
        <v>9000</v>
      </c>
      <c r="H72" s="28" t="s">
        <v>3011</v>
      </c>
      <c r="I72" s="28" t="s">
        <v>1272</v>
      </c>
      <c r="J72" s="28" t="s">
        <v>1344</v>
      </c>
    </row>
    <row r="73" spans="1:10" x14ac:dyDescent="0.25">
      <c r="A73" s="26">
        <v>11005</v>
      </c>
      <c r="B73" s="26" t="s">
        <v>759</v>
      </c>
      <c r="C73" s="27">
        <v>38162</v>
      </c>
      <c r="D73" s="26">
        <v>2004</v>
      </c>
      <c r="E73" s="26">
        <v>57</v>
      </c>
      <c r="F73" s="26">
        <v>797</v>
      </c>
      <c r="G73" s="26">
        <v>35237</v>
      </c>
      <c r="H73" s="28" t="s">
        <v>3010</v>
      </c>
      <c r="I73" s="28" t="s">
        <v>1274</v>
      </c>
      <c r="J73" s="28" t="s">
        <v>1345</v>
      </c>
    </row>
    <row r="74" spans="1:10" x14ac:dyDescent="0.25">
      <c r="A74" s="26">
        <v>11006</v>
      </c>
      <c r="B74" s="26" t="s">
        <v>889</v>
      </c>
      <c r="C74" s="27">
        <v>38166</v>
      </c>
      <c r="D74" s="26">
        <v>2004</v>
      </c>
      <c r="E74" s="26">
        <v>155</v>
      </c>
      <c r="F74" s="26">
        <v>3</v>
      </c>
      <c r="G74" s="26">
        <v>465</v>
      </c>
      <c r="H74" s="28" t="s">
        <v>3011</v>
      </c>
      <c r="I74" s="28" t="s">
        <v>1272</v>
      </c>
      <c r="J74" s="28" t="s">
        <v>1346</v>
      </c>
    </row>
    <row r="75" spans="1:10" x14ac:dyDescent="0.25">
      <c r="A75" s="26">
        <v>11008</v>
      </c>
      <c r="B75" s="26" t="s">
        <v>889</v>
      </c>
      <c r="C75" s="27">
        <v>38166</v>
      </c>
      <c r="D75" s="26">
        <v>2004</v>
      </c>
      <c r="E75" s="26">
        <v>71</v>
      </c>
      <c r="F75" s="26">
        <v>5224</v>
      </c>
      <c r="G75" s="26">
        <v>326478</v>
      </c>
      <c r="H75" s="28" t="s">
        <v>3010</v>
      </c>
      <c r="I75" s="28" t="s">
        <v>1283</v>
      </c>
      <c r="J75" s="28" t="s">
        <v>1347</v>
      </c>
    </row>
    <row r="76" spans="1:10" x14ac:dyDescent="0.25">
      <c r="A76" s="26">
        <v>11007</v>
      </c>
      <c r="B76" s="26" t="s">
        <v>949</v>
      </c>
      <c r="C76" s="27">
        <v>38168</v>
      </c>
      <c r="D76" s="26">
        <v>2004</v>
      </c>
      <c r="E76" s="26">
        <v>25</v>
      </c>
      <c r="F76" s="26">
        <v>12</v>
      </c>
      <c r="G76" s="26">
        <v>252</v>
      </c>
      <c r="H76" s="28" t="s">
        <v>3011</v>
      </c>
      <c r="I76" s="28" t="s">
        <v>1272</v>
      </c>
      <c r="J76" s="28" t="s">
        <v>1348</v>
      </c>
    </row>
    <row r="77" spans="1:10" x14ac:dyDescent="0.25">
      <c r="A77" s="26">
        <v>11009</v>
      </c>
      <c r="B77" s="26" t="s">
        <v>949</v>
      </c>
      <c r="C77" s="27">
        <v>38169</v>
      </c>
      <c r="D77" s="26">
        <v>2004</v>
      </c>
      <c r="E77" s="26">
        <v>790</v>
      </c>
      <c r="F77" s="26">
        <v>323</v>
      </c>
      <c r="G77" s="26">
        <v>70086</v>
      </c>
      <c r="H77" s="28" t="s">
        <v>3010</v>
      </c>
      <c r="I77" s="28" t="s">
        <v>1299</v>
      </c>
      <c r="J77" s="28" t="s">
        <v>1349</v>
      </c>
    </row>
    <row r="78" spans="1:10" x14ac:dyDescent="0.25">
      <c r="A78" s="26">
        <v>11011</v>
      </c>
      <c r="B78" s="26" t="s">
        <v>949</v>
      </c>
      <c r="C78" s="27">
        <v>38168</v>
      </c>
      <c r="D78" s="26">
        <v>2004</v>
      </c>
      <c r="E78" s="26">
        <v>59</v>
      </c>
      <c r="F78" s="26">
        <v>1584</v>
      </c>
      <c r="G78" s="26">
        <v>93456</v>
      </c>
      <c r="H78" s="28" t="s">
        <v>3010</v>
      </c>
      <c r="I78" s="28" t="s">
        <v>1299</v>
      </c>
      <c r="J78" s="28" t="s">
        <v>1349</v>
      </c>
    </row>
    <row r="79" spans="1:10" x14ac:dyDescent="0.25">
      <c r="A79" s="26">
        <v>11013</v>
      </c>
      <c r="B79" s="26" t="s">
        <v>949</v>
      </c>
      <c r="C79" s="27">
        <v>38169</v>
      </c>
      <c r="D79" s="26">
        <v>2004</v>
      </c>
      <c r="E79" s="26">
        <v>197</v>
      </c>
      <c r="F79" s="26">
        <v>680</v>
      </c>
      <c r="G79" s="26">
        <v>133960</v>
      </c>
      <c r="H79" s="28" t="s">
        <v>3010</v>
      </c>
      <c r="I79" s="28" t="s">
        <v>1299</v>
      </c>
      <c r="J79" s="28" t="s">
        <v>1349</v>
      </c>
    </row>
    <row r="80" spans="1:10" x14ac:dyDescent="0.25">
      <c r="A80" s="26">
        <v>11022</v>
      </c>
      <c r="B80" s="26" t="s">
        <v>949</v>
      </c>
      <c r="C80" s="27">
        <v>38168</v>
      </c>
      <c r="D80" s="26">
        <v>2004</v>
      </c>
      <c r="E80" s="26">
        <v>40</v>
      </c>
      <c r="F80" s="26">
        <v>407</v>
      </c>
      <c r="G80" s="26">
        <v>16280</v>
      </c>
      <c r="H80" s="28" t="s">
        <v>3010</v>
      </c>
      <c r="I80" s="28" t="s">
        <v>1322</v>
      </c>
      <c r="J80" s="28" t="s">
        <v>1350</v>
      </c>
    </row>
    <row r="81" spans="1:10" x14ac:dyDescent="0.25">
      <c r="A81" s="26">
        <v>11023</v>
      </c>
      <c r="B81" s="26" t="s">
        <v>949</v>
      </c>
      <c r="C81" s="27">
        <v>38168</v>
      </c>
      <c r="D81" s="26">
        <v>2004</v>
      </c>
      <c r="E81" s="26">
        <v>332</v>
      </c>
      <c r="F81" s="26">
        <v>29</v>
      </c>
      <c r="G81" s="26">
        <v>9628</v>
      </c>
      <c r="H81" s="28" t="s">
        <v>3010</v>
      </c>
      <c r="I81" s="28" t="s">
        <v>1322</v>
      </c>
      <c r="J81" s="28" t="s">
        <v>1349</v>
      </c>
    </row>
    <row r="82" spans="1:10" x14ac:dyDescent="0.25">
      <c r="A82" s="26">
        <v>11024</v>
      </c>
      <c r="B82" s="26" t="s">
        <v>949</v>
      </c>
      <c r="C82" s="27">
        <v>38168</v>
      </c>
      <c r="D82" s="26">
        <v>2004</v>
      </c>
      <c r="E82" s="26">
        <v>80</v>
      </c>
      <c r="F82" s="26">
        <v>1103</v>
      </c>
      <c r="G82" s="26">
        <v>88240</v>
      </c>
      <c r="H82" s="28" t="s">
        <v>3010</v>
      </c>
      <c r="I82" s="28" t="s">
        <v>1299</v>
      </c>
      <c r="J82" s="28" t="s">
        <v>1349</v>
      </c>
    </row>
    <row r="83" spans="1:10" x14ac:dyDescent="0.25">
      <c r="A83" s="26">
        <v>11026</v>
      </c>
      <c r="B83" s="26" t="s">
        <v>949</v>
      </c>
      <c r="C83" s="27">
        <v>38169</v>
      </c>
      <c r="D83" s="26">
        <v>2004</v>
      </c>
      <c r="E83" s="26">
        <v>227</v>
      </c>
      <c r="F83" s="26">
        <v>194</v>
      </c>
      <c r="G83" s="26">
        <v>19568</v>
      </c>
      <c r="H83" s="28" t="s">
        <v>3010</v>
      </c>
      <c r="I83" s="28" t="s">
        <v>1299</v>
      </c>
      <c r="J83" s="28" t="s">
        <v>1351</v>
      </c>
    </row>
    <row r="84" spans="1:10" x14ac:dyDescent="0.25">
      <c r="A84" s="26">
        <v>11027</v>
      </c>
      <c r="B84" s="26" t="s">
        <v>949</v>
      </c>
      <c r="C84" s="27">
        <v>38169</v>
      </c>
      <c r="D84" s="26">
        <v>2004</v>
      </c>
      <c r="E84" s="26">
        <v>222</v>
      </c>
      <c r="F84" s="26">
        <v>106</v>
      </c>
      <c r="G84" s="26">
        <v>23532</v>
      </c>
      <c r="H84" s="28" t="s">
        <v>3010</v>
      </c>
      <c r="I84" s="28" t="s">
        <v>1299</v>
      </c>
      <c r="J84" s="28" t="s">
        <v>1352</v>
      </c>
    </row>
    <row r="85" spans="1:10" x14ac:dyDescent="0.25">
      <c r="A85" s="26">
        <v>11029</v>
      </c>
      <c r="B85" s="26" t="s">
        <v>949</v>
      </c>
      <c r="C85" s="27">
        <v>38169</v>
      </c>
      <c r="D85" s="26">
        <v>2004</v>
      </c>
      <c r="E85" s="26">
        <v>504</v>
      </c>
      <c r="F85" s="26">
        <v>63</v>
      </c>
      <c r="G85" s="26">
        <v>12625</v>
      </c>
      <c r="H85" s="28" t="s">
        <v>3010</v>
      </c>
      <c r="I85" s="28" t="s">
        <v>1274</v>
      </c>
      <c r="J85" s="28" t="s">
        <v>1349</v>
      </c>
    </row>
    <row r="86" spans="1:10" x14ac:dyDescent="0.25">
      <c r="A86" s="26">
        <v>11031</v>
      </c>
      <c r="B86" s="26" t="s">
        <v>949</v>
      </c>
      <c r="C86" s="27">
        <v>38169</v>
      </c>
      <c r="D86" s="26">
        <v>2004</v>
      </c>
      <c r="E86" s="26">
        <v>84</v>
      </c>
      <c r="F86" s="26">
        <v>56</v>
      </c>
      <c r="G86" s="26">
        <v>4704</v>
      </c>
      <c r="H86" s="28" t="s">
        <v>3010</v>
      </c>
      <c r="I86" s="28" t="s">
        <v>1299</v>
      </c>
      <c r="J86" s="28" t="s">
        <v>1353</v>
      </c>
    </row>
    <row r="87" spans="1:10" x14ac:dyDescent="0.25">
      <c r="A87" s="26">
        <v>11035</v>
      </c>
      <c r="B87" s="26" t="s">
        <v>949</v>
      </c>
      <c r="C87" s="27">
        <v>38168</v>
      </c>
      <c r="D87" s="26">
        <v>2004</v>
      </c>
      <c r="E87" s="26">
        <v>29</v>
      </c>
      <c r="F87" s="26">
        <v>143</v>
      </c>
      <c r="G87" s="26">
        <v>4147</v>
      </c>
      <c r="H87" s="28" t="s">
        <v>3010</v>
      </c>
      <c r="I87" s="28" t="s">
        <v>1299</v>
      </c>
      <c r="J87" s="28" t="s">
        <v>1349</v>
      </c>
    </row>
    <row r="88" spans="1:10" x14ac:dyDescent="0.25">
      <c r="A88" s="26">
        <v>11010</v>
      </c>
      <c r="B88" s="26" t="s">
        <v>26</v>
      </c>
      <c r="C88" s="27">
        <v>38170</v>
      </c>
      <c r="D88" s="26">
        <v>2004</v>
      </c>
      <c r="E88" s="26">
        <v>790</v>
      </c>
      <c r="F88" s="26">
        <v>185</v>
      </c>
      <c r="G88" s="26">
        <v>146150</v>
      </c>
      <c r="H88" s="28" t="s">
        <v>3010</v>
      </c>
      <c r="I88" s="28" t="s">
        <v>1299</v>
      </c>
      <c r="J88" s="28" t="s">
        <v>1349</v>
      </c>
    </row>
    <row r="89" spans="1:10" x14ac:dyDescent="0.25">
      <c r="A89" s="26">
        <v>11012</v>
      </c>
      <c r="B89" s="26" t="s">
        <v>26</v>
      </c>
      <c r="C89" s="27">
        <v>38169</v>
      </c>
      <c r="D89" s="26">
        <v>2004</v>
      </c>
      <c r="E89" s="26">
        <v>87</v>
      </c>
      <c r="F89" s="26">
        <v>1349</v>
      </c>
      <c r="G89" s="26">
        <v>117363</v>
      </c>
      <c r="H89" s="28" t="s">
        <v>3010</v>
      </c>
      <c r="I89" s="28" t="s">
        <v>1299</v>
      </c>
      <c r="J89" s="28" t="s">
        <v>1349</v>
      </c>
    </row>
    <row r="90" spans="1:10" x14ac:dyDescent="0.25">
      <c r="A90" s="26">
        <v>11014</v>
      </c>
      <c r="B90" s="26" t="s">
        <v>26</v>
      </c>
      <c r="C90" s="27">
        <v>38169</v>
      </c>
      <c r="D90" s="26">
        <v>2004</v>
      </c>
      <c r="E90" s="26">
        <v>825</v>
      </c>
      <c r="F90" s="26">
        <v>680</v>
      </c>
      <c r="G90" s="26">
        <v>128397</v>
      </c>
      <c r="H90" s="28" t="s">
        <v>3010</v>
      </c>
      <c r="I90" s="28" t="s">
        <v>1299</v>
      </c>
      <c r="J90" s="28" t="s">
        <v>1349</v>
      </c>
    </row>
    <row r="91" spans="1:10" x14ac:dyDescent="0.25">
      <c r="A91" s="26">
        <v>11015</v>
      </c>
      <c r="B91" s="26" t="s">
        <v>26</v>
      </c>
      <c r="C91" s="27">
        <v>38169</v>
      </c>
      <c r="D91" s="26">
        <v>2004</v>
      </c>
      <c r="E91" s="26">
        <v>46</v>
      </c>
      <c r="F91" s="26">
        <v>19</v>
      </c>
      <c r="G91" s="26">
        <v>874</v>
      </c>
      <c r="H91" s="28" t="s">
        <v>3010</v>
      </c>
      <c r="I91" s="28" t="s">
        <v>1322</v>
      </c>
      <c r="J91" s="28" t="s">
        <v>1354</v>
      </c>
    </row>
    <row r="92" spans="1:10" x14ac:dyDescent="0.25">
      <c r="A92" s="26">
        <v>11016</v>
      </c>
      <c r="B92" s="26" t="s">
        <v>26</v>
      </c>
      <c r="C92" s="27">
        <v>38170</v>
      </c>
      <c r="D92" s="26">
        <v>2004</v>
      </c>
      <c r="E92" s="26">
        <v>60</v>
      </c>
      <c r="F92" s="26">
        <v>283</v>
      </c>
      <c r="G92" s="26">
        <v>16980</v>
      </c>
      <c r="H92" s="28" t="s">
        <v>3010</v>
      </c>
      <c r="I92" s="28" t="s">
        <v>1299</v>
      </c>
      <c r="J92" s="28" t="s">
        <v>1349</v>
      </c>
    </row>
    <row r="93" spans="1:10" x14ac:dyDescent="0.25">
      <c r="A93" s="26">
        <v>11017</v>
      </c>
      <c r="B93" s="26" t="s">
        <v>26</v>
      </c>
      <c r="C93" s="27">
        <v>38169</v>
      </c>
      <c r="D93" s="26">
        <v>2004</v>
      </c>
      <c r="E93" s="26">
        <v>298</v>
      </c>
      <c r="F93" s="26">
        <v>19</v>
      </c>
      <c r="G93" s="26">
        <v>5662</v>
      </c>
      <c r="H93" s="28" t="s">
        <v>3010</v>
      </c>
      <c r="I93" s="28" t="s">
        <v>1274</v>
      </c>
      <c r="J93" s="28" t="s">
        <v>1349</v>
      </c>
    </row>
    <row r="94" spans="1:10" x14ac:dyDescent="0.25">
      <c r="A94" s="26">
        <v>11025</v>
      </c>
      <c r="B94" s="26" t="s">
        <v>26</v>
      </c>
      <c r="C94" s="27">
        <v>38169</v>
      </c>
      <c r="D94" s="26">
        <v>2004</v>
      </c>
      <c r="E94" s="26">
        <v>769</v>
      </c>
      <c r="F94" s="26">
        <v>122</v>
      </c>
      <c r="G94" s="26">
        <v>30622</v>
      </c>
      <c r="H94" s="28" t="s">
        <v>3010</v>
      </c>
      <c r="I94" s="28" t="s">
        <v>1299</v>
      </c>
      <c r="J94" s="28" t="s">
        <v>1349</v>
      </c>
    </row>
    <row r="95" spans="1:10" x14ac:dyDescent="0.25">
      <c r="A95" s="26">
        <v>11028</v>
      </c>
      <c r="B95" s="26" t="s">
        <v>26</v>
      </c>
      <c r="C95" s="27">
        <v>38170</v>
      </c>
      <c r="D95" s="26">
        <v>2004</v>
      </c>
      <c r="E95" s="26">
        <v>801</v>
      </c>
      <c r="F95" s="26">
        <v>106</v>
      </c>
      <c r="G95" s="26">
        <v>84906</v>
      </c>
      <c r="H95" s="28" t="s">
        <v>3010</v>
      </c>
      <c r="I95" s="28" t="s">
        <v>1299</v>
      </c>
      <c r="J95" s="28" t="s">
        <v>1355</v>
      </c>
    </row>
    <row r="96" spans="1:10" x14ac:dyDescent="0.25">
      <c r="A96" s="26">
        <v>11030</v>
      </c>
      <c r="B96" s="26" t="s">
        <v>26</v>
      </c>
      <c r="C96" s="27">
        <v>38170</v>
      </c>
      <c r="D96" s="26">
        <v>2004</v>
      </c>
      <c r="E96" s="26">
        <v>982</v>
      </c>
      <c r="F96" s="26">
        <v>60</v>
      </c>
      <c r="G96" s="26">
        <v>58920</v>
      </c>
      <c r="H96" s="28" t="s">
        <v>3010</v>
      </c>
      <c r="I96" s="28" t="s">
        <v>1274</v>
      </c>
      <c r="J96" s="28" t="s">
        <v>1349</v>
      </c>
    </row>
    <row r="97" spans="1:10" x14ac:dyDescent="0.25">
      <c r="A97" s="26">
        <v>11032</v>
      </c>
      <c r="B97" s="26" t="s">
        <v>26</v>
      </c>
      <c r="C97" s="27">
        <v>38170</v>
      </c>
      <c r="D97" s="26">
        <v>2004</v>
      </c>
      <c r="E97" s="26">
        <v>910</v>
      </c>
      <c r="F97" s="26">
        <v>57</v>
      </c>
      <c r="G97" s="26">
        <v>51870</v>
      </c>
      <c r="H97" s="28" t="s">
        <v>3010</v>
      </c>
      <c r="I97" s="28" t="s">
        <v>1299</v>
      </c>
      <c r="J97" s="28" t="s">
        <v>1353</v>
      </c>
    </row>
    <row r="98" spans="1:10" x14ac:dyDescent="0.25">
      <c r="A98" s="26">
        <v>11033</v>
      </c>
      <c r="B98" s="26" t="s">
        <v>26</v>
      </c>
      <c r="C98" s="27">
        <v>38169</v>
      </c>
      <c r="D98" s="26">
        <v>2004</v>
      </c>
      <c r="E98" s="26">
        <v>484</v>
      </c>
      <c r="F98" s="26">
        <v>181</v>
      </c>
      <c r="G98" s="26">
        <v>87604</v>
      </c>
      <c r="H98" s="28" t="s">
        <v>3010</v>
      </c>
      <c r="I98" s="28" t="s">
        <v>1299</v>
      </c>
      <c r="J98" s="28" t="s">
        <v>1353</v>
      </c>
    </row>
    <row r="99" spans="1:10" x14ac:dyDescent="0.25">
      <c r="A99" s="26">
        <v>11034</v>
      </c>
      <c r="B99" s="26" t="s">
        <v>26</v>
      </c>
      <c r="C99" s="27">
        <v>38169</v>
      </c>
      <c r="D99" s="26">
        <v>2004</v>
      </c>
      <c r="E99" s="26">
        <v>140</v>
      </c>
      <c r="F99" s="26">
        <v>64</v>
      </c>
      <c r="G99" s="26">
        <v>8960</v>
      </c>
      <c r="H99" s="28" t="s">
        <v>3010</v>
      </c>
      <c r="I99" s="28" t="s">
        <v>1299</v>
      </c>
      <c r="J99" s="28" t="s">
        <v>1356</v>
      </c>
    </row>
    <row r="100" spans="1:10" x14ac:dyDescent="0.25">
      <c r="A100" s="26">
        <v>11036</v>
      </c>
      <c r="B100" s="26" t="s">
        <v>26</v>
      </c>
      <c r="C100" s="27">
        <v>38169</v>
      </c>
      <c r="D100" s="26">
        <v>2004</v>
      </c>
      <c r="E100" s="26">
        <v>90</v>
      </c>
      <c r="F100" s="26">
        <v>107</v>
      </c>
      <c r="G100" s="26">
        <v>9630</v>
      </c>
      <c r="H100" s="28" t="s">
        <v>3010</v>
      </c>
      <c r="I100" s="28" t="s">
        <v>1299</v>
      </c>
      <c r="J100" s="28" t="s">
        <v>1349</v>
      </c>
    </row>
    <row r="101" spans="1:10" x14ac:dyDescent="0.25">
      <c r="A101" s="26">
        <v>11037</v>
      </c>
      <c r="B101" s="26" t="s">
        <v>26</v>
      </c>
      <c r="C101" s="27">
        <v>38169</v>
      </c>
      <c r="D101" s="26">
        <v>2004</v>
      </c>
      <c r="E101" s="26">
        <v>436</v>
      </c>
      <c r="F101" s="26">
        <v>129</v>
      </c>
      <c r="G101" s="26">
        <v>44081</v>
      </c>
      <c r="H101" s="28" t="s">
        <v>3010</v>
      </c>
      <c r="I101" s="28" t="s">
        <v>1274</v>
      </c>
      <c r="J101" s="28" t="s">
        <v>1349</v>
      </c>
    </row>
    <row r="102" spans="1:10" x14ac:dyDescent="0.25">
      <c r="A102" s="26">
        <v>11038</v>
      </c>
      <c r="B102" s="26" t="s">
        <v>26</v>
      </c>
      <c r="C102" s="27">
        <v>38169</v>
      </c>
      <c r="D102" s="26">
        <v>2004</v>
      </c>
      <c r="E102" s="26">
        <v>225</v>
      </c>
      <c r="F102" s="26">
        <v>27</v>
      </c>
      <c r="G102" s="26">
        <v>6075</v>
      </c>
      <c r="H102" s="28" t="s">
        <v>3010</v>
      </c>
      <c r="I102" s="28" t="s">
        <v>1299</v>
      </c>
      <c r="J102" s="28" t="s">
        <v>1349</v>
      </c>
    </row>
    <row r="103" spans="1:10" x14ac:dyDescent="0.25">
      <c r="A103" s="26">
        <v>11018</v>
      </c>
      <c r="B103" s="26" t="s">
        <v>64</v>
      </c>
      <c r="C103" s="27">
        <v>38170</v>
      </c>
      <c r="D103" s="26">
        <v>2004</v>
      </c>
      <c r="E103" s="26">
        <v>185</v>
      </c>
      <c r="F103" s="26">
        <v>79</v>
      </c>
      <c r="G103" s="26">
        <v>14615</v>
      </c>
      <c r="H103" s="28" t="s">
        <v>3010</v>
      </c>
      <c r="I103" s="28" t="s">
        <v>1322</v>
      </c>
      <c r="J103" s="28" t="s">
        <v>1349</v>
      </c>
    </row>
    <row r="104" spans="1:10" x14ac:dyDescent="0.25">
      <c r="A104" s="26">
        <v>11019</v>
      </c>
      <c r="B104" s="26" t="s">
        <v>64</v>
      </c>
      <c r="C104" s="27">
        <v>38170</v>
      </c>
      <c r="D104" s="26">
        <v>2004</v>
      </c>
      <c r="E104" s="26">
        <v>75</v>
      </c>
      <c r="F104" s="26">
        <v>63</v>
      </c>
      <c r="G104" s="26">
        <v>4725</v>
      </c>
      <c r="H104" s="28" t="s">
        <v>3010</v>
      </c>
      <c r="I104" s="28" t="s">
        <v>1299</v>
      </c>
      <c r="J104" s="28" t="s">
        <v>1349</v>
      </c>
    </row>
    <row r="105" spans="1:10" x14ac:dyDescent="0.25">
      <c r="A105" s="26">
        <v>11039</v>
      </c>
      <c r="B105" s="26" t="s">
        <v>64</v>
      </c>
      <c r="C105" s="27">
        <v>38171</v>
      </c>
      <c r="D105" s="26">
        <v>2004</v>
      </c>
      <c r="E105" s="26">
        <v>928</v>
      </c>
      <c r="F105" s="26">
        <v>22</v>
      </c>
      <c r="G105" s="26">
        <v>20416</v>
      </c>
      <c r="H105" s="28" t="s">
        <v>3010</v>
      </c>
      <c r="I105" s="28" t="s">
        <v>1322</v>
      </c>
      <c r="J105" s="28" t="s">
        <v>1349</v>
      </c>
    </row>
    <row r="106" spans="1:10" x14ac:dyDescent="0.25">
      <c r="A106" s="26">
        <v>11020</v>
      </c>
      <c r="B106" s="26" t="s">
        <v>93</v>
      </c>
      <c r="C106" s="27">
        <v>38172</v>
      </c>
      <c r="D106" s="26">
        <v>2004</v>
      </c>
      <c r="E106" s="26">
        <v>1440</v>
      </c>
      <c r="F106" s="26">
        <v>14</v>
      </c>
      <c r="G106" s="26">
        <v>20160</v>
      </c>
      <c r="H106" s="28" t="s">
        <v>3010</v>
      </c>
      <c r="I106" s="28" t="s">
        <v>1322</v>
      </c>
      <c r="J106" s="28" t="s">
        <v>1349</v>
      </c>
    </row>
    <row r="107" spans="1:10" x14ac:dyDescent="0.25">
      <c r="A107" s="26">
        <v>11021</v>
      </c>
      <c r="B107" s="26" t="s">
        <v>93</v>
      </c>
      <c r="C107" s="27">
        <v>38172</v>
      </c>
      <c r="D107" s="26">
        <v>2004</v>
      </c>
      <c r="E107" s="26">
        <v>1580</v>
      </c>
      <c r="F107" s="26">
        <v>12</v>
      </c>
      <c r="G107" s="26">
        <v>18960</v>
      </c>
      <c r="H107" s="28" t="s">
        <v>3010</v>
      </c>
      <c r="I107" s="28" t="s">
        <v>1322</v>
      </c>
      <c r="J107" s="28" t="s">
        <v>1349</v>
      </c>
    </row>
    <row r="108" spans="1:10" x14ac:dyDescent="0.25">
      <c r="A108" s="26">
        <v>11040</v>
      </c>
      <c r="B108" s="26" t="s">
        <v>225</v>
      </c>
      <c r="C108" s="27">
        <v>38175</v>
      </c>
      <c r="D108" s="26">
        <v>2004</v>
      </c>
      <c r="E108" s="26">
        <v>126</v>
      </c>
      <c r="F108" s="26">
        <v>26</v>
      </c>
      <c r="G108" s="26">
        <v>2210</v>
      </c>
      <c r="H108" s="28" t="s">
        <v>3010</v>
      </c>
      <c r="I108" s="28" t="s">
        <v>1274</v>
      </c>
      <c r="J108" s="28" t="s">
        <v>1357</v>
      </c>
    </row>
    <row r="109" spans="1:10" x14ac:dyDescent="0.25">
      <c r="A109" s="26">
        <v>11041</v>
      </c>
      <c r="B109" s="26" t="s">
        <v>261</v>
      </c>
      <c r="C109" s="27">
        <v>38176</v>
      </c>
      <c r="D109" s="26">
        <v>2004</v>
      </c>
      <c r="E109" s="26">
        <v>33</v>
      </c>
      <c r="F109" s="26">
        <v>38</v>
      </c>
      <c r="G109" s="26">
        <v>1254</v>
      </c>
      <c r="H109" s="28" t="s">
        <v>3010</v>
      </c>
      <c r="I109" s="28" t="s">
        <v>1274</v>
      </c>
      <c r="J109" s="28" t="s">
        <v>1358</v>
      </c>
    </row>
    <row r="110" spans="1:10" x14ac:dyDescent="0.25">
      <c r="A110" s="26">
        <v>11042</v>
      </c>
      <c r="B110" s="26" t="s">
        <v>261</v>
      </c>
      <c r="C110" s="27">
        <v>38176</v>
      </c>
      <c r="D110" s="26">
        <v>2004</v>
      </c>
      <c r="E110" s="26">
        <v>216</v>
      </c>
      <c r="F110" s="26">
        <v>8</v>
      </c>
      <c r="G110" s="26">
        <v>1728</v>
      </c>
      <c r="H110" s="28" t="s">
        <v>3010</v>
      </c>
      <c r="I110" s="28" t="s">
        <v>1274</v>
      </c>
      <c r="J110" s="28" t="s">
        <v>1359</v>
      </c>
    </row>
    <row r="111" spans="1:10" x14ac:dyDescent="0.25">
      <c r="A111" s="26">
        <v>11043</v>
      </c>
      <c r="B111" s="26" t="s">
        <v>414</v>
      </c>
      <c r="C111" s="27">
        <v>38181</v>
      </c>
      <c r="D111" s="26">
        <v>2004</v>
      </c>
      <c r="E111" s="26">
        <v>8</v>
      </c>
      <c r="F111" s="26">
        <v>57</v>
      </c>
      <c r="G111" s="26">
        <v>456</v>
      </c>
      <c r="H111" s="28" t="s">
        <v>3010</v>
      </c>
      <c r="I111" s="28" t="s">
        <v>1270</v>
      </c>
      <c r="J111" s="28" t="s">
        <v>1360</v>
      </c>
    </row>
    <row r="112" spans="1:10" x14ac:dyDescent="0.25">
      <c r="A112" s="26">
        <v>11044</v>
      </c>
      <c r="B112" s="26" t="s">
        <v>414</v>
      </c>
      <c r="C112" s="27">
        <v>38181</v>
      </c>
      <c r="D112" s="26">
        <v>2004</v>
      </c>
      <c r="E112" s="26">
        <v>26</v>
      </c>
      <c r="F112" s="26">
        <v>5</v>
      </c>
      <c r="G112" s="26">
        <v>130</v>
      </c>
      <c r="H112" s="28" t="s">
        <v>3010</v>
      </c>
      <c r="I112" s="28" t="s">
        <v>1274</v>
      </c>
      <c r="J112" s="28" t="s">
        <v>1361</v>
      </c>
    </row>
    <row r="113" spans="1:10" x14ac:dyDescent="0.25">
      <c r="A113" s="26">
        <v>11045</v>
      </c>
      <c r="B113" s="26" t="s">
        <v>469</v>
      </c>
      <c r="C113" s="27">
        <v>38183</v>
      </c>
      <c r="D113" s="26">
        <v>2004</v>
      </c>
      <c r="E113" s="26">
        <v>180</v>
      </c>
      <c r="F113" s="26">
        <v>5</v>
      </c>
      <c r="G113" s="26">
        <v>900</v>
      </c>
      <c r="H113" s="28" t="s">
        <v>3011</v>
      </c>
      <c r="I113" s="28" t="s">
        <v>1272</v>
      </c>
      <c r="J113" s="28" t="s">
        <v>1362</v>
      </c>
    </row>
    <row r="114" spans="1:10" x14ac:dyDescent="0.25">
      <c r="A114" s="26">
        <v>11046</v>
      </c>
      <c r="B114" s="26" t="s">
        <v>469</v>
      </c>
      <c r="C114" s="27">
        <v>38183</v>
      </c>
      <c r="D114" s="26">
        <v>2004</v>
      </c>
      <c r="E114" s="26">
        <v>240</v>
      </c>
      <c r="F114" s="26">
        <v>123</v>
      </c>
      <c r="G114" s="26">
        <v>29520</v>
      </c>
      <c r="H114" s="28" t="s">
        <v>3011</v>
      </c>
      <c r="I114" s="28" t="s">
        <v>1272</v>
      </c>
      <c r="J114" s="28" t="s">
        <v>1363</v>
      </c>
    </row>
    <row r="115" spans="1:10" x14ac:dyDescent="0.25">
      <c r="A115" s="26">
        <v>11051</v>
      </c>
      <c r="B115" s="26" t="s">
        <v>469</v>
      </c>
      <c r="C115" s="27">
        <v>38183</v>
      </c>
      <c r="D115" s="26">
        <v>2004</v>
      </c>
      <c r="E115" s="26">
        <v>67</v>
      </c>
      <c r="F115" s="26">
        <v>11</v>
      </c>
      <c r="G115" s="26">
        <v>737</v>
      </c>
      <c r="H115" s="28" t="s">
        <v>3010</v>
      </c>
      <c r="I115" s="28" t="s">
        <v>1274</v>
      </c>
      <c r="J115" s="28" t="s">
        <v>1364</v>
      </c>
    </row>
    <row r="116" spans="1:10" x14ac:dyDescent="0.25">
      <c r="A116" s="26">
        <v>11053</v>
      </c>
      <c r="B116" s="26" t="s">
        <v>505</v>
      </c>
      <c r="C116" s="27">
        <v>38184</v>
      </c>
      <c r="D116" s="26">
        <v>2004</v>
      </c>
      <c r="E116" s="26">
        <v>40</v>
      </c>
      <c r="F116" s="26">
        <v>5</v>
      </c>
      <c r="G116" s="26">
        <v>200</v>
      </c>
      <c r="H116" s="28" t="s">
        <v>3011</v>
      </c>
      <c r="I116" s="28" t="s">
        <v>1272</v>
      </c>
      <c r="J116" s="28" t="s">
        <v>1365</v>
      </c>
    </row>
    <row r="117" spans="1:10" x14ac:dyDescent="0.25">
      <c r="A117" s="26">
        <v>11050</v>
      </c>
      <c r="B117" s="26" t="s">
        <v>536</v>
      </c>
      <c r="C117" s="27">
        <v>38185</v>
      </c>
      <c r="D117" s="26">
        <v>2004</v>
      </c>
      <c r="E117" s="26">
        <v>161</v>
      </c>
      <c r="F117" s="26">
        <v>273</v>
      </c>
      <c r="G117" s="26">
        <v>36505</v>
      </c>
      <c r="H117" s="28" t="s">
        <v>3010</v>
      </c>
      <c r="I117" s="28" t="s">
        <v>1283</v>
      </c>
      <c r="J117" s="28" t="s">
        <v>1366</v>
      </c>
    </row>
    <row r="118" spans="1:10" x14ac:dyDescent="0.25">
      <c r="A118" s="26">
        <v>11048</v>
      </c>
      <c r="B118" s="26" t="s">
        <v>573</v>
      </c>
      <c r="C118" s="27">
        <v>38186</v>
      </c>
      <c r="D118" s="26">
        <v>2004</v>
      </c>
      <c r="E118" s="26">
        <v>217</v>
      </c>
      <c r="F118" s="26">
        <v>15</v>
      </c>
      <c r="G118" s="26">
        <v>3255</v>
      </c>
      <c r="H118" s="28" t="s">
        <v>3010</v>
      </c>
      <c r="I118" s="28" t="s">
        <v>1274</v>
      </c>
      <c r="J118" s="28" t="s">
        <v>1367</v>
      </c>
    </row>
    <row r="119" spans="1:10" x14ac:dyDescent="0.25">
      <c r="A119" s="26">
        <v>11049</v>
      </c>
      <c r="B119" s="26" t="s">
        <v>573</v>
      </c>
      <c r="C119" s="27">
        <v>38187</v>
      </c>
      <c r="D119" s="26">
        <v>2004</v>
      </c>
      <c r="E119" s="26">
        <v>902</v>
      </c>
      <c r="F119" s="26">
        <v>217</v>
      </c>
      <c r="G119" s="26">
        <v>113734</v>
      </c>
      <c r="H119" s="28" t="s">
        <v>3010</v>
      </c>
      <c r="I119" s="28" t="s">
        <v>1299</v>
      </c>
      <c r="J119" s="28" t="s">
        <v>1368</v>
      </c>
    </row>
    <row r="120" spans="1:10" x14ac:dyDescent="0.25">
      <c r="A120" s="26">
        <v>11047</v>
      </c>
      <c r="B120" s="26" t="s">
        <v>642</v>
      </c>
      <c r="C120" s="27">
        <v>38188</v>
      </c>
      <c r="D120" s="26">
        <v>2004</v>
      </c>
      <c r="E120" s="26">
        <v>222</v>
      </c>
      <c r="F120" s="26">
        <v>7</v>
      </c>
      <c r="G120" s="26">
        <v>1554</v>
      </c>
      <c r="H120" s="28" t="s">
        <v>3011</v>
      </c>
      <c r="I120" s="28" t="s">
        <v>1272</v>
      </c>
      <c r="J120" s="28" t="s">
        <v>1369</v>
      </c>
    </row>
    <row r="121" spans="1:10" x14ac:dyDescent="0.25">
      <c r="A121" s="26">
        <v>11055</v>
      </c>
      <c r="B121" s="26" t="s">
        <v>642</v>
      </c>
      <c r="C121" s="27">
        <v>38188</v>
      </c>
      <c r="D121" s="26">
        <v>2004</v>
      </c>
      <c r="E121" s="26">
        <v>235</v>
      </c>
      <c r="F121" s="26">
        <v>15</v>
      </c>
      <c r="G121" s="26">
        <v>3525</v>
      </c>
      <c r="H121" s="28" t="s">
        <v>3010</v>
      </c>
      <c r="I121" s="28" t="s">
        <v>1299</v>
      </c>
      <c r="J121" s="28" t="s">
        <v>1370</v>
      </c>
    </row>
    <row r="122" spans="1:10" x14ac:dyDescent="0.25">
      <c r="A122" s="26">
        <v>11052</v>
      </c>
      <c r="B122" s="26" t="s">
        <v>674</v>
      </c>
      <c r="C122" s="27">
        <v>38189</v>
      </c>
      <c r="D122" s="26">
        <v>2004</v>
      </c>
      <c r="E122" s="26">
        <v>27</v>
      </c>
      <c r="F122" s="26">
        <v>9</v>
      </c>
      <c r="G122" s="26">
        <v>243</v>
      </c>
      <c r="H122" s="28" t="s">
        <v>3010</v>
      </c>
      <c r="I122" s="28" t="s">
        <v>1274</v>
      </c>
      <c r="J122" s="28" t="s">
        <v>1371</v>
      </c>
    </row>
    <row r="123" spans="1:10" x14ac:dyDescent="0.25">
      <c r="A123" s="26">
        <v>11054</v>
      </c>
      <c r="B123" s="26" t="s">
        <v>674</v>
      </c>
      <c r="C123" s="27">
        <v>38189</v>
      </c>
      <c r="D123" s="26">
        <v>2004</v>
      </c>
      <c r="E123" s="26">
        <v>105</v>
      </c>
      <c r="F123" s="26">
        <v>15</v>
      </c>
      <c r="G123" s="26">
        <v>1575</v>
      </c>
      <c r="H123" s="28" t="s">
        <v>3011</v>
      </c>
      <c r="I123" s="28" t="s">
        <v>1272</v>
      </c>
      <c r="J123" s="28" t="s">
        <v>1372</v>
      </c>
    </row>
    <row r="124" spans="1:10" x14ac:dyDescent="0.25">
      <c r="A124" s="26">
        <v>11056</v>
      </c>
      <c r="B124" s="26" t="s">
        <v>736</v>
      </c>
      <c r="C124" s="27">
        <v>38192</v>
      </c>
      <c r="D124" s="26">
        <v>2004</v>
      </c>
      <c r="E124" s="26">
        <v>821</v>
      </c>
      <c r="F124" s="26">
        <v>70</v>
      </c>
      <c r="G124" s="26">
        <v>38752</v>
      </c>
      <c r="H124" s="28" t="s">
        <v>3010</v>
      </c>
      <c r="I124" s="28" t="s">
        <v>1299</v>
      </c>
      <c r="J124" s="28" t="s">
        <v>1373</v>
      </c>
    </row>
    <row r="125" spans="1:10" x14ac:dyDescent="0.25">
      <c r="A125" s="26">
        <v>11057</v>
      </c>
      <c r="B125" s="26" t="s">
        <v>736</v>
      </c>
      <c r="C125" s="27">
        <v>38191</v>
      </c>
      <c r="D125" s="26">
        <v>2004</v>
      </c>
      <c r="E125" s="26">
        <v>127</v>
      </c>
      <c r="F125" s="26">
        <v>270</v>
      </c>
      <c r="G125" s="26">
        <v>17914</v>
      </c>
      <c r="H125" s="28" t="s">
        <v>3010</v>
      </c>
      <c r="I125" s="28" t="s">
        <v>1274</v>
      </c>
      <c r="J125" s="28" t="s">
        <v>1374</v>
      </c>
    </row>
    <row r="126" spans="1:10" x14ac:dyDescent="0.25">
      <c r="A126" s="26">
        <v>11058</v>
      </c>
      <c r="B126" s="26" t="s">
        <v>736</v>
      </c>
      <c r="C126" s="27">
        <v>38191</v>
      </c>
      <c r="D126" s="26">
        <v>2004</v>
      </c>
      <c r="E126" s="26">
        <v>77</v>
      </c>
      <c r="F126" s="26">
        <v>66</v>
      </c>
      <c r="G126" s="26">
        <v>4634</v>
      </c>
      <c r="H126" s="28" t="s">
        <v>3010</v>
      </c>
      <c r="I126" s="28" t="s">
        <v>1299</v>
      </c>
      <c r="J126" s="28" t="s">
        <v>1375</v>
      </c>
    </row>
    <row r="127" spans="1:10" x14ac:dyDescent="0.25">
      <c r="A127" s="26">
        <v>11059</v>
      </c>
      <c r="B127" s="26" t="s">
        <v>736</v>
      </c>
      <c r="C127" s="27">
        <v>38191</v>
      </c>
      <c r="D127" s="26">
        <v>2004</v>
      </c>
      <c r="E127" s="26">
        <v>173</v>
      </c>
      <c r="F127" s="26">
        <v>28</v>
      </c>
      <c r="G127" s="26">
        <v>4844</v>
      </c>
      <c r="H127" s="28" t="s">
        <v>3010</v>
      </c>
      <c r="I127" s="28" t="s">
        <v>1299</v>
      </c>
      <c r="J127" s="28" t="s">
        <v>1376</v>
      </c>
    </row>
    <row r="128" spans="1:10" x14ac:dyDescent="0.25">
      <c r="A128" s="26">
        <v>11060</v>
      </c>
      <c r="B128" s="26" t="s">
        <v>763</v>
      </c>
      <c r="C128" s="27">
        <v>38193</v>
      </c>
      <c r="D128" s="26">
        <v>2004</v>
      </c>
      <c r="E128" s="26">
        <v>2240</v>
      </c>
      <c r="F128" s="26">
        <v>10</v>
      </c>
      <c r="G128" s="26">
        <v>22400</v>
      </c>
      <c r="H128" s="28" t="s">
        <v>3010</v>
      </c>
      <c r="I128" s="28" t="s">
        <v>1299</v>
      </c>
      <c r="J128" s="28" t="s">
        <v>1377</v>
      </c>
    </row>
    <row r="129" spans="1:10" x14ac:dyDescent="0.25">
      <c r="A129" s="26">
        <v>11061</v>
      </c>
      <c r="B129" s="26" t="s">
        <v>763</v>
      </c>
      <c r="C129" s="27">
        <v>38192</v>
      </c>
      <c r="D129" s="26">
        <v>2004</v>
      </c>
      <c r="E129" s="26">
        <v>108</v>
      </c>
      <c r="F129" s="26">
        <v>11</v>
      </c>
      <c r="G129" s="26">
        <v>1188</v>
      </c>
      <c r="H129" s="28" t="s">
        <v>3010</v>
      </c>
      <c r="I129" s="28" t="s">
        <v>1299</v>
      </c>
      <c r="J129" s="28" t="s">
        <v>1378</v>
      </c>
    </row>
    <row r="130" spans="1:10" x14ac:dyDescent="0.25">
      <c r="A130" s="26">
        <v>11062</v>
      </c>
      <c r="B130" s="26" t="s">
        <v>763</v>
      </c>
      <c r="C130" s="27">
        <v>38192</v>
      </c>
      <c r="D130" s="26">
        <v>2004</v>
      </c>
      <c r="E130" s="26">
        <v>234</v>
      </c>
      <c r="F130" s="26">
        <v>202</v>
      </c>
      <c r="G130" s="26">
        <v>18689</v>
      </c>
      <c r="H130" s="28" t="s">
        <v>3010</v>
      </c>
      <c r="I130" s="28" t="s">
        <v>1299</v>
      </c>
      <c r="J130" s="28" t="s">
        <v>1379</v>
      </c>
    </row>
    <row r="131" spans="1:10" x14ac:dyDescent="0.25">
      <c r="A131" s="26">
        <v>11063</v>
      </c>
      <c r="B131" s="26" t="s">
        <v>796</v>
      </c>
      <c r="C131" s="27">
        <v>38193</v>
      </c>
      <c r="D131" s="26">
        <v>2004</v>
      </c>
      <c r="E131" s="26">
        <v>33</v>
      </c>
      <c r="F131" s="26">
        <v>70</v>
      </c>
      <c r="G131" s="26">
        <v>2310</v>
      </c>
      <c r="H131" s="28" t="s">
        <v>3010</v>
      </c>
      <c r="I131" s="28" t="s">
        <v>1299</v>
      </c>
      <c r="J131" s="28" t="s">
        <v>1380</v>
      </c>
    </row>
    <row r="132" spans="1:10" x14ac:dyDescent="0.25">
      <c r="A132" s="26">
        <v>11064</v>
      </c>
      <c r="B132" s="26" t="s">
        <v>892</v>
      </c>
      <c r="C132" s="27">
        <v>38196</v>
      </c>
      <c r="D132" s="26">
        <v>2004</v>
      </c>
      <c r="E132" s="26">
        <v>10</v>
      </c>
      <c r="F132" s="26">
        <v>1600</v>
      </c>
      <c r="G132" s="26">
        <v>10620</v>
      </c>
      <c r="H132" s="28" t="s">
        <v>3011</v>
      </c>
      <c r="I132" s="28" t="s">
        <v>1272</v>
      </c>
      <c r="J132" s="28" t="s">
        <v>1381</v>
      </c>
    </row>
    <row r="133" spans="1:10" x14ac:dyDescent="0.25">
      <c r="A133" s="26">
        <v>11065</v>
      </c>
      <c r="B133" s="26" t="s">
        <v>892</v>
      </c>
      <c r="C133" s="27">
        <v>38196</v>
      </c>
      <c r="D133" s="26">
        <v>2004</v>
      </c>
      <c r="E133" s="26">
        <v>28</v>
      </c>
      <c r="F133" s="26">
        <v>77</v>
      </c>
      <c r="G133" s="26">
        <v>2156</v>
      </c>
      <c r="H133" s="28" t="s">
        <v>3011</v>
      </c>
      <c r="I133" s="28" t="s">
        <v>1272</v>
      </c>
      <c r="J133" s="28" t="s">
        <v>1382</v>
      </c>
    </row>
    <row r="134" spans="1:10" x14ac:dyDescent="0.25">
      <c r="A134" s="26">
        <v>11066</v>
      </c>
      <c r="B134" s="26" t="s">
        <v>920</v>
      </c>
      <c r="C134" s="27">
        <v>38197</v>
      </c>
      <c r="D134" s="26">
        <v>2004</v>
      </c>
      <c r="E134" s="26">
        <v>645</v>
      </c>
      <c r="F134" s="26">
        <v>56</v>
      </c>
      <c r="G134" s="26">
        <v>14985</v>
      </c>
      <c r="H134" s="28" t="s">
        <v>3010</v>
      </c>
      <c r="I134" s="28" t="s">
        <v>1299</v>
      </c>
      <c r="J134" s="28" t="s">
        <v>1383</v>
      </c>
    </row>
    <row r="135" spans="1:10" x14ac:dyDescent="0.25">
      <c r="A135" s="26">
        <v>11067</v>
      </c>
      <c r="B135" s="26" t="s">
        <v>920</v>
      </c>
      <c r="C135" s="27">
        <v>38197</v>
      </c>
      <c r="D135" s="26">
        <v>2004</v>
      </c>
      <c r="E135" s="26">
        <v>123</v>
      </c>
      <c r="F135" s="26">
        <v>417</v>
      </c>
      <c r="G135" s="26">
        <v>36988</v>
      </c>
      <c r="H135" s="28" t="s">
        <v>3010</v>
      </c>
      <c r="I135" s="28" t="s">
        <v>1299</v>
      </c>
      <c r="J135" s="28" t="s">
        <v>1384</v>
      </c>
    </row>
    <row r="136" spans="1:10" x14ac:dyDescent="0.25">
      <c r="A136" s="26">
        <v>11068</v>
      </c>
      <c r="B136" s="26" t="s">
        <v>920</v>
      </c>
      <c r="C136" s="27">
        <v>38197</v>
      </c>
      <c r="D136" s="26">
        <v>2004</v>
      </c>
      <c r="E136" s="26">
        <v>319</v>
      </c>
      <c r="F136" s="26">
        <v>63</v>
      </c>
      <c r="G136" s="26">
        <v>10512</v>
      </c>
      <c r="H136" s="28" t="s">
        <v>3010</v>
      </c>
      <c r="I136" s="28" t="s">
        <v>1322</v>
      </c>
      <c r="J136" s="28" t="s">
        <v>1385</v>
      </c>
    </row>
    <row r="137" spans="1:10" x14ac:dyDescent="0.25">
      <c r="A137" s="26">
        <v>11069</v>
      </c>
      <c r="B137" s="26" t="s">
        <v>65</v>
      </c>
      <c r="C137" s="27">
        <v>38201</v>
      </c>
      <c r="D137" s="26">
        <v>2004</v>
      </c>
      <c r="E137" s="26">
        <v>552</v>
      </c>
      <c r="F137" s="26">
        <v>12</v>
      </c>
      <c r="G137" s="26">
        <v>6624</v>
      </c>
      <c r="H137" s="28" t="s">
        <v>3011</v>
      </c>
      <c r="I137" s="28" t="s">
        <v>1272</v>
      </c>
      <c r="J137" s="28" t="s">
        <v>1386</v>
      </c>
    </row>
    <row r="138" spans="1:10" x14ac:dyDescent="0.25">
      <c r="A138" s="26">
        <v>11070</v>
      </c>
      <c r="B138" s="26" t="s">
        <v>96</v>
      </c>
      <c r="C138" s="27">
        <v>38202</v>
      </c>
      <c r="D138" s="26">
        <v>2004</v>
      </c>
      <c r="E138" s="26">
        <v>232</v>
      </c>
      <c r="F138" s="26">
        <v>53</v>
      </c>
      <c r="G138" s="26">
        <v>12296</v>
      </c>
      <c r="H138" s="28" t="s">
        <v>3011</v>
      </c>
      <c r="I138" s="28" t="s">
        <v>1272</v>
      </c>
      <c r="J138" s="28" t="s">
        <v>1387</v>
      </c>
    </row>
    <row r="139" spans="1:10" x14ac:dyDescent="0.25">
      <c r="A139" s="26">
        <v>11072</v>
      </c>
      <c r="B139" s="26" t="s">
        <v>96</v>
      </c>
      <c r="C139" s="27">
        <v>38202</v>
      </c>
      <c r="D139" s="26">
        <v>2004</v>
      </c>
      <c r="E139" s="26">
        <v>321</v>
      </c>
      <c r="F139" s="26">
        <v>7</v>
      </c>
      <c r="G139" s="26">
        <v>2247</v>
      </c>
      <c r="H139" s="28" t="s">
        <v>3011</v>
      </c>
      <c r="I139" s="28" t="s">
        <v>1272</v>
      </c>
      <c r="J139" s="28" t="s">
        <v>1388</v>
      </c>
    </row>
    <row r="140" spans="1:10" x14ac:dyDescent="0.25">
      <c r="A140" s="26">
        <v>11071</v>
      </c>
      <c r="B140" s="26" t="s">
        <v>190</v>
      </c>
      <c r="C140" s="27">
        <v>38205</v>
      </c>
      <c r="D140" s="26">
        <v>2004</v>
      </c>
      <c r="E140" s="26">
        <v>132</v>
      </c>
      <c r="F140" s="26">
        <v>77</v>
      </c>
      <c r="G140" s="26">
        <v>7015</v>
      </c>
      <c r="H140" s="28" t="s">
        <v>3010</v>
      </c>
      <c r="I140" s="28" t="s">
        <v>1299</v>
      </c>
      <c r="J140" s="28" t="s">
        <v>1389</v>
      </c>
    </row>
    <row r="141" spans="1:10" x14ac:dyDescent="0.25">
      <c r="A141" s="26">
        <v>11074</v>
      </c>
      <c r="B141" s="26" t="s">
        <v>358</v>
      </c>
      <c r="C141" s="27">
        <v>38210</v>
      </c>
      <c r="D141" s="26">
        <v>2004</v>
      </c>
      <c r="E141" s="26">
        <v>91</v>
      </c>
      <c r="F141" s="26">
        <v>122</v>
      </c>
      <c r="G141" s="26">
        <v>6347</v>
      </c>
      <c r="H141" s="28" t="s">
        <v>3010</v>
      </c>
      <c r="I141" s="28" t="s">
        <v>1299</v>
      </c>
      <c r="J141" s="28" t="s">
        <v>1390</v>
      </c>
    </row>
    <row r="142" spans="1:10" x14ac:dyDescent="0.25">
      <c r="A142" s="26">
        <v>11075</v>
      </c>
      <c r="B142" s="26" t="s">
        <v>358</v>
      </c>
      <c r="C142" s="27">
        <v>38210</v>
      </c>
      <c r="D142" s="26">
        <v>2004</v>
      </c>
      <c r="E142" s="26">
        <v>216</v>
      </c>
      <c r="F142" s="26">
        <v>238</v>
      </c>
      <c r="G142" s="26">
        <v>29636</v>
      </c>
      <c r="H142" s="28" t="s">
        <v>3010</v>
      </c>
      <c r="I142" s="28" t="s">
        <v>1322</v>
      </c>
      <c r="J142" s="28" t="s">
        <v>1391</v>
      </c>
    </row>
    <row r="143" spans="1:10" x14ac:dyDescent="0.25">
      <c r="A143" s="26">
        <v>11076</v>
      </c>
      <c r="B143" s="26" t="s">
        <v>358</v>
      </c>
      <c r="C143" s="27">
        <v>38210</v>
      </c>
      <c r="D143" s="26">
        <v>2004</v>
      </c>
      <c r="E143" s="26">
        <v>32</v>
      </c>
      <c r="F143" s="26">
        <v>32</v>
      </c>
      <c r="G143" s="26">
        <v>1024</v>
      </c>
      <c r="H143" s="28" t="s">
        <v>3010</v>
      </c>
      <c r="I143" s="28" t="s">
        <v>1299</v>
      </c>
      <c r="J143" s="28" t="s">
        <v>1392</v>
      </c>
    </row>
    <row r="144" spans="1:10" x14ac:dyDescent="0.25">
      <c r="A144" s="26">
        <v>11077</v>
      </c>
      <c r="B144" s="26" t="s">
        <v>358</v>
      </c>
      <c r="C144" s="27">
        <v>38210</v>
      </c>
      <c r="D144" s="26">
        <v>2004</v>
      </c>
      <c r="E144" s="26">
        <v>65</v>
      </c>
      <c r="F144" s="26">
        <v>89</v>
      </c>
      <c r="G144" s="26">
        <v>5785</v>
      </c>
      <c r="H144" s="28" t="s">
        <v>3010</v>
      </c>
      <c r="I144" s="28" t="s">
        <v>1299</v>
      </c>
      <c r="J144" s="28" t="s">
        <v>1393</v>
      </c>
    </row>
    <row r="145" spans="1:10" x14ac:dyDescent="0.25">
      <c r="A145" s="26">
        <v>11078</v>
      </c>
      <c r="B145" s="26" t="s">
        <v>358</v>
      </c>
      <c r="C145" s="27">
        <v>38210</v>
      </c>
      <c r="D145" s="26">
        <v>2004</v>
      </c>
      <c r="E145" s="26">
        <v>192</v>
      </c>
      <c r="F145" s="26">
        <v>99</v>
      </c>
      <c r="G145" s="26">
        <v>17033</v>
      </c>
      <c r="H145" s="28" t="s">
        <v>3010</v>
      </c>
      <c r="I145" s="28" t="s">
        <v>1299</v>
      </c>
      <c r="J145" s="28" t="s">
        <v>1394</v>
      </c>
    </row>
    <row r="146" spans="1:10" x14ac:dyDescent="0.25">
      <c r="A146" s="26">
        <v>11079</v>
      </c>
      <c r="B146" s="26" t="s">
        <v>358</v>
      </c>
      <c r="C146" s="27">
        <v>38210</v>
      </c>
      <c r="D146" s="26">
        <v>2004</v>
      </c>
      <c r="E146" s="26">
        <v>253</v>
      </c>
      <c r="F146" s="26">
        <v>126</v>
      </c>
      <c r="G146" s="26">
        <v>18109</v>
      </c>
      <c r="H146" s="28" t="s">
        <v>3010</v>
      </c>
      <c r="I146" s="28" t="s">
        <v>1299</v>
      </c>
      <c r="J146" s="28" t="s">
        <v>1395</v>
      </c>
    </row>
    <row r="147" spans="1:10" x14ac:dyDescent="0.25">
      <c r="A147" s="26">
        <v>11073</v>
      </c>
      <c r="B147" s="26" t="s">
        <v>392</v>
      </c>
      <c r="C147" s="27">
        <v>38211</v>
      </c>
      <c r="D147" s="26">
        <v>2004</v>
      </c>
      <c r="E147" s="26">
        <v>50</v>
      </c>
      <c r="F147" s="26">
        <v>28</v>
      </c>
      <c r="G147" s="26">
        <v>1400</v>
      </c>
      <c r="H147" s="28" t="s">
        <v>3010</v>
      </c>
      <c r="I147" s="28" t="s">
        <v>1299</v>
      </c>
      <c r="J147" s="28" t="s">
        <v>1396</v>
      </c>
    </row>
    <row r="148" spans="1:10" x14ac:dyDescent="0.25">
      <c r="A148" s="26">
        <v>11080</v>
      </c>
      <c r="B148" s="26" t="s">
        <v>416</v>
      </c>
      <c r="C148" s="27">
        <v>38212</v>
      </c>
      <c r="D148" s="26">
        <v>2004</v>
      </c>
      <c r="E148" s="26">
        <v>321</v>
      </c>
      <c r="F148" s="26">
        <v>21</v>
      </c>
      <c r="G148" s="26">
        <v>6741</v>
      </c>
      <c r="H148" s="28" t="s">
        <v>3010</v>
      </c>
      <c r="I148" s="28" t="s">
        <v>1299</v>
      </c>
      <c r="J148" s="28" t="s">
        <v>1397</v>
      </c>
    </row>
    <row r="149" spans="1:10" x14ac:dyDescent="0.25">
      <c r="A149" s="26">
        <v>11087</v>
      </c>
      <c r="B149" s="26" t="s">
        <v>416</v>
      </c>
      <c r="C149" s="27">
        <v>38212</v>
      </c>
      <c r="D149" s="26">
        <v>2004</v>
      </c>
      <c r="E149" s="26">
        <v>15</v>
      </c>
      <c r="F149" s="26">
        <v>261</v>
      </c>
      <c r="G149" s="26">
        <v>3733</v>
      </c>
      <c r="H149" s="28" t="s">
        <v>3010</v>
      </c>
      <c r="I149" s="28" t="s">
        <v>1322</v>
      </c>
      <c r="J149" s="28" t="s">
        <v>1398</v>
      </c>
    </row>
    <row r="150" spans="1:10" x14ac:dyDescent="0.25">
      <c r="A150" s="26">
        <v>11082</v>
      </c>
      <c r="B150" s="26" t="s">
        <v>472</v>
      </c>
      <c r="C150" s="27">
        <v>38214</v>
      </c>
      <c r="D150" s="26">
        <v>2004</v>
      </c>
      <c r="E150" s="26">
        <v>120</v>
      </c>
      <c r="F150" s="26">
        <v>180</v>
      </c>
      <c r="G150" s="26">
        <v>21600</v>
      </c>
      <c r="H150" s="28" t="s">
        <v>3010</v>
      </c>
      <c r="I150" s="28" t="s">
        <v>1270</v>
      </c>
      <c r="J150" s="28" t="s">
        <v>1399</v>
      </c>
    </row>
    <row r="151" spans="1:10" x14ac:dyDescent="0.25">
      <c r="A151" s="26">
        <v>11084</v>
      </c>
      <c r="B151" s="26" t="s">
        <v>472</v>
      </c>
      <c r="C151" s="27">
        <v>38214</v>
      </c>
      <c r="D151" s="26">
        <v>2004</v>
      </c>
      <c r="E151" s="26">
        <v>97</v>
      </c>
      <c r="F151" s="26">
        <v>87</v>
      </c>
      <c r="G151" s="26">
        <v>8439</v>
      </c>
      <c r="H151" s="28" t="s">
        <v>3010</v>
      </c>
      <c r="I151" s="28" t="s">
        <v>1270</v>
      </c>
      <c r="J151" s="28" t="s">
        <v>1400</v>
      </c>
    </row>
    <row r="152" spans="1:10" x14ac:dyDescent="0.25">
      <c r="A152" s="26">
        <v>11085</v>
      </c>
      <c r="B152" s="26" t="s">
        <v>472</v>
      </c>
      <c r="C152" s="27">
        <v>38214</v>
      </c>
      <c r="D152" s="26">
        <v>2004</v>
      </c>
      <c r="E152" s="26">
        <v>15</v>
      </c>
      <c r="F152" s="26">
        <v>261</v>
      </c>
      <c r="G152" s="26">
        <v>3915</v>
      </c>
      <c r="H152" s="28" t="s">
        <v>3010</v>
      </c>
      <c r="I152" s="28" t="s">
        <v>1322</v>
      </c>
      <c r="J152" s="28" t="s">
        <v>1401</v>
      </c>
    </row>
    <row r="153" spans="1:10" x14ac:dyDescent="0.25">
      <c r="A153" s="26">
        <v>11081</v>
      </c>
      <c r="B153" s="26" t="s">
        <v>508</v>
      </c>
      <c r="C153" s="27">
        <v>38215</v>
      </c>
      <c r="D153" s="26">
        <v>2004</v>
      </c>
      <c r="E153" s="26">
        <v>11</v>
      </c>
      <c r="F153" s="26">
        <v>2534</v>
      </c>
      <c r="G153" s="26">
        <v>24599</v>
      </c>
      <c r="H153" s="28" t="s">
        <v>3010</v>
      </c>
      <c r="I153" s="28" t="s">
        <v>1270</v>
      </c>
      <c r="J153" s="28" t="s">
        <v>1402</v>
      </c>
    </row>
    <row r="154" spans="1:10" x14ac:dyDescent="0.25">
      <c r="A154" s="26">
        <v>11096</v>
      </c>
      <c r="B154" s="26" t="s">
        <v>508</v>
      </c>
      <c r="C154" s="27">
        <v>38215</v>
      </c>
      <c r="D154" s="26">
        <v>2004</v>
      </c>
      <c r="E154" s="26">
        <v>33</v>
      </c>
      <c r="F154" s="26">
        <v>683</v>
      </c>
      <c r="G154" s="26">
        <v>17901</v>
      </c>
      <c r="H154" s="28" t="s">
        <v>3010</v>
      </c>
      <c r="I154" s="28" t="s">
        <v>1299</v>
      </c>
      <c r="J154" s="28" t="s">
        <v>1403</v>
      </c>
    </row>
    <row r="155" spans="1:10" x14ac:dyDescent="0.25">
      <c r="A155" s="26">
        <v>11088</v>
      </c>
      <c r="B155" s="26" t="s">
        <v>540</v>
      </c>
      <c r="C155" s="27">
        <v>38216</v>
      </c>
      <c r="D155" s="26">
        <v>2004</v>
      </c>
      <c r="E155" s="26">
        <v>161</v>
      </c>
      <c r="F155" s="26">
        <v>48</v>
      </c>
      <c r="G155" s="26">
        <v>7728</v>
      </c>
      <c r="H155" s="28" t="s">
        <v>3010</v>
      </c>
      <c r="I155" s="28" t="s">
        <v>1322</v>
      </c>
      <c r="J155" s="28" t="s">
        <v>1404</v>
      </c>
    </row>
    <row r="156" spans="1:10" x14ac:dyDescent="0.25">
      <c r="A156" s="26">
        <v>11089</v>
      </c>
      <c r="B156" s="26" t="s">
        <v>540</v>
      </c>
      <c r="C156" s="27">
        <v>38217</v>
      </c>
      <c r="D156" s="26">
        <v>2004</v>
      </c>
      <c r="E156" s="26">
        <v>1893</v>
      </c>
      <c r="F156" s="26">
        <v>174</v>
      </c>
      <c r="G156" s="26">
        <v>85596</v>
      </c>
      <c r="H156" s="28" t="s">
        <v>3010</v>
      </c>
      <c r="I156" s="28" t="s">
        <v>1299</v>
      </c>
      <c r="J156" s="28" t="s">
        <v>1405</v>
      </c>
    </row>
    <row r="157" spans="1:10" x14ac:dyDescent="0.25">
      <c r="A157" s="26">
        <v>11090</v>
      </c>
      <c r="B157" s="26" t="s">
        <v>540</v>
      </c>
      <c r="C157" s="27">
        <v>38217</v>
      </c>
      <c r="D157" s="26">
        <v>2004</v>
      </c>
      <c r="E157" s="26">
        <v>777</v>
      </c>
      <c r="F157" s="26">
        <v>63</v>
      </c>
      <c r="G157" s="26">
        <v>45709</v>
      </c>
      <c r="H157" s="28" t="s">
        <v>3010</v>
      </c>
      <c r="I157" s="28" t="s">
        <v>1299</v>
      </c>
      <c r="J157" s="28" t="s">
        <v>1406</v>
      </c>
    </row>
    <row r="158" spans="1:10" x14ac:dyDescent="0.25">
      <c r="A158" s="26">
        <v>11091</v>
      </c>
      <c r="B158" s="26" t="s">
        <v>540</v>
      </c>
      <c r="C158" s="27">
        <v>38216</v>
      </c>
      <c r="D158" s="26">
        <v>2004</v>
      </c>
      <c r="E158" s="26">
        <v>77</v>
      </c>
      <c r="F158" s="26">
        <v>273</v>
      </c>
      <c r="G158" s="26">
        <v>20839</v>
      </c>
      <c r="H158" s="28" t="s">
        <v>3010</v>
      </c>
      <c r="I158" s="28" t="s">
        <v>1299</v>
      </c>
      <c r="J158" s="28" t="s">
        <v>1407</v>
      </c>
    </row>
    <row r="159" spans="1:10" x14ac:dyDescent="0.25">
      <c r="A159" s="26">
        <v>11092</v>
      </c>
      <c r="B159" s="26" t="s">
        <v>540</v>
      </c>
      <c r="C159" s="27">
        <v>38216</v>
      </c>
      <c r="D159" s="26">
        <v>2004</v>
      </c>
      <c r="E159" s="26">
        <v>19</v>
      </c>
      <c r="F159" s="26">
        <v>793</v>
      </c>
      <c r="G159" s="26">
        <v>15067</v>
      </c>
      <c r="H159" s="28" t="s">
        <v>3010</v>
      </c>
      <c r="I159" s="28" t="s">
        <v>1270</v>
      </c>
      <c r="J159" s="28" t="s">
        <v>1408</v>
      </c>
    </row>
    <row r="160" spans="1:10" x14ac:dyDescent="0.25">
      <c r="A160" s="26">
        <v>11086</v>
      </c>
      <c r="B160" s="26" t="s">
        <v>578</v>
      </c>
      <c r="C160" s="27">
        <v>38218</v>
      </c>
      <c r="D160" s="26">
        <v>2004</v>
      </c>
      <c r="E160" s="26">
        <v>638</v>
      </c>
      <c r="F160" s="26">
        <v>89</v>
      </c>
      <c r="G160" s="26">
        <v>56782</v>
      </c>
      <c r="H160" s="28" t="s">
        <v>3010</v>
      </c>
      <c r="I160" s="28" t="s">
        <v>1299</v>
      </c>
      <c r="J160" s="28" t="s">
        <v>1393</v>
      </c>
    </row>
    <row r="161" spans="1:10" x14ac:dyDescent="0.25">
      <c r="A161" s="26">
        <v>11093</v>
      </c>
      <c r="B161" s="26" t="s">
        <v>578</v>
      </c>
      <c r="C161" s="27">
        <v>38217</v>
      </c>
      <c r="D161" s="26">
        <v>2004</v>
      </c>
      <c r="E161" s="26">
        <v>45</v>
      </c>
      <c r="F161" s="26">
        <v>19</v>
      </c>
      <c r="G161" s="26">
        <v>855</v>
      </c>
      <c r="H161" s="28" t="s">
        <v>3010</v>
      </c>
      <c r="I161" s="28" t="s">
        <v>1299</v>
      </c>
      <c r="J161" s="28" t="s">
        <v>1409</v>
      </c>
    </row>
    <row r="162" spans="1:10" x14ac:dyDescent="0.25">
      <c r="A162" s="26">
        <v>11094</v>
      </c>
      <c r="B162" s="26" t="s">
        <v>578</v>
      </c>
      <c r="C162" s="27">
        <v>38217</v>
      </c>
      <c r="D162" s="26">
        <v>2004</v>
      </c>
      <c r="E162" s="26">
        <v>525</v>
      </c>
      <c r="F162" s="26">
        <v>4</v>
      </c>
      <c r="G162" s="26">
        <v>2100</v>
      </c>
      <c r="H162" s="28" t="s">
        <v>3010</v>
      </c>
      <c r="I162" s="28" t="s">
        <v>1299</v>
      </c>
      <c r="J162" s="28" t="s">
        <v>1410</v>
      </c>
    </row>
    <row r="163" spans="1:10" x14ac:dyDescent="0.25">
      <c r="A163" s="26">
        <v>11095</v>
      </c>
      <c r="B163" s="26" t="s">
        <v>612</v>
      </c>
      <c r="C163" s="27">
        <v>38218</v>
      </c>
      <c r="D163" s="26">
        <v>2004</v>
      </c>
      <c r="E163" s="26">
        <v>500</v>
      </c>
      <c r="F163" s="26">
        <v>57</v>
      </c>
      <c r="G163" s="26">
        <v>28500</v>
      </c>
      <c r="H163" s="28" t="s">
        <v>3010</v>
      </c>
      <c r="I163" s="28" t="s">
        <v>1299</v>
      </c>
      <c r="J163" s="28" t="s">
        <v>1411</v>
      </c>
    </row>
    <row r="164" spans="1:10" x14ac:dyDescent="0.25">
      <c r="A164" s="26">
        <v>11097</v>
      </c>
      <c r="B164" s="26" t="s">
        <v>612</v>
      </c>
      <c r="C164" s="27">
        <v>38218</v>
      </c>
      <c r="D164" s="26">
        <v>2004</v>
      </c>
      <c r="E164" s="26">
        <v>100</v>
      </c>
      <c r="F164" s="26">
        <v>5</v>
      </c>
      <c r="G164" s="26">
        <v>500</v>
      </c>
      <c r="H164" s="28" t="s">
        <v>3011</v>
      </c>
      <c r="I164" s="28" t="s">
        <v>1272</v>
      </c>
      <c r="J164" s="28" t="s">
        <v>1412</v>
      </c>
    </row>
    <row r="165" spans="1:10" x14ac:dyDescent="0.25">
      <c r="A165" s="26">
        <v>11098</v>
      </c>
      <c r="B165" s="26" t="s">
        <v>645</v>
      </c>
      <c r="C165" s="27">
        <v>38219</v>
      </c>
      <c r="D165" s="26">
        <v>2004</v>
      </c>
      <c r="E165" s="26">
        <v>255</v>
      </c>
      <c r="F165" s="26">
        <v>6</v>
      </c>
      <c r="G165" s="26">
        <v>1530</v>
      </c>
      <c r="H165" s="28" t="s">
        <v>3011</v>
      </c>
      <c r="I165" s="28" t="s">
        <v>1272</v>
      </c>
      <c r="J165" s="28" t="s">
        <v>1413</v>
      </c>
    </row>
    <row r="166" spans="1:10" x14ac:dyDescent="0.25">
      <c r="A166" s="26">
        <v>11099</v>
      </c>
      <c r="B166" s="26" t="s">
        <v>704</v>
      </c>
      <c r="C166" s="27">
        <v>38221</v>
      </c>
      <c r="D166" s="26">
        <v>2004</v>
      </c>
      <c r="E166" s="26">
        <v>28</v>
      </c>
      <c r="F166" s="26">
        <v>1167</v>
      </c>
      <c r="G166" s="26">
        <v>30182</v>
      </c>
      <c r="H166" s="28" t="s">
        <v>3010</v>
      </c>
      <c r="I166" s="28" t="s">
        <v>1270</v>
      </c>
      <c r="J166" s="28" t="s">
        <v>1414</v>
      </c>
    </row>
    <row r="167" spans="1:10" x14ac:dyDescent="0.25">
      <c r="A167" s="26">
        <v>11100</v>
      </c>
      <c r="B167" s="26" t="s">
        <v>704</v>
      </c>
      <c r="C167" s="27">
        <v>38221</v>
      </c>
      <c r="D167" s="26">
        <v>2004</v>
      </c>
      <c r="E167" s="26">
        <v>16</v>
      </c>
      <c r="F167" s="26">
        <v>1032</v>
      </c>
      <c r="G167" s="26">
        <v>4696</v>
      </c>
      <c r="H167" s="28" t="s">
        <v>3010</v>
      </c>
      <c r="I167" s="28" t="s">
        <v>1299</v>
      </c>
      <c r="J167" s="28" t="s">
        <v>1415</v>
      </c>
    </row>
    <row r="168" spans="1:10" x14ac:dyDescent="0.25">
      <c r="A168" s="26">
        <v>11101</v>
      </c>
      <c r="B168" s="26" t="s">
        <v>704</v>
      </c>
      <c r="C168" s="27">
        <v>38221</v>
      </c>
      <c r="D168" s="26">
        <v>2004</v>
      </c>
      <c r="E168" s="26">
        <v>81</v>
      </c>
      <c r="F168" s="26">
        <v>597</v>
      </c>
      <c r="G168" s="26">
        <v>31779</v>
      </c>
      <c r="H168" s="28" t="s">
        <v>3010</v>
      </c>
      <c r="I168" s="28" t="s">
        <v>1270</v>
      </c>
      <c r="J168" s="28" t="s">
        <v>1416</v>
      </c>
    </row>
    <row r="169" spans="1:10" x14ac:dyDescent="0.25">
      <c r="A169" s="26">
        <v>11102</v>
      </c>
      <c r="B169" s="26" t="s">
        <v>738</v>
      </c>
      <c r="C169" s="27">
        <v>38222</v>
      </c>
      <c r="D169" s="26">
        <v>2004</v>
      </c>
      <c r="E169" s="26">
        <v>130</v>
      </c>
      <c r="F169" s="26">
        <v>15</v>
      </c>
      <c r="G169" s="26">
        <v>1950</v>
      </c>
      <c r="H169" s="28" t="s">
        <v>3011</v>
      </c>
      <c r="I169" s="28" t="s">
        <v>1272</v>
      </c>
      <c r="J169" s="28" t="s">
        <v>1417</v>
      </c>
    </row>
    <row r="170" spans="1:10" x14ac:dyDescent="0.25">
      <c r="A170" s="26">
        <v>11103</v>
      </c>
      <c r="B170" s="26" t="s">
        <v>766</v>
      </c>
      <c r="C170" s="27">
        <v>38223</v>
      </c>
      <c r="D170" s="26">
        <v>2004</v>
      </c>
      <c r="E170" s="26">
        <v>298</v>
      </c>
      <c r="F170" s="26">
        <v>10</v>
      </c>
      <c r="G170" s="26">
        <v>2980</v>
      </c>
      <c r="H170" s="28" t="s">
        <v>3011</v>
      </c>
      <c r="I170" s="28" t="s">
        <v>1272</v>
      </c>
      <c r="J170" s="28" t="s">
        <v>1418</v>
      </c>
    </row>
    <row r="171" spans="1:10" x14ac:dyDescent="0.25">
      <c r="A171" s="26">
        <v>11104</v>
      </c>
      <c r="B171" s="26" t="s">
        <v>827</v>
      </c>
      <c r="C171" s="27">
        <v>38225</v>
      </c>
      <c r="D171" s="26">
        <v>2004</v>
      </c>
      <c r="E171" s="26">
        <v>296</v>
      </c>
      <c r="F171" s="26">
        <v>15</v>
      </c>
      <c r="G171" s="26">
        <v>4440</v>
      </c>
      <c r="H171" s="28" t="s">
        <v>3010</v>
      </c>
      <c r="I171" s="28" t="s">
        <v>1299</v>
      </c>
      <c r="J171" s="28" t="s">
        <v>1419</v>
      </c>
    </row>
    <row r="172" spans="1:10" x14ac:dyDescent="0.25">
      <c r="A172" s="26">
        <v>11105</v>
      </c>
      <c r="B172" s="26" t="s">
        <v>857</v>
      </c>
      <c r="C172" s="27">
        <v>38226</v>
      </c>
      <c r="D172" s="26">
        <v>2004</v>
      </c>
      <c r="E172" s="26">
        <v>155</v>
      </c>
      <c r="F172" s="26">
        <v>5</v>
      </c>
      <c r="G172" s="26">
        <v>775</v>
      </c>
      <c r="H172" s="28" t="s">
        <v>3010</v>
      </c>
      <c r="I172" s="28" t="s">
        <v>1299</v>
      </c>
      <c r="J172" s="28" t="s">
        <v>1420</v>
      </c>
    </row>
    <row r="173" spans="1:10" x14ac:dyDescent="0.25">
      <c r="A173" s="26">
        <v>11106</v>
      </c>
      <c r="B173" s="26" t="s">
        <v>894</v>
      </c>
      <c r="C173" s="27">
        <v>38227</v>
      </c>
      <c r="D173" s="26">
        <v>2004</v>
      </c>
      <c r="E173" s="26">
        <v>198</v>
      </c>
      <c r="F173" s="26">
        <v>991</v>
      </c>
      <c r="G173" s="26">
        <v>105724</v>
      </c>
      <c r="H173" s="28" t="s">
        <v>3010</v>
      </c>
      <c r="I173" s="28" t="s">
        <v>1270</v>
      </c>
      <c r="J173" s="28" t="s">
        <v>1421</v>
      </c>
    </row>
    <row r="174" spans="1:10" x14ac:dyDescent="0.25">
      <c r="A174" s="26">
        <v>11107</v>
      </c>
      <c r="B174" s="26" t="s">
        <v>32</v>
      </c>
      <c r="C174" s="27">
        <v>38231</v>
      </c>
      <c r="D174" s="26">
        <v>2004</v>
      </c>
      <c r="E174" s="26">
        <v>340</v>
      </c>
      <c r="F174" s="26">
        <v>63</v>
      </c>
      <c r="G174" s="26">
        <v>21420</v>
      </c>
      <c r="H174" s="28" t="s">
        <v>3011</v>
      </c>
      <c r="I174" s="28" t="s">
        <v>1272</v>
      </c>
      <c r="J174" s="28" t="s">
        <v>1422</v>
      </c>
    </row>
    <row r="175" spans="1:10" x14ac:dyDescent="0.25">
      <c r="A175" s="26">
        <v>11108</v>
      </c>
      <c r="B175" s="26" t="s">
        <v>193</v>
      </c>
      <c r="C175" s="27">
        <v>38236</v>
      </c>
      <c r="D175" s="26">
        <v>2004</v>
      </c>
      <c r="E175" s="26">
        <v>165</v>
      </c>
      <c r="F175" s="26">
        <v>73</v>
      </c>
      <c r="G175" s="26">
        <v>12045</v>
      </c>
      <c r="H175" s="28" t="s">
        <v>3011</v>
      </c>
      <c r="I175" s="28" t="s">
        <v>1272</v>
      </c>
      <c r="J175" s="28" t="s">
        <v>1423</v>
      </c>
    </row>
    <row r="176" spans="1:10" x14ac:dyDescent="0.25">
      <c r="A176" s="26">
        <v>11109</v>
      </c>
      <c r="B176" s="26" t="s">
        <v>193</v>
      </c>
      <c r="C176" s="27">
        <v>38236</v>
      </c>
      <c r="D176" s="26">
        <v>2004</v>
      </c>
      <c r="E176" s="26">
        <v>233</v>
      </c>
      <c r="F176" s="26">
        <v>57</v>
      </c>
      <c r="G176" s="26">
        <v>13281</v>
      </c>
      <c r="H176" s="28" t="s">
        <v>3010</v>
      </c>
      <c r="I176" s="28" t="s">
        <v>1268</v>
      </c>
      <c r="J176" s="28" t="s">
        <v>1424</v>
      </c>
    </row>
    <row r="177" spans="1:10" x14ac:dyDescent="0.25">
      <c r="A177" s="26">
        <v>11115</v>
      </c>
      <c r="B177" s="26" t="s">
        <v>193</v>
      </c>
      <c r="C177" s="27">
        <v>38236</v>
      </c>
      <c r="D177" s="26">
        <v>2004</v>
      </c>
      <c r="E177" s="26">
        <v>315</v>
      </c>
      <c r="F177" s="26">
        <v>84</v>
      </c>
      <c r="G177" s="26">
        <v>25536</v>
      </c>
      <c r="H177" s="28" t="s">
        <v>3011</v>
      </c>
      <c r="I177" s="28" t="s">
        <v>1272</v>
      </c>
      <c r="J177" s="28" t="s">
        <v>1425</v>
      </c>
    </row>
    <row r="178" spans="1:10" x14ac:dyDescent="0.25">
      <c r="A178" s="26">
        <v>11110</v>
      </c>
      <c r="B178" s="26" t="s">
        <v>269</v>
      </c>
      <c r="C178" s="27">
        <v>38238</v>
      </c>
      <c r="D178" s="26">
        <v>2004</v>
      </c>
      <c r="E178" s="26">
        <v>180</v>
      </c>
      <c r="F178" s="26">
        <v>3</v>
      </c>
      <c r="G178" s="26">
        <v>540</v>
      </c>
      <c r="H178" s="28" t="s">
        <v>3011</v>
      </c>
      <c r="I178" s="28" t="s">
        <v>1272</v>
      </c>
      <c r="J178" s="28" t="s">
        <v>1426</v>
      </c>
    </row>
    <row r="179" spans="1:10" x14ac:dyDescent="0.25">
      <c r="A179" s="26">
        <v>11112</v>
      </c>
      <c r="B179" s="26" t="s">
        <v>269</v>
      </c>
      <c r="C179" s="27">
        <v>38238</v>
      </c>
      <c r="D179" s="26">
        <v>2004</v>
      </c>
      <c r="E179" s="26">
        <v>180</v>
      </c>
      <c r="F179" s="26">
        <v>3</v>
      </c>
      <c r="G179" s="26">
        <v>540</v>
      </c>
      <c r="H179" s="28" t="s">
        <v>3011</v>
      </c>
      <c r="I179" s="28" t="s">
        <v>1272</v>
      </c>
      <c r="J179" s="28" t="s">
        <v>1427</v>
      </c>
    </row>
    <row r="180" spans="1:10" x14ac:dyDescent="0.25">
      <c r="A180" s="26">
        <v>11111</v>
      </c>
      <c r="B180" s="26" t="s">
        <v>476</v>
      </c>
      <c r="C180" s="27">
        <v>38245</v>
      </c>
      <c r="D180" s="26">
        <v>2004</v>
      </c>
      <c r="E180" s="26">
        <v>240</v>
      </c>
      <c r="F180" s="26">
        <v>53</v>
      </c>
      <c r="G180" s="26">
        <v>12720</v>
      </c>
      <c r="H180" s="28" t="s">
        <v>3011</v>
      </c>
      <c r="I180" s="28" t="s">
        <v>1272</v>
      </c>
      <c r="J180" s="28" t="s">
        <v>1428</v>
      </c>
    </row>
    <row r="181" spans="1:10" x14ac:dyDescent="0.25">
      <c r="A181" s="26">
        <v>11113</v>
      </c>
      <c r="B181" s="26" t="s">
        <v>476</v>
      </c>
      <c r="C181" s="27">
        <v>38245</v>
      </c>
      <c r="D181" s="26">
        <v>2004</v>
      </c>
      <c r="E181" s="26">
        <v>344</v>
      </c>
      <c r="F181" s="26">
        <v>60</v>
      </c>
      <c r="G181" s="26">
        <v>19897</v>
      </c>
      <c r="H181" s="28" t="s">
        <v>3010</v>
      </c>
      <c r="I181" s="28" t="s">
        <v>1268</v>
      </c>
      <c r="J181" s="28" t="s">
        <v>1429</v>
      </c>
    </row>
    <row r="182" spans="1:10" x14ac:dyDescent="0.25">
      <c r="A182" s="26">
        <v>11114</v>
      </c>
      <c r="B182" s="26" t="s">
        <v>648</v>
      </c>
      <c r="C182" s="27">
        <v>38250</v>
      </c>
      <c r="D182" s="26">
        <v>2004</v>
      </c>
      <c r="E182" s="26">
        <v>312</v>
      </c>
      <c r="F182" s="26">
        <v>102</v>
      </c>
      <c r="G182" s="26">
        <v>15215</v>
      </c>
      <c r="H182" s="28" t="s">
        <v>3010</v>
      </c>
      <c r="I182" s="28" t="s">
        <v>1274</v>
      </c>
      <c r="J182" s="28" t="s">
        <v>1430</v>
      </c>
    </row>
    <row r="183" spans="1:10" x14ac:dyDescent="0.25">
      <c r="A183" s="26">
        <v>11116</v>
      </c>
      <c r="B183" s="26" t="s">
        <v>705</v>
      </c>
      <c r="C183" s="27">
        <v>38252</v>
      </c>
      <c r="D183" s="26">
        <v>2004</v>
      </c>
      <c r="E183" s="26">
        <v>7</v>
      </c>
      <c r="F183" s="26">
        <v>754</v>
      </c>
      <c r="G183" s="26">
        <v>4071</v>
      </c>
      <c r="H183" s="28" t="s">
        <v>3010</v>
      </c>
      <c r="I183" s="28" t="s">
        <v>1270</v>
      </c>
      <c r="J183" s="28" t="s">
        <v>1431</v>
      </c>
    </row>
    <row r="184" spans="1:10" x14ac:dyDescent="0.25">
      <c r="A184" s="26">
        <v>11117</v>
      </c>
      <c r="B184" s="26" t="s">
        <v>705</v>
      </c>
      <c r="C184" s="27">
        <v>38252</v>
      </c>
      <c r="D184" s="26">
        <v>2004</v>
      </c>
      <c r="E184" s="26">
        <v>5</v>
      </c>
      <c r="F184" s="26">
        <v>793</v>
      </c>
      <c r="G184" s="26">
        <v>3965</v>
      </c>
      <c r="H184" s="28" t="s">
        <v>3010</v>
      </c>
      <c r="I184" s="28" t="s">
        <v>1270</v>
      </c>
      <c r="J184" s="28" t="s">
        <v>1432</v>
      </c>
    </row>
    <row r="185" spans="1:10" x14ac:dyDescent="0.25">
      <c r="A185" s="26">
        <v>11118</v>
      </c>
      <c r="B185" s="26" t="s">
        <v>742</v>
      </c>
      <c r="C185" s="27">
        <v>38253</v>
      </c>
      <c r="D185" s="26">
        <v>2004</v>
      </c>
      <c r="E185" s="26">
        <v>4</v>
      </c>
      <c r="F185" s="26">
        <v>407</v>
      </c>
      <c r="G185" s="26">
        <v>1628</v>
      </c>
      <c r="H185" s="28" t="s">
        <v>3010</v>
      </c>
      <c r="I185" s="28" t="s">
        <v>1322</v>
      </c>
      <c r="J185" s="28" t="s">
        <v>1433</v>
      </c>
    </row>
    <row r="186" spans="1:10" x14ac:dyDescent="0.25">
      <c r="A186" s="26">
        <v>11119</v>
      </c>
      <c r="B186" s="26" t="s">
        <v>769</v>
      </c>
      <c r="C186" s="27">
        <v>38254</v>
      </c>
      <c r="D186" s="26">
        <v>2004</v>
      </c>
      <c r="E186" s="26">
        <v>84</v>
      </c>
      <c r="F186" s="26">
        <v>6</v>
      </c>
      <c r="G186" s="26">
        <v>504</v>
      </c>
      <c r="H186" s="28" t="s">
        <v>3011</v>
      </c>
      <c r="I186" s="28" t="s">
        <v>1272</v>
      </c>
      <c r="J186" s="28" t="s">
        <v>1434</v>
      </c>
    </row>
    <row r="187" spans="1:10" x14ac:dyDescent="0.25">
      <c r="A187" s="26">
        <v>11121</v>
      </c>
      <c r="B187" s="26" t="s">
        <v>831</v>
      </c>
      <c r="C187" s="27">
        <v>38256</v>
      </c>
      <c r="D187" s="26">
        <v>2004</v>
      </c>
      <c r="E187" s="26">
        <v>450</v>
      </c>
      <c r="F187" s="26">
        <v>38</v>
      </c>
      <c r="G187" s="26">
        <v>17100</v>
      </c>
      <c r="H187" s="28" t="s">
        <v>3011</v>
      </c>
      <c r="I187" s="28" t="s">
        <v>1272</v>
      </c>
      <c r="J187" s="28" t="s">
        <v>1435</v>
      </c>
    </row>
    <row r="188" spans="1:10" x14ac:dyDescent="0.25">
      <c r="A188" s="26">
        <v>11120</v>
      </c>
      <c r="B188" s="26" t="s">
        <v>861</v>
      </c>
      <c r="C188" s="27">
        <v>38257</v>
      </c>
      <c r="D188" s="26">
        <v>2004</v>
      </c>
      <c r="E188" s="26">
        <v>120</v>
      </c>
      <c r="F188" s="26">
        <v>3</v>
      </c>
      <c r="G188" s="26">
        <v>360</v>
      </c>
      <c r="H188" s="28" t="s">
        <v>3011</v>
      </c>
      <c r="I188" s="28" t="s">
        <v>1272</v>
      </c>
      <c r="J188" s="28" t="s">
        <v>1436</v>
      </c>
    </row>
    <row r="189" spans="1:10" x14ac:dyDescent="0.25">
      <c r="A189" s="26">
        <v>11122</v>
      </c>
      <c r="B189" s="26" t="s">
        <v>897</v>
      </c>
      <c r="C189" s="27">
        <v>38258</v>
      </c>
      <c r="D189" s="26">
        <v>2004</v>
      </c>
      <c r="E189" s="26">
        <v>250</v>
      </c>
      <c r="F189" s="26">
        <v>24</v>
      </c>
      <c r="G189" s="26">
        <v>6000</v>
      </c>
      <c r="H189" s="28" t="s">
        <v>3011</v>
      </c>
      <c r="I189" s="28" t="s">
        <v>1272</v>
      </c>
      <c r="J189" s="28" t="s">
        <v>1437</v>
      </c>
    </row>
    <row r="190" spans="1:10" x14ac:dyDescent="0.25">
      <c r="A190" s="26">
        <v>11123</v>
      </c>
      <c r="B190" s="26" t="s">
        <v>927</v>
      </c>
      <c r="C190" s="27">
        <v>38259</v>
      </c>
      <c r="D190" s="26">
        <v>2004</v>
      </c>
      <c r="E190" s="26">
        <v>74</v>
      </c>
      <c r="F190" s="26">
        <v>11</v>
      </c>
      <c r="G190" s="26">
        <v>814</v>
      </c>
      <c r="H190" s="28" t="s">
        <v>3010</v>
      </c>
      <c r="I190" s="28" t="s">
        <v>1274</v>
      </c>
      <c r="J190" s="28" t="s">
        <v>1438</v>
      </c>
    </row>
    <row r="191" spans="1:10" x14ac:dyDescent="0.25">
      <c r="A191" s="26">
        <v>11124</v>
      </c>
      <c r="B191" s="26" t="s">
        <v>927</v>
      </c>
      <c r="C191" s="27">
        <v>38259</v>
      </c>
      <c r="D191" s="26">
        <v>2004</v>
      </c>
      <c r="E191" s="26">
        <v>57</v>
      </c>
      <c r="F191" s="26">
        <v>220</v>
      </c>
      <c r="G191" s="26">
        <v>12540</v>
      </c>
      <c r="H191" s="28" t="s">
        <v>3010</v>
      </c>
      <c r="I191" s="28" t="s">
        <v>1274</v>
      </c>
      <c r="J191" s="28" t="s">
        <v>1439</v>
      </c>
    </row>
    <row r="192" spans="1:10" x14ac:dyDescent="0.25">
      <c r="A192" s="26">
        <v>11125</v>
      </c>
      <c r="B192" s="26" t="s">
        <v>927</v>
      </c>
      <c r="C192" s="27">
        <v>38259</v>
      </c>
      <c r="D192" s="26">
        <v>2004</v>
      </c>
      <c r="E192" s="26">
        <v>135</v>
      </c>
      <c r="F192" s="26">
        <v>17</v>
      </c>
      <c r="G192" s="26">
        <v>2295</v>
      </c>
      <c r="H192" s="28" t="s">
        <v>3010</v>
      </c>
      <c r="I192" s="28" t="s">
        <v>1299</v>
      </c>
      <c r="J192" s="28" t="s">
        <v>1440</v>
      </c>
    </row>
    <row r="193" spans="1:10" x14ac:dyDescent="0.25">
      <c r="A193" s="26">
        <v>11126</v>
      </c>
      <c r="B193" s="26" t="s">
        <v>927</v>
      </c>
      <c r="C193" s="27">
        <v>38259</v>
      </c>
      <c r="D193" s="26">
        <v>2004</v>
      </c>
      <c r="E193" s="26">
        <v>240</v>
      </c>
      <c r="F193" s="26">
        <v>11</v>
      </c>
      <c r="G193" s="26">
        <v>2640</v>
      </c>
      <c r="H193" s="28" t="s">
        <v>3011</v>
      </c>
      <c r="I193" s="28" t="s">
        <v>1272</v>
      </c>
      <c r="J193" s="28" t="s">
        <v>1441</v>
      </c>
    </row>
    <row r="194" spans="1:10" x14ac:dyDescent="0.25">
      <c r="A194" s="26">
        <v>11127</v>
      </c>
      <c r="B194" s="26" t="s">
        <v>927</v>
      </c>
      <c r="C194" s="27">
        <v>38259</v>
      </c>
      <c r="D194" s="26">
        <v>2004</v>
      </c>
      <c r="E194" s="26">
        <v>220</v>
      </c>
      <c r="F194" s="26">
        <v>62</v>
      </c>
      <c r="G194" s="26">
        <v>12320</v>
      </c>
      <c r="H194" s="28" t="s">
        <v>3011</v>
      </c>
      <c r="I194" s="28" t="s">
        <v>1272</v>
      </c>
      <c r="J194" s="28" t="s">
        <v>1442</v>
      </c>
    </row>
    <row r="195" spans="1:10" x14ac:dyDescent="0.25">
      <c r="A195" s="26">
        <v>11128</v>
      </c>
      <c r="B195" s="26" t="s">
        <v>927</v>
      </c>
      <c r="C195" s="27">
        <v>38260</v>
      </c>
      <c r="D195" s="26">
        <v>2004</v>
      </c>
      <c r="E195" s="26">
        <v>135</v>
      </c>
      <c r="F195" s="26">
        <v>1080</v>
      </c>
      <c r="G195" s="26">
        <v>121890</v>
      </c>
      <c r="H195" s="28" t="s">
        <v>3010</v>
      </c>
      <c r="I195" s="28" t="s">
        <v>1274</v>
      </c>
      <c r="J195" s="28" t="s">
        <v>1443</v>
      </c>
    </row>
    <row r="196" spans="1:10" x14ac:dyDescent="0.25">
      <c r="A196" s="26">
        <v>11129</v>
      </c>
      <c r="B196" s="26" t="s">
        <v>955</v>
      </c>
      <c r="C196" s="27">
        <v>38260</v>
      </c>
      <c r="D196" s="26">
        <v>2004</v>
      </c>
      <c r="E196" s="26">
        <v>90</v>
      </c>
      <c r="F196" s="26">
        <v>8</v>
      </c>
      <c r="G196" s="26">
        <v>720</v>
      </c>
      <c r="H196" s="28" t="s">
        <v>3011</v>
      </c>
      <c r="I196" s="28" t="s">
        <v>1272</v>
      </c>
      <c r="J196" s="28" t="s">
        <v>1253</v>
      </c>
    </row>
    <row r="197" spans="1:10" x14ac:dyDescent="0.25">
      <c r="A197" s="26">
        <v>11132</v>
      </c>
      <c r="B197" s="26" t="s">
        <v>35</v>
      </c>
      <c r="C197" s="27">
        <v>38261</v>
      </c>
      <c r="D197" s="26">
        <v>2004</v>
      </c>
      <c r="E197" s="26">
        <v>98</v>
      </c>
      <c r="F197" s="26">
        <v>15</v>
      </c>
      <c r="G197" s="26">
        <v>1470</v>
      </c>
      <c r="H197" s="28" t="s">
        <v>3010</v>
      </c>
      <c r="I197" s="28" t="s">
        <v>1299</v>
      </c>
      <c r="J197" s="28" t="s">
        <v>1444</v>
      </c>
    </row>
    <row r="198" spans="1:10" x14ac:dyDescent="0.25">
      <c r="A198" s="26">
        <v>11141</v>
      </c>
      <c r="B198" s="26" t="s">
        <v>163</v>
      </c>
      <c r="C198" s="27">
        <v>38265</v>
      </c>
      <c r="D198" s="26">
        <v>2004</v>
      </c>
      <c r="E198" s="26">
        <v>60</v>
      </c>
      <c r="F198" s="26">
        <v>15</v>
      </c>
      <c r="G198" s="26">
        <v>900</v>
      </c>
      <c r="H198" s="28" t="s">
        <v>3011</v>
      </c>
      <c r="I198" s="28" t="s">
        <v>1272</v>
      </c>
      <c r="J198" s="28" t="s">
        <v>1445</v>
      </c>
    </row>
    <row r="199" spans="1:10" x14ac:dyDescent="0.25">
      <c r="A199" s="26">
        <v>11142</v>
      </c>
      <c r="B199" s="26" t="s">
        <v>196</v>
      </c>
      <c r="C199" s="27">
        <v>38266</v>
      </c>
      <c r="D199" s="26">
        <v>2004</v>
      </c>
      <c r="E199" s="26">
        <v>283</v>
      </c>
      <c r="F199" s="26">
        <v>50</v>
      </c>
      <c r="G199" s="26">
        <v>14150</v>
      </c>
      <c r="H199" s="28" t="s">
        <v>3011</v>
      </c>
      <c r="I199" s="28" t="s">
        <v>1272</v>
      </c>
      <c r="J199" s="28" t="s">
        <v>1446</v>
      </c>
    </row>
    <row r="200" spans="1:10" x14ac:dyDescent="0.25">
      <c r="A200" s="26">
        <v>11143</v>
      </c>
      <c r="B200" s="26" t="s">
        <v>196</v>
      </c>
      <c r="C200" s="27">
        <v>38266</v>
      </c>
      <c r="D200" s="26">
        <v>2004</v>
      </c>
      <c r="E200" s="26">
        <v>339</v>
      </c>
      <c r="F200" s="26">
        <v>38</v>
      </c>
      <c r="G200" s="26">
        <v>12882</v>
      </c>
      <c r="H200" s="28" t="s">
        <v>3011</v>
      </c>
      <c r="I200" s="28" t="s">
        <v>1272</v>
      </c>
      <c r="J200" s="28" t="s">
        <v>1447</v>
      </c>
    </row>
    <row r="201" spans="1:10" x14ac:dyDescent="0.25">
      <c r="A201" s="26">
        <v>11144</v>
      </c>
      <c r="B201" s="26" t="s">
        <v>272</v>
      </c>
      <c r="C201" s="27">
        <v>38268</v>
      </c>
      <c r="D201" s="26">
        <v>2004</v>
      </c>
      <c r="E201" s="26">
        <v>625</v>
      </c>
      <c r="F201" s="26">
        <v>76</v>
      </c>
      <c r="G201" s="26">
        <v>47500</v>
      </c>
      <c r="H201" s="28" t="s">
        <v>3011</v>
      </c>
      <c r="I201" s="28" t="s">
        <v>1272</v>
      </c>
      <c r="J201" s="28" t="s">
        <v>1448</v>
      </c>
    </row>
    <row r="202" spans="1:10" x14ac:dyDescent="0.25">
      <c r="A202" s="26">
        <v>11133</v>
      </c>
      <c r="B202" s="26" t="s">
        <v>329</v>
      </c>
      <c r="C202" s="27">
        <v>38270</v>
      </c>
      <c r="D202" s="26">
        <v>2004</v>
      </c>
      <c r="E202" s="26">
        <v>4</v>
      </c>
      <c r="F202" s="26">
        <v>3947</v>
      </c>
      <c r="G202" s="26">
        <v>15788</v>
      </c>
      <c r="H202" s="28" t="s">
        <v>3010</v>
      </c>
      <c r="I202" s="28" t="s">
        <v>1449</v>
      </c>
      <c r="J202" s="28" t="s">
        <v>1450</v>
      </c>
    </row>
    <row r="203" spans="1:10" x14ac:dyDescent="0.25">
      <c r="A203" s="26">
        <v>11134</v>
      </c>
      <c r="B203" s="26" t="s">
        <v>396</v>
      </c>
      <c r="C203" s="27">
        <v>38272</v>
      </c>
      <c r="D203" s="26">
        <v>2004</v>
      </c>
      <c r="E203" s="26">
        <v>163</v>
      </c>
      <c r="F203" s="26">
        <v>83</v>
      </c>
      <c r="G203" s="26">
        <v>10468</v>
      </c>
      <c r="H203" s="28" t="s">
        <v>3010</v>
      </c>
      <c r="I203" s="28" t="s">
        <v>1283</v>
      </c>
      <c r="J203" s="28" t="s">
        <v>1451</v>
      </c>
    </row>
    <row r="204" spans="1:10" x14ac:dyDescent="0.25">
      <c r="A204" s="26">
        <v>11135</v>
      </c>
      <c r="B204" s="26" t="s">
        <v>421</v>
      </c>
      <c r="C204" s="27">
        <v>38273</v>
      </c>
      <c r="D204" s="26">
        <v>2004</v>
      </c>
      <c r="E204" s="26">
        <v>40</v>
      </c>
      <c r="F204" s="26">
        <v>96</v>
      </c>
      <c r="G204" s="26">
        <v>3840</v>
      </c>
      <c r="H204" s="28" t="s">
        <v>3011</v>
      </c>
      <c r="I204" s="28" t="s">
        <v>1272</v>
      </c>
      <c r="J204" s="28" t="s">
        <v>1452</v>
      </c>
    </row>
    <row r="205" spans="1:10" x14ac:dyDescent="0.25">
      <c r="A205" s="26">
        <v>11137</v>
      </c>
      <c r="B205" s="26" t="s">
        <v>446</v>
      </c>
      <c r="C205" s="27">
        <v>38274</v>
      </c>
      <c r="D205" s="26">
        <v>2004</v>
      </c>
      <c r="E205" s="26">
        <v>146</v>
      </c>
      <c r="F205" s="26">
        <v>261</v>
      </c>
      <c r="G205" s="26">
        <v>3955</v>
      </c>
      <c r="H205" s="28" t="s">
        <v>3010</v>
      </c>
      <c r="I205" s="28" t="s">
        <v>1299</v>
      </c>
      <c r="J205" s="28" t="s">
        <v>1453</v>
      </c>
    </row>
    <row r="206" spans="1:10" x14ac:dyDescent="0.25">
      <c r="A206" s="26">
        <v>11139</v>
      </c>
      <c r="B206" s="26" t="s">
        <v>446</v>
      </c>
      <c r="C206" s="27">
        <v>38274</v>
      </c>
      <c r="D206" s="26">
        <v>2004</v>
      </c>
      <c r="E206" s="26">
        <v>58</v>
      </c>
      <c r="F206" s="26">
        <v>8</v>
      </c>
      <c r="G206" s="26">
        <v>464</v>
      </c>
      <c r="H206" s="28" t="s">
        <v>3011</v>
      </c>
      <c r="I206" s="28" t="s">
        <v>1272</v>
      </c>
      <c r="J206" s="28" t="s">
        <v>1454</v>
      </c>
    </row>
    <row r="207" spans="1:10" x14ac:dyDescent="0.25">
      <c r="A207" s="26">
        <v>11145</v>
      </c>
      <c r="B207" s="26" t="s">
        <v>513</v>
      </c>
      <c r="C207" s="27">
        <v>38276</v>
      </c>
      <c r="D207" s="26">
        <v>2004</v>
      </c>
      <c r="E207" s="26">
        <v>226</v>
      </c>
      <c r="F207" s="26">
        <v>654</v>
      </c>
      <c r="G207" s="26">
        <v>64158</v>
      </c>
      <c r="H207" s="28" t="s">
        <v>3010</v>
      </c>
      <c r="I207" s="28" t="s">
        <v>1322</v>
      </c>
      <c r="J207" s="28" t="s">
        <v>1455</v>
      </c>
    </row>
    <row r="208" spans="1:10" x14ac:dyDescent="0.25">
      <c r="A208" s="26">
        <v>11138</v>
      </c>
      <c r="B208" s="26" t="s">
        <v>617</v>
      </c>
      <c r="C208" s="27">
        <v>38279</v>
      </c>
      <c r="D208" s="26">
        <v>2004</v>
      </c>
      <c r="E208" s="26">
        <v>120</v>
      </c>
      <c r="F208" s="26">
        <v>67</v>
      </c>
      <c r="G208" s="26">
        <v>8040</v>
      </c>
      <c r="H208" s="28" t="s">
        <v>3011</v>
      </c>
      <c r="I208" s="28" t="s">
        <v>1272</v>
      </c>
      <c r="J208" s="28" t="s">
        <v>1456</v>
      </c>
    </row>
    <row r="209" spans="1:10" x14ac:dyDescent="0.25">
      <c r="A209" s="26">
        <v>11140</v>
      </c>
      <c r="B209" s="26" t="s">
        <v>617</v>
      </c>
      <c r="C209" s="27">
        <v>38279</v>
      </c>
      <c r="D209" s="26">
        <v>2004</v>
      </c>
      <c r="E209" s="26">
        <v>50</v>
      </c>
      <c r="F209" s="26">
        <v>8</v>
      </c>
      <c r="G209" s="26">
        <v>400</v>
      </c>
      <c r="H209" s="28" t="s">
        <v>3011</v>
      </c>
      <c r="I209" s="28" t="s">
        <v>1272</v>
      </c>
      <c r="J209" s="28" t="s">
        <v>1457</v>
      </c>
    </row>
    <row r="210" spans="1:10" x14ac:dyDescent="0.25">
      <c r="A210" s="26">
        <v>11146</v>
      </c>
      <c r="B210" s="26" t="s">
        <v>651</v>
      </c>
      <c r="C210" s="27">
        <v>38280</v>
      </c>
      <c r="D210" s="26">
        <v>2004</v>
      </c>
      <c r="E210" s="26">
        <v>389</v>
      </c>
      <c r="F210" s="26">
        <v>20</v>
      </c>
      <c r="G210" s="26">
        <v>7780</v>
      </c>
      <c r="H210" s="28" t="s">
        <v>3011</v>
      </c>
      <c r="I210" s="28" t="s">
        <v>1272</v>
      </c>
      <c r="J210" s="28" t="s">
        <v>1458</v>
      </c>
    </row>
    <row r="211" spans="1:10" x14ac:dyDescent="0.25">
      <c r="A211" s="26">
        <v>11147</v>
      </c>
      <c r="B211" s="26" t="s">
        <v>651</v>
      </c>
      <c r="C211" s="27">
        <v>38280</v>
      </c>
      <c r="D211" s="26">
        <v>2004</v>
      </c>
      <c r="E211" s="26">
        <v>198</v>
      </c>
      <c r="F211" s="26">
        <v>130</v>
      </c>
      <c r="G211" s="26">
        <v>25740</v>
      </c>
      <c r="H211" s="28" t="s">
        <v>3011</v>
      </c>
      <c r="I211" s="28" t="s">
        <v>1272</v>
      </c>
      <c r="J211" s="28" t="s">
        <v>1459</v>
      </c>
    </row>
    <row r="212" spans="1:10" x14ac:dyDescent="0.25">
      <c r="A212" s="26">
        <v>11148</v>
      </c>
      <c r="B212" s="26" t="s">
        <v>651</v>
      </c>
      <c r="C212" s="27">
        <v>38280</v>
      </c>
      <c r="D212" s="26">
        <v>2004</v>
      </c>
      <c r="E212" s="26">
        <v>205</v>
      </c>
      <c r="F212" s="26">
        <v>2</v>
      </c>
      <c r="G212" s="26">
        <v>410</v>
      </c>
      <c r="H212" s="28" t="s">
        <v>3011</v>
      </c>
      <c r="I212" s="28" t="s">
        <v>1272</v>
      </c>
      <c r="J212" s="28" t="s">
        <v>1460</v>
      </c>
    </row>
    <row r="213" spans="1:10" x14ac:dyDescent="0.25">
      <c r="A213" s="26">
        <v>11149</v>
      </c>
      <c r="B213" s="26" t="s">
        <v>707</v>
      </c>
      <c r="C213" s="27">
        <v>38282</v>
      </c>
      <c r="D213" s="26">
        <v>2004</v>
      </c>
      <c r="E213" s="26">
        <v>63</v>
      </c>
      <c r="F213" s="26">
        <v>17</v>
      </c>
      <c r="G213" s="26">
        <v>1071</v>
      </c>
      <c r="H213" s="28" t="s">
        <v>3010</v>
      </c>
      <c r="I213" s="28" t="s">
        <v>1322</v>
      </c>
      <c r="J213" s="28" t="s">
        <v>1461</v>
      </c>
    </row>
    <row r="214" spans="1:10" x14ac:dyDescent="0.25">
      <c r="A214" s="26">
        <v>11150</v>
      </c>
      <c r="B214" s="26" t="s">
        <v>771</v>
      </c>
      <c r="C214" s="27">
        <v>38285</v>
      </c>
      <c r="D214" s="26">
        <v>2004</v>
      </c>
      <c r="E214" s="26">
        <v>1076</v>
      </c>
      <c r="F214" s="26">
        <v>104</v>
      </c>
      <c r="G214" s="26">
        <v>63490</v>
      </c>
      <c r="H214" s="28" t="s">
        <v>3010</v>
      </c>
      <c r="I214" s="28" t="s">
        <v>1270</v>
      </c>
      <c r="J214" s="28" t="s">
        <v>1462</v>
      </c>
    </row>
    <row r="215" spans="1:10" x14ac:dyDescent="0.25">
      <c r="A215" s="26">
        <v>11151</v>
      </c>
      <c r="B215" s="26" t="s">
        <v>771</v>
      </c>
      <c r="C215" s="27">
        <v>38284</v>
      </c>
      <c r="D215" s="26">
        <v>2004</v>
      </c>
      <c r="E215" s="26">
        <v>257</v>
      </c>
      <c r="F215" s="26">
        <v>466</v>
      </c>
      <c r="G215" s="26">
        <v>119762</v>
      </c>
      <c r="H215" s="28" t="s">
        <v>3010</v>
      </c>
      <c r="I215" s="28" t="s">
        <v>1274</v>
      </c>
      <c r="J215" s="28" t="s">
        <v>1463</v>
      </c>
    </row>
    <row r="216" spans="1:10" x14ac:dyDescent="0.25">
      <c r="A216" s="26">
        <v>11152</v>
      </c>
      <c r="B216" s="26" t="s">
        <v>865</v>
      </c>
      <c r="C216" s="27">
        <v>38287</v>
      </c>
      <c r="D216" s="26">
        <v>2004</v>
      </c>
      <c r="E216" s="26">
        <v>252</v>
      </c>
      <c r="F216" s="26">
        <v>23</v>
      </c>
      <c r="G216" s="26">
        <v>5796</v>
      </c>
      <c r="H216" s="28" t="s">
        <v>3011</v>
      </c>
      <c r="I216" s="28" t="s">
        <v>1272</v>
      </c>
      <c r="J216" s="28" t="s">
        <v>1464</v>
      </c>
    </row>
    <row r="217" spans="1:10" x14ac:dyDescent="0.25">
      <c r="A217" s="26">
        <v>11153</v>
      </c>
      <c r="B217" s="26" t="s">
        <v>958</v>
      </c>
      <c r="C217" s="27">
        <v>38290</v>
      </c>
      <c r="D217" s="26">
        <v>2004</v>
      </c>
      <c r="E217" s="26">
        <v>60</v>
      </c>
      <c r="F217" s="26">
        <v>18</v>
      </c>
      <c r="G217" s="26">
        <v>1080</v>
      </c>
      <c r="H217" s="28" t="s">
        <v>3010</v>
      </c>
      <c r="I217" s="28" t="s">
        <v>1322</v>
      </c>
      <c r="J217" s="28" t="s">
        <v>1465</v>
      </c>
    </row>
    <row r="218" spans="1:10" x14ac:dyDescent="0.25">
      <c r="A218" s="26">
        <v>11154</v>
      </c>
      <c r="B218" s="26" t="s">
        <v>958</v>
      </c>
      <c r="C218" s="27">
        <v>38290</v>
      </c>
      <c r="D218" s="26">
        <v>2004</v>
      </c>
      <c r="E218" s="26">
        <v>200</v>
      </c>
      <c r="F218" s="26">
        <v>12</v>
      </c>
      <c r="G218" s="26">
        <v>2400</v>
      </c>
      <c r="H218" s="28" t="s">
        <v>3010</v>
      </c>
      <c r="I218" s="28" t="s">
        <v>1274</v>
      </c>
      <c r="J218" s="28" t="s">
        <v>1466</v>
      </c>
    </row>
    <row r="219" spans="1:10" x14ac:dyDescent="0.25">
      <c r="A219" s="26">
        <v>11177</v>
      </c>
      <c r="B219" s="26" t="s">
        <v>37</v>
      </c>
      <c r="C219" s="27">
        <v>38292</v>
      </c>
      <c r="D219" s="26">
        <v>2004</v>
      </c>
      <c r="E219" s="26">
        <v>306</v>
      </c>
      <c r="F219" s="26">
        <v>84</v>
      </c>
      <c r="G219" s="26">
        <v>16632</v>
      </c>
      <c r="H219" s="28" t="s">
        <v>3011</v>
      </c>
      <c r="I219" s="28" t="s">
        <v>1272</v>
      </c>
      <c r="J219" s="28" t="s">
        <v>1425</v>
      </c>
    </row>
    <row r="220" spans="1:10" x14ac:dyDescent="0.25">
      <c r="A220" s="26">
        <v>11181</v>
      </c>
      <c r="B220" s="26" t="s">
        <v>37</v>
      </c>
      <c r="C220" s="27">
        <v>38292</v>
      </c>
      <c r="D220" s="26">
        <v>2004</v>
      </c>
      <c r="E220" s="26">
        <v>60</v>
      </c>
      <c r="F220" s="26">
        <v>11</v>
      </c>
      <c r="G220" s="26">
        <v>660</v>
      </c>
      <c r="H220" s="28" t="s">
        <v>3011</v>
      </c>
      <c r="I220" s="28" t="s">
        <v>1272</v>
      </c>
      <c r="J220" s="28" t="s">
        <v>1467</v>
      </c>
    </row>
    <row r="221" spans="1:10" x14ac:dyDescent="0.25">
      <c r="A221" s="26">
        <v>11182</v>
      </c>
      <c r="B221" s="26" t="s">
        <v>37</v>
      </c>
      <c r="C221" s="27">
        <v>38292</v>
      </c>
      <c r="D221" s="26">
        <v>2004</v>
      </c>
      <c r="E221" s="26">
        <v>335</v>
      </c>
      <c r="F221" s="26">
        <v>17</v>
      </c>
      <c r="G221" s="26">
        <v>5695</v>
      </c>
      <c r="H221" s="28" t="s">
        <v>3011</v>
      </c>
      <c r="I221" s="28" t="s">
        <v>1272</v>
      </c>
      <c r="J221" s="28" t="s">
        <v>1468</v>
      </c>
    </row>
    <row r="222" spans="1:10" x14ac:dyDescent="0.25">
      <c r="A222" s="26">
        <v>11179</v>
      </c>
      <c r="B222" s="26" t="s">
        <v>72</v>
      </c>
      <c r="C222" s="27">
        <v>38293</v>
      </c>
      <c r="D222" s="26">
        <v>2004</v>
      </c>
      <c r="E222" s="26">
        <v>176</v>
      </c>
      <c r="F222" s="26">
        <v>68</v>
      </c>
      <c r="G222" s="26">
        <v>11968</v>
      </c>
      <c r="H222" s="28" t="s">
        <v>3011</v>
      </c>
      <c r="I222" s="28" t="s">
        <v>1272</v>
      </c>
      <c r="J222" s="28" t="s">
        <v>1469</v>
      </c>
    </row>
    <row r="223" spans="1:10" x14ac:dyDescent="0.25">
      <c r="A223" s="26">
        <v>11178</v>
      </c>
      <c r="B223" s="26" t="s">
        <v>104</v>
      </c>
      <c r="C223" s="27">
        <v>38294</v>
      </c>
      <c r="D223" s="26">
        <v>2004</v>
      </c>
      <c r="E223" s="26">
        <v>160</v>
      </c>
      <c r="F223" s="26">
        <v>16</v>
      </c>
      <c r="G223" s="26">
        <v>2560</v>
      </c>
      <c r="H223" s="28" t="s">
        <v>3011</v>
      </c>
      <c r="I223" s="28" t="s">
        <v>1272</v>
      </c>
      <c r="J223" s="28" t="s">
        <v>1470</v>
      </c>
    </row>
    <row r="224" spans="1:10" x14ac:dyDescent="0.25">
      <c r="A224" s="26">
        <v>11180</v>
      </c>
      <c r="B224" s="26" t="s">
        <v>104</v>
      </c>
      <c r="C224" s="27">
        <v>38294</v>
      </c>
      <c r="D224" s="26">
        <v>2004</v>
      </c>
      <c r="E224" s="26">
        <v>232</v>
      </c>
      <c r="F224" s="26">
        <v>52</v>
      </c>
      <c r="G224" s="26">
        <v>12064</v>
      </c>
      <c r="H224" s="28" t="s">
        <v>3011</v>
      </c>
      <c r="I224" s="28" t="s">
        <v>1272</v>
      </c>
      <c r="J224" s="28" t="s">
        <v>1471</v>
      </c>
    </row>
    <row r="225" spans="1:10" x14ac:dyDescent="0.25">
      <c r="A225" s="26">
        <v>11183</v>
      </c>
      <c r="B225" s="26" t="s">
        <v>104</v>
      </c>
      <c r="C225" s="27">
        <v>38294</v>
      </c>
      <c r="D225" s="26">
        <v>2004</v>
      </c>
      <c r="E225" s="26">
        <v>17</v>
      </c>
      <c r="F225" s="26">
        <v>26</v>
      </c>
      <c r="G225" s="26">
        <v>442</v>
      </c>
      <c r="H225" s="28" t="s">
        <v>3010</v>
      </c>
      <c r="I225" s="28" t="s">
        <v>1274</v>
      </c>
      <c r="J225" s="28" t="s">
        <v>1472</v>
      </c>
    </row>
    <row r="226" spans="1:10" x14ac:dyDescent="0.25">
      <c r="A226" s="26">
        <v>11157</v>
      </c>
      <c r="B226" s="26" t="s">
        <v>298</v>
      </c>
      <c r="C226" s="27">
        <v>38300</v>
      </c>
      <c r="D226" s="26">
        <v>2004</v>
      </c>
      <c r="E226" s="26">
        <v>158</v>
      </c>
      <c r="F226" s="26">
        <v>69</v>
      </c>
      <c r="G226" s="26">
        <v>10902</v>
      </c>
      <c r="H226" s="28" t="s">
        <v>3010</v>
      </c>
      <c r="I226" s="28" t="s">
        <v>1274</v>
      </c>
      <c r="J226" s="28" t="s">
        <v>1473</v>
      </c>
    </row>
    <row r="227" spans="1:10" x14ac:dyDescent="0.25">
      <c r="A227" s="26">
        <v>11158</v>
      </c>
      <c r="B227" s="26" t="s">
        <v>298</v>
      </c>
      <c r="C227" s="27">
        <v>38300</v>
      </c>
      <c r="D227" s="26">
        <v>2004</v>
      </c>
      <c r="E227" s="26">
        <v>399</v>
      </c>
      <c r="F227" s="26">
        <v>133</v>
      </c>
      <c r="G227" s="26">
        <v>33743</v>
      </c>
      <c r="H227" s="28" t="s">
        <v>3010</v>
      </c>
      <c r="I227" s="28" t="s">
        <v>1299</v>
      </c>
      <c r="J227" s="28" t="s">
        <v>1474</v>
      </c>
    </row>
    <row r="228" spans="1:10" x14ac:dyDescent="0.25">
      <c r="A228" s="26">
        <v>11160</v>
      </c>
      <c r="B228" s="26" t="s">
        <v>298</v>
      </c>
      <c r="C228" s="27">
        <v>38300</v>
      </c>
      <c r="D228" s="26">
        <v>2004</v>
      </c>
      <c r="E228" s="26">
        <v>529</v>
      </c>
      <c r="F228" s="26">
        <v>97</v>
      </c>
      <c r="G228" s="26">
        <v>42903</v>
      </c>
      <c r="H228" s="28" t="s">
        <v>3010</v>
      </c>
      <c r="I228" s="28" t="s">
        <v>1322</v>
      </c>
      <c r="J228" s="28" t="s">
        <v>1475</v>
      </c>
    </row>
    <row r="229" spans="1:10" x14ac:dyDescent="0.25">
      <c r="A229" s="26">
        <v>11159</v>
      </c>
      <c r="B229" s="26" t="s">
        <v>334</v>
      </c>
      <c r="C229" s="27">
        <v>38301</v>
      </c>
      <c r="D229" s="26">
        <v>2004</v>
      </c>
      <c r="E229" s="26">
        <v>80</v>
      </c>
      <c r="F229" s="26">
        <v>199</v>
      </c>
      <c r="G229" s="26">
        <v>15920</v>
      </c>
      <c r="H229" s="28" t="s">
        <v>3010</v>
      </c>
      <c r="I229" s="28" t="s">
        <v>1274</v>
      </c>
      <c r="J229" s="28" t="s">
        <v>1476</v>
      </c>
    </row>
    <row r="230" spans="1:10" x14ac:dyDescent="0.25">
      <c r="A230" s="26">
        <v>11161</v>
      </c>
      <c r="B230" s="26" t="s">
        <v>450</v>
      </c>
      <c r="C230" s="27">
        <v>38305</v>
      </c>
      <c r="D230" s="26">
        <v>2004</v>
      </c>
      <c r="E230" s="26">
        <v>176</v>
      </c>
      <c r="F230" s="26">
        <v>300</v>
      </c>
      <c r="G230" s="26">
        <v>29032</v>
      </c>
      <c r="H230" s="28" t="s">
        <v>3010</v>
      </c>
      <c r="I230" s="28" t="s">
        <v>1299</v>
      </c>
      <c r="J230" s="28" t="s">
        <v>1477</v>
      </c>
    </row>
    <row r="231" spans="1:10" x14ac:dyDescent="0.25">
      <c r="A231" s="26">
        <v>11156</v>
      </c>
      <c r="B231" s="26" t="s">
        <v>483</v>
      </c>
      <c r="C231" s="27">
        <v>38306</v>
      </c>
      <c r="D231" s="26">
        <v>2004</v>
      </c>
      <c r="E231" s="26">
        <v>97</v>
      </c>
      <c r="F231" s="26">
        <v>69</v>
      </c>
      <c r="G231" s="26">
        <v>6693</v>
      </c>
      <c r="H231" s="28" t="s">
        <v>3010</v>
      </c>
      <c r="I231" s="28" t="s">
        <v>1274</v>
      </c>
      <c r="J231" s="28" t="s">
        <v>1478</v>
      </c>
    </row>
    <row r="232" spans="1:10" x14ac:dyDescent="0.25">
      <c r="A232" s="26">
        <v>11162</v>
      </c>
      <c r="B232" s="26" t="s">
        <v>483</v>
      </c>
      <c r="C232" s="27">
        <v>38306</v>
      </c>
      <c r="D232" s="26">
        <v>2004</v>
      </c>
      <c r="E232" s="26">
        <v>270</v>
      </c>
      <c r="F232" s="26">
        <v>7</v>
      </c>
      <c r="G232" s="26">
        <v>1890</v>
      </c>
      <c r="H232" s="28" t="s">
        <v>3011</v>
      </c>
      <c r="I232" s="28" t="s">
        <v>1272</v>
      </c>
      <c r="J232" s="28" t="s">
        <v>1479</v>
      </c>
    </row>
    <row r="233" spans="1:10" x14ac:dyDescent="0.25">
      <c r="A233" s="26">
        <v>11176</v>
      </c>
      <c r="B233" s="26" t="s">
        <v>483</v>
      </c>
      <c r="C233" s="27">
        <v>38306</v>
      </c>
      <c r="D233" s="26">
        <v>2004</v>
      </c>
      <c r="E233" s="26">
        <v>169</v>
      </c>
      <c r="F233" s="26">
        <v>11688</v>
      </c>
      <c r="G233" s="26">
        <v>809474</v>
      </c>
      <c r="H233" s="28" t="s">
        <v>3010</v>
      </c>
      <c r="I233" s="28" t="s">
        <v>1449</v>
      </c>
      <c r="J233" s="28" t="s">
        <v>1480</v>
      </c>
    </row>
    <row r="234" spans="1:10" x14ac:dyDescent="0.25">
      <c r="A234" s="26">
        <v>11163</v>
      </c>
      <c r="B234" s="26" t="s">
        <v>549</v>
      </c>
      <c r="C234" s="27">
        <v>38308</v>
      </c>
      <c r="D234" s="26">
        <v>2004</v>
      </c>
      <c r="E234" s="26">
        <v>136</v>
      </c>
      <c r="F234" s="26">
        <v>2</v>
      </c>
      <c r="G234" s="26">
        <v>272</v>
      </c>
      <c r="H234" s="28" t="s">
        <v>3010</v>
      </c>
      <c r="I234" s="28" t="s">
        <v>1274</v>
      </c>
      <c r="J234" s="28" t="s">
        <v>1481</v>
      </c>
    </row>
    <row r="235" spans="1:10" x14ac:dyDescent="0.25">
      <c r="A235" s="26">
        <v>11155</v>
      </c>
      <c r="B235" s="26" t="s">
        <v>620</v>
      </c>
      <c r="C235" s="27">
        <v>38310</v>
      </c>
      <c r="D235" s="26">
        <v>2004</v>
      </c>
      <c r="E235" s="26">
        <v>89</v>
      </c>
      <c r="F235" s="26">
        <v>15</v>
      </c>
      <c r="G235" s="26">
        <v>1335</v>
      </c>
      <c r="H235" s="28" t="s">
        <v>3010</v>
      </c>
      <c r="I235" s="28" t="s">
        <v>1274</v>
      </c>
      <c r="J235" s="28" t="s">
        <v>1482</v>
      </c>
    </row>
    <row r="236" spans="1:10" x14ac:dyDescent="0.25">
      <c r="A236" s="26">
        <v>11165</v>
      </c>
      <c r="B236" s="26" t="s">
        <v>653</v>
      </c>
      <c r="C236" s="27">
        <v>38311</v>
      </c>
      <c r="D236" s="26">
        <v>2004</v>
      </c>
      <c r="E236" s="26">
        <v>95</v>
      </c>
      <c r="F236" s="26">
        <v>13</v>
      </c>
      <c r="G236" s="26">
        <v>1235</v>
      </c>
      <c r="H236" s="28" t="s">
        <v>3010</v>
      </c>
      <c r="I236" s="28" t="s">
        <v>1299</v>
      </c>
      <c r="J236" s="28" t="s">
        <v>1483</v>
      </c>
    </row>
    <row r="237" spans="1:10" x14ac:dyDescent="0.25">
      <c r="A237" s="26">
        <v>11164</v>
      </c>
      <c r="B237" s="26" t="s">
        <v>711</v>
      </c>
      <c r="C237" s="27">
        <v>38313</v>
      </c>
      <c r="D237" s="26">
        <v>2004</v>
      </c>
      <c r="E237" s="26">
        <v>587</v>
      </c>
      <c r="F237" s="26">
        <v>19</v>
      </c>
      <c r="G237" s="26">
        <v>11153</v>
      </c>
      <c r="H237" s="28" t="s">
        <v>3010</v>
      </c>
      <c r="I237" s="28" t="s">
        <v>1274</v>
      </c>
      <c r="J237" s="28" t="s">
        <v>1484</v>
      </c>
    </row>
    <row r="238" spans="1:10" x14ac:dyDescent="0.25">
      <c r="A238" s="26">
        <v>11174</v>
      </c>
      <c r="B238" s="26" t="s">
        <v>711</v>
      </c>
      <c r="C238" s="27">
        <v>38313</v>
      </c>
      <c r="D238" s="26">
        <v>2004</v>
      </c>
      <c r="E238" s="26">
        <v>411</v>
      </c>
      <c r="F238" s="26">
        <v>18</v>
      </c>
      <c r="G238" s="26">
        <v>7398</v>
      </c>
      <c r="H238" s="28" t="s">
        <v>3011</v>
      </c>
      <c r="I238" s="28" t="s">
        <v>1272</v>
      </c>
      <c r="J238" s="28" t="s">
        <v>1485</v>
      </c>
    </row>
    <row r="239" spans="1:10" x14ac:dyDescent="0.25">
      <c r="A239" s="26">
        <v>11166</v>
      </c>
      <c r="B239" s="26" t="s">
        <v>774</v>
      </c>
      <c r="C239" s="27">
        <v>38315</v>
      </c>
      <c r="D239" s="26">
        <v>2004</v>
      </c>
      <c r="E239" s="26">
        <v>12</v>
      </c>
      <c r="F239" s="26">
        <v>113</v>
      </c>
      <c r="G239" s="26">
        <v>1356</v>
      </c>
      <c r="H239" s="28" t="s">
        <v>3010</v>
      </c>
      <c r="I239" s="28" t="s">
        <v>1270</v>
      </c>
      <c r="J239" s="28" t="s">
        <v>1486</v>
      </c>
    </row>
    <row r="240" spans="1:10" x14ac:dyDescent="0.25">
      <c r="A240" s="26">
        <v>11171</v>
      </c>
      <c r="B240" s="26" t="s">
        <v>802</v>
      </c>
      <c r="C240" s="27">
        <v>38316</v>
      </c>
      <c r="D240" s="26">
        <v>2004</v>
      </c>
      <c r="E240" s="26">
        <v>128</v>
      </c>
      <c r="F240" s="26">
        <v>140</v>
      </c>
      <c r="G240" s="26">
        <v>17920</v>
      </c>
      <c r="H240" s="28" t="s">
        <v>3010</v>
      </c>
      <c r="I240" s="28" t="s">
        <v>1270</v>
      </c>
      <c r="J240" s="28" t="s">
        <v>1487</v>
      </c>
    </row>
    <row r="241" spans="1:10" x14ac:dyDescent="0.25">
      <c r="A241" s="26">
        <v>11173</v>
      </c>
      <c r="B241" s="26" t="s">
        <v>802</v>
      </c>
      <c r="C241" s="27">
        <v>38317</v>
      </c>
      <c r="D241" s="26">
        <v>2004</v>
      </c>
      <c r="E241" s="26">
        <v>1116</v>
      </c>
      <c r="F241" s="26">
        <v>255</v>
      </c>
      <c r="G241" s="26">
        <v>284580</v>
      </c>
      <c r="H241" s="28" t="s">
        <v>3010</v>
      </c>
      <c r="I241" s="28" t="s">
        <v>1268</v>
      </c>
      <c r="J241" s="28" t="s">
        <v>1488</v>
      </c>
    </row>
    <row r="242" spans="1:10" x14ac:dyDescent="0.25">
      <c r="A242" s="26">
        <v>11169</v>
      </c>
      <c r="B242" s="26" t="s">
        <v>834</v>
      </c>
      <c r="C242" s="27">
        <v>38318</v>
      </c>
      <c r="D242" s="26">
        <v>2004</v>
      </c>
      <c r="E242" s="26">
        <v>1041</v>
      </c>
      <c r="F242" s="26">
        <v>16</v>
      </c>
      <c r="G242" s="26">
        <v>16656</v>
      </c>
      <c r="H242" s="28" t="s">
        <v>3010</v>
      </c>
      <c r="I242" s="28" t="s">
        <v>1299</v>
      </c>
      <c r="J242" s="28" t="s">
        <v>1489</v>
      </c>
    </row>
    <row r="243" spans="1:10" x14ac:dyDescent="0.25">
      <c r="A243" s="26">
        <v>11170</v>
      </c>
      <c r="B243" s="26" t="s">
        <v>834</v>
      </c>
      <c r="C243" s="27">
        <v>38317</v>
      </c>
      <c r="D243" s="26">
        <v>2004</v>
      </c>
      <c r="E243" s="26">
        <v>170</v>
      </c>
      <c r="F243" s="26">
        <v>27</v>
      </c>
      <c r="G243" s="26">
        <v>4590</v>
      </c>
      <c r="H243" s="28" t="s">
        <v>3010</v>
      </c>
      <c r="I243" s="28" t="s">
        <v>1299</v>
      </c>
      <c r="J243" s="28" t="s">
        <v>1490</v>
      </c>
    </row>
    <row r="244" spans="1:10" x14ac:dyDescent="0.25">
      <c r="A244" s="26">
        <v>11172</v>
      </c>
      <c r="B244" s="26" t="s">
        <v>834</v>
      </c>
      <c r="C244" s="27">
        <v>38317</v>
      </c>
      <c r="D244" s="26">
        <v>2004</v>
      </c>
      <c r="E244" s="26">
        <v>227</v>
      </c>
      <c r="F244" s="26">
        <v>53</v>
      </c>
      <c r="G244" s="26">
        <v>10899</v>
      </c>
      <c r="H244" s="28" t="s">
        <v>3010</v>
      </c>
      <c r="I244" s="28" t="s">
        <v>1299</v>
      </c>
      <c r="J244" s="28" t="s">
        <v>1491</v>
      </c>
    </row>
    <row r="245" spans="1:10" x14ac:dyDescent="0.25">
      <c r="A245" s="26">
        <v>11167</v>
      </c>
      <c r="B245" s="26" t="s">
        <v>868</v>
      </c>
      <c r="C245" s="27">
        <v>38318</v>
      </c>
      <c r="D245" s="26">
        <v>2004</v>
      </c>
      <c r="E245" s="26">
        <v>120</v>
      </c>
      <c r="F245" s="26">
        <v>27</v>
      </c>
      <c r="G245" s="26">
        <v>3240</v>
      </c>
      <c r="H245" s="28" t="s">
        <v>3010</v>
      </c>
      <c r="I245" s="28" t="s">
        <v>1268</v>
      </c>
      <c r="J245" s="28" t="s">
        <v>1492</v>
      </c>
    </row>
    <row r="246" spans="1:10" x14ac:dyDescent="0.25">
      <c r="A246" s="26">
        <v>11168</v>
      </c>
      <c r="B246" s="26" t="s">
        <v>868</v>
      </c>
      <c r="C246" s="27">
        <v>38318</v>
      </c>
      <c r="D246" s="26">
        <v>2004</v>
      </c>
      <c r="E246" s="26">
        <v>169</v>
      </c>
      <c r="F246" s="26">
        <v>11</v>
      </c>
      <c r="G246" s="26">
        <v>1859</v>
      </c>
      <c r="H246" s="28" t="s">
        <v>3010</v>
      </c>
      <c r="I246" s="28" t="s">
        <v>1322</v>
      </c>
      <c r="J246" s="28" t="s">
        <v>1493</v>
      </c>
    </row>
    <row r="247" spans="1:10" x14ac:dyDescent="0.25">
      <c r="A247" s="26">
        <v>11184</v>
      </c>
      <c r="B247" s="26" t="s">
        <v>959</v>
      </c>
      <c r="C247" s="27">
        <v>38322</v>
      </c>
      <c r="D247" s="26">
        <v>2004</v>
      </c>
      <c r="E247" s="26">
        <v>1230</v>
      </c>
      <c r="F247" s="26">
        <v>4</v>
      </c>
      <c r="G247" s="26">
        <v>4920</v>
      </c>
      <c r="H247" s="28" t="s">
        <v>3010</v>
      </c>
      <c r="I247" s="28" t="s">
        <v>1299</v>
      </c>
      <c r="J247" s="28" t="s">
        <v>1494</v>
      </c>
    </row>
    <row r="248" spans="1:10" x14ac:dyDescent="0.25">
      <c r="A248" s="26">
        <v>11185</v>
      </c>
      <c r="B248" s="26" t="s">
        <v>959</v>
      </c>
      <c r="C248" s="27">
        <v>38321</v>
      </c>
      <c r="D248" s="26">
        <v>2004</v>
      </c>
      <c r="E248" s="26">
        <v>20</v>
      </c>
      <c r="F248" s="26">
        <v>130</v>
      </c>
      <c r="G248" s="26">
        <v>2600</v>
      </c>
      <c r="H248" s="28" t="s">
        <v>3011</v>
      </c>
      <c r="I248" s="28" t="s">
        <v>1272</v>
      </c>
      <c r="J248" s="28" t="s">
        <v>1495</v>
      </c>
    </row>
    <row r="249" spans="1:10" x14ac:dyDescent="0.25">
      <c r="A249" s="26">
        <v>11186</v>
      </c>
      <c r="B249" s="26" t="s">
        <v>959</v>
      </c>
      <c r="C249" s="27">
        <v>38321</v>
      </c>
      <c r="D249" s="26">
        <v>2004</v>
      </c>
      <c r="E249" s="26">
        <v>93</v>
      </c>
      <c r="F249" s="26">
        <v>7</v>
      </c>
      <c r="G249" s="26">
        <v>651</v>
      </c>
      <c r="H249" s="28" t="s">
        <v>3010</v>
      </c>
      <c r="I249" s="28" t="s">
        <v>1274</v>
      </c>
      <c r="J249" s="28" t="s">
        <v>1496</v>
      </c>
    </row>
    <row r="250" spans="1:10" x14ac:dyDescent="0.25">
      <c r="A250" s="26">
        <v>11187</v>
      </c>
      <c r="B250" s="26" t="s">
        <v>41</v>
      </c>
      <c r="C250" s="27">
        <v>38322</v>
      </c>
      <c r="D250" s="26">
        <v>2004</v>
      </c>
      <c r="E250" s="26">
        <v>35</v>
      </c>
      <c r="F250" s="26">
        <v>8</v>
      </c>
      <c r="G250" s="26">
        <v>280</v>
      </c>
      <c r="H250" s="28" t="s">
        <v>3010</v>
      </c>
      <c r="I250" s="28" t="s">
        <v>1322</v>
      </c>
      <c r="J250" s="28" t="s">
        <v>1497</v>
      </c>
    </row>
    <row r="251" spans="1:10" x14ac:dyDescent="0.25">
      <c r="A251" s="26">
        <v>11188</v>
      </c>
      <c r="B251" s="26" t="s">
        <v>76</v>
      </c>
      <c r="C251" s="27">
        <v>38323</v>
      </c>
      <c r="D251" s="26">
        <v>2004</v>
      </c>
      <c r="E251" s="26">
        <v>274</v>
      </c>
      <c r="F251" s="26">
        <v>28</v>
      </c>
      <c r="G251" s="26">
        <v>7672</v>
      </c>
      <c r="H251" s="28" t="s">
        <v>3010</v>
      </c>
      <c r="I251" s="28" t="s">
        <v>1322</v>
      </c>
      <c r="J251" s="28" t="s">
        <v>1498</v>
      </c>
    </row>
    <row r="252" spans="1:10" x14ac:dyDescent="0.25">
      <c r="A252" s="26">
        <v>11190</v>
      </c>
      <c r="B252" s="26" t="s">
        <v>76</v>
      </c>
      <c r="C252" s="27">
        <v>38323</v>
      </c>
      <c r="D252" s="26">
        <v>2004</v>
      </c>
      <c r="E252" s="26">
        <v>5</v>
      </c>
      <c r="F252" s="26">
        <v>19</v>
      </c>
      <c r="G252" s="26">
        <v>95</v>
      </c>
      <c r="H252" s="28" t="s">
        <v>3010</v>
      </c>
      <c r="I252" s="28" t="s">
        <v>1322</v>
      </c>
      <c r="J252" s="28" t="s">
        <v>1499</v>
      </c>
    </row>
    <row r="253" spans="1:10" x14ac:dyDescent="0.25">
      <c r="A253" s="26">
        <v>11189</v>
      </c>
      <c r="B253" s="26" t="s">
        <v>107</v>
      </c>
      <c r="C253" s="27">
        <v>38324</v>
      </c>
      <c r="D253" s="26">
        <v>2004</v>
      </c>
      <c r="E253" s="26">
        <v>223</v>
      </c>
      <c r="F253" s="26">
        <v>7</v>
      </c>
      <c r="G253" s="26">
        <v>1561</v>
      </c>
      <c r="H253" s="28" t="s">
        <v>3010</v>
      </c>
      <c r="I253" s="28" t="s">
        <v>1299</v>
      </c>
      <c r="J253" s="28" t="s">
        <v>1500</v>
      </c>
    </row>
    <row r="254" spans="1:10" x14ac:dyDescent="0.25">
      <c r="A254" s="26">
        <v>11196</v>
      </c>
      <c r="B254" s="26" t="s">
        <v>136</v>
      </c>
      <c r="C254" s="27">
        <v>38325</v>
      </c>
      <c r="D254" s="26">
        <v>2004</v>
      </c>
      <c r="E254" s="26">
        <v>140</v>
      </c>
      <c r="F254" s="26">
        <v>2</v>
      </c>
      <c r="G254" s="26">
        <v>280</v>
      </c>
      <c r="H254" s="28" t="s">
        <v>3010</v>
      </c>
      <c r="I254" s="28" t="s">
        <v>1274</v>
      </c>
      <c r="J254" s="28" t="s">
        <v>1501</v>
      </c>
    </row>
    <row r="255" spans="1:10" x14ac:dyDescent="0.25">
      <c r="A255" s="26">
        <v>11192</v>
      </c>
      <c r="B255" s="26" t="s">
        <v>168</v>
      </c>
      <c r="C255" s="27">
        <v>38326</v>
      </c>
      <c r="D255" s="26">
        <v>2004</v>
      </c>
      <c r="E255" s="26">
        <v>165</v>
      </c>
      <c r="F255" s="26">
        <v>28</v>
      </c>
      <c r="G255" s="26">
        <v>4620</v>
      </c>
      <c r="H255" s="28" t="s">
        <v>3010</v>
      </c>
      <c r="I255" s="28" t="s">
        <v>1299</v>
      </c>
      <c r="J255" s="28" t="s">
        <v>1502</v>
      </c>
    </row>
    <row r="256" spans="1:10" x14ac:dyDescent="0.25">
      <c r="A256" s="26">
        <v>11193</v>
      </c>
      <c r="B256" s="26" t="s">
        <v>168</v>
      </c>
      <c r="C256" s="27">
        <v>38326</v>
      </c>
      <c r="D256" s="26">
        <v>2004</v>
      </c>
      <c r="E256" s="26">
        <v>289</v>
      </c>
      <c r="F256" s="26">
        <v>115</v>
      </c>
      <c r="G256" s="26">
        <v>27167</v>
      </c>
      <c r="H256" s="28" t="s">
        <v>3010</v>
      </c>
      <c r="I256" s="28" t="s">
        <v>1322</v>
      </c>
      <c r="J256" s="28" t="s">
        <v>1503</v>
      </c>
    </row>
    <row r="257" spans="1:10" x14ac:dyDescent="0.25">
      <c r="A257" s="26">
        <v>11194</v>
      </c>
      <c r="B257" s="26" t="s">
        <v>168</v>
      </c>
      <c r="C257" s="27">
        <v>38326</v>
      </c>
      <c r="D257" s="26">
        <v>2004</v>
      </c>
      <c r="E257" s="26">
        <v>351</v>
      </c>
      <c r="F257" s="26">
        <v>291</v>
      </c>
      <c r="G257" s="26">
        <v>34576</v>
      </c>
      <c r="H257" s="28" t="s">
        <v>3010</v>
      </c>
      <c r="I257" s="28" t="s">
        <v>1274</v>
      </c>
      <c r="J257" s="28" t="s">
        <v>1504</v>
      </c>
    </row>
    <row r="258" spans="1:10" x14ac:dyDescent="0.25">
      <c r="A258" s="26">
        <v>11195</v>
      </c>
      <c r="B258" s="26" t="s">
        <v>168</v>
      </c>
      <c r="C258" s="27">
        <v>38326</v>
      </c>
      <c r="D258" s="26">
        <v>2004</v>
      </c>
      <c r="E258" s="26">
        <v>387</v>
      </c>
      <c r="F258" s="26">
        <v>264</v>
      </c>
      <c r="G258" s="26">
        <v>59532</v>
      </c>
      <c r="H258" s="28" t="s">
        <v>3010</v>
      </c>
      <c r="I258" s="28" t="s">
        <v>1299</v>
      </c>
      <c r="J258" s="28" t="s">
        <v>1505</v>
      </c>
    </row>
    <row r="259" spans="1:10" x14ac:dyDescent="0.25">
      <c r="A259" s="26">
        <v>11191</v>
      </c>
      <c r="B259" s="26" t="s">
        <v>201</v>
      </c>
      <c r="C259" s="27">
        <v>38327</v>
      </c>
      <c r="D259" s="26">
        <v>2004</v>
      </c>
      <c r="E259" s="26">
        <v>36</v>
      </c>
      <c r="F259" s="26">
        <v>15</v>
      </c>
      <c r="G259" s="26">
        <v>540</v>
      </c>
      <c r="H259" s="28" t="s">
        <v>3010</v>
      </c>
      <c r="I259" s="28" t="s">
        <v>1274</v>
      </c>
      <c r="J259" s="28" t="s">
        <v>1506</v>
      </c>
    </row>
    <row r="260" spans="1:10" x14ac:dyDescent="0.25">
      <c r="A260" s="26">
        <v>11197</v>
      </c>
      <c r="B260" s="26" t="s">
        <v>302</v>
      </c>
      <c r="C260" s="27">
        <v>38330</v>
      </c>
      <c r="D260" s="26">
        <v>2004</v>
      </c>
      <c r="E260" s="26">
        <v>113</v>
      </c>
      <c r="F260" s="26">
        <v>77</v>
      </c>
      <c r="G260" s="26">
        <v>6832</v>
      </c>
      <c r="H260" s="28" t="s">
        <v>3010</v>
      </c>
      <c r="I260" s="28" t="s">
        <v>1274</v>
      </c>
      <c r="J260" s="28" t="s">
        <v>1507</v>
      </c>
    </row>
    <row r="261" spans="1:10" x14ac:dyDescent="0.25">
      <c r="A261" s="26">
        <v>11198</v>
      </c>
      <c r="B261" s="26" t="s">
        <v>337</v>
      </c>
      <c r="C261" s="27">
        <v>38331</v>
      </c>
      <c r="D261" s="26">
        <v>2004</v>
      </c>
      <c r="E261" s="26">
        <v>360</v>
      </c>
      <c r="F261" s="26">
        <v>16</v>
      </c>
      <c r="G261" s="26">
        <v>5760</v>
      </c>
      <c r="H261" s="28" t="s">
        <v>3011</v>
      </c>
      <c r="I261" s="28" t="s">
        <v>1272</v>
      </c>
      <c r="J261" s="28" t="s">
        <v>1508</v>
      </c>
    </row>
    <row r="262" spans="1:10" x14ac:dyDescent="0.25">
      <c r="A262" s="26">
        <v>11199</v>
      </c>
      <c r="B262" s="26" t="s">
        <v>337</v>
      </c>
      <c r="C262" s="27">
        <v>38331</v>
      </c>
      <c r="D262" s="26">
        <v>2004</v>
      </c>
      <c r="E262" s="26">
        <v>337</v>
      </c>
      <c r="F262" s="26">
        <v>161</v>
      </c>
      <c r="G262" s="26">
        <v>11027</v>
      </c>
      <c r="H262" s="28" t="s">
        <v>3010</v>
      </c>
      <c r="I262" s="28" t="s">
        <v>1322</v>
      </c>
      <c r="J262" s="28" t="s">
        <v>1509</v>
      </c>
    </row>
    <row r="263" spans="1:10" x14ac:dyDescent="0.25">
      <c r="A263" s="26">
        <v>11202</v>
      </c>
      <c r="B263" s="26" t="s">
        <v>337</v>
      </c>
      <c r="C263" s="27">
        <v>38331</v>
      </c>
      <c r="D263" s="26">
        <v>2004</v>
      </c>
      <c r="E263" s="26">
        <v>31</v>
      </c>
      <c r="F263" s="26">
        <v>3</v>
      </c>
      <c r="G263" s="26">
        <v>93</v>
      </c>
      <c r="H263" s="28" t="s">
        <v>3010</v>
      </c>
      <c r="I263" s="28" t="s">
        <v>1274</v>
      </c>
      <c r="J263" s="28" t="s">
        <v>1510</v>
      </c>
    </row>
    <row r="264" spans="1:10" x14ac:dyDescent="0.25">
      <c r="A264" s="26">
        <v>11200</v>
      </c>
      <c r="B264" s="26" t="s">
        <v>366</v>
      </c>
      <c r="C264" s="27">
        <v>38332</v>
      </c>
      <c r="D264" s="26">
        <v>2004</v>
      </c>
      <c r="E264" s="26">
        <v>60</v>
      </c>
      <c r="F264" s="26">
        <v>6</v>
      </c>
      <c r="G264" s="26">
        <v>360</v>
      </c>
      <c r="H264" s="28" t="s">
        <v>3010</v>
      </c>
      <c r="I264" s="28" t="s">
        <v>1274</v>
      </c>
      <c r="J264" s="28" t="s">
        <v>1511</v>
      </c>
    </row>
    <row r="265" spans="1:10" x14ac:dyDescent="0.25">
      <c r="A265" s="26">
        <v>11201</v>
      </c>
      <c r="B265" s="26" t="s">
        <v>366</v>
      </c>
      <c r="C265" s="27">
        <v>38332</v>
      </c>
      <c r="D265" s="26">
        <v>2004</v>
      </c>
      <c r="E265" s="26">
        <v>56</v>
      </c>
      <c r="F265" s="26">
        <v>60</v>
      </c>
      <c r="G265" s="26">
        <v>3360</v>
      </c>
      <c r="H265" s="28" t="s">
        <v>3010</v>
      </c>
      <c r="I265" s="28" t="s">
        <v>1283</v>
      </c>
      <c r="J265" s="28" t="s">
        <v>1512</v>
      </c>
    </row>
    <row r="266" spans="1:10" x14ac:dyDescent="0.25">
      <c r="A266" s="26">
        <v>11203</v>
      </c>
      <c r="B266" s="26" t="s">
        <v>428</v>
      </c>
      <c r="C266" s="27">
        <v>38335</v>
      </c>
      <c r="D266" s="26">
        <v>2004</v>
      </c>
      <c r="E266" s="26">
        <v>345</v>
      </c>
      <c r="F266" s="26">
        <v>162</v>
      </c>
      <c r="G266" s="26">
        <v>34635</v>
      </c>
      <c r="H266" s="28" t="s">
        <v>3010</v>
      </c>
      <c r="I266" s="28" t="s">
        <v>1299</v>
      </c>
      <c r="J266" s="28" t="s">
        <v>1513</v>
      </c>
    </row>
    <row r="267" spans="1:10" x14ac:dyDescent="0.25">
      <c r="A267" s="26">
        <v>11204</v>
      </c>
      <c r="B267" s="26" t="s">
        <v>454</v>
      </c>
      <c r="C267" s="27">
        <v>38335</v>
      </c>
      <c r="D267" s="26">
        <v>2004</v>
      </c>
      <c r="E267" s="26">
        <v>190</v>
      </c>
      <c r="F267" s="26">
        <v>3</v>
      </c>
      <c r="G267" s="26">
        <v>570</v>
      </c>
      <c r="H267" s="28" t="s">
        <v>3011</v>
      </c>
      <c r="I267" s="28" t="s">
        <v>1272</v>
      </c>
      <c r="J267" s="28" t="s">
        <v>1514</v>
      </c>
    </row>
    <row r="268" spans="1:10" x14ac:dyDescent="0.25">
      <c r="A268" s="26">
        <v>11205</v>
      </c>
      <c r="B268" s="26" t="s">
        <v>484</v>
      </c>
      <c r="C268" s="27">
        <v>38336</v>
      </c>
      <c r="D268" s="26">
        <v>2004</v>
      </c>
      <c r="E268" s="26">
        <v>380</v>
      </c>
      <c r="F268" s="26">
        <v>27</v>
      </c>
      <c r="G268" s="26">
        <v>10260</v>
      </c>
      <c r="H268" s="28" t="s">
        <v>3011</v>
      </c>
      <c r="I268" s="28" t="s">
        <v>1272</v>
      </c>
      <c r="J268" s="28" t="s">
        <v>1515</v>
      </c>
    </row>
    <row r="269" spans="1:10" x14ac:dyDescent="0.25">
      <c r="A269" s="26">
        <v>11212</v>
      </c>
      <c r="B269" s="26" t="s">
        <v>484</v>
      </c>
      <c r="C269" s="27">
        <v>38336</v>
      </c>
      <c r="D269" s="26">
        <v>2004</v>
      </c>
      <c r="E269" s="26">
        <v>559</v>
      </c>
      <c r="F269" s="26">
        <v>90</v>
      </c>
      <c r="G269" s="26">
        <v>50310</v>
      </c>
      <c r="H269" s="28" t="s">
        <v>3011</v>
      </c>
      <c r="I269" s="28" t="s">
        <v>1272</v>
      </c>
      <c r="J269" s="28" t="s">
        <v>1516</v>
      </c>
    </row>
    <row r="270" spans="1:10" x14ac:dyDescent="0.25">
      <c r="A270" s="26">
        <v>11206</v>
      </c>
      <c r="B270" s="26" t="s">
        <v>516</v>
      </c>
      <c r="C270" s="27">
        <v>38337</v>
      </c>
      <c r="D270" s="26">
        <v>2004</v>
      </c>
      <c r="E270" s="26">
        <v>376</v>
      </c>
      <c r="F270" s="26">
        <v>24</v>
      </c>
      <c r="G270" s="26">
        <v>2504</v>
      </c>
      <c r="H270" s="28" t="s">
        <v>3011</v>
      </c>
      <c r="I270" s="28" t="s">
        <v>1272</v>
      </c>
      <c r="J270" s="28" t="s">
        <v>1517</v>
      </c>
    </row>
    <row r="271" spans="1:10" x14ac:dyDescent="0.25">
      <c r="A271" s="26">
        <v>11207</v>
      </c>
      <c r="B271" s="26" t="s">
        <v>552</v>
      </c>
      <c r="C271" s="27">
        <v>38338</v>
      </c>
      <c r="D271" s="26">
        <v>2004</v>
      </c>
      <c r="E271" s="26">
        <v>224</v>
      </c>
      <c r="F271" s="26">
        <v>34</v>
      </c>
      <c r="G271" s="26">
        <v>7616</v>
      </c>
      <c r="H271" s="28" t="s">
        <v>3011</v>
      </c>
      <c r="I271" s="28" t="s">
        <v>1272</v>
      </c>
      <c r="J271" s="28" t="s">
        <v>1518</v>
      </c>
    </row>
    <row r="272" spans="1:10" x14ac:dyDescent="0.25">
      <c r="A272" s="26">
        <v>11210</v>
      </c>
      <c r="B272" s="26" t="s">
        <v>552</v>
      </c>
      <c r="C272" s="27">
        <v>38338</v>
      </c>
      <c r="D272" s="26">
        <v>2004</v>
      </c>
      <c r="E272" s="26">
        <v>25</v>
      </c>
      <c r="F272" s="26">
        <v>5</v>
      </c>
      <c r="G272" s="26">
        <v>100</v>
      </c>
      <c r="H272" s="28" t="s">
        <v>3010</v>
      </c>
      <c r="I272" s="28" t="s">
        <v>1322</v>
      </c>
      <c r="J272" s="28" t="s">
        <v>1519</v>
      </c>
    </row>
    <row r="273" spans="1:10" x14ac:dyDescent="0.25">
      <c r="A273" s="26">
        <v>11211</v>
      </c>
      <c r="B273" s="26" t="s">
        <v>623</v>
      </c>
      <c r="C273" s="27">
        <v>38340</v>
      </c>
      <c r="D273" s="26">
        <v>2004</v>
      </c>
      <c r="E273" s="26">
        <v>613</v>
      </c>
      <c r="F273" s="26">
        <v>216</v>
      </c>
      <c r="G273" s="26">
        <v>28878</v>
      </c>
      <c r="H273" s="28" t="s">
        <v>3010</v>
      </c>
      <c r="I273" s="28" t="s">
        <v>1322</v>
      </c>
      <c r="J273" s="28" t="s">
        <v>1520</v>
      </c>
    </row>
    <row r="274" spans="1:10" x14ac:dyDescent="0.25">
      <c r="A274" s="26">
        <v>11208</v>
      </c>
      <c r="B274" s="26" t="s">
        <v>656</v>
      </c>
      <c r="C274" s="27">
        <v>38341</v>
      </c>
      <c r="D274" s="26">
        <v>2004</v>
      </c>
      <c r="E274" s="26">
        <v>278</v>
      </c>
      <c r="F274" s="26">
        <v>17</v>
      </c>
      <c r="G274" s="26">
        <v>4726</v>
      </c>
      <c r="H274" s="28" t="s">
        <v>3011</v>
      </c>
      <c r="I274" s="28" t="s">
        <v>1272</v>
      </c>
      <c r="J274" s="28" t="s">
        <v>1521</v>
      </c>
    </row>
    <row r="275" spans="1:10" x14ac:dyDescent="0.25">
      <c r="A275" s="26">
        <v>11209</v>
      </c>
      <c r="B275" s="26" t="s">
        <v>656</v>
      </c>
      <c r="C275" s="27">
        <v>38341</v>
      </c>
      <c r="D275" s="26">
        <v>2004</v>
      </c>
      <c r="E275" s="26">
        <v>40</v>
      </c>
      <c r="F275" s="26">
        <v>51</v>
      </c>
      <c r="G275" s="26">
        <v>2040</v>
      </c>
      <c r="H275" s="28" t="s">
        <v>3011</v>
      </c>
      <c r="I275" s="28" t="s">
        <v>1272</v>
      </c>
      <c r="J275" s="28" t="s">
        <v>1522</v>
      </c>
    </row>
    <row r="276" spans="1:10" x14ac:dyDescent="0.25">
      <c r="A276" s="26">
        <v>11214</v>
      </c>
      <c r="B276" s="26" t="s">
        <v>684</v>
      </c>
      <c r="C276" s="27">
        <v>38342</v>
      </c>
      <c r="D276" s="26">
        <v>2004</v>
      </c>
      <c r="E276" s="26">
        <v>206</v>
      </c>
      <c r="F276" s="26">
        <v>82</v>
      </c>
      <c r="G276" s="26">
        <v>14372</v>
      </c>
      <c r="H276" s="28" t="s">
        <v>3010</v>
      </c>
      <c r="I276" s="28" t="s">
        <v>1274</v>
      </c>
      <c r="J276" s="28" t="s">
        <v>1523</v>
      </c>
    </row>
    <row r="277" spans="1:10" x14ac:dyDescent="0.25">
      <c r="A277" s="26">
        <v>11213</v>
      </c>
      <c r="B277" s="26" t="s">
        <v>715</v>
      </c>
      <c r="C277" s="27">
        <v>38343</v>
      </c>
      <c r="D277" s="26">
        <v>2004</v>
      </c>
      <c r="E277" s="26">
        <v>316</v>
      </c>
      <c r="F277" s="26">
        <v>44</v>
      </c>
      <c r="G277" s="26">
        <v>13904</v>
      </c>
      <c r="H277" s="28" t="s">
        <v>3011</v>
      </c>
      <c r="I277" s="28" t="s">
        <v>1272</v>
      </c>
      <c r="J277" s="28" t="s">
        <v>1524</v>
      </c>
    </row>
    <row r="278" spans="1:10" x14ac:dyDescent="0.25">
      <c r="A278" s="26">
        <v>11215</v>
      </c>
      <c r="B278" s="26" t="s">
        <v>779</v>
      </c>
      <c r="C278" s="27">
        <v>38345</v>
      </c>
      <c r="D278" s="26">
        <v>2004</v>
      </c>
      <c r="E278" s="26">
        <v>70</v>
      </c>
      <c r="F278" s="26">
        <v>8</v>
      </c>
      <c r="G278" s="26">
        <v>560</v>
      </c>
      <c r="H278" s="28" t="s">
        <v>3011</v>
      </c>
      <c r="I278" s="28" t="s">
        <v>1272</v>
      </c>
      <c r="J278" s="28" t="s">
        <v>1525</v>
      </c>
    </row>
    <row r="279" spans="1:10" x14ac:dyDescent="0.25">
      <c r="A279" s="26">
        <v>11216</v>
      </c>
      <c r="B279" s="26" t="s">
        <v>779</v>
      </c>
      <c r="C279" s="27">
        <v>38345</v>
      </c>
      <c r="D279" s="26">
        <v>2004</v>
      </c>
      <c r="E279" s="26">
        <v>61</v>
      </c>
      <c r="F279" s="26">
        <v>67</v>
      </c>
      <c r="G279" s="26">
        <v>4087</v>
      </c>
      <c r="H279" s="28" t="s">
        <v>3010</v>
      </c>
      <c r="I279" s="28" t="s">
        <v>1274</v>
      </c>
      <c r="J279" s="28" t="s">
        <v>1526</v>
      </c>
    </row>
    <row r="280" spans="1:10" x14ac:dyDescent="0.25">
      <c r="A280" s="26">
        <v>11217</v>
      </c>
      <c r="B280" s="26" t="s">
        <v>804</v>
      </c>
      <c r="C280" s="27">
        <v>38346</v>
      </c>
      <c r="D280" s="26">
        <v>2004</v>
      </c>
      <c r="E280" s="26">
        <v>21</v>
      </c>
      <c r="F280" s="26">
        <v>440</v>
      </c>
      <c r="G280" s="26">
        <v>9027</v>
      </c>
      <c r="H280" s="28" t="s">
        <v>3010</v>
      </c>
      <c r="I280" s="28" t="s">
        <v>1283</v>
      </c>
      <c r="J280" s="28" t="s">
        <v>1527</v>
      </c>
    </row>
    <row r="281" spans="1:10" x14ac:dyDescent="0.25">
      <c r="A281" s="26">
        <v>11218</v>
      </c>
      <c r="B281" s="26" t="s">
        <v>903</v>
      </c>
      <c r="C281" s="27">
        <v>38349</v>
      </c>
      <c r="D281" s="26">
        <v>2004</v>
      </c>
      <c r="E281" s="26">
        <v>108</v>
      </c>
      <c r="F281" s="26">
        <v>37</v>
      </c>
      <c r="G281" s="26">
        <v>3996</v>
      </c>
      <c r="H281" s="28" t="s">
        <v>3010</v>
      </c>
      <c r="I281" s="28" t="s">
        <v>1274</v>
      </c>
      <c r="J281" s="28" t="s">
        <v>1528</v>
      </c>
    </row>
    <row r="282" spans="1:10" x14ac:dyDescent="0.25">
      <c r="A282" s="26">
        <v>11219</v>
      </c>
      <c r="B282" s="26" t="s">
        <v>935</v>
      </c>
      <c r="C282" s="27">
        <v>38350</v>
      </c>
      <c r="D282" s="26">
        <v>2004</v>
      </c>
      <c r="E282" s="26">
        <v>73</v>
      </c>
      <c r="F282" s="26">
        <v>15</v>
      </c>
      <c r="G282" s="26">
        <v>1095</v>
      </c>
      <c r="H282" s="28" t="s">
        <v>3010</v>
      </c>
      <c r="I282" s="28" t="s">
        <v>1274</v>
      </c>
      <c r="J282" s="28" t="s">
        <v>1529</v>
      </c>
    </row>
    <row r="283" spans="1:10" x14ac:dyDescent="0.25">
      <c r="A283" s="26">
        <v>11220</v>
      </c>
      <c r="B283" s="26" t="s">
        <v>45</v>
      </c>
      <c r="C283" s="27">
        <v>38354</v>
      </c>
      <c r="D283" s="26">
        <v>2004</v>
      </c>
      <c r="E283" s="26">
        <v>61</v>
      </c>
      <c r="F283" s="26">
        <v>352</v>
      </c>
      <c r="G283" s="26">
        <v>16698</v>
      </c>
      <c r="H283" s="28" t="s">
        <v>3010</v>
      </c>
      <c r="I283" s="28" t="s">
        <v>1530</v>
      </c>
      <c r="J283" s="28" t="s">
        <v>1531</v>
      </c>
    </row>
    <row r="284" spans="1:10" x14ac:dyDescent="0.25">
      <c r="A284" s="26">
        <v>11221</v>
      </c>
      <c r="B284" s="26" t="s">
        <v>205</v>
      </c>
      <c r="C284" s="27">
        <v>38359</v>
      </c>
      <c r="D284" s="26">
        <v>2004</v>
      </c>
      <c r="E284" s="26">
        <v>209</v>
      </c>
      <c r="F284" s="26">
        <v>134</v>
      </c>
      <c r="G284" s="26">
        <v>24643</v>
      </c>
      <c r="H284" s="28" t="s">
        <v>3010</v>
      </c>
      <c r="I284" s="28" t="s">
        <v>1283</v>
      </c>
      <c r="J284" s="28" t="s">
        <v>1532</v>
      </c>
    </row>
    <row r="285" spans="1:10" x14ac:dyDescent="0.25">
      <c r="A285" s="26">
        <v>11222</v>
      </c>
      <c r="B285" s="26" t="s">
        <v>245</v>
      </c>
      <c r="C285" s="27">
        <v>38360</v>
      </c>
      <c r="D285" s="26">
        <v>2004</v>
      </c>
      <c r="E285" s="26">
        <v>14</v>
      </c>
      <c r="F285" s="26">
        <v>17</v>
      </c>
      <c r="G285" s="26">
        <v>238</v>
      </c>
      <c r="H285" s="28" t="s">
        <v>3010</v>
      </c>
      <c r="I285" s="28" t="s">
        <v>1322</v>
      </c>
      <c r="J285" s="28" t="s">
        <v>1533</v>
      </c>
    </row>
    <row r="286" spans="1:10" x14ac:dyDescent="0.25">
      <c r="A286" s="26">
        <v>11223</v>
      </c>
      <c r="B286" s="26" t="s">
        <v>278</v>
      </c>
      <c r="C286" s="27">
        <v>38361</v>
      </c>
      <c r="D286" s="26">
        <v>2004</v>
      </c>
      <c r="E286" s="26">
        <v>56</v>
      </c>
      <c r="F286" s="26">
        <v>270</v>
      </c>
      <c r="G286" s="26">
        <v>10395</v>
      </c>
      <c r="H286" s="28" t="s">
        <v>3010</v>
      </c>
      <c r="I286" s="28" t="s">
        <v>1283</v>
      </c>
      <c r="J286" s="28" t="s">
        <v>1534</v>
      </c>
    </row>
    <row r="287" spans="1:10" x14ac:dyDescent="0.25">
      <c r="A287" s="26">
        <v>11225</v>
      </c>
      <c r="B287" s="26" t="s">
        <v>306</v>
      </c>
      <c r="C287" s="27">
        <v>38362</v>
      </c>
      <c r="D287" s="26">
        <v>2004</v>
      </c>
      <c r="E287" s="26">
        <v>100</v>
      </c>
      <c r="F287" s="26">
        <v>22</v>
      </c>
      <c r="G287" s="26">
        <v>2200</v>
      </c>
      <c r="H287" s="28" t="s">
        <v>3010</v>
      </c>
      <c r="I287" s="28" t="s">
        <v>1270</v>
      </c>
      <c r="J287" s="28" t="s">
        <v>1535</v>
      </c>
    </row>
    <row r="288" spans="1:10" x14ac:dyDescent="0.25">
      <c r="A288" s="26">
        <v>11227</v>
      </c>
      <c r="B288" s="26" t="s">
        <v>306</v>
      </c>
      <c r="C288" s="27">
        <v>38362</v>
      </c>
      <c r="D288" s="26">
        <v>2004</v>
      </c>
      <c r="E288" s="26">
        <v>360</v>
      </c>
      <c r="F288" s="26">
        <v>3</v>
      </c>
      <c r="G288" s="26">
        <v>1080</v>
      </c>
      <c r="H288" s="28" t="s">
        <v>3011</v>
      </c>
      <c r="I288" s="28" t="s">
        <v>1272</v>
      </c>
      <c r="J288" s="28" t="s">
        <v>1536</v>
      </c>
    </row>
    <row r="289" spans="1:10" x14ac:dyDescent="0.25">
      <c r="A289" s="26">
        <v>11224</v>
      </c>
      <c r="B289" s="26" t="s">
        <v>340</v>
      </c>
      <c r="C289" s="27">
        <v>38363</v>
      </c>
      <c r="D289" s="26">
        <v>2004</v>
      </c>
      <c r="E289" s="26">
        <v>323</v>
      </c>
      <c r="F289" s="26">
        <v>25</v>
      </c>
      <c r="G289" s="26">
        <v>8075</v>
      </c>
      <c r="H289" s="28" t="s">
        <v>3011</v>
      </c>
      <c r="I289" s="28" t="s">
        <v>1272</v>
      </c>
      <c r="J289" s="28" t="s">
        <v>1537</v>
      </c>
    </row>
    <row r="290" spans="1:10" x14ac:dyDescent="0.25">
      <c r="A290" s="26">
        <v>11226</v>
      </c>
      <c r="B290" s="26" t="s">
        <v>340</v>
      </c>
      <c r="C290" s="27">
        <v>38363</v>
      </c>
      <c r="D290" s="26">
        <v>2004</v>
      </c>
      <c r="E290" s="26">
        <v>98</v>
      </c>
      <c r="F290" s="26">
        <v>52</v>
      </c>
      <c r="G290" s="26">
        <v>5096</v>
      </c>
      <c r="H290" s="28" t="s">
        <v>3010</v>
      </c>
      <c r="I290" s="28" t="s">
        <v>1274</v>
      </c>
      <c r="J290" s="28" t="s">
        <v>1538</v>
      </c>
    </row>
    <row r="291" spans="1:10" x14ac:dyDescent="0.25">
      <c r="A291" s="26">
        <v>11228</v>
      </c>
      <c r="B291" s="26" t="s">
        <v>401</v>
      </c>
      <c r="C291" s="27">
        <v>38365</v>
      </c>
      <c r="D291" s="26">
        <v>2004</v>
      </c>
      <c r="E291" s="26">
        <v>51</v>
      </c>
      <c r="F291" s="26">
        <v>730</v>
      </c>
      <c r="G291" s="26">
        <v>24451</v>
      </c>
      <c r="H291" s="28" t="s">
        <v>3010</v>
      </c>
      <c r="I291" s="28" t="s">
        <v>1274</v>
      </c>
      <c r="J291" s="28" t="s">
        <v>1539</v>
      </c>
    </row>
    <row r="292" spans="1:10" x14ac:dyDescent="0.25">
      <c r="A292" s="26">
        <v>11229</v>
      </c>
      <c r="B292" s="26" t="s">
        <v>430</v>
      </c>
      <c r="C292" s="27">
        <v>38366</v>
      </c>
      <c r="D292" s="26">
        <v>2004</v>
      </c>
      <c r="E292" s="26">
        <v>146</v>
      </c>
      <c r="F292" s="26">
        <v>6</v>
      </c>
      <c r="G292" s="26">
        <v>876</v>
      </c>
      <c r="H292" s="28" t="s">
        <v>3010</v>
      </c>
      <c r="I292" s="28" t="s">
        <v>1274</v>
      </c>
      <c r="J292" s="28" t="s">
        <v>1540</v>
      </c>
    </row>
    <row r="293" spans="1:10" x14ac:dyDescent="0.25">
      <c r="A293" s="26">
        <v>11235</v>
      </c>
      <c r="B293" s="26" t="s">
        <v>430</v>
      </c>
      <c r="C293" s="27">
        <v>38366</v>
      </c>
      <c r="D293" s="26">
        <v>2004</v>
      </c>
      <c r="E293" s="26">
        <v>116</v>
      </c>
      <c r="F293" s="26">
        <v>89</v>
      </c>
      <c r="G293" s="26">
        <v>10324</v>
      </c>
      <c r="H293" s="28" t="s">
        <v>3010</v>
      </c>
      <c r="I293" s="28" t="s">
        <v>1530</v>
      </c>
      <c r="J293" s="28" t="s">
        <v>1541</v>
      </c>
    </row>
    <row r="294" spans="1:10" x14ac:dyDescent="0.25">
      <c r="A294" s="26">
        <v>11230</v>
      </c>
      <c r="B294" s="26" t="s">
        <v>520</v>
      </c>
      <c r="C294" s="27">
        <v>38369</v>
      </c>
      <c r="D294" s="26">
        <v>2004</v>
      </c>
      <c r="E294" s="26">
        <v>45</v>
      </c>
      <c r="F294" s="26">
        <v>181</v>
      </c>
      <c r="G294" s="26">
        <v>7961</v>
      </c>
      <c r="H294" s="28" t="s">
        <v>3010</v>
      </c>
      <c r="I294" s="28" t="s">
        <v>1274</v>
      </c>
      <c r="J294" s="28" t="s">
        <v>1542</v>
      </c>
    </row>
    <row r="295" spans="1:10" x14ac:dyDescent="0.25">
      <c r="A295" s="26">
        <v>11231</v>
      </c>
      <c r="B295" s="26" t="s">
        <v>520</v>
      </c>
      <c r="C295" s="27">
        <v>38369</v>
      </c>
      <c r="D295" s="26">
        <v>2004</v>
      </c>
      <c r="E295" s="26">
        <v>300</v>
      </c>
      <c r="F295" s="26">
        <v>113</v>
      </c>
      <c r="G295" s="26">
        <v>33900</v>
      </c>
      <c r="H295" s="28" t="s">
        <v>3010</v>
      </c>
      <c r="I295" s="28" t="s">
        <v>1268</v>
      </c>
      <c r="J295" s="28" t="s">
        <v>1543</v>
      </c>
    </row>
    <row r="296" spans="1:10" x14ac:dyDescent="0.25">
      <c r="A296" s="26">
        <v>11232</v>
      </c>
      <c r="B296" s="26" t="s">
        <v>554</v>
      </c>
      <c r="C296" s="27">
        <v>38370</v>
      </c>
      <c r="D296" s="26">
        <v>2004</v>
      </c>
      <c r="E296" s="26">
        <v>71</v>
      </c>
      <c r="F296" s="26">
        <v>23</v>
      </c>
      <c r="G296" s="26">
        <v>1633</v>
      </c>
      <c r="H296" s="28" t="s">
        <v>3010</v>
      </c>
      <c r="I296" s="28" t="s">
        <v>1274</v>
      </c>
      <c r="J296" s="28" t="s">
        <v>1544</v>
      </c>
    </row>
    <row r="297" spans="1:10" x14ac:dyDescent="0.25">
      <c r="A297" s="26">
        <v>11233</v>
      </c>
      <c r="B297" s="26" t="s">
        <v>554</v>
      </c>
      <c r="C297" s="27">
        <v>38370</v>
      </c>
      <c r="D297" s="26">
        <v>2004</v>
      </c>
      <c r="E297" s="26">
        <v>61</v>
      </c>
      <c r="F297" s="26">
        <v>52</v>
      </c>
      <c r="G297" s="26">
        <v>3012</v>
      </c>
      <c r="H297" s="28" t="s">
        <v>3010</v>
      </c>
      <c r="I297" s="28" t="s">
        <v>1322</v>
      </c>
      <c r="J297" s="28" t="s">
        <v>1545</v>
      </c>
    </row>
    <row r="298" spans="1:10" x14ac:dyDescent="0.25">
      <c r="A298" s="26">
        <v>11234</v>
      </c>
      <c r="B298" s="26" t="s">
        <v>554</v>
      </c>
      <c r="C298" s="27">
        <v>38370</v>
      </c>
      <c r="D298" s="26">
        <v>2004</v>
      </c>
      <c r="E298" s="26">
        <v>8</v>
      </c>
      <c r="F298" s="26">
        <v>819</v>
      </c>
      <c r="G298" s="26">
        <v>6552</v>
      </c>
      <c r="H298" s="28" t="s">
        <v>3010</v>
      </c>
      <c r="I298" s="28" t="s">
        <v>1270</v>
      </c>
      <c r="J298" s="28" t="s">
        <v>1546</v>
      </c>
    </row>
    <row r="299" spans="1:10" x14ac:dyDescent="0.25">
      <c r="A299" s="26">
        <v>11236</v>
      </c>
      <c r="B299" s="26" t="s">
        <v>717</v>
      </c>
      <c r="C299" s="27">
        <v>38375</v>
      </c>
      <c r="D299" s="26">
        <v>2004</v>
      </c>
      <c r="E299" s="26">
        <v>121</v>
      </c>
      <c r="F299" s="26">
        <v>6</v>
      </c>
      <c r="G299" s="26">
        <v>726</v>
      </c>
      <c r="H299" s="28" t="s">
        <v>3010</v>
      </c>
      <c r="I299" s="28" t="s">
        <v>1283</v>
      </c>
      <c r="J299" s="28" t="s">
        <v>1547</v>
      </c>
    </row>
    <row r="300" spans="1:10" x14ac:dyDescent="0.25">
      <c r="A300" s="26">
        <v>11237</v>
      </c>
      <c r="B300" s="26" t="s">
        <v>717</v>
      </c>
      <c r="C300" s="27">
        <v>38375</v>
      </c>
      <c r="D300" s="26">
        <v>2004</v>
      </c>
      <c r="E300" s="26">
        <v>119</v>
      </c>
      <c r="F300" s="26">
        <v>6</v>
      </c>
      <c r="G300" s="26">
        <v>714</v>
      </c>
      <c r="H300" s="28" t="s">
        <v>3010</v>
      </c>
      <c r="I300" s="28" t="s">
        <v>1283</v>
      </c>
      <c r="J300" s="28" t="s">
        <v>1548</v>
      </c>
    </row>
    <row r="301" spans="1:10" x14ac:dyDescent="0.25">
      <c r="A301" s="26">
        <v>11238</v>
      </c>
      <c r="B301" s="26" t="s">
        <v>717</v>
      </c>
      <c r="C301" s="27">
        <v>38375</v>
      </c>
      <c r="D301" s="26">
        <v>2004</v>
      </c>
      <c r="E301" s="26">
        <v>112</v>
      </c>
      <c r="F301" s="26">
        <v>60</v>
      </c>
      <c r="G301" s="26">
        <v>6720</v>
      </c>
      <c r="H301" s="28" t="s">
        <v>3010</v>
      </c>
      <c r="I301" s="28" t="s">
        <v>1283</v>
      </c>
      <c r="J301" s="28" t="s">
        <v>1549</v>
      </c>
    </row>
    <row r="302" spans="1:10" x14ac:dyDescent="0.25">
      <c r="A302" s="26">
        <v>11239</v>
      </c>
      <c r="B302" s="26" t="s">
        <v>806</v>
      </c>
      <c r="C302" s="27">
        <v>38378</v>
      </c>
      <c r="D302" s="26">
        <v>2004</v>
      </c>
      <c r="E302" s="26">
        <v>140</v>
      </c>
      <c r="F302" s="26">
        <v>4</v>
      </c>
      <c r="G302" s="26">
        <v>560</v>
      </c>
      <c r="H302" s="28" t="s">
        <v>3011</v>
      </c>
      <c r="I302" s="28" t="s">
        <v>1272</v>
      </c>
      <c r="J302" s="28" t="s">
        <v>1550</v>
      </c>
    </row>
    <row r="303" spans="1:10" x14ac:dyDescent="0.25">
      <c r="A303" s="26">
        <v>11240</v>
      </c>
      <c r="B303" s="26" t="s">
        <v>838</v>
      </c>
      <c r="C303" s="27">
        <v>38379</v>
      </c>
      <c r="D303" s="26">
        <v>2004</v>
      </c>
      <c r="E303" s="26">
        <v>50</v>
      </c>
      <c r="F303" s="26">
        <v>4</v>
      </c>
      <c r="G303" s="26">
        <v>200</v>
      </c>
      <c r="H303" s="28" t="s">
        <v>3011</v>
      </c>
      <c r="I303" s="28" t="s">
        <v>1272</v>
      </c>
      <c r="J303" s="28" t="s">
        <v>1551</v>
      </c>
    </row>
    <row r="304" spans="1:10" x14ac:dyDescent="0.25">
      <c r="A304" s="26">
        <v>11241</v>
      </c>
      <c r="B304" s="26" t="s">
        <v>963</v>
      </c>
      <c r="C304" s="27">
        <v>38383</v>
      </c>
      <c r="D304" s="26">
        <v>2004</v>
      </c>
      <c r="E304" s="26">
        <v>279</v>
      </c>
      <c r="F304" s="26">
        <v>488</v>
      </c>
      <c r="G304" s="26">
        <v>73750</v>
      </c>
      <c r="H304" s="28" t="s">
        <v>3010</v>
      </c>
      <c r="I304" s="28" t="s">
        <v>1274</v>
      </c>
      <c r="J304" s="28" t="s">
        <v>1552</v>
      </c>
    </row>
    <row r="305" spans="1:10" x14ac:dyDescent="0.25">
      <c r="A305" s="26">
        <v>11242</v>
      </c>
      <c r="B305" s="26" t="s">
        <v>963</v>
      </c>
      <c r="C305" s="27">
        <v>38383</v>
      </c>
      <c r="D305" s="26">
        <v>2004</v>
      </c>
      <c r="E305" s="26">
        <v>88</v>
      </c>
      <c r="F305" s="26">
        <v>49</v>
      </c>
      <c r="G305" s="26">
        <v>4312</v>
      </c>
      <c r="H305" s="28" t="s">
        <v>3010</v>
      </c>
      <c r="I305" s="28" t="s">
        <v>1274</v>
      </c>
      <c r="J305" s="28" t="s">
        <v>1553</v>
      </c>
    </row>
    <row r="306" spans="1:10" x14ac:dyDescent="0.25">
      <c r="A306" s="26">
        <v>11260</v>
      </c>
      <c r="B306" s="26" t="s">
        <v>9</v>
      </c>
      <c r="C306" s="27">
        <v>38384</v>
      </c>
      <c r="D306" s="26">
        <v>2004</v>
      </c>
      <c r="E306" s="26">
        <v>100</v>
      </c>
      <c r="F306" s="26">
        <v>56</v>
      </c>
      <c r="G306" s="26">
        <v>5600</v>
      </c>
      <c r="H306" s="28" t="s">
        <v>3011</v>
      </c>
      <c r="I306" s="28" t="s">
        <v>1272</v>
      </c>
      <c r="J306" s="28" t="s">
        <v>1554</v>
      </c>
    </row>
    <row r="307" spans="1:10" x14ac:dyDescent="0.25">
      <c r="A307" s="26">
        <v>11262</v>
      </c>
      <c r="B307" s="26" t="s">
        <v>49</v>
      </c>
      <c r="C307" s="27">
        <v>38385</v>
      </c>
      <c r="D307" s="26">
        <v>2004</v>
      </c>
      <c r="E307" s="26">
        <v>2</v>
      </c>
      <c r="F307" s="26">
        <v>78</v>
      </c>
      <c r="G307" s="26">
        <v>156</v>
      </c>
      <c r="H307" s="28" t="s">
        <v>3011</v>
      </c>
      <c r="I307" s="28" t="s">
        <v>1272</v>
      </c>
      <c r="J307" s="28" t="s">
        <v>1555</v>
      </c>
    </row>
    <row r="308" spans="1:10" x14ac:dyDescent="0.25">
      <c r="A308" s="26">
        <v>11258</v>
      </c>
      <c r="B308" s="26" t="s">
        <v>79</v>
      </c>
      <c r="C308" s="27">
        <v>38386</v>
      </c>
      <c r="D308" s="26">
        <v>2004</v>
      </c>
      <c r="E308" s="26">
        <v>266</v>
      </c>
      <c r="F308" s="26">
        <v>41</v>
      </c>
      <c r="G308" s="26">
        <v>1864</v>
      </c>
      <c r="H308" s="28" t="s">
        <v>3011</v>
      </c>
      <c r="I308" s="28" t="s">
        <v>1272</v>
      </c>
      <c r="J308" s="28" t="s">
        <v>1556</v>
      </c>
    </row>
    <row r="309" spans="1:10" x14ac:dyDescent="0.25">
      <c r="A309" s="26">
        <v>11259</v>
      </c>
      <c r="B309" s="26" t="s">
        <v>113</v>
      </c>
      <c r="C309" s="27">
        <v>38387</v>
      </c>
      <c r="D309" s="26">
        <v>2004</v>
      </c>
      <c r="E309" s="26">
        <v>189</v>
      </c>
      <c r="F309" s="26">
        <v>79</v>
      </c>
      <c r="G309" s="26">
        <v>14931</v>
      </c>
      <c r="H309" s="28" t="s">
        <v>3011</v>
      </c>
      <c r="I309" s="28" t="s">
        <v>1272</v>
      </c>
      <c r="J309" s="28" t="s">
        <v>1557</v>
      </c>
    </row>
    <row r="310" spans="1:10" x14ac:dyDescent="0.25">
      <c r="A310" s="26">
        <v>11261</v>
      </c>
      <c r="B310" s="26" t="s">
        <v>113</v>
      </c>
      <c r="C310" s="27">
        <v>38387</v>
      </c>
      <c r="D310" s="26">
        <v>2004</v>
      </c>
      <c r="E310" s="26">
        <v>234</v>
      </c>
      <c r="F310" s="26">
        <v>24</v>
      </c>
      <c r="G310" s="26">
        <v>5616</v>
      </c>
      <c r="H310" s="28" t="s">
        <v>3011</v>
      </c>
      <c r="I310" s="28" t="s">
        <v>1272</v>
      </c>
      <c r="J310" s="28" t="s">
        <v>1558</v>
      </c>
    </row>
    <row r="311" spans="1:10" x14ac:dyDescent="0.25">
      <c r="A311" s="26">
        <v>11244</v>
      </c>
      <c r="B311" s="26" t="s">
        <v>174</v>
      </c>
      <c r="C311" s="27">
        <v>38389</v>
      </c>
      <c r="D311" s="26">
        <v>2004</v>
      </c>
      <c r="E311" s="26">
        <v>300</v>
      </c>
      <c r="F311" s="26">
        <v>466</v>
      </c>
      <c r="G311" s="26">
        <v>139800</v>
      </c>
      <c r="H311" s="28" t="s">
        <v>3010</v>
      </c>
      <c r="I311" s="28" t="s">
        <v>1274</v>
      </c>
      <c r="J311" s="28" t="s">
        <v>1559</v>
      </c>
    </row>
    <row r="312" spans="1:10" x14ac:dyDescent="0.25">
      <c r="A312" s="26">
        <v>11243</v>
      </c>
      <c r="B312" s="26" t="s">
        <v>208</v>
      </c>
      <c r="C312" s="27">
        <v>38390</v>
      </c>
      <c r="D312" s="26">
        <v>2004</v>
      </c>
      <c r="E312" s="26">
        <v>89</v>
      </c>
      <c r="F312" s="26">
        <v>19</v>
      </c>
      <c r="G312" s="26">
        <v>1691</v>
      </c>
      <c r="H312" s="28" t="s">
        <v>3010</v>
      </c>
      <c r="I312" s="28" t="s">
        <v>1322</v>
      </c>
      <c r="J312" s="28" t="s">
        <v>1560</v>
      </c>
    </row>
    <row r="313" spans="1:10" x14ac:dyDescent="0.25">
      <c r="A313" s="26">
        <v>11246</v>
      </c>
      <c r="B313" s="26" t="s">
        <v>309</v>
      </c>
      <c r="C313" s="27">
        <v>38393</v>
      </c>
      <c r="D313" s="26">
        <v>2004</v>
      </c>
      <c r="E313" s="26">
        <v>40</v>
      </c>
      <c r="F313" s="26">
        <v>48</v>
      </c>
      <c r="G313" s="26">
        <v>1920</v>
      </c>
      <c r="H313" s="28" t="s">
        <v>3011</v>
      </c>
      <c r="I313" s="28" t="s">
        <v>1272</v>
      </c>
      <c r="J313" s="28" t="s">
        <v>1561</v>
      </c>
    </row>
    <row r="314" spans="1:10" x14ac:dyDescent="0.25">
      <c r="A314" s="26">
        <v>11245</v>
      </c>
      <c r="B314" s="26" t="s">
        <v>344</v>
      </c>
      <c r="C314" s="27">
        <v>38394</v>
      </c>
      <c r="D314" s="26">
        <v>2004</v>
      </c>
      <c r="E314" s="26">
        <v>71</v>
      </c>
      <c r="F314" s="26">
        <v>154</v>
      </c>
      <c r="G314" s="26">
        <v>9997</v>
      </c>
      <c r="H314" s="28" t="s">
        <v>3010</v>
      </c>
      <c r="I314" s="28" t="s">
        <v>1274</v>
      </c>
      <c r="J314" s="28" t="s">
        <v>1562</v>
      </c>
    </row>
    <row r="315" spans="1:10" x14ac:dyDescent="0.25">
      <c r="A315" s="26">
        <v>11247</v>
      </c>
      <c r="B315" s="26" t="s">
        <v>456</v>
      </c>
      <c r="C315" s="27">
        <v>38398</v>
      </c>
      <c r="D315" s="26">
        <v>2004</v>
      </c>
      <c r="E315" s="26">
        <v>13</v>
      </c>
      <c r="F315" s="26">
        <v>52</v>
      </c>
      <c r="G315" s="26">
        <v>675</v>
      </c>
      <c r="H315" s="28" t="s">
        <v>3011</v>
      </c>
      <c r="I315" s="28" t="s">
        <v>1272</v>
      </c>
      <c r="J315" s="28" t="s">
        <v>1563</v>
      </c>
    </row>
    <row r="316" spans="1:10" x14ac:dyDescent="0.25">
      <c r="A316" s="26">
        <v>11248</v>
      </c>
      <c r="B316" s="26" t="s">
        <v>522</v>
      </c>
      <c r="C316" s="27">
        <v>38400</v>
      </c>
      <c r="D316" s="26">
        <v>2004</v>
      </c>
      <c r="E316" s="26">
        <v>180</v>
      </c>
      <c r="F316" s="26">
        <v>40</v>
      </c>
      <c r="G316" s="26">
        <v>7200</v>
      </c>
      <c r="H316" s="28" t="s">
        <v>3011</v>
      </c>
      <c r="I316" s="28" t="s">
        <v>1272</v>
      </c>
      <c r="J316" s="28" t="s">
        <v>1564</v>
      </c>
    </row>
    <row r="317" spans="1:10" x14ac:dyDescent="0.25">
      <c r="A317" s="26">
        <v>11250</v>
      </c>
      <c r="B317" s="26" t="s">
        <v>557</v>
      </c>
      <c r="C317" s="27">
        <v>38401</v>
      </c>
      <c r="D317" s="26">
        <v>2004</v>
      </c>
      <c r="E317" s="26">
        <v>6</v>
      </c>
      <c r="F317" s="26">
        <v>802</v>
      </c>
      <c r="G317" s="26">
        <v>4812</v>
      </c>
      <c r="H317" s="28" t="s">
        <v>3010</v>
      </c>
      <c r="I317" s="28" t="s">
        <v>1270</v>
      </c>
      <c r="J317" s="28" t="s">
        <v>1565</v>
      </c>
    </row>
    <row r="318" spans="1:10" x14ac:dyDescent="0.25">
      <c r="A318" s="26">
        <v>11249</v>
      </c>
      <c r="B318" s="26" t="s">
        <v>630</v>
      </c>
      <c r="C318" s="27">
        <v>38403</v>
      </c>
      <c r="D318" s="26">
        <v>2004</v>
      </c>
      <c r="E318" s="26">
        <v>70</v>
      </c>
      <c r="F318" s="26">
        <v>1136</v>
      </c>
      <c r="G318" s="26">
        <v>79520</v>
      </c>
      <c r="H318" s="28" t="s">
        <v>3010</v>
      </c>
      <c r="I318" s="28" t="s">
        <v>1270</v>
      </c>
      <c r="J318" s="28" t="s">
        <v>1566</v>
      </c>
    </row>
    <row r="319" spans="1:10" x14ac:dyDescent="0.25">
      <c r="A319" s="26">
        <v>11255</v>
      </c>
      <c r="B319" s="26" t="s">
        <v>691</v>
      </c>
      <c r="C319" s="27">
        <v>38405</v>
      </c>
      <c r="D319" s="26">
        <v>2004</v>
      </c>
      <c r="E319" s="26">
        <v>570</v>
      </c>
      <c r="F319" s="26">
        <v>12</v>
      </c>
      <c r="G319" s="26">
        <v>6840</v>
      </c>
      <c r="H319" s="28" t="s">
        <v>3011</v>
      </c>
      <c r="I319" s="28" t="s">
        <v>1272</v>
      </c>
      <c r="J319" s="28" t="s">
        <v>1567</v>
      </c>
    </row>
    <row r="320" spans="1:10" x14ac:dyDescent="0.25">
      <c r="A320" s="26">
        <v>11253</v>
      </c>
      <c r="B320" s="26" t="s">
        <v>720</v>
      </c>
      <c r="C320" s="27">
        <v>38406</v>
      </c>
      <c r="D320" s="26">
        <v>2004</v>
      </c>
      <c r="E320" s="26">
        <v>264</v>
      </c>
      <c r="F320" s="26">
        <v>93</v>
      </c>
      <c r="G320" s="26">
        <v>21897</v>
      </c>
      <c r="H320" s="28" t="s">
        <v>3010</v>
      </c>
      <c r="I320" s="28" t="s">
        <v>1283</v>
      </c>
      <c r="J320" s="28" t="s">
        <v>1568</v>
      </c>
    </row>
    <row r="321" spans="1:10" x14ac:dyDescent="0.25">
      <c r="A321" s="26">
        <v>11256</v>
      </c>
      <c r="B321" s="26" t="s">
        <v>783</v>
      </c>
      <c r="C321" s="27">
        <v>38408</v>
      </c>
      <c r="D321" s="26">
        <v>2004</v>
      </c>
      <c r="E321" s="26">
        <v>6</v>
      </c>
      <c r="F321" s="26">
        <v>226</v>
      </c>
      <c r="G321" s="26">
        <v>1356</v>
      </c>
      <c r="H321" s="28" t="s">
        <v>3010</v>
      </c>
      <c r="I321" s="28" t="s">
        <v>1270</v>
      </c>
      <c r="J321" s="28" t="s">
        <v>1569</v>
      </c>
    </row>
    <row r="322" spans="1:10" x14ac:dyDescent="0.25">
      <c r="A322" s="26">
        <v>11257</v>
      </c>
      <c r="B322" s="26" t="s">
        <v>783</v>
      </c>
      <c r="C322" s="27">
        <v>38408</v>
      </c>
      <c r="D322" s="26">
        <v>2004</v>
      </c>
      <c r="E322" s="26">
        <v>177</v>
      </c>
      <c r="F322" s="26">
        <v>220</v>
      </c>
      <c r="G322" s="26">
        <v>31423</v>
      </c>
      <c r="H322" s="28" t="s">
        <v>3010</v>
      </c>
      <c r="I322" s="28" t="s">
        <v>1283</v>
      </c>
      <c r="J322" s="28" t="s">
        <v>1570</v>
      </c>
    </row>
    <row r="323" spans="1:10" x14ac:dyDescent="0.25">
      <c r="A323" s="26">
        <v>11254</v>
      </c>
      <c r="B323" s="26" t="s">
        <v>875</v>
      </c>
      <c r="C323" s="27">
        <v>38411</v>
      </c>
      <c r="D323" s="26">
        <v>2004</v>
      </c>
      <c r="E323" s="26">
        <v>115</v>
      </c>
      <c r="F323" s="26">
        <v>47</v>
      </c>
      <c r="G323" s="26">
        <v>5405</v>
      </c>
      <c r="H323" s="28" t="s">
        <v>3011</v>
      </c>
      <c r="I323" s="28" t="s">
        <v>1272</v>
      </c>
      <c r="J323" s="28" t="s">
        <v>1571</v>
      </c>
    </row>
    <row r="324" spans="1:10" x14ac:dyDescent="0.25">
      <c r="A324" s="26">
        <v>11265</v>
      </c>
      <c r="B324" s="26" t="s">
        <v>13</v>
      </c>
      <c r="C324" s="27">
        <v>38412</v>
      </c>
      <c r="D324" s="26">
        <v>2004</v>
      </c>
      <c r="E324" s="26">
        <v>220</v>
      </c>
      <c r="F324" s="26">
        <v>48</v>
      </c>
      <c r="G324" s="26">
        <v>9792</v>
      </c>
      <c r="H324" s="28" t="s">
        <v>3011</v>
      </c>
      <c r="I324" s="28" t="s">
        <v>1272</v>
      </c>
      <c r="J324" s="28" t="s">
        <v>1572</v>
      </c>
    </row>
    <row r="325" spans="1:10" x14ac:dyDescent="0.25">
      <c r="A325" s="26">
        <v>11268</v>
      </c>
      <c r="B325" s="26" t="s">
        <v>13</v>
      </c>
      <c r="C325" s="27">
        <v>38412</v>
      </c>
      <c r="D325" s="26">
        <v>2004</v>
      </c>
      <c r="E325" s="26">
        <v>18</v>
      </c>
      <c r="F325" s="26">
        <v>402</v>
      </c>
      <c r="G325" s="26">
        <v>7236</v>
      </c>
      <c r="H325" s="28" t="s">
        <v>3010</v>
      </c>
      <c r="I325" s="28" t="s">
        <v>1270</v>
      </c>
      <c r="J325" s="28" t="s">
        <v>1573</v>
      </c>
    </row>
    <row r="326" spans="1:10" x14ac:dyDescent="0.25">
      <c r="A326" s="26">
        <v>11269</v>
      </c>
      <c r="B326" s="26" t="s">
        <v>53</v>
      </c>
      <c r="C326" s="27">
        <v>38413</v>
      </c>
      <c r="D326" s="26">
        <v>2004</v>
      </c>
      <c r="E326" s="26">
        <v>120</v>
      </c>
      <c r="F326" s="26">
        <v>47</v>
      </c>
      <c r="G326" s="26">
        <v>5640</v>
      </c>
      <c r="H326" s="28" t="s">
        <v>3010</v>
      </c>
      <c r="I326" s="28" t="s">
        <v>1274</v>
      </c>
      <c r="J326" s="28" t="s">
        <v>1574</v>
      </c>
    </row>
    <row r="327" spans="1:10" x14ac:dyDescent="0.25">
      <c r="A327" s="26">
        <v>11263</v>
      </c>
      <c r="B327" s="26" t="s">
        <v>82</v>
      </c>
      <c r="C327" s="27">
        <v>38414</v>
      </c>
      <c r="D327" s="26">
        <v>2004</v>
      </c>
      <c r="E327" s="26">
        <v>79</v>
      </c>
      <c r="F327" s="26">
        <v>48</v>
      </c>
      <c r="G327" s="26">
        <v>3792</v>
      </c>
      <c r="H327" s="28" t="s">
        <v>3011</v>
      </c>
      <c r="I327" s="28" t="s">
        <v>1272</v>
      </c>
      <c r="J327" s="28" t="s">
        <v>1575</v>
      </c>
    </row>
    <row r="328" spans="1:10" x14ac:dyDescent="0.25">
      <c r="A328" s="26">
        <v>11264</v>
      </c>
      <c r="B328" s="26" t="s">
        <v>82</v>
      </c>
      <c r="C328" s="27">
        <v>38414</v>
      </c>
      <c r="D328" s="26">
        <v>2004</v>
      </c>
      <c r="E328" s="26">
        <v>44</v>
      </c>
      <c r="F328" s="26">
        <v>44</v>
      </c>
      <c r="G328" s="26">
        <v>1936</v>
      </c>
      <c r="H328" s="28" t="s">
        <v>3011</v>
      </c>
      <c r="I328" s="28" t="s">
        <v>1272</v>
      </c>
      <c r="J328" s="28" t="s">
        <v>1576</v>
      </c>
    </row>
    <row r="329" spans="1:10" x14ac:dyDescent="0.25">
      <c r="A329" s="26">
        <v>11270</v>
      </c>
      <c r="B329" s="26" t="s">
        <v>143</v>
      </c>
      <c r="C329" s="27">
        <v>38416</v>
      </c>
      <c r="D329" s="26">
        <v>2004</v>
      </c>
      <c r="E329" s="26">
        <v>179</v>
      </c>
      <c r="F329" s="26">
        <v>175</v>
      </c>
      <c r="G329" s="26">
        <v>14633</v>
      </c>
      <c r="H329" s="28" t="s">
        <v>3010</v>
      </c>
      <c r="I329" s="28" t="s">
        <v>1299</v>
      </c>
      <c r="J329" s="28" t="s">
        <v>1577</v>
      </c>
    </row>
    <row r="330" spans="1:10" x14ac:dyDescent="0.25">
      <c r="A330" s="26">
        <v>11271</v>
      </c>
      <c r="B330" s="26" t="s">
        <v>212</v>
      </c>
      <c r="C330" s="27">
        <v>38418</v>
      </c>
      <c r="D330" s="26">
        <v>2004</v>
      </c>
      <c r="E330" s="26">
        <v>59</v>
      </c>
      <c r="F330" s="26">
        <v>802</v>
      </c>
      <c r="G330" s="26">
        <v>39813</v>
      </c>
      <c r="H330" s="28" t="s">
        <v>3010</v>
      </c>
      <c r="I330" s="28" t="s">
        <v>1274</v>
      </c>
      <c r="J330" s="28" t="s">
        <v>1578</v>
      </c>
    </row>
    <row r="331" spans="1:10" x14ac:dyDescent="0.25">
      <c r="A331" s="26">
        <v>11272</v>
      </c>
      <c r="B331" s="26" t="s">
        <v>280</v>
      </c>
      <c r="C331" s="27">
        <v>38420</v>
      </c>
      <c r="D331" s="26">
        <v>2004</v>
      </c>
      <c r="E331" s="26">
        <v>97</v>
      </c>
      <c r="F331" s="26">
        <v>82</v>
      </c>
      <c r="G331" s="26">
        <v>7954</v>
      </c>
      <c r="H331" s="28" t="s">
        <v>3010</v>
      </c>
      <c r="I331" s="28" t="s">
        <v>1274</v>
      </c>
      <c r="J331" s="28" t="s">
        <v>1579</v>
      </c>
    </row>
    <row r="332" spans="1:10" x14ac:dyDescent="0.25">
      <c r="A332" s="26">
        <v>11273</v>
      </c>
      <c r="B332" s="26" t="s">
        <v>348</v>
      </c>
      <c r="C332" s="27">
        <v>38422</v>
      </c>
      <c r="D332" s="26">
        <v>2004</v>
      </c>
      <c r="E332" s="26">
        <v>14</v>
      </c>
      <c r="F332" s="26">
        <v>16</v>
      </c>
      <c r="G332" s="26">
        <v>224</v>
      </c>
      <c r="H332" s="28" t="s">
        <v>3010</v>
      </c>
      <c r="I332" s="28" t="s">
        <v>1299</v>
      </c>
      <c r="J332" s="28" t="s">
        <v>1580</v>
      </c>
    </row>
    <row r="333" spans="1:10" x14ac:dyDescent="0.25">
      <c r="A333" s="26">
        <v>11274</v>
      </c>
      <c r="B333" s="26" t="s">
        <v>348</v>
      </c>
      <c r="C333" s="27">
        <v>38422</v>
      </c>
      <c r="D333" s="26">
        <v>2004</v>
      </c>
      <c r="E333" s="26">
        <v>197</v>
      </c>
      <c r="F333" s="26">
        <v>200</v>
      </c>
      <c r="G333" s="26">
        <v>13746</v>
      </c>
      <c r="H333" s="28" t="s">
        <v>3010</v>
      </c>
      <c r="I333" s="28" t="s">
        <v>1283</v>
      </c>
      <c r="J333" s="28" t="s">
        <v>1581</v>
      </c>
    </row>
    <row r="334" spans="1:10" x14ac:dyDescent="0.25">
      <c r="A334" s="26">
        <v>11266</v>
      </c>
      <c r="B334" s="26" t="s">
        <v>405</v>
      </c>
      <c r="C334" s="27">
        <v>38424</v>
      </c>
      <c r="D334" s="26">
        <v>2004</v>
      </c>
      <c r="E334" s="26">
        <v>30</v>
      </c>
      <c r="F334" s="26">
        <v>332</v>
      </c>
      <c r="G334" s="26">
        <v>8534</v>
      </c>
      <c r="H334" s="28" t="s">
        <v>3011</v>
      </c>
      <c r="I334" s="28" t="s">
        <v>1272</v>
      </c>
      <c r="J334" s="28" t="s">
        <v>1582</v>
      </c>
    </row>
    <row r="335" spans="1:10" x14ac:dyDescent="0.25">
      <c r="A335" s="26">
        <v>11275</v>
      </c>
      <c r="B335" s="26" t="s">
        <v>434</v>
      </c>
      <c r="C335" s="27">
        <v>38425</v>
      </c>
      <c r="D335" s="26">
        <v>2004</v>
      </c>
      <c r="E335" s="26">
        <v>64</v>
      </c>
      <c r="F335" s="26">
        <v>442</v>
      </c>
      <c r="G335" s="26">
        <v>28288</v>
      </c>
      <c r="H335" s="28" t="s">
        <v>3010</v>
      </c>
      <c r="I335" s="28" t="s">
        <v>1274</v>
      </c>
      <c r="J335" s="28" t="s">
        <v>1583</v>
      </c>
    </row>
    <row r="336" spans="1:10" x14ac:dyDescent="0.25">
      <c r="A336" s="26">
        <v>11267</v>
      </c>
      <c r="B336" s="26" t="s">
        <v>458</v>
      </c>
      <c r="C336" s="27">
        <v>38426</v>
      </c>
      <c r="D336" s="26">
        <v>2004</v>
      </c>
      <c r="E336" s="26">
        <v>230</v>
      </c>
      <c r="F336" s="26">
        <v>29</v>
      </c>
      <c r="G336" s="26">
        <v>6670</v>
      </c>
      <c r="H336" s="28" t="s">
        <v>3011</v>
      </c>
      <c r="I336" s="28" t="s">
        <v>1272</v>
      </c>
      <c r="J336" s="28" t="s">
        <v>1584</v>
      </c>
    </row>
    <row r="337" spans="1:10" x14ac:dyDescent="0.25">
      <c r="A337" s="26">
        <v>11276</v>
      </c>
      <c r="B337" s="26" t="s">
        <v>490</v>
      </c>
      <c r="C337" s="27">
        <v>38427</v>
      </c>
      <c r="D337" s="26">
        <v>2004</v>
      </c>
      <c r="E337" s="26">
        <v>75</v>
      </c>
      <c r="F337" s="26">
        <v>725</v>
      </c>
      <c r="G337" s="26">
        <v>25734</v>
      </c>
      <c r="H337" s="28" t="s">
        <v>3010</v>
      </c>
      <c r="I337" s="28" t="s">
        <v>1299</v>
      </c>
      <c r="J337" s="28" t="s">
        <v>1585</v>
      </c>
    </row>
    <row r="338" spans="1:10" x14ac:dyDescent="0.25">
      <c r="A338" s="26">
        <v>11277</v>
      </c>
      <c r="B338" s="26" t="s">
        <v>526</v>
      </c>
      <c r="C338" s="27">
        <v>38428</v>
      </c>
      <c r="D338" s="26">
        <v>2004</v>
      </c>
      <c r="E338" s="26">
        <v>5</v>
      </c>
      <c r="F338" s="26">
        <v>328</v>
      </c>
      <c r="G338" s="26">
        <v>1640</v>
      </c>
      <c r="H338" s="28" t="s">
        <v>3010</v>
      </c>
      <c r="I338" s="28" t="s">
        <v>1270</v>
      </c>
      <c r="J338" s="28" t="s">
        <v>1586</v>
      </c>
    </row>
    <row r="339" spans="1:10" x14ac:dyDescent="0.25">
      <c r="A339" s="26">
        <v>11278</v>
      </c>
      <c r="B339" s="26" t="s">
        <v>559</v>
      </c>
      <c r="C339" s="27">
        <v>38429</v>
      </c>
      <c r="D339" s="26">
        <v>2004</v>
      </c>
      <c r="E339" s="26">
        <v>254</v>
      </c>
      <c r="F339" s="26">
        <v>402</v>
      </c>
      <c r="G339" s="26">
        <v>12972</v>
      </c>
      <c r="H339" s="28" t="s">
        <v>3010</v>
      </c>
      <c r="I339" s="28" t="s">
        <v>1283</v>
      </c>
      <c r="J339" s="28" t="s">
        <v>1587</v>
      </c>
    </row>
    <row r="340" spans="1:10" x14ac:dyDescent="0.25">
      <c r="A340" s="26">
        <v>11279</v>
      </c>
      <c r="B340" s="26" t="s">
        <v>597</v>
      </c>
      <c r="C340" s="27">
        <v>38430</v>
      </c>
      <c r="D340" s="26">
        <v>2004</v>
      </c>
      <c r="E340" s="26">
        <v>115</v>
      </c>
      <c r="F340" s="26">
        <v>99</v>
      </c>
      <c r="G340" s="26">
        <v>9183</v>
      </c>
      <c r="H340" s="28" t="s">
        <v>3010</v>
      </c>
      <c r="I340" s="28" t="s">
        <v>1274</v>
      </c>
      <c r="J340" s="28" t="s">
        <v>1588</v>
      </c>
    </row>
    <row r="341" spans="1:10" x14ac:dyDescent="0.25">
      <c r="A341" s="26">
        <v>11280</v>
      </c>
      <c r="B341" s="26" t="s">
        <v>597</v>
      </c>
      <c r="C341" s="27">
        <v>38430</v>
      </c>
      <c r="D341" s="26">
        <v>2004</v>
      </c>
      <c r="E341" s="26">
        <v>55</v>
      </c>
      <c r="F341" s="26">
        <v>188</v>
      </c>
      <c r="G341" s="26">
        <v>10340</v>
      </c>
      <c r="H341" s="28" t="s">
        <v>3010</v>
      </c>
      <c r="I341" s="28" t="s">
        <v>1270</v>
      </c>
      <c r="J341" s="28" t="s">
        <v>1589</v>
      </c>
    </row>
    <row r="342" spans="1:10" x14ac:dyDescent="0.25">
      <c r="A342" s="26">
        <v>11281</v>
      </c>
      <c r="B342" s="26" t="s">
        <v>597</v>
      </c>
      <c r="C342" s="27">
        <v>38430</v>
      </c>
      <c r="D342" s="26">
        <v>2004</v>
      </c>
      <c r="E342" s="26">
        <v>25</v>
      </c>
      <c r="F342" s="26">
        <v>98</v>
      </c>
      <c r="G342" s="26">
        <v>2406</v>
      </c>
      <c r="H342" s="28" t="s">
        <v>3010</v>
      </c>
      <c r="I342" s="28" t="s">
        <v>1270</v>
      </c>
      <c r="J342" s="28" t="s">
        <v>1590</v>
      </c>
    </row>
    <row r="343" spans="1:10" x14ac:dyDescent="0.25">
      <c r="A343" s="26">
        <v>11282</v>
      </c>
      <c r="B343" s="26" t="s">
        <v>665</v>
      </c>
      <c r="C343" s="27">
        <v>38432</v>
      </c>
      <c r="D343" s="26">
        <v>2004</v>
      </c>
      <c r="E343" s="26">
        <v>35</v>
      </c>
      <c r="F343" s="26">
        <v>1496</v>
      </c>
      <c r="G343" s="26">
        <v>42840</v>
      </c>
      <c r="H343" s="28" t="s">
        <v>3010</v>
      </c>
      <c r="I343" s="28" t="s">
        <v>1270</v>
      </c>
      <c r="J343" s="28" t="s">
        <v>1591</v>
      </c>
    </row>
    <row r="344" spans="1:10" x14ac:dyDescent="0.25">
      <c r="A344" s="26">
        <v>11283</v>
      </c>
      <c r="B344" s="26" t="s">
        <v>692</v>
      </c>
      <c r="C344" s="27">
        <v>38433</v>
      </c>
      <c r="D344" s="26">
        <v>2004</v>
      </c>
      <c r="E344" s="26">
        <v>341</v>
      </c>
      <c r="F344" s="26">
        <v>193</v>
      </c>
      <c r="G344" s="26">
        <v>44605</v>
      </c>
      <c r="H344" s="28" t="s">
        <v>3010</v>
      </c>
      <c r="I344" s="28" t="s">
        <v>1270</v>
      </c>
      <c r="J344" s="28" t="s">
        <v>1592</v>
      </c>
    </row>
    <row r="345" spans="1:10" x14ac:dyDescent="0.25">
      <c r="A345" s="26">
        <v>11284</v>
      </c>
      <c r="B345" s="26" t="s">
        <v>692</v>
      </c>
      <c r="C345" s="27">
        <v>38433</v>
      </c>
      <c r="D345" s="26">
        <v>2004</v>
      </c>
      <c r="E345" s="26">
        <v>210</v>
      </c>
      <c r="F345" s="26">
        <v>20</v>
      </c>
      <c r="G345" s="26">
        <v>4200</v>
      </c>
      <c r="H345" s="28" t="s">
        <v>3011</v>
      </c>
      <c r="I345" s="28" t="s">
        <v>1272</v>
      </c>
      <c r="J345" s="28" t="s">
        <v>1593</v>
      </c>
    </row>
    <row r="346" spans="1:10" x14ac:dyDescent="0.25">
      <c r="A346" s="26">
        <v>11285</v>
      </c>
      <c r="B346" s="26" t="s">
        <v>724</v>
      </c>
      <c r="C346" s="27">
        <v>38434</v>
      </c>
      <c r="D346" s="26">
        <v>2004</v>
      </c>
      <c r="E346" s="26">
        <v>223</v>
      </c>
      <c r="F346" s="26">
        <v>36</v>
      </c>
      <c r="G346" s="26">
        <v>8028</v>
      </c>
      <c r="H346" s="28" t="s">
        <v>3011</v>
      </c>
      <c r="I346" s="28" t="s">
        <v>1272</v>
      </c>
      <c r="J346" s="28" t="s">
        <v>1594</v>
      </c>
    </row>
    <row r="347" spans="1:10" x14ac:dyDescent="0.25">
      <c r="A347" s="26">
        <v>11286</v>
      </c>
      <c r="B347" s="26" t="s">
        <v>724</v>
      </c>
      <c r="C347" s="27">
        <v>38434</v>
      </c>
      <c r="D347" s="26">
        <v>2004</v>
      </c>
      <c r="E347" s="26">
        <v>323</v>
      </c>
      <c r="F347" s="26">
        <v>43</v>
      </c>
      <c r="G347" s="26">
        <v>13889</v>
      </c>
      <c r="H347" s="28" t="s">
        <v>3011</v>
      </c>
      <c r="I347" s="28" t="s">
        <v>1272</v>
      </c>
      <c r="J347" s="28" t="s">
        <v>1595</v>
      </c>
    </row>
    <row r="348" spans="1:10" x14ac:dyDescent="0.25">
      <c r="A348" s="26">
        <v>11288</v>
      </c>
      <c r="B348" s="26" t="s">
        <v>724</v>
      </c>
      <c r="C348" s="27">
        <v>38434</v>
      </c>
      <c r="D348" s="26">
        <v>2004</v>
      </c>
      <c r="E348" s="26">
        <v>115</v>
      </c>
      <c r="F348" s="26">
        <v>4</v>
      </c>
      <c r="G348" s="26">
        <v>460</v>
      </c>
      <c r="H348" s="28" t="s">
        <v>3011</v>
      </c>
      <c r="I348" s="28" t="s">
        <v>1272</v>
      </c>
      <c r="J348" s="28" t="s">
        <v>1596</v>
      </c>
    </row>
    <row r="349" spans="1:10" x14ac:dyDescent="0.25">
      <c r="A349" s="26">
        <v>11287</v>
      </c>
      <c r="B349" s="26" t="s">
        <v>753</v>
      </c>
      <c r="C349" s="27">
        <v>38436</v>
      </c>
      <c r="D349" s="26">
        <v>2004</v>
      </c>
      <c r="E349" s="26">
        <v>84</v>
      </c>
      <c r="F349" s="26">
        <v>20</v>
      </c>
      <c r="G349" s="26">
        <v>1680</v>
      </c>
      <c r="H349" s="28" t="s">
        <v>3011</v>
      </c>
      <c r="I349" s="28" t="s">
        <v>1272</v>
      </c>
      <c r="J349" s="28" t="s">
        <v>1597</v>
      </c>
    </row>
    <row r="350" spans="1:10" x14ac:dyDescent="0.25">
      <c r="A350" s="26">
        <v>11289</v>
      </c>
      <c r="B350" s="26" t="s">
        <v>753</v>
      </c>
      <c r="C350" s="27">
        <v>38435</v>
      </c>
      <c r="D350" s="26">
        <v>2004</v>
      </c>
      <c r="E350" s="26">
        <v>100</v>
      </c>
      <c r="F350" s="26">
        <v>39</v>
      </c>
      <c r="G350" s="26">
        <v>3600</v>
      </c>
      <c r="H350" s="28" t="s">
        <v>3011</v>
      </c>
      <c r="I350" s="28" t="s">
        <v>1272</v>
      </c>
      <c r="J350" s="28" t="s">
        <v>1598</v>
      </c>
    </row>
    <row r="351" spans="1:10" x14ac:dyDescent="0.25">
      <c r="A351" s="26">
        <v>11290</v>
      </c>
      <c r="B351" s="26" t="s">
        <v>753</v>
      </c>
      <c r="C351" s="27">
        <v>38435</v>
      </c>
      <c r="D351" s="26">
        <v>2004</v>
      </c>
      <c r="E351" s="26">
        <v>48</v>
      </c>
      <c r="F351" s="26">
        <v>28</v>
      </c>
      <c r="G351" s="26">
        <v>1344</v>
      </c>
      <c r="H351" s="28" t="s">
        <v>3010</v>
      </c>
      <c r="I351" s="28" t="s">
        <v>1283</v>
      </c>
      <c r="J351" s="28" t="s">
        <v>1599</v>
      </c>
    </row>
    <row r="352" spans="1:10" x14ac:dyDescent="0.25">
      <c r="A352" s="26">
        <v>11291</v>
      </c>
      <c r="B352" s="26" t="s">
        <v>785</v>
      </c>
      <c r="C352" s="27">
        <v>38436</v>
      </c>
      <c r="D352" s="26">
        <v>2004</v>
      </c>
      <c r="E352" s="26">
        <v>144</v>
      </c>
      <c r="F352" s="26">
        <v>204</v>
      </c>
      <c r="G352" s="26">
        <v>23908</v>
      </c>
      <c r="H352" s="28" t="s">
        <v>3010</v>
      </c>
      <c r="I352" s="28" t="s">
        <v>1322</v>
      </c>
      <c r="J352" s="28" t="s">
        <v>1600</v>
      </c>
    </row>
    <row r="353" spans="1:10" x14ac:dyDescent="0.25">
      <c r="A353" s="26">
        <v>11292</v>
      </c>
      <c r="B353" s="26" t="s">
        <v>785</v>
      </c>
      <c r="C353" s="27">
        <v>38436</v>
      </c>
      <c r="D353" s="26">
        <v>2004</v>
      </c>
      <c r="E353" s="26">
        <v>166</v>
      </c>
      <c r="F353" s="26">
        <v>85</v>
      </c>
      <c r="G353" s="26">
        <v>14110</v>
      </c>
      <c r="H353" s="28" t="s">
        <v>3010</v>
      </c>
      <c r="I353" s="28" t="s">
        <v>1274</v>
      </c>
      <c r="J353" s="28" t="s">
        <v>1601</v>
      </c>
    </row>
    <row r="354" spans="1:10" x14ac:dyDescent="0.25">
      <c r="A354" s="26">
        <v>11294</v>
      </c>
      <c r="B354" s="26" t="s">
        <v>810</v>
      </c>
      <c r="C354" s="27">
        <v>38437</v>
      </c>
      <c r="D354" s="26">
        <v>2004</v>
      </c>
      <c r="E354" s="26">
        <v>183</v>
      </c>
      <c r="F354" s="26">
        <v>13</v>
      </c>
      <c r="G354" s="26">
        <v>2379</v>
      </c>
      <c r="H354" s="28" t="s">
        <v>3010</v>
      </c>
      <c r="I354" s="28" t="s">
        <v>1449</v>
      </c>
      <c r="J354" s="28" t="s">
        <v>1602</v>
      </c>
    </row>
    <row r="355" spans="1:10" x14ac:dyDescent="0.25">
      <c r="A355" s="26">
        <v>11297</v>
      </c>
      <c r="B355" s="26" t="s">
        <v>908</v>
      </c>
      <c r="C355" s="27">
        <v>38440</v>
      </c>
      <c r="D355" s="26">
        <v>2004</v>
      </c>
      <c r="E355" s="26">
        <v>100</v>
      </c>
      <c r="F355" s="26">
        <v>32</v>
      </c>
      <c r="G355" s="26">
        <v>3200</v>
      </c>
      <c r="H355" s="28" t="s">
        <v>3011</v>
      </c>
      <c r="I355" s="28" t="s">
        <v>1272</v>
      </c>
      <c r="J355" s="28" t="s">
        <v>1603</v>
      </c>
    </row>
    <row r="356" spans="1:10" x14ac:dyDescent="0.25">
      <c r="A356" s="26">
        <v>11298</v>
      </c>
      <c r="B356" s="26" t="s">
        <v>908</v>
      </c>
      <c r="C356" s="27">
        <v>38440</v>
      </c>
      <c r="D356" s="26">
        <v>2004</v>
      </c>
      <c r="E356" s="26">
        <v>60</v>
      </c>
      <c r="F356" s="26">
        <v>11</v>
      </c>
      <c r="G356" s="26">
        <v>660</v>
      </c>
      <c r="H356" s="28" t="s">
        <v>3011</v>
      </c>
      <c r="I356" s="28" t="s">
        <v>1272</v>
      </c>
      <c r="J356" s="28" t="s">
        <v>1604</v>
      </c>
    </row>
    <row r="357" spans="1:10" x14ac:dyDescent="0.25">
      <c r="A357" s="26">
        <v>11293</v>
      </c>
      <c r="B357" s="26" t="s">
        <v>936</v>
      </c>
      <c r="C357" s="27">
        <v>38441</v>
      </c>
      <c r="D357" s="26">
        <v>2004</v>
      </c>
      <c r="E357" s="26">
        <v>20</v>
      </c>
      <c r="F357" s="26">
        <v>3</v>
      </c>
      <c r="G357" s="26">
        <v>60</v>
      </c>
      <c r="H357" s="28" t="s">
        <v>3010</v>
      </c>
      <c r="I357" s="28" t="s">
        <v>1274</v>
      </c>
      <c r="J357" s="28" t="s">
        <v>1605</v>
      </c>
    </row>
    <row r="358" spans="1:10" x14ac:dyDescent="0.25">
      <c r="A358" s="26">
        <v>11295</v>
      </c>
      <c r="B358" s="26" t="s">
        <v>936</v>
      </c>
      <c r="C358" s="27">
        <v>38441</v>
      </c>
      <c r="D358" s="26">
        <v>2004</v>
      </c>
      <c r="E358" s="26">
        <v>20</v>
      </c>
      <c r="F358" s="26">
        <v>14</v>
      </c>
      <c r="G358" s="26">
        <v>280</v>
      </c>
      <c r="H358" s="28" t="s">
        <v>3011</v>
      </c>
      <c r="I358" s="28" t="s">
        <v>1272</v>
      </c>
      <c r="J358" s="28" t="s">
        <v>1606</v>
      </c>
    </row>
    <row r="359" spans="1:10" x14ac:dyDescent="0.25">
      <c r="A359" s="26">
        <v>11296</v>
      </c>
      <c r="B359" s="26" t="s">
        <v>966</v>
      </c>
      <c r="C359" s="27">
        <v>38442</v>
      </c>
      <c r="D359" s="26">
        <v>2004</v>
      </c>
      <c r="E359" s="26">
        <v>143</v>
      </c>
      <c r="F359" s="26">
        <v>5</v>
      </c>
      <c r="G359" s="26">
        <v>715</v>
      </c>
      <c r="H359" s="28" t="s">
        <v>3011</v>
      </c>
      <c r="I359" s="28" t="s">
        <v>1272</v>
      </c>
      <c r="J359" s="28" t="s">
        <v>1607</v>
      </c>
    </row>
    <row r="360" spans="1:10" x14ac:dyDescent="0.25">
      <c r="A360" s="26">
        <v>11305</v>
      </c>
      <c r="B360" s="26" t="s">
        <v>217</v>
      </c>
      <c r="C360" s="27">
        <v>38449</v>
      </c>
      <c r="D360" s="26">
        <v>2005</v>
      </c>
      <c r="E360" s="26">
        <v>22</v>
      </c>
      <c r="F360" s="26">
        <v>5</v>
      </c>
      <c r="G360" s="26">
        <v>180</v>
      </c>
      <c r="H360" s="28" t="s">
        <v>3011</v>
      </c>
      <c r="I360" s="28" t="s">
        <v>1272</v>
      </c>
      <c r="J360" s="28" t="s">
        <v>1608</v>
      </c>
    </row>
    <row r="361" spans="1:10" x14ac:dyDescent="0.25">
      <c r="A361" s="26">
        <v>11303</v>
      </c>
      <c r="B361" s="26" t="s">
        <v>251</v>
      </c>
      <c r="C361" s="27">
        <v>38450</v>
      </c>
      <c r="D361" s="26">
        <v>2005</v>
      </c>
      <c r="E361" s="26">
        <v>387</v>
      </c>
      <c r="F361" s="26">
        <v>392</v>
      </c>
      <c r="G361" s="26">
        <v>55932</v>
      </c>
      <c r="H361" s="28" t="s">
        <v>3010</v>
      </c>
      <c r="I361" s="28" t="s">
        <v>1274</v>
      </c>
      <c r="J361" s="28" t="s">
        <v>1609</v>
      </c>
    </row>
    <row r="362" spans="1:10" x14ac:dyDescent="0.25">
      <c r="A362" s="26">
        <v>11304</v>
      </c>
      <c r="B362" s="26" t="s">
        <v>351</v>
      </c>
      <c r="C362" s="27">
        <v>38453</v>
      </c>
      <c r="D362" s="26">
        <v>2005</v>
      </c>
      <c r="E362" s="26">
        <v>136</v>
      </c>
      <c r="F362" s="26">
        <v>17</v>
      </c>
      <c r="G362" s="26">
        <v>2312</v>
      </c>
      <c r="H362" s="28" t="s">
        <v>3010</v>
      </c>
      <c r="I362" s="28" t="s">
        <v>1283</v>
      </c>
      <c r="J362" s="28" t="s">
        <v>1610</v>
      </c>
    </row>
    <row r="363" spans="1:10" x14ac:dyDescent="0.25">
      <c r="A363" s="26">
        <v>11300</v>
      </c>
      <c r="B363" s="26" t="s">
        <v>379</v>
      </c>
      <c r="C363" s="27">
        <v>38454</v>
      </c>
      <c r="D363" s="26">
        <v>2005</v>
      </c>
      <c r="E363" s="26">
        <v>470</v>
      </c>
      <c r="F363" s="26">
        <v>29</v>
      </c>
      <c r="G363" s="26">
        <v>13630</v>
      </c>
      <c r="H363" s="28" t="s">
        <v>3011</v>
      </c>
      <c r="I363" s="28" t="s">
        <v>1272</v>
      </c>
      <c r="J363" s="28" t="s">
        <v>1611</v>
      </c>
    </row>
    <row r="364" spans="1:10" x14ac:dyDescent="0.25">
      <c r="A364" s="26">
        <v>11301</v>
      </c>
      <c r="B364" s="26" t="s">
        <v>461</v>
      </c>
      <c r="C364" s="27">
        <v>38457</v>
      </c>
      <c r="D364" s="26">
        <v>2005</v>
      </c>
      <c r="E364" s="26">
        <v>487</v>
      </c>
      <c r="F364" s="26">
        <v>29</v>
      </c>
      <c r="G364" s="26">
        <v>6113</v>
      </c>
      <c r="H364" s="28" t="s">
        <v>3011</v>
      </c>
      <c r="I364" s="28" t="s">
        <v>1272</v>
      </c>
      <c r="J364" s="28" t="s">
        <v>1612</v>
      </c>
    </row>
    <row r="365" spans="1:10" x14ac:dyDescent="0.25">
      <c r="A365" s="26">
        <v>11302</v>
      </c>
      <c r="B365" s="26" t="s">
        <v>495</v>
      </c>
      <c r="C365" s="27">
        <v>38458</v>
      </c>
      <c r="D365" s="26">
        <v>2005</v>
      </c>
      <c r="E365" s="26">
        <v>75</v>
      </c>
      <c r="F365" s="26">
        <v>79</v>
      </c>
      <c r="G365" s="26">
        <v>5925</v>
      </c>
      <c r="H365" s="28" t="s">
        <v>3010</v>
      </c>
      <c r="I365" s="28" t="s">
        <v>1274</v>
      </c>
      <c r="J365" s="28" t="s">
        <v>1613</v>
      </c>
    </row>
    <row r="366" spans="1:10" x14ac:dyDescent="0.25">
      <c r="A366" s="26">
        <v>11299</v>
      </c>
      <c r="B366" s="26" t="s">
        <v>563</v>
      </c>
      <c r="C366" s="27">
        <v>38460</v>
      </c>
      <c r="D366" s="26">
        <v>2005</v>
      </c>
      <c r="E366" s="26">
        <v>158</v>
      </c>
      <c r="F366" s="26">
        <v>47</v>
      </c>
      <c r="G366" s="26">
        <v>14758</v>
      </c>
      <c r="H366" s="28" t="s">
        <v>3011</v>
      </c>
      <c r="I366" s="28" t="s">
        <v>1272</v>
      </c>
      <c r="J366" s="28" t="s">
        <v>1614</v>
      </c>
    </row>
    <row r="367" spans="1:10" x14ac:dyDescent="0.25">
      <c r="A367" s="26">
        <v>11311</v>
      </c>
      <c r="B367" s="26" t="s">
        <v>635</v>
      </c>
      <c r="C367" s="27">
        <v>38462</v>
      </c>
      <c r="D367" s="26">
        <v>2005</v>
      </c>
      <c r="E367" s="26">
        <v>32</v>
      </c>
      <c r="F367" s="26">
        <v>98</v>
      </c>
      <c r="G367" s="26">
        <v>2908</v>
      </c>
      <c r="H367" s="28" t="s">
        <v>3010</v>
      </c>
      <c r="I367" s="28" t="s">
        <v>1270</v>
      </c>
      <c r="J367" s="28" t="s">
        <v>1486</v>
      </c>
    </row>
    <row r="368" spans="1:10" x14ac:dyDescent="0.25">
      <c r="A368" s="26">
        <v>11310</v>
      </c>
      <c r="B368" s="26" t="s">
        <v>667</v>
      </c>
      <c r="C368" s="27">
        <v>38463</v>
      </c>
      <c r="D368" s="26">
        <v>2005</v>
      </c>
      <c r="E368" s="26">
        <v>29</v>
      </c>
      <c r="F368" s="26">
        <v>48</v>
      </c>
      <c r="G368" s="26">
        <v>2160</v>
      </c>
      <c r="H368" s="28" t="s">
        <v>3011</v>
      </c>
      <c r="I368" s="28" t="s">
        <v>1272</v>
      </c>
      <c r="J368" s="28" t="s">
        <v>1615</v>
      </c>
    </row>
    <row r="369" spans="1:10" x14ac:dyDescent="0.25">
      <c r="A369" s="26">
        <v>11308</v>
      </c>
      <c r="B369" s="26" t="s">
        <v>788</v>
      </c>
      <c r="C369" s="27">
        <v>38467</v>
      </c>
      <c r="D369" s="26">
        <v>2005</v>
      </c>
      <c r="E369" s="26">
        <v>640</v>
      </c>
      <c r="F369" s="26">
        <v>54</v>
      </c>
      <c r="G369" s="26">
        <v>23957</v>
      </c>
      <c r="H369" s="28" t="s">
        <v>3010</v>
      </c>
      <c r="I369" s="28" t="s">
        <v>1322</v>
      </c>
      <c r="J369" s="28" t="s">
        <v>1616</v>
      </c>
    </row>
    <row r="370" spans="1:10" x14ac:dyDescent="0.25">
      <c r="A370" s="26">
        <v>11309</v>
      </c>
      <c r="B370" s="26" t="s">
        <v>788</v>
      </c>
      <c r="C370" s="27">
        <v>38467</v>
      </c>
      <c r="D370" s="26">
        <v>2005</v>
      </c>
      <c r="E370" s="26">
        <v>98</v>
      </c>
      <c r="F370" s="26">
        <v>23</v>
      </c>
      <c r="G370" s="26">
        <v>2254</v>
      </c>
      <c r="H370" s="28" t="s">
        <v>3010</v>
      </c>
      <c r="I370" s="28" t="s">
        <v>1274</v>
      </c>
      <c r="J370" s="28" t="s">
        <v>1617</v>
      </c>
    </row>
    <row r="371" spans="1:10" x14ac:dyDescent="0.25">
      <c r="A371" s="26">
        <v>11306</v>
      </c>
      <c r="B371" s="26" t="s">
        <v>844</v>
      </c>
      <c r="C371" s="27">
        <v>38469</v>
      </c>
      <c r="D371" s="26">
        <v>2005</v>
      </c>
      <c r="E371" s="26">
        <v>250</v>
      </c>
      <c r="F371" s="26">
        <v>22</v>
      </c>
      <c r="G371" s="26">
        <v>5500</v>
      </c>
      <c r="H371" s="28" t="s">
        <v>3011</v>
      </c>
      <c r="I371" s="28" t="s">
        <v>1272</v>
      </c>
      <c r="J371" s="28" t="s">
        <v>1618</v>
      </c>
    </row>
    <row r="372" spans="1:10" x14ac:dyDescent="0.25">
      <c r="A372" s="26">
        <v>11307</v>
      </c>
      <c r="B372" s="26" t="s">
        <v>941</v>
      </c>
      <c r="C372" s="27">
        <v>38472</v>
      </c>
      <c r="D372" s="26">
        <v>2005</v>
      </c>
      <c r="E372" s="26">
        <v>238</v>
      </c>
      <c r="F372" s="26">
        <v>18</v>
      </c>
      <c r="G372" s="26">
        <v>4284</v>
      </c>
      <c r="H372" s="28" t="s">
        <v>3011</v>
      </c>
      <c r="I372" s="28" t="s">
        <v>1272</v>
      </c>
      <c r="J372" s="28" t="s">
        <v>1619</v>
      </c>
    </row>
    <row r="373" spans="1:10" x14ac:dyDescent="0.25">
      <c r="A373" s="26">
        <v>11316</v>
      </c>
      <c r="B373" s="26" t="s">
        <v>18</v>
      </c>
      <c r="C373" s="27">
        <v>38473</v>
      </c>
      <c r="D373" s="26">
        <v>2005</v>
      </c>
      <c r="E373" s="26">
        <v>66</v>
      </c>
      <c r="F373" s="26">
        <v>12</v>
      </c>
      <c r="G373" s="26">
        <v>792</v>
      </c>
      <c r="H373" s="28" t="s">
        <v>3010</v>
      </c>
      <c r="I373" s="28" t="s">
        <v>1283</v>
      </c>
      <c r="J373" s="28" t="s">
        <v>1620</v>
      </c>
    </row>
    <row r="374" spans="1:10" x14ac:dyDescent="0.25">
      <c r="A374" s="26">
        <v>11315</v>
      </c>
      <c r="B374" s="26" t="s">
        <v>87</v>
      </c>
      <c r="C374" s="27">
        <v>38475</v>
      </c>
      <c r="D374" s="26">
        <v>2005</v>
      </c>
      <c r="E374" s="26">
        <v>8</v>
      </c>
      <c r="F374" s="26">
        <v>104</v>
      </c>
      <c r="G374" s="26">
        <v>832</v>
      </c>
      <c r="H374" s="28" t="s">
        <v>3010</v>
      </c>
      <c r="I374" s="28" t="s">
        <v>1299</v>
      </c>
      <c r="J374" s="28" t="s">
        <v>1621</v>
      </c>
    </row>
    <row r="375" spans="1:10" x14ac:dyDescent="0.25">
      <c r="A375" s="26">
        <v>11319</v>
      </c>
      <c r="B375" s="26" t="s">
        <v>87</v>
      </c>
      <c r="C375" s="27">
        <v>38475</v>
      </c>
      <c r="D375" s="26">
        <v>2005</v>
      </c>
      <c r="E375" s="26">
        <v>352</v>
      </c>
      <c r="F375" s="26">
        <v>126</v>
      </c>
      <c r="G375" s="26">
        <v>15112</v>
      </c>
      <c r="H375" s="28" t="s">
        <v>3011</v>
      </c>
      <c r="I375" s="28" t="s">
        <v>1272</v>
      </c>
      <c r="J375" s="28" t="s">
        <v>1622</v>
      </c>
    </row>
    <row r="376" spans="1:10" x14ac:dyDescent="0.25">
      <c r="A376" s="26">
        <v>11318</v>
      </c>
      <c r="B376" s="26" t="s">
        <v>150</v>
      </c>
      <c r="C376" s="27">
        <v>38477</v>
      </c>
      <c r="D376" s="26">
        <v>2005</v>
      </c>
      <c r="E376" s="26">
        <v>360</v>
      </c>
      <c r="F376" s="26">
        <v>29</v>
      </c>
      <c r="G376" s="26">
        <v>10440</v>
      </c>
      <c r="H376" s="28" t="s">
        <v>3011</v>
      </c>
      <c r="I376" s="28" t="s">
        <v>1272</v>
      </c>
      <c r="J376" s="28" t="s">
        <v>1623</v>
      </c>
    </row>
    <row r="377" spans="1:10" x14ac:dyDescent="0.25">
      <c r="A377" s="26">
        <v>11320</v>
      </c>
      <c r="B377" s="26" t="s">
        <v>150</v>
      </c>
      <c r="C377" s="27">
        <v>38477</v>
      </c>
      <c r="D377" s="26">
        <v>2005</v>
      </c>
      <c r="E377" s="26">
        <v>114</v>
      </c>
      <c r="F377" s="26">
        <v>7</v>
      </c>
      <c r="G377" s="26">
        <v>798</v>
      </c>
      <c r="H377" s="28" t="s">
        <v>3011</v>
      </c>
      <c r="I377" s="28" t="s">
        <v>1272</v>
      </c>
      <c r="J377" s="28" t="s">
        <v>1624</v>
      </c>
    </row>
    <row r="378" spans="1:10" x14ac:dyDescent="0.25">
      <c r="A378" s="26">
        <v>11314</v>
      </c>
      <c r="B378" s="26" t="s">
        <v>180</v>
      </c>
      <c r="C378" s="27">
        <v>38478</v>
      </c>
      <c r="D378" s="26">
        <v>2005</v>
      </c>
      <c r="E378" s="26">
        <v>107</v>
      </c>
      <c r="F378" s="26">
        <v>593</v>
      </c>
      <c r="G378" s="26">
        <v>22408</v>
      </c>
      <c r="H378" s="28" t="s">
        <v>3010</v>
      </c>
      <c r="I378" s="28" t="s">
        <v>1274</v>
      </c>
      <c r="J378" s="28" t="s">
        <v>1625</v>
      </c>
    </row>
    <row r="379" spans="1:10" x14ac:dyDescent="0.25">
      <c r="A379" s="26">
        <v>11313</v>
      </c>
      <c r="B379" s="26" t="s">
        <v>285</v>
      </c>
      <c r="C379" s="27">
        <v>38481</v>
      </c>
      <c r="D379" s="26">
        <v>2005</v>
      </c>
      <c r="E379" s="26">
        <v>82</v>
      </c>
      <c r="F379" s="26">
        <v>30</v>
      </c>
      <c r="G379" s="26">
        <v>2460</v>
      </c>
      <c r="H379" s="28" t="s">
        <v>3011</v>
      </c>
      <c r="I379" s="28" t="s">
        <v>1272</v>
      </c>
      <c r="J379" s="28" t="s">
        <v>1626</v>
      </c>
    </row>
    <row r="380" spans="1:10" x14ac:dyDescent="0.25">
      <c r="A380" s="26">
        <v>11312</v>
      </c>
      <c r="B380" s="26" t="s">
        <v>318</v>
      </c>
      <c r="C380" s="27">
        <v>38482</v>
      </c>
      <c r="D380" s="26">
        <v>2005</v>
      </c>
      <c r="E380" s="26">
        <v>166</v>
      </c>
      <c r="F380" s="26">
        <v>46</v>
      </c>
      <c r="G380" s="26">
        <v>6747</v>
      </c>
      <c r="H380" s="28" t="s">
        <v>3010</v>
      </c>
      <c r="I380" s="28" t="s">
        <v>1322</v>
      </c>
      <c r="J380" s="28" t="s">
        <v>1627</v>
      </c>
    </row>
    <row r="381" spans="1:10" x14ac:dyDescent="0.25">
      <c r="A381" s="26">
        <v>11317</v>
      </c>
      <c r="B381" s="26" t="s">
        <v>318</v>
      </c>
      <c r="C381" s="27">
        <v>38482</v>
      </c>
      <c r="D381" s="26">
        <v>2005</v>
      </c>
      <c r="E381" s="26">
        <v>214</v>
      </c>
      <c r="F381" s="26">
        <v>50</v>
      </c>
      <c r="G381" s="26">
        <v>10700</v>
      </c>
      <c r="H381" s="28" t="s">
        <v>3011</v>
      </c>
      <c r="I381" s="28" t="s">
        <v>1272</v>
      </c>
      <c r="J381" s="28" t="s">
        <v>1628</v>
      </c>
    </row>
    <row r="382" spans="1:10" x14ac:dyDescent="0.25">
      <c r="A382" s="26">
        <v>11321</v>
      </c>
      <c r="B382" s="26" t="s">
        <v>383</v>
      </c>
      <c r="C382" s="27">
        <v>38484</v>
      </c>
      <c r="D382" s="26">
        <v>2005</v>
      </c>
      <c r="E382" s="26">
        <v>60</v>
      </c>
      <c r="F382" s="26">
        <v>15</v>
      </c>
      <c r="G382" s="26">
        <v>900</v>
      </c>
      <c r="H382" s="28" t="s">
        <v>3011</v>
      </c>
      <c r="I382" s="28" t="s">
        <v>1272</v>
      </c>
      <c r="J382" s="28" t="s">
        <v>1629</v>
      </c>
    </row>
    <row r="383" spans="1:10" x14ac:dyDescent="0.25">
      <c r="A383" s="26">
        <v>11322</v>
      </c>
      <c r="B383" s="26" t="s">
        <v>499</v>
      </c>
      <c r="C383" s="27">
        <v>38488</v>
      </c>
      <c r="D383" s="26">
        <v>2005</v>
      </c>
      <c r="E383" s="26">
        <v>185</v>
      </c>
      <c r="F383" s="26">
        <v>75</v>
      </c>
      <c r="G383" s="26">
        <v>13875</v>
      </c>
      <c r="H383" s="28" t="s">
        <v>3011</v>
      </c>
      <c r="I383" s="28" t="s">
        <v>1272</v>
      </c>
      <c r="J383" s="28" t="s">
        <v>1630</v>
      </c>
    </row>
    <row r="384" spans="1:10" x14ac:dyDescent="0.25">
      <c r="A384" s="26">
        <v>11323</v>
      </c>
      <c r="B384" s="26" t="s">
        <v>532</v>
      </c>
      <c r="C384" s="27">
        <v>38489</v>
      </c>
      <c r="D384" s="26">
        <v>2005</v>
      </c>
      <c r="E384" s="26">
        <v>174</v>
      </c>
      <c r="F384" s="26">
        <v>74</v>
      </c>
      <c r="G384" s="26">
        <v>12876</v>
      </c>
      <c r="H384" s="28" t="s">
        <v>3010</v>
      </c>
      <c r="I384" s="28" t="s">
        <v>1322</v>
      </c>
      <c r="J384" s="28" t="s">
        <v>1631</v>
      </c>
    </row>
    <row r="385" spans="1:10" x14ac:dyDescent="0.25">
      <c r="A385" s="26">
        <v>11330</v>
      </c>
      <c r="B385" s="26" t="s">
        <v>697</v>
      </c>
      <c r="C385" s="27">
        <v>38494</v>
      </c>
      <c r="D385" s="26">
        <v>2005</v>
      </c>
      <c r="E385" s="26">
        <v>324</v>
      </c>
      <c r="F385" s="26">
        <v>97</v>
      </c>
      <c r="G385" s="26">
        <v>20301</v>
      </c>
      <c r="H385" s="28" t="s">
        <v>3010</v>
      </c>
      <c r="I385" s="28" t="s">
        <v>1283</v>
      </c>
      <c r="J385" s="28" t="s">
        <v>1632</v>
      </c>
    </row>
    <row r="386" spans="1:10" x14ac:dyDescent="0.25">
      <c r="A386" s="26">
        <v>11329</v>
      </c>
      <c r="B386" s="26" t="s">
        <v>728</v>
      </c>
      <c r="C386" s="27">
        <v>38495</v>
      </c>
      <c r="D386" s="26">
        <v>2005</v>
      </c>
      <c r="E386" s="26">
        <v>160</v>
      </c>
      <c r="F386" s="26">
        <v>652</v>
      </c>
      <c r="G386" s="26">
        <v>28001</v>
      </c>
      <c r="H386" s="28" t="s">
        <v>3010</v>
      </c>
      <c r="I386" s="28" t="s">
        <v>1283</v>
      </c>
      <c r="J386" s="28" t="s">
        <v>1633</v>
      </c>
    </row>
    <row r="387" spans="1:10" x14ac:dyDescent="0.25">
      <c r="A387" s="26">
        <v>11324</v>
      </c>
      <c r="B387" s="26" t="s">
        <v>790</v>
      </c>
      <c r="C387" s="27">
        <v>38497</v>
      </c>
      <c r="D387" s="26">
        <v>2005</v>
      </c>
      <c r="E387" s="26">
        <v>24</v>
      </c>
      <c r="F387" s="26">
        <v>24</v>
      </c>
      <c r="G387" s="26">
        <v>540</v>
      </c>
      <c r="H387" s="28" t="s">
        <v>3010</v>
      </c>
      <c r="I387" s="28" t="s">
        <v>1268</v>
      </c>
      <c r="J387" s="28" t="s">
        <v>1634</v>
      </c>
    </row>
    <row r="388" spans="1:10" x14ac:dyDescent="0.25">
      <c r="A388" s="26">
        <v>11325</v>
      </c>
      <c r="B388" s="26" t="s">
        <v>818</v>
      </c>
      <c r="C388" s="27">
        <v>38498</v>
      </c>
      <c r="D388" s="26">
        <v>2005</v>
      </c>
      <c r="E388" s="26">
        <v>274</v>
      </c>
      <c r="F388" s="26">
        <v>25</v>
      </c>
      <c r="G388" s="26">
        <v>6850</v>
      </c>
      <c r="H388" s="28" t="s">
        <v>3011</v>
      </c>
      <c r="I388" s="28" t="s">
        <v>1272</v>
      </c>
      <c r="J388" s="28" t="s">
        <v>1635</v>
      </c>
    </row>
    <row r="389" spans="1:10" x14ac:dyDescent="0.25">
      <c r="A389" s="26">
        <v>11326</v>
      </c>
      <c r="B389" s="26" t="s">
        <v>847</v>
      </c>
      <c r="C389" s="27">
        <v>38499</v>
      </c>
      <c r="D389" s="26">
        <v>2005</v>
      </c>
      <c r="E389" s="26">
        <v>192</v>
      </c>
      <c r="F389" s="26">
        <v>277</v>
      </c>
      <c r="G389" s="26">
        <v>21936</v>
      </c>
      <c r="H389" s="28" t="s">
        <v>3010</v>
      </c>
      <c r="I389" s="28" t="s">
        <v>1274</v>
      </c>
      <c r="J389" s="28" t="s">
        <v>1636</v>
      </c>
    </row>
    <row r="390" spans="1:10" x14ac:dyDescent="0.25">
      <c r="A390" s="26">
        <v>11327</v>
      </c>
      <c r="B390" s="26" t="s">
        <v>945</v>
      </c>
      <c r="C390" s="27">
        <v>38502</v>
      </c>
      <c r="D390" s="26">
        <v>2005</v>
      </c>
      <c r="E390" s="26">
        <v>66</v>
      </c>
      <c r="F390" s="26">
        <v>129</v>
      </c>
      <c r="G390" s="26">
        <v>2898</v>
      </c>
      <c r="H390" s="28" t="s">
        <v>3010</v>
      </c>
      <c r="I390" s="28" t="s">
        <v>1274</v>
      </c>
      <c r="J390" s="28" t="s">
        <v>1637</v>
      </c>
    </row>
    <row r="391" spans="1:10" x14ac:dyDescent="0.25">
      <c r="A391" s="26">
        <v>11328</v>
      </c>
      <c r="B391" s="26" t="s">
        <v>945</v>
      </c>
      <c r="C391" s="27">
        <v>38502</v>
      </c>
      <c r="D391" s="26">
        <v>2005</v>
      </c>
      <c r="E391" s="26">
        <v>149</v>
      </c>
      <c r="F391" s="26">
        <v>35</v>
      </c>
      <c r="G391" s="26">
        <v>5215</v>
      </c>
      <c r="H391" s="28" t="s">
        <v>3010</v>
      </c>
      <c r="I391" s="28" t="s">
        <v>1274</v>
      </c>
      <c r="J391" s="28" t="s">
        <v>1638</v>
      </c>
    </row>
    <row r="392" spans="1:10" x14ac:dyDescent="0.25">
      <c r="A392" s="26">
        <v>11331</v>
      </c>
      <c r="B392" s="26" t="s">
        <v>971</v>
      </c>
      <c r="C392" s="27">
        <v>38503</v>
      </c>
      <c r="D392" s="26">
        <v>2005</v>
      </c>
      <c r="E392" s="26">
        <v>30</v>
      </c>
      <c r="F392" s="26">
        <v>16</v>
      </c>
      <c r="G392" s="26">
        <v>480</v>
      </c>
      <c r="H392" s="28" t="s">
        <v>3010</v>
      </c>
      <c r="I392" s="28" t="s">
        <v>1274</v>
      </c>
      <c r="J392" s="28" t="s">
        <v>1639</v>
      </c>
    </row>
    <row r="393" spans="1:10" x14ac:dyDescent="0.25">
      <c r="A393" s="26">
        <v>11338</v>
      </c>
      <c r="B393" s="26" t="s">
        <v>23</v>
      </c>
      <c r="C393" s="27">
        <v>38504</v>
      </c>
      <c r="D393" s="26">
        <v>2005</v>
      </c>
      <c r="E393" s="26">
        <v>72</v>
      </c>
      <c r="F393" s="26">
        <v>13</v>
      </c>
      <c r="G393" s="26">
        <v>936</v>
      </c>
      <c r="H393" s="28" t="s">
        <v>3010</v>
      </c>
      <c r="I393" s="28" t="s">
        <v>1274</v>
      </c>
      <c r="J393" s="28" t="s">
        <v>1640</v>
      </c>
    </row>
    <row r="394" spans="1:10" x14ac:dyDescent="0.25">
      <c r="A394" s="26">
        <v>11344</v>
      </c>
      <c r="B394" s="26" t="s">
        <v>23</v>
      </c>
      <c r="C394" s="27">
        <v>38504</v>
      </c>
      <c r="D394" s="26">
        <v>2005</v>
      </c>
      <c r="E394" s="26">
        <v>475</v>
      </c>
      <c r="F394" s="26">
        <v>25</v>
      </c>
      <c r="G394" s="26">
        <v>11875</v>
      </c>
      <c r="H394" s="28" t="s">
        <v>3011</v>
      </c>
      <c r="I394" s="28" t="s">
        <v>1272</v>
      </c>
      <c r="J394" s="28" t="s">
        <v>1641</v>
      </c>
    </row>
    <row r="395" spans="1:10" x14ac:dyDescent="0.25">
      <c r="A395" s="26">
        <v>11337</v>
      </c>
      <c r="B395" s="26" t="s">
        <v>62</v>
      </c>
      <c r="C395" s="27">
        <v>38505</v>
      </c>
      <c r="D395" s="26">
        <v>2005</v>
      </c>
      <c r="E395" s="26">
        <v>234</v>
      </c>
      <c r="F395" s="26">
        <v>159</v>
      </c>
      <c r="G395" s="26">
        <v>13298</v>
      </c>
      <c r="H395" s="28" t="s">
        <v>3010</v>
      </c>
      <c r="I395" s="28" t="s">
        <v>1283</v>
      </c>
      <c r="J395" s="28" t="s">
        <v>1642</v>
      </c>
    </row>
    <row r="396" spans="1:10" x14ac:dyDescent="0.25">
      <c r="A396" s="26">
        <v>11332</v>
      </c>
      <c r="B396" s="26" t="s">
        <v>222</v>
      </c>
      <c r="C396" s="27">
        <v>38510</v>
      </c>
      <c r="D396" s="26">
        <v>2005</v>
      </c>
      <c r="E396" s="26">
        <v>110</v>
      </c>
      <c r="F396" s="26">
        <v>24</v>
      </c>
      <c r="G396" s="26">
        <v>2640</v>
      </c>
      <c r="H396" s="28" t="s">
        <v>3011</v>
      </c>
      <c r="I396" s="28" t="s">
        <v>1272</v>
      </c>
      <c r="J396" s="28" t="s">
        <v>1643</v>
      </c>
    </row>
    <row r="397" spans="1:10" x14ac:dyDescent="0.25">
      <c r="A397" s="26">
        <v>11341</v>
      </c>
      <c r="B397" s="26" t="s">
        <v>222</v>
      </c>
      <c r="C397" s="27">
        <v>38510</v>
      </c>
      <c r="D397" s="26">
        <v>2005</v>
      </c>
      <c r="E397" s="26">
        <v>27</v>
      </c>
      <c r="F397" s="26">
        <v>36</v>
      </c>
      <c r="G397" s="26">
        <v>972</v>
      </c>
      <c r="H397" s="28" t="s">
        <v>3011</v>
      </c>
      <c r="I397" s="28" t="s">
        <v>1272</v>
      </c>
      <c r="J397" s="28" t="s">
        <v>1644</v>
      </c>
    </row>
    <row r="398" spans="1:10" x14ac:dyDescent="0.25">
      <c r="A398" s="26">
        <v>11342</v>
      </c>
      <c r="B398" s="26" t="s">
        <v>222</v>
      </c>
      <c r="C398" s="27">
        <v>38510</v>
      </c>
      <c r="D398" s="26">
        <v>2005</v>
      </c>
      <c r="E398" s="26">
        <v>312</v>
      </c>
      <c r="F398" s="26">
        <v>16</v>
      </c>
      <c r="G398" s="26">
        <v>4992</v>
      </c>
      <c r="H398" s="28" t="s">
        <v>3011</v>
      </c>
      <c r="I398" s="28" t="s">
        <v>1272</v>
      </c>
      <c r="J398" s="28" t="s">
        <v>1645</v>
      </c>
    </row>
    <row r="399" spans="1:10" x14ac:dyDescent="0.25">
      <c r="A399" s="26">
        <v>11345</v>
      </c>
      <c r="B399" s="26" t="s">
        <v>222</v>
      </c>
      <c r="C399" s="27">
        <v>38510</v>
      </c>
      <c r="D399" s="26">
        <v>2005</v>
      </c>
      <c r="E399" s="26">
        <v>211</v>
      </c>
      <c r="F399" s="26">
        <v>77</v>
      </c>
      <c r="G399" s="26">
        <v>10109</v>
      </c>
      <c r="H399" s="28" t="s">
        <v>3010</v>
      </c>
      <c r="I399" s="28" t="s">
        <v>1283</v>
      </c>
      <c r="J399" s="28" t="s">
        <v>1646</v>
      </c>
    </row>
    <row r="400" spans="1:10" x14ac:dyDescent="0.25">
      <c r="A400" s="26">
        <v>11346</v>
      </c>
      <c r="B400" s="26" t="s">
        <v>222</v>
      </c>
      <c r="C400" s="27">
        <v>38510</v>
      </c>
      <c r="D400" s="26">
        <v>2005</v>
      </c>
      <c r="E400" s="26">
        <v>7</v>
      </c>
      <c r="F400" s="26">
        <v>545</v>
      </c>
      <c r="G400" s="26">
        <v>2177</v>
      </c>
      <c r="H400" s="28" t="s">
        <v>3010</v>
      </c>
      <c r="I400" s="28" t="s">
        <v>1270</v>
      </c>
      <c r="J400" s="28" t="s">
        <v>1647</v>
      </c>
    </row>
    <row r="401" spans="1:10" x14ac:dyDescent="0.25">
      <c r="A401" s="26">
        <v>11339</v>
      </c>
      <c r="B401" s="26" t="s">
        <v>258</v>
      </c>
      <c r="C401" s="27">
        <v>38511</v>
      </c>
      <c r="D401" s="26">
        <v>2005</v>
      </c>
      <c r="E401" s="26">
        <v>17</v>
      </c>
      <c r="F401" s="26">
        <v>47</v>
      </c>
      <c r="G401" s="26">
        <v>1316</v>
      </c>
      <c r="H401" s="28" t="s">
        <v>3011</v>
      </c>
      <c r="I401" s="28" t="s">
        <v>1272</v>
      </c>
      <c r="J401" s="28" t="s">
        <v>1644</v>
      </c>
    </row>
    <row r="402" spans="1:10" x14ac:dyDescent="0.25">
      <c r="A402" s="26">
        <v>11340</v>
      </c>
      <c r="B402" s="26" t="s">
        <v>258</v>
      </c>
      <c r="C402" s="27">
        <v>38511</v>
      </c>
      <c r="D402" s="26">
        <v>2005</v>
      </c>
      <c r="E402" s="26">
        <v>311</v>
      </c>
      <c r="F402" s="26">
        <v>5</v>
      </c>
      <c r="G402" s="26">
        <v>1555</v>
      </c>
      <c r="H402" s="28" t="s">
        <v>3011</v>
      </c>
      <c r="I402" s="28" t="s">
        <v>1272</v>
      </c>
      <c r="J402" s="28" t="s">
        <v>1644</v>
      </c>
    </row>
    <row r="403" spans="1:10" x14ac:dyDescent="0.25">
      <c r="A403" s="26">
        <v>11333</v>
      </c>
      <c r="B403" s="26" t="s">
        <v>288</v>
      </c>
      <c r="C403" s="27">
        <v>38512</v>
      </c>
      <c r="D403" s="26">
        <v>2005</v>
      </c>
      <c r="E403" s="26">
        <v>135</v>
      </c>
      <c r="F403" s="26">
        <v>12</v>
      </c>
      <c r="G403" s="26">
        <v>1620</v>
      </c>
      <c r="H403" s="28" t="s">
        <v>3011</v>
      </c>
      <c r="I403" s="28" t="s">
        <v>1272</v>
      </c>
      <c r="J403" s="28" t="s">
        <v>1648</v>
      </c>
    </row>
    <row r="404" spans="1:10" x14ac:dyDescent="0.25">
      <c r="A404" s="26">
        <v>11334</v>
      </c>
      <c r="B404" s="26" t="s">
        <v>288</v>
      </c>
      <c r="C404" s="27">
        <v>38512</v>
      </c>
      <c r="D404" s="26">
        <v>2005</v>
      </c>
      <c r="E404" s="26">
        <v>35</v>
      </c>
      <c r="F404" s="26">
        <v>41</v>
      </c>
      <c r="G404" s="26">
        <v>1435</v>
      </c>
      <c r="H404" s="28" t="s">
        <v>3011</v>
      </c>
      <c r="I404" s="28" t="s">
        <v>1272</v>
      </c>
      <c r="J404" s="28" t="s">
        <v>1649</v>
      </c>
    </row>
    <row r="405" spans="1:10" x14ac:dyDescent="0.25">
      <c r="A405" s="26">
        <v>11335</v>
      </c>
      <c r="B405" s="26" t="s">
        <v>288</v>
      </c>
      <c r="C405" s="27">
        <v>38512</v>
      </c>
      <c r="D405" s="26">
        <v>2005</v>
      </c>
      <c r="E405" s="26">
        <v>433</v>
      </c>
      <c r="F405" s="26">
        <v>16</v>
      </c>
      <c r="G405" s="26">
        <v>6928</v>
      </c>
      <c r="H405" s="28" t="s">
        <v>3011</v>
      </c>
      <c r="I405" s="28" t="s">
        <v>1272</v>
      </c>
      <c r="J405" s="28" t="s">
        <v>1650</v>
      </c>
    </row>
    <row r="406" spans="1:10" x14ac:dyDescent="0.25">
      <c r="A406" s="26">
        <v>11336</v>
      </c>
      <c r="B406" s="26" t="s">
        <v>320</v>
      </c>
      <c r="C406" s="27">
        <v>38513</v>
      </c>
      <c r="D406" s="26">
        <v>2005</v>
      </c>
      <c r="E406" s="26">
        <v>323</v>
      </c>
      <c r="F406" s="26">
        <v>18</v>
      </c>
      <c r="G406" s="26">
        <v>5418</v>
      </c>
      <c r="H406" s="28" t="s">
        <v>3011</v>
      </c>
      <c r="I406" s="28" t="s">
        <v>1272</v>
      </c>
      <c r="J406" s="28" t="s">
        <v>1651</v>
      </c>
    </row>
    <row r="407" spans="1:10" x14ac:dyDescent="0.25">
      <c r="A407" s="26">
        <v>11343</v>
      </c>
      <c r="B407" s="26" t="s">
        <v>465</v>
      </c>
      <c r="C407" s="27">
        <v>38518</v>
      </c>
      <c r="D407" s="26">
        <v>2005</v>
      </c>
      <c r="E407" s="26">
        <v>248</v>
      </c>
      <c r="F407" s="26">
        <v>25</v>
      </c>
      <c r="G407" s="26">
        <v>6200</v>
      </c>
      <c r="H407" s="28" t="s">
        <v>3011</v>
      </c>
      <c r="I407" s="28" t="s">
        <v>1272</v>
      </c>
      <c r="J407" s="28" t="s">
        <v>1652</v>
      </c>
    </row>
    <row r="408" spans="1:10" x14ac:dyDescent="0.25">
      <c r="A408" s="26">
        <v>11349</v>
      </c>
      <c r="B408" s="26" t="s">
        <v>465</v>
      </c>
      <c r="C408" s="27">
        <v>38518</v>
      </c>
      <c r="D408" s="26">
        <v>2005</v>
      </c>
      <c r="E408" s="26">
        <v>90</v>
      </c>
      <c r="F408" s="26">
        <v>131</v>
      </c>
      <c r="G408" s="26">
        <v>6989</v>
      </c>
      <c r="H408" s="28" t="s">
        <v>3010</v>
      </c>
      <c r="I408" s="28" t="s">
        <v>1322</v>
      </c>
      <c r="J408" s="28" t="s">
        <v>1653</v>
      </c>
    </row>
    <row r="409" spans="1:10" x14ac:dyDescent="0.25">
      <c r="A409" s="26">
        <v>11350</v>
      </c>
      <c r="B409" s="26" t="s">
        <v>465</v>
      </c>
      <c r="C409" s="27">
        <v>38518</v>
      </c>
      <c r="D409" s="26">
        <v>2005</v>
      </c>
      <c r="E409" s="26">
        <v>125</v>
      </c>
      <c r="F409" s="26">
        <v>29</v>
      </c>
      <c r="G409" s="26">
        <v>3625</v>
      </c>
      <c r="H409" s="28" t="s">
        <v>3010</v>
      </c>
      <c r="I409" s="28" t="s">
        <v>1274</v>
      </c>
      <c r="J409" s="28" t="s">
        <v>1654</v>
      </c>
    </row>
    <row r="410" spans="1:10" x14ac:dyDescent="0.25">
      <c r="A410" s="26">
        <v>11348</v>
      </c>
      <c r="B410" s="26" t="s">
        <v>501</v>
      </c>
      <c r="C410" s="27">
        <v>38519</v>
      </c>
      <c r="D410" s="26">
        <v>2005</v>
      </c>
      <c r="E410" s="26">
        <v>192</v>
      </c>
      <c r="F410" s="26">
        <v>41</v>
      </c>
      <c r="G410" s="26">
        <v>7872</v>
      </c>
      <c r="H410" s="28" t="s">
        <v>3011</v>
      </c>
      <c r="I410" s="28" t="s">
        <v>1272</v>
      </c>
      <c r="J410" s="28" t="s">
        <v>1655</v>
      </c>
    </row>
    <row r="411" spans="1:10" x14ac:dyDescent="0.25">
      <c r="A411" s="26">
        <v>11347</v>
      </c>
      <c r="B411" s="26" t="s">
        <v>533</v>
      </c>
      <c r="C411" s="27">
        <v>38520</v>
      </c>
      <c r="D411" s="26">
        <v>2005</v>
      </c>
      <c r="E411" s="26">
        <v>102</v>
      </c>
      <c r="F411" s="26">
        <v>53</v>
      </c>
      <c r="G411" s="26">
        <v>5406</v>
      </c>
      <c r="H411" s="28" t="s">
        <v>3011</v>
      </c>
      <c r="I411" s="28" t="s">
        <v>1272</v>
      </c>
      <c r="J411" s="28" t="s">
        <v>1656</v>
      </c>
    </row>
    <row r="412" spans="1:10" x14ac:dyDescent="0.25">
      <c r="A412" s="26">
        <v>11351</v>
      </c>
      <c r="B412" s="26" t="s">
        <v>570</v>
      </c>
      <c r="C412" s="27">
        <v>38521</v>
      </c>
      <c r="D412" s="26">
        <v>2005</v>
      </c>
      <c r="E412" s="26">
        <v>53</v>
      </c>
      <c r="F412" s="26">
        <v>20</v>
      </c>
      <c r="G412" s="26">
        <v>1060</v>
      </c>
      <c r="H412" s="28" t="s">
        <v>3010</v>
      </c>
      <c r="I412" s="28" t="s">
        <v>1283</v>
      </c>
      <c r="J412" s="28" t="s">
        <v>1657</v>
      </c>
    </row>
    <row r="413" spans="1:10" x14ac:dyDescent="0.25">
      <c r="A413" s="26">
        <v>11352</v>
      </c>
      <c r="B413" s="26" t="s">
        <v>639</v>
      </c>
      <c r="C413" s="27">
        <v>38523</v>
      </c>
      <c r="D413" s="26">
        <v>2005</v>
      </c>
      <c r="E413" s="26">
        <v>231</v>
      </c>
      <c r="F413" s="26">
        <v>14</v>
      </c>
      <c r="G413" s="26">
        <v>3234</v>
      </c>
      <c r="H413" s="28" t="s">
        <v>3010</v>
      </c>
      <c r="I413" s="28" t="s">
        <v>1274</v>
      </c>
      <c r="J413" s="28" t="s">
        <v>1658</v>
      </c>
    </row>
    <row r="414" spans="1:10" x14ac:dyDescent="0.25">
      <c r="A414" s="26">
        <v>11354</v>
      </c>
      <c r="B414" s="26" t="s">
        <v>639</v>
      </c>
      <c r="C414" s="27">
        <v>38523</v>
      </c>
      <c r="D414" s="26">
        <v>2005</v>
      </c>
      <c r="E414" s="26">
        <v>270</v>
      </c>
      <c r="F414" s="26">
        <v>30</v>
      </c>
      <c r="G414" s="26">
        <v>7050</v>
      </c>
      <c r="H414" s="28" t="s">
        <v>3011</v>
      </c>
      <c r="I414" s="28" t="s">
        <v>1272</v>
      </c>
      <c r="J414" s="28" t="s">
        <v>1659</v>
      </c>
    </row>
    <row r="415" spans="1:10" x14ac:dyDescent="0.25">
      <c r="A415" s="26">
        <v>11353</v>
      </c>
      <c r="B415" s="26" t="s">
        <v>671</v>
      </c>
      <c r="C415" s="27">
        <v>38524</v>
      </c>
      <c r="D415" s="26">
        <v>2005</v>
      </c>
      <c r="E415" s="26">
        <v>353</v>
      </c>
      <c r="F415" s="26">
        <v>86</v>
      </c>
      <c r="G415" s="26">
        <v>5543</v>
      </c>
      <c r="H415" s="28" t="s">
        <v>3010</v>
      </c>
      <c r="I415" s="28" t="s">
        <v>1274</v>
      </c>
      <c r="J415" s="28" t="s">
        <v>1660</v>
      </c>
    </row>
    <row r="416" spans="1:10" x14ac:dyDescent="0.25">
      <c r="A416" s="26">
        <v>11355</v>
      </c>
      <c r="B416" s="26" t="s">
        <v>700</v>
      </c>
      <c r="C416" s="27">
        <v>38525</v>
      </c>
      <c r="D416" s="26">
        <v>2005</v>
      </c>
      <c r="E416" s="26">
        <v>126</v>
      </c>
      <c r="F416" s="26">
        <v>7</v>
      </c>
      <c r="G416" s="26">
        <v>882</v>
      </c>
      <c r="H416" s="28" t="s">
        <v>3010</v>
      </c>
      <c r="I416" s="28" t="s">
        <v>1274</v>
      </c>
      <c r="J416" s="28" t="s">
        <v>1661</v>
      </c>
    </row>
    <row r="417" spans="1:10" x14ac:dyDescent="0.25">
      <c r="A417" s="26">
        <v>11356</v>
      </c>
      <c r="B417" s="26" t="s">
        <v>732</v>
      </c>
      <c r="C417" s="27">
        <v>38526</v>
      </c>
      <c r="D417" s="26">
        <v>2005</v>
      </c>
      <c r="E417" s="26">
        <v>87</v>
      </c>
      <c r="F417" s="26">
        <v>12</v>
      </c>
      <c r="G417" s="26">
        <v>1044</v>
      </c>
      <c r="H417" s="28" t="s">
        <v>3010</v>
      </c>
      <c r="I417" s="28" t="s">
        <v>1283</v>
      </c>
      <c r="J417" s="28" t="s">
        <v>1662</v>
      </c>
    </row>
    <row r="418" spans="1:10" x14ac:dyDescent="0.25">
      <c r="A418" s="26">
        <v>11357</v>
      </c>
      <c r="B418" s="26" t="s">
        <v>760</v>
      </c>
      <c r="C418" s="27">
        <v>38527</v>
      </c>
      <c r="D418" s="26">
        <v>2005</v>
      </c>
      <c r="E418" s="26">
        <v>111</v>
      </c>
      <c r="F418" s="26">
        <v>533</v>
      </c>
      <c r="G418" s="26">
        <v>25587</v>
      </c>
      <c r="H418" s="28" t="s">
        <v>3010</v>
      </c>
      <c r="I418" s="28" t="s">
        <v>1274</v>
      </c>
      <c r="J418" s="28" t="s">
        <v>1663</v>
      </c>
    </row>
    <row r="419" spans="1:10" x14ac:dyDescent="0.25">
      <c r="A419" s="26">
        <v>11358</v>
      </c>
      <c r="B419" s="26" t="s">
        <v>793</v>
      </c>
      <c r="C419" s="27">
        <v>38528</v>
      </c>
      <c r="D419" s="26">
        <v>2005</v>
      </c>
      <c r="E419" s="26">
        <v>258</v>
      </c>
      <c r="F419" s="26">
        <v>336</v>
      </c>
      <c r="G419" s="26">
        <v>42257</v>
      </c>
      <c r="H419" s="28" t="s">
        <v>3010</v>
      </c>
      <c r="I419" s="28" t="s">
        <v>1283</v>
      </c>
      <c r="J419" s="28" t="s">
        <v>1664</v>
      </c>
    </row>
    <row r="420" spans="1:10" x14ac:dyDescent="0.25">
      <c r="A420" s="26">
        <v>11359</v>
      </c>
      <c r="B420" s="26" t="s">
        <v>821</v>
      </c>
      <c r="C420" s="27">
        <v>38529</v>
      </c>
      <c r="D420" s="26">
        <v>2005</v>
      </c>
      <c r="E420" s="26">
        <v>177</v>
      </c>
      <c r="F420" s="26">
        <v>8</v>
      </c>
      <c r="G420" s="26">
        <v>1416</v>
      </c>
      <c r="H420" s="28" t="s">
        <v>3010</v>
      </c>
      <c r="I420" s="28" t="s">
        <v>1274</v>
      </c>
      <c r="J420" s="28" t="s">
        <v>1665</v>
      </c>
    </row>
    <row r="421" spans="1:10" x14ac:dyDescent="0.25">
      <c r="A421" s="26">
        <v>11360</v>
      </c>
      <c r="B421" s="26" t="s">
        <v>850</v>
      </c>
      <c r="C421" s="27">
        <v>38530</v>
      </c>
      <c r="D421" s="26">
        <v>2005</v>
      </c>
      <c r="E421" s="26">
        <v>315</v>
      </c>
      <c r="F421" s="26">
        <v>18</v>
      </c>
      <c r="G421" s="26">
        <v>5670</v>
      </c>
      <c r="H421" s="28" t="s">
        <v>3011</v>
      </c>
      <c r="I421" s="28" t="s">
        <v>1272</v>
      </c>
      <c r="J421" s="28" t="s">
        <v>1666</v>
      </c>
    </row>
    <row r="422" spans="1:10" x14ac:dyDescent="0.25">
      <c r="A422" s="26">
        <v>11361</v>
      </c>
      <c r="B422" s="26" t="s">
        <v>890</v>
      </c>
      <c r="C422" s="27">
        <v>38531</v>
      </c>
      <c r="D422" s="26">
        <v>2005</v>
      </c>
      <c r="E422" s="26">
        <v>305</v>
      </c>
      <c r="F422" s="26">
        <v>85</v>
      </c>
      <c r="G422" s="26">
        <v>9580</v>
      </c>
      <c r="H422" s="28" t="s">
        <v>3010</v>
      </c>
      <c r="I422" s="28" t="s">
        <v>1274</v>
      </c>
      <c r="J422" s="28" t="s">
        <v>1667</v>
      </c>
    </row>
    <row r="423" spans="1:10" x14ac:dyDescent="0.25">
      <c r="A423" s="26">
        <v>11362</v>
      </c>
      <c r="B423" s="26" t="s">
        <v>890</v>
      </c>
      <c r="C423" s="27">
        <v>38531</v>
      </c>
      <c r="D423" s="26">
        <v>2005</v>
      </c>
      <c r="E423" s="26">
        <v>95</v>
      </c>
      <c r="F423" s="26">
        <v>1135</v>
      </c>
      <c r="G423" s="26">
        <v>107825</v>
      </c>
      <c r="H423" s="28" t="s">
        <v>3010</v>
      </c>
      <c r="I423" s="28" t="s">
        <v>1274</v>
      </c>
      <c r="J423" s="28" t="s">
        <v>1668</v>
      </c>
    </row>
    <row r="424" spans="1:10" x14ac:dyDescent="0.25">
      <c r="A424" s="26">
        <v>11363</v>
      </c>
      <c r="B424" s="26" t="s">
        <v>916</v>
      </c>
      <c r="C424" s="27">
        <v>38532</v>
      </c>
      <c r="D424" s="26">
        <v>2005</v>
      </c>
      <c r="E424" s="26">
        <v>362</v>
      </c>
      <c r="F424" s="26">
        <v>24</v>
      </c>
      <c r="G424" s="26">
        <v>8688</v>
      </c>
      <c r="H424" s="28" t="s">
        <v>3011</v>
      </c>
      <c r="I424" s="28" t="s">
        <v>1272</v>
      </c>
      <c r="J424" s="28" t="s">
        <v>1669</v>
      </c>
    </row>
    <row r="425" spans="1:10" x14ac:dyDescent="0.25">
      <c r="A425" s="26">
        <v>11364</v>
      </c>
      <c r="B425" s="26" t="s">
        <v>950</v>
      </c>
      <c r="C425" s="27">
        <v>38533</v>
      </c>
      <c r="D425" s="26">
        <v>2005</v>
      </c>
      <c r="E425" s="26">
        <v>65</v>
      </c>
      <c r="F425" s="26">
        <v>15</v>
      </c>
      <c r="G425" s="26">
        <v>975</v>
      </c>
      <c r="H425" s="28" t="s">
        <v>3010</v>
      </c>
      <c r="I425" s="28" t="s">
        <v>1274</v>
      </c>
      <c r="J425" s="28" t="s">
        <v>1670</v>
      </c>
    </row>
    <row r="426" spans="1:10" x14ac:dyDescent="0.25">
      <c r="A426" s="26">
        <v>11365</v>
      </c>
      <c r="B426" s="26" t="s">
        <v>154</v>
      </c>
      <c r="C426" s="27">
        <v>38538</v>
      </c>
      <c r="D426" s="26">
        <v>2005</v>
      </c>
      <c r="E426" s="26">
        <v>18</v>
      </c>
      <c r="F426" s="26">
        <v>76</v>
      </c>
      <c r="G426" s="26">
        <v>1258</v>
      </c>
      <c r="H426" s="28" t="s">
        <v>3010</v>
      </c>
      <c r="I426" s="28" t="s">
        <v>1270</v>
      </c>
      <c r="J426" s="28" t="s">
        <v>1671</v>
      </c>
    </row>
    <row r="427" spans="1:10" x14ac:dyDescent="0.25">
      <c r="A427" s="26">
        <v>11366</v>
      </c>
      <c r="B427" s="26" t="s">
        <v>186</v>
      </c>
      <c r="C427" s="27">
        <v>38539</v>
      </c>
      <c r="D427" s="26">
        <v>2005</v>
      </c>
      <c r="E427" s="26">
        <v>287</v>
      </c>
      <c r="F427" s="26">
        <v>260</v>
      </c>
      <c r="G427" s="26">
        <v>29912</v>
      </c>
      <c r="H427" s="28" t="s">
        <v>3010</v>
      </c>
      <c r="I427" s="28" t="s">
        <v>1274</v>
      </c>
      <c r="J427" s="28" t="s">
        <v>1672</v>
      </c>
    </row>
    <row r="428" spans="1:10" x14ac:dyDescent="0.25">
      <c r="A428" s="26">
        <v>11369</v>
      </c>
      <c r="B428" s="26" t="s">
        <v>262</v>
      </c>
      <c r="C428" s="27">
        <v>38541</v>
      </c>
      <c r="D428" s="26">
        <v>2005</v>
      </c>
      <c r="E428" s="26">
        <v>186</v>
      </c>
      <c r="F428" s="26">
        <v>188</v>
      </c>
      <c r="G428" s="26">
        <v>16397</v>
      </c>
      <c r="H428" s="28" t="s">
        <v>3010</v>
      </c>
      <c r="I428" s="28" t="s">
        <v>1283</v>
      </c>
      <c r="J428" s="28" t="s">
        <v>1673</v>
      </c>
    </row>
    <row r="429" spans="1:10" x14ac:dyDescent="0.25">
      <c r="A429" s="26">
        <v>11367</v>
      </c>
      <c r="B429" s="26" t="s">
        <v>356</v>
      </c>
      <c r="C429" s="27">
        <v>38544</v>
      </c>
      <c r="D429" s="26">
        <v>2005</v>
      </c>
      <c r="E429" s="26">
        <v>400</v>
      </c>
      <c r="F429" s="26">
        <v>13</v>
      </c>
      <c r="G429" s="26">
        <v>5200</v>
      </c>
      <c r="H429" s="28" t="s">
        <v>3011</v>
      </c>
      <c r="I429" s="28" t="s">
        <v>1272</v>
      </c>
      <c r="J429" s="28" t="s">
        <v>1674</v>
      </c>
    </row>
    <row r="430" spans="1:10" x14ac:dyDescent="0.25">
      <c r="A430" s="26">
        <v>11368</v>
      </c>
      <c r="B430" s="26" t="s">
        <v>356</v>
      </c>
      <c r="C430" s="27">
        <v>38544</v>
      </c>
      <c r="D430" s="26">
        <v>2005</v>
      </c>
      <c r="E430" s="26">
        <v>177</v>
      </c>
      <c r="F430" s="26">
        <v>104</v>
      </c>
      <c r="G430" s="26">
        <v>18408</v>
      </c>
      <c r="H430" s="28" t="s">
        <v>3011</v>
      </c>
      <c r="I430" s="28" t="s">
        <v>1272</v>
      </c>
      <c r="J430" s="28" t="s">
        <v>1675</v>
      </c>
    </row>
    <row r="431" spans="1:10" x14ac:dyDescent="0.25">
      <c r="A431" s="26">
        <v>11370</v>
      </c>
      <c r="B431" s="26" t="s">
        <v>390</v>
      </c>
      <c r="C431" s="27">
        <v>38545</v>
      </c>
      <c r="D431" s="26">
        <v>2005</v>
      </c>
      <c r="E431" s="26">
        <v>28</v>
      </c>
      <c r="F431" s="26">
        <v>197</v>
      </c>
      <c r="G431" s="26">
        <v>5516</v>
      </c>
      <c r="H431" s="28" t="s">
        <v>3010</v>
      </c>
      <c r="I431" s="28" t="s">
        <v>1274</v>
      </c>
      <c r="J431" s="28" t="s">
        <v>1676</v>
      </c>
    </row>
    <row r="432" spans="1:10" x14ac:dyDescent="0.25">
      <c r="A432" s="26">
        <v>11371</v>
      </c>
      <c r="B432" s="26" t="s">
        <v>390</v>
      </c>
      <c r="C432" s="27">
        <v>38545</v>
      </c>
      <c r="D432" s="26">
        <v>2005</v>
      </c>
      <c r="E432" s="26">
        <v>283</v>
      </c>
      <c r="F432" s="26">
        <v>60</v>
      </c>
      <c r="G432" s="26">
        <v>9990</v>
      </c>
      <c r="H432" s="28" t="s">
        <v>3010</v>
      </c>
      <c r="I432" s="28" t="s">
        <v>1274</v>
      </c>
      <c r="J432" s="28" t="s">
        <v>1677</v>
      </c>
    </row>
    <row r="433" spans="1:10" x14ac:dyDescent="0.25">
      <c r="A433" s="26">
        <v>11372</v>
      </c>
      <c r="B433" s="26" t="s">
        <v>390</v>
      </c>
      <c r="C433" s="27">
        <v>38545</v>
      </c>
      <c r="D433" s="26">
        <v>2005</v>
      </c>
      <c r="E433" s="26">
        <v>54</v>
      </c>
      <c r="F433" s="26">
        <v>18</v>
      </c>
      <c r="G433" s="26">
        <v>972</v>
      </c>
      <c r="H433" s="28" t="s">
        <v>3011</v>
      </c>
      <c r="I433" s="28" t="s">
        <v>1272</v>
      </c>
      <c r="J433" s="28" t="s">
        <v>1678</v>
      </c>
    </row>
    <row r="434" spans="1:10" x14ac:dyDescent="0.25">
      <c r="A434" s="26">
        <v>11373</v>
      </c>
      <c r="B434" s="26" t="s">
        <v>390</v>
      </c>
      <c r="C434" s="27">
        <v>38545</v>
      </c>
      <c r="D434" s="26">
        <v>2005</v>
      </c>
      <c r="E434" s="26">
        <v>247</v>
      </c>
      <c r="F434" s="26">
        <v>80</v>
      </c>
      <c r="G434" s="26">
        <v>7961</v>
      </c>
      <c r="H434" s="28" t="s">
        <v>3010</v>
      </c>
      <c r="I434" s="28" t="s">
        <v>1322</v>
      </c>
      <c r="J434" s="28" t="s">
        <v>1679</v>
      </c>
    </row>
    <row r="435" spans="1:10" x14ac:dyDescent="0.25">
      <c r="A435" s="26">
        <v>11374</v>
      </c>
      <c r="B435" s="26" t="s">
        <v>470</v>
      </c>
      <c r="C435" s="27">
        <v>38548</v>
      </c>
      <c r="D435" s="26">
        <v>2005</v>
      </c>
      <c r="E435" s="26">
        <v>97</v>
      </c>
      <c r="F435" s="26">
        <v>18</v>
      </c>
      <c r="G435" s="26">
        <v>1746</v>
      </c>
      <c r="H435" s="28" t="s">
        <v>3010</v>
      </c>
      <c r="I435" s="28" t="s">
        <v>1322</v>
      </c>
      <c r="J435" s="28" t="s">
        <v>1680</v>
      </c>
    </row>
    <row r="436" spans="1:10" x14ac:dyDescent="0.25">
      <c r="A436" s="26">
        <v>11375</v>
      </c>
      <c r="B436" s="26" t="s">
        <v>470</v>
      </c>
      <c r="C436" s="27">
        <v>38548</v>
      </c>
      <c r="D436" s="26">
        <v>2005</v>
      </c>
      <c r="E436" s="26">
        <v>134</v>
      </c>
      <c r="F436" s="26">
        <v>8</v>
      </c>
      <c r="G436" s="26">
        <v>1072</v>
      </c>
      <c r="H436" s="28" t="s">
        <v>3011</v>
      </c>
      <c r="I436" s="28" t="s">
        <v>1272</v>
      </c>
      <c r="J436" s="28" t="s">
        <v>1681</v>
      </c>
    </row>
    <row r="437" spans="1:10" x14ac:dyDescent="0.25">
      <c r="A437" s="26">
        <v>11376</v>
      </c>
      <c r="B437" s="26" t="s">
        <v>470</v>
      </c>
      <c r="C437" s="27">
        <v>38548</v>
      </c>
      <c r="D437" s="26">
        <v>2005</v>
      </c>
      <c r="E437" s="26">
        <v>36</v>
      </c>
      <c r="F437" s="26">
        <v>1135</v>
      </c>
      <c r="G437" s="26">
        <v>40860</v>
      </c>
      <c r="H437" s="28" t="s">
        <v>3010</v>
      </c>
      <c r="I437" s="28" t="s">
        <v>1274</v>
      </c>
      <c r="J437" s="28" t="s">
        <v>1682</v>
      </c>
    </row>
    <row r="438" spans="1:10" x14ac:dyDescent="0.25">
      <c r="A438" s="26">
        <v>11377</v>
      </c>
      <c r="B438" s="26" t="s">
        <v>574</v>
      </c>
      <c r="C438" s="27">
        <v>38551</v>
      </c>
      <c r="D438" s="26">
        <v>2005</v>
      </c>
      <c r="E438" s="26">
        <v>226</v>
      </c>
      <c r="F438" s="26">
        <v>645</v>
      </c>
      <c r="G438" s="26">
        <v>14465</v>
      </c>
      <c r="H438" s="28" t="s">
        <v>3010</v>
      </c>
      <c r="I438" s="28" t="s">
        <v>1270</v>
      </c>
      <c r="J438" s="28" t="s">
        <v>1683</v>
      </c>
    </row>
    <row r="439" spans="1:10" x14ac:dyDescent="0.25">
      <c r="A439" s="26">
        <v>11378</v>
      </c>
      <c r="B439" s="26" t="s">
        <v>574</v>
      </c>
      <c r="C439" s="27">
        <v>38551</v>
      </c>
      <c r="D439" s="26">
        <v>2005</v>
      </c>
      <c r="E439" s="26">
        <v>852</v>
      </c>
      <c r="F439" s="26">
        <v>79</v>
      </c>
      <c r="G439" s="26">
        <v>9998</v>
      </c>
      <c r="H439" s="28" t="s">
        <v>3010</v>
      </c>
      <c r="I439" s="28" t="s">
        <v>1299</v>
      </c>
      <c r="J439" s="28" t="s">
        <v>1684</v>
      </c>
    </row>
    <row r="440" spans="1:10" x14ac:dyDescent="0.25">
      <c r="A440" s="26">
        <v>11379</v>
      </c>
      <c r="B440" s="26" t="s">
        <v>608</v>
      </c>
      <c r="C440" s="27">
        <v>38552</v>
      </c>
      <c r="D440" s="26">
        <v>2005</v>
      </c>
      <c r="E440" s="26">
        <v>134</v>
      </c>
      <c r="F440" s="26">
        <v>766</v>
      </c>
      <c r="G440" s="26">
        <v>40145</v>
      </c>
      <c r="H440" s="28" t="s">
        <v>3010</v>
      </c>
      <c r="I440" s="28" t="s">
        <v>1274</v>
      </c>
      <c r="J440" s="28" t="s">
        <v>1685</v>
      </c>
    </row>
    <row r="441" spans="1:10" x14ac:dyDescent="0.25">
      <c r="A441" s="26">
        <v>11380</v>
      </c>
      <c r="B441" s="26" t="s">
        <v>608</v>
      </c>
      <c r="C441" s="27">
        <v>38552</v>
      </c>
      <c r="D441" s="26">
        <v>2005</v>
      </c>
      <c r="E441" s="26">
        <v>350</v>
      </c>
      <c r="F441" s="26">
        <v>18</v>
      </c>
      <c r="G441" s="26">
        <v>6300</v>
      </c>
      <c r="H441" s="28" t="s">
        <v>3011</v>
      </c>
      <c r="I441" s="28" t="s">
        <v>1272</v>
      </c>
      <c r="J441" s="28" t="s">
        <v>1686</v>
      </c>
    </row>
    <row r="442" spans="1:10" x14ac:dyDescent="0.25">
      <c r="A442" s="26">
        <v>11381</v>
      </c>
      <c r="B442" s="26" t="s">
        <v>675</v>
      </c>
      <c r="C442" s="27">
        <v>38554</v>
      </c>
      <c r="D442" s="26">
        <v>2005</v>
      </c>
      <c r="E442" s="26">
        <v>156</v>
      </c>
      <c r="F442" s="26">
        <v>11</v>
      </c>
      <c r="G442" s="26">
        <v>1716</v>
      </c>
      <c r="H442" s="28" t="s">
        <v>3010</v>
      </c>
      <c r="I442" s="28" t="s">
        <v>1274</v>
      </c>
      <c r="J442" s="28" t="s">
        <v>1687</v>
      </c>
    </row>
    <row r="443" spans="1:10" x14ac:dyDescent="0.25">
      <c r="A443" s="26">
        <v>11382</v>
      </c>
      <c r="B443" s="26" t="s">
        <v>703</v>
      </c>
      <c r="C443" s="27">
        <v>38555</v>
      </c>
      <c r="D443" s="26">
        <v>2005</v>
      </c>
      <c r="E443" s="26">
        <v>13</v>
      </c>
      <c r="F443" s="26">
        <v>18</v>
      </c>
      <c r="G443" s="26">
        <v>234</v>
      </c>
      <c r="H443" s="28" t="s">
        <v>3011</v>
      </c>
      <c r="I443" s="28" t="s">
        <v>1272</v>
      </c>
      <c r="J443" s="28" t="s">
        <v>1688</v>
      </c>
    </row>
    <row r="444" spans="1:10" x14ac:dyDescent="0.25">
      <c r="A444" s="26">
        <v>11383</v>
      </c>
      <c r="B444" s="26" t="s">
        <v>825</v>
      </c>
      <c r="C444" s="27">
        <v>38559</v>
      </c>
      <c r="D444" s="26">
        <v>2005</v>
      </c>
      <c r="E444" s="26">
        <v>305</v>
      </c>
      <c r="F444" s="26">
        <v>19</v>
      </c>
      <c r="G444" s="26">
        <v>5795</v>
      </c>
      <c r="H444" s="28" t="s">
        <v>3011</v>
      </c>
      <c r="I444" s="28" t="s">
        <v>1272</v>
      </c>
      <c r="J444" s="28" t="s">
        <v>1689</v>
      </c>
    </row>
    <row r="445" spans="1:10" x14ac:dyDescent="0.25">
      <c r="A445" s="26">
        <v>11384</v>
      </c>
      <c r="B445" s="26" t="s">
        <v>854</v>
      </c>
      <c r="C445" s="27">
        <v>38560</v>
      </c>
      <c r="D445" s="26">
        <v>2005</v>
      </c>
      <c r="E445" s="26">
        <v>244</v>
      </c>
      <c r="F445" s="26">
        <v>58</v>
      </c>
      <c r="G445" s="26">
        <v>14152</v>
      </c>
      <c r="H445" s="28" t="s">
        <v>3011</v>
      </c>
      <c r="I445" s="28" t="s">
        <v>1272</v>
      </c>
      <c r="J445" s="28" t="s">
        <v>1690</v>
      </c>
    </row>
    <row r="446" spans="1:10" x14ac:dyDescent="0.25">
      <c r="A446" s="26">
        <v>11385</v>
      </c>
      <c r="B446" s="26" t="s">
        <v>854</v>
      </c>
      <c r="C446" s="27">
        <v>38560</v>
      </c>
      <c r="D446" s="26">
        <v>2005</v>
      </c>
      <c r="E446" s="26">
        <v>293</v>
      </c>
      <c r="F446" s="26">
        <v>31</v>
      </c>
      <c r="G446" s="26">
        <v>9083</v>
      </c>
      <c r="H446" s="28" t="s">
        <v>3011</v>
      </c>
      <c r="I446" s="28" t="s">
        <v>1272</v>
      </c>
      <c r="J446" s="28" t="s">
        <v>1691</v>
      </c>
    </row>
    <row r="447" spans="1:10" x14ac:dyDescent="0.25">
      <c r="A447" s="26">
        <v>11387</v>
      </c>
      <c r="B447" s="26" t="s">
        <v>893</v>
      </c>
      <c r="C447" s="27">
        <v>38561</v>
      </c>
      <c r="D447" s="26">
        <v>2005</v>
      </c>
      <c r="E447" s="26">
        <v>187</v>
      </c>
      <c r="F447" s="26">
        <v>687</v>
      </c>
      <c r="G447" s="26">
        <v>49127</v>
      </c>
      <c r="H447" s="28" t="s">
        <v>3010</v>
      </c>
      <c r="I447" s="28" t="s">
        <v>1274</v>
      </c>
      <c r="J447" s="28" t="s">
        <v>1692</v>
      </c>
    </row>
    <row r="448" spans="1:10" x14ac:dyDescent="0.25">
      <c r="A448" s="26">
        <v>11386</v>
      </c>
      <c r="B448" s="26" t="s">
        <v>921</v>
      </c>
      <c r="C448" s="27">
        <v>38562</v>
      </c>
      <c r="D448" s="26">
        <v>2005</v>
      </c>
      <c r="E448" s="26">
        <v>278</v>
      </c>
      <c r="F448" s="26">
        <v>10</v>
      </c>
      <c r="G448" s="26">
        <v>2780</v>
      </c>
      <c r="H448" s="28" t="s">
        <v>3011</v>
      </c>
      <c r="I448" s="28" t="s">
        <v>1272</v>
      </c>
      <c r="J448" s="28" t="s">
        <v>1693</v>
      </c>
    </row>
    <row r="449" spans="1:10" x14ac:dyDescent="0.25">
      <c r="A449" s="26">
        <v>11388</v>
      </c>
      <c r="B449" s="26" t="s">
        <v>28</v>
      </c>
      <c r="C449" s="27">
        <v>38565</v>
      </c>
      <c r="D449" s="26">
        <v>2005</v>
      </c>
      <c r="E449" s="26">
        <v>48</v>
      </c>
      <c r="F449" s="26">
        <v>402</v>
      </c>
      <c r="G449" s="26">
        <v>17556</v>
      </c>
      <c r="H449" s="28" t="s">
        <v>3010</v>
      </c>
      <c r="I449" s="28" t="s">
        <v>1322</v>
      </c>
      <c r="J449" s="28" t="s">
        <v>1694</v>
      </c>
    </row>
    <row r="450" spans="1:10" x14ac:dyDescent="0.25">
      <c r="A450" s="26">
        <v>11389</v>
      </c>
      <c r="B450" s="26" t="s">
        <v>126</v>
      </c>
      <c r="C450" s="27">
        <v>38568</v>
      </c>
      <c r="D450" s="26">
        <v>2005</v>
      </c>
      <c r="E450" s="26">
        <v>60</v>
      </c>
      <c r="F450" s="26">
        <v>9</v>
      </c>
      <c r="G450" s="26">
        <v>540</v>
      </c>
      <c r="H450" s="28" t="s">
        <v>3011</v>
      </c>
      <c r="I450" s="28" t="s">
        <v>1272</v>
      </c>
      <c r="J450" s="28" t="s">
        <v>1695</v>
      </c>
    </row>
    <row r="451" spans="1:10" x14ac:dyDescent="0.25">
      <c r="A451" s="26">
        <v>11392</v>
      </c>
      <c r="B451" s="26" t="s">
        <v>157</v>
      </c>
      <c r="C451" s="27">
        <v>38569</v>
      </c>
      <c r="D451" s="26">
        <v>2005</v>
      </c>
      <c r="E451" s="26">
        <v>185</v>
      </c>
      <c r="F451" s="26">
        <v>172</v>
      </c>
      <c r="G451" s="26">
        <v>4031</v>
      </c>
      <c r="H451" s="28" t="s">
        <v>3010</v>
      </c>
      <c r="I451" s="28" t="s">
        <v>1322</v>
      </c>
      <c r="J451" s="28" t="s">
        <v>1696</v>
      </c>
    </row>
    <row r="452" spans="1:10" x14ac:dyDescent="0.25">
      <c r="A452" s="26">
        <v>11395</v>
      </c>
      <c r="B452" s="26" t="s">
        <v>265</v>
      </c>
      <c r="C452" s="27">
        <v>38572</v>
      </c>
      <c r="D452" s="26">
        <v>2005</v>
      </c>
      <c r="E452" s="26">
        <v>100</v>
      </c>
      <c r="F452" s="26">
        <v>46</v>
      </c>
      <c r="G452" s="26">
        <v>4600</v>
      </c>
      <c r="H452" s="28" t="s">
        <v>3011</v>
      </c>
      <c r="I452" s="28" t="s">
        <v>1272</v>
      </c>
      <c r="J452" s="28" t="s">
        <v>1697</v>
      </c>
    </row>
    <row r="453" spans="1:10" x14ac:dyDescent="0.25">
      <c r="A453" s="26">
        <v>11393</v>
      </c>
      <c r="B453" s="26" t="s">
        <v>325</v>
      </c>
      <c r="C453" s="27">
        <v>38574</v>
      </c>
      <c r="D453" s="26">
        <v>2005</v>
      </c>
      <c r="E453" s="26">
        <v>199</v>
      </c>
      <c r="F453" s="26">
        <v>33</v>
      </c>
      <c r="G453" s="26">
        <v>6567</v>
      </c>
      <c r="H453" s="28" t="s">
        <v>3011</v>
      </c>
      <c r="I453" s="28" t="s">
        <v>1272</v>
      </c>
      <c r="J453" s="28" t="s">
        <v>1698</v>
      </c>
    </row>
    <row r="454" spans="1:10" x14ac:dyDescent="0.25">
      <c r="A454" s="26">
        <v>11390</v>
      </c>
      <c r="B454" s="26" t="s">
        <v>509</v>
      </c>
      <c r="C454" s="27">
        <v>38580</v>
      </c>
      <c r="D454" s="26">
        <v>2005</v>
      </c>
      <c r="E454" s="26">
        <v>446</v>
      </c>
      <c r="F454" s="26">
        <v>10</v>
      </c>
      <c r="G454" s="26">
        <v>4460</v>
      </c>
      <c r="H454" s="28" t="s">
        <v>3011</v>
      </c>
      <c r="I454" s="28" t="s">
        <v>1272</v>
      </c>
      <c r="J454" s="28" t="s">
        <v>1699</v>
      </c>
    </row>
    <row r="455" spans="1:10" x14ac:dyDescent="0.25">
      <c r="A455" s="26">
        <v>11391</v>
      </c>
      <c r="B455" s="26" t="s">
        <v>541</v>
      </c>
      <c r="C455" s="27">
        <v>38581</v>
      </c>
      <c r="D455" s="26">
        <v>2005</v>
      </c>
      <c r="E455" s="26">
        <v>225</v>
      </c>
      <c r="F455" s="26">
        <v>14</v>
      </c>
      <c r="G455" s="26">
        <v>3150</v>
      </c>
      <c r="H455" s="28" t="s">
        <v>3011</v>
      </c>
      <c r="I455" s="28" t="s">
        <v>1272</v>
      </c>
      <c r="J455" s="28" t="s">
        <v>1700</v>
      </c>
    </row>
    <row r="456" spans="1:10" x14ac:dyDescent="0.25">
      <c r="A456" s="26">
        <v>11394</v>
      </c>
      <c r="B456" s="26" t="s">
        <v>579</v>
      </c>
      <c r="C456" s="27">
        <v>38582</v>
      </c>
      <c r="D456" s="26">
        <v>2005</v>
      </c>
      <c r="E456" s="26">
        <v>232</v>
      </c>
      <c r="F456" s="26">
        <v>14</v>
      </c>
      <c r="G456" s="26">
        <v>3248</v>
      </c>
      <c r="H456" s="28" t="s">
        <v>3011</v>
      </c>
      <c r="I456" s="28" t="s">
        <v>1272</v>
      </c>
      <c r="J456" s="28" t="s">
        <v>1701</v>
      </c>
    </row>
    <row r="457" spans="1:10" x14ac:dyDescent="0.25">
      <c r="A457" s="26">
        <v>11396</v>
      </c>
      <c r="B457" s="26" t="s">
        <v>739</v>
      </c>
      <c r="C457" s="27">
        <v>38587</v>
      </c>
      <c r="D457" s="26">
        <v>2005</v>
      </c>
      <c r="E457" s="26">
        <v>340</v>
      </c>
      <c r="F457" s="26">
        <v>7</v>
      </c>
      <c r="G457" s="26">
        <v>2380</v>
      </c>
      <c r="H457" s="28" t="s">
        <v>3011</v>
      </c>
      <c r="I457" s="28" t="s">
        <v>1272</v>
      </c>
      <c r="J457" s="28" t="s">
        <v>1702</v>
      </c>
    </row>
    <row r="458" spans="1:10" x14ac:dyDescent="0.25">
      <c r="A458" s="26">
        <v>11397</v>
      </c>
      <c r="B458" s="26" t="s">
        <v>828</v>
      </c>
      <c r="C458" s="27">
        <v>38590</v>
      </c>
      <c r="D458" s="26">
        <v>2005</v>
      </c>
      <c r="E458" s="26">
        <v>39</v>
      </c>
      <c r="F458" s="26">
        <v>57</v>
      </c>
      <c r="G458" s="26">
        <v>2223</v>
      </c>
      <c r="H458" s="28" t="s">
        <v>3011</v>
      </c>
      <c r="I458" s="28" t="s">
        <v>1272</v>
      </c>
      <c r="J458" s="28" t="s">
        <v>1703</v>
      </c>
    </row>
    <row r="459" spans="1:10" x14ac:dyDescent="0.25">
      <c r="A459" s="26">
        <v>11402</v>
      </c>
      <c r="B459" s="26" t="s">
        <v>828</v>
      </c>
      <c r="C459" s="27">
        <v>38590</v>
      </c>
      <c r="D459" s="26">
        <v>2005</v>
      </c>
      <c r="E459" s="26">
        <v>82</v>
      </c>
      <c r="F459" s="26">
        <v>76</v>
      </c>
      <c r="G459" s="26">
        <v>6232</v>
      </c>
      <c r="H459" s="28" t="s">
        <v>3011</v>
      </c>
      <c r="I459" s="28" t="s">
        <v>1272</v>
      </c>
      <c r="J459" s="28" t="s">
        <v>1704</v>
      </c>
    </row>
    <row r="460" spans="1:10" x14ac:dyDescent="0.25">
      <c r="A460" s="26">
        <v>11400</v>
      </c>
      <c r="B460" s="26" t="s">
        <v>858</v>
      </c>
      <c r="C460" s="27">
        <v>38591</v>
      </c>
      <c r="D460" s="26">
        <v>2005</v>
      </c>
      <c r="E460" s="26">
        <v>10</v>
      </c>
      <c r="F460" s="26">
        <v>188</v>
      </c>
      <c r="G460" s="26">
        <v>1880</v>
      </c>
      <c r="H460" s="28" t="s">
        <v>3010</v>
      </c>
      <c r="I460" s="28" t="s">
        <v>1270</v>
      </c>
      <c r="J460" s="28" t="s">
        <v>1705</v>
      </c>
    </row>
    <row r="461" spans="1:10" x14ac:dyDescent="0.25">
      <c r="A461" s="26">
        <v>11398</v>
      </c>
      <c r="B461" s="26" t="s">
        <v>895</v>
      </c>
      <c r="C461" s="27">
        <v>38592</v>
      </c>
      <c r="D461" s="26">
        <v>2005</v>
      </c>
      <c r="E461" s="26">
        <v>226</v>
      </c>
      <c r="F461" s="26">
        <v>100</v>
      </c>
      <c r="G461" s="26">
        <v>8292</v>
      </c>
      <c r="H461" s="28" t="s">
        <v>3010</v>
      </c>
      <c r="I461" s="28" t="s">
        <v>1322</v>
      </c>
      <c r="J461" s="28" t="s">
        <v>1706</v>
      </c>
    </row>
    <row r="462" spans="1:10" x14ac:dyDescent="0.25">
      <c r="A462" s="26">
        <v>11399</v>
      </c>
      <c r="B462" s="26" t="s">
        <v>924</v>
      </c>
      <c r="C462" s="27">
        <v>38593</v>
      </c>
      <c r="D462" s="26">
        <v>2005</v>
      </c>
      <c r="E462" s="26">
        <v>520</v>
      </c>
      <c r="F462" s="26">
        <v>116</v>
      </c>
      <c r="G462" s="26">
        <v>58770</v>
      </c>
      <c r="H462" s="28" t="s">
        <v>3010</v>
      </c>
      <c r="I462" s="28" t="s">
        <v>1283</v>
      </c>
      <c r="J462" s="28" t="s">
        <v>1707</v>
      </c>
    </row>
    <row r="463" spans="1:10" x14ac:dyDescent="0.25">
      <c r="A463" s="26">
        <v>11401</v>
      </c>
      <c r="B463" s="26" t="s">
        <v>952</v>
      </c>
      <c r="C463" s="27">
        <v>38594</v>
      </c>
      <c r="D463" s="26">
        <v>2005</v>
      </c>
      <c r="E463" s="26">
        <v>360</v>
      </c>
      <c r="F463" s="26">
        <v>29</v>
      </c>
      <c r="G463" s="26">
        <v>10440</v>
      </c>
      <c r="H463" s="28" t="s">
        <v>3011</v>
      </c>
      <c r="I463" s="28" t="s">
        <v>1272</v>
      </c>
      <c r="J463" s="28" t="s">
        <v>1708</v>
      </c>
    </row>
    <row r="464" spans="1:10" x14ac:dyDescent="0.25">
      <c r="A464" s="26">
        <v>11429</v>
      </c>
      <c r="B464" s="26" t="s">
        <v>33</v>
      </c>
      <c r="C464" s="27">
        <v>38596</v>
      </c>
      <c r="D464" s="26">
        <v>2005</v>
      </c>
      <c r="E464" s="26">
        <v>285</v>
      </c>
      <c r="F464" s="26">
        <v>34</v>
      </c>
      <c r="G464" s="26">
        <v>9690</v>
      </c>
      <c r="H464" s="28" t="s">
        <v>3011</v>
      </c>
      <c r="I464" s="28" t="s">
        <v>1272</v>
      </c>
      <c r="J464" s="28" t="s">
        <v>1709</v>
      </c>
    </row>
    <row r="465" spans="1:10" x14ac:dyDescent="0.25">
      <c r="A465" s="26">
        <v>11403</v>
      </c>
      <c r="B465" s="26" t="s">
        <v>159</v>
      </c>
      <c r="C465" s="27">
        <v>38600</v>
      </c>
      <c r="D465" s="26">
        <v>2005</v>
      </c>
      <c r="E465" s="26">
        <v>56</v>
      </c>
      <c r="F465" s="26">
        <v>188</v>
      </c>
      <c r="G465" s="26">
        <v>10528</v>
      </c>
      <c r="H465" s="28" t="s">
        <v>3010</v>
      </c>
      <c r="I465" s="28" t="s">
        <v>1270</v>
      </c>
      <c r="J465" s="28" t="s">
        <v>1710</v>
      </c>
    </row>
    <row r="466" spans="1:10" x14ac:dyDescent="0.25">
      <c r="A466" s="26">
        <v>11404</v>
      </c>
      <c r="B466" s="26" t="s">
        <v>194</v>
      </c>
      <c r="C466" s="27">
        <v>38601</v>
      </c>
      <c r="D466" s="26">
        <v>2005</v>
      </c>
      <c r="E466" s="26">
        <v>160</v>
      </c>
      <c r="F466" s="26">
        <v>12</v>
      </c>
      <c r="G466" s="26">
        <v>1920</v>
      </c>
      <c r="H466" s="28" t="s">
        <v>3011</v>
      </c>
      <c r="I466" s="28" t="s">
        <v>1272</v>
      </c>
      <c r="J466" s="28" t="s">
        <v>1711</v>
      </c>
    </row>
    <row r="467" spans="1:10" x14ac:dyDescent="0.25">
      <c r="A467" s="26">
        <v>11405</v>
      </c>
      <c r="B467" s="26" t="s">
        <v>194</v>
      </c>
      <c r="C467" s="27">
        <v>38601</v>
      </c>
      <c r="D467" s="26">
        <v>2005</v>
      </c>
      <c r="E467" s="26">
        <v>315</v>
      </c>
      <c r="F467" s="26">
        <v>14</v>
      </c>
      <c r="G467" s="26">
        <v>4410</v>
      </c>
      <c r="H467" s="28" t="s">
        <v>3011</v>
      </c>
      <c r="I467" s="28" t="s">
        <v>1272</v>
      </c>
      <c r="J467" s="28" t="s">
        <v>1712</v>
      </c>
    </row>
    <row r="468" spans="1:10" x14ac:dyDescent="0.25">
      <c r="A468" s="26">
        <v>11406</v>
      </c>
      <c r="B468" s="26" t="s">
        <v>194</v>
      </c>
      <c r="C468" s="27">
        <v>38601</v>
      </c>
      <c r="D468" s="26">
        <v>2005</v>
      </c>
      <c r="E468" s="26">
        <v>225</v>
      </c>
      <c r="F468" s="26">
        <v>29</v>
      </c>
      <c r="G468" s="26">
        <v>6525</v>
      </c>
      <c r="H468" s="28" t="s">
        <v>3010</v>
      </c>
      <c r="I468" s="28" t="s">
        <v>1283</v>
      </c>
      <c r="J468" s="28" t="s">
        <v>1713</v>
      </c>
    </row>
    <row r="469" spans="1:10" x14ac:dyDescent="0.25">
      <c r="A469" s="26">
        <v>11408</v>
      </c>
      <c r="B469" s="26" t="s">
        <v>194</v>
      </c>
      <c r="C469" s="27">
        <v>38601</v>
      </c>
      <c r="D469" s="26">
        <v>2005</v>
      </c>
      <c r="E469" s="26">
        <v>185</v>
      </c>
      <c r="F469" s="26">
        <v>43</v>
      </c>
      <c r="G469" s="26">
        <v>5550</v>
      </c>
      <c r="H469" s="28" t="s">
        <v>3011</v>
      </c>
      <c r="I469" s="28" t="s">
        <v>1272</v>
      </c>
      <c r="J469" s="28" t="s">
        <v>1714</v>
      </c>
    </row>
    <row r="470" spans="1:10" x14ac:dyDescent="0.25">
      <c r="A470" s="26">
        <v>11409</v>
      </c>
      <c r="B470" s="26" t="s">
        <v>232</v>
      </c>
      <c r="C470" s="27">
        <v>38602</v>
      </c>
      <c r="D470" s="26">
        <v>2005</v>
      </c>
      <c r="E470" s="26">
        <v>63</v>
      </c>
      <c r="F470" s="26">
        <v>486</v>
      </c>
      <c r="G470" s="26">
        <v>19203</v>
      </c>
      <c r="H470" s="28" t="s">
        <v>3010</v>
      </c>
      <c r="I470" s="28" t="s">
        <v>1283</v>
      </c>
      <c r="J470" s="28" t="s">
        <v>1715</v>
      </c>
    </row>
    <row r="471" spans="1:10" x14ac:dyDescent="0.25">
      <c r="A471" s="26">
        <v>11410</v>
      </c>
      <c r="B471" s="26" t="s">
        <v>270</v>
      </c>
      <c r="C471" s="27">
        <v>38603</v>
      </c>
      <c r="D471" s="26">
        <v>2005</v>
      </c>
      <c r="E471" s="26">
        <v>85</v>
      </c>
      <c r="F471" s="26">
        <v>7</v>
      </c>
      <c r="G471" s="26">
        <v>595</v>
      </c>
      <c r="H471" s="28" t="s">
        <v>3011</v>
      </c>
      <c r="I471" s="28" t="s">
        <v>1272</v>
      </c>
      <c r="J471" s="28" t="s">
        <v>1716</v>
      </c>
    </row>
    <row r="472" spans="1:10" x14ac:dyDescent="0.25">
      <c r="A472" s="26">
        <v>11411</v>
      </c>
      <c r="B472" s="26" t="s">
        <v>270</v>
      </c>
      <c r="C472" s="27">
        <v>38603</v>
      </c>
      <c r="D472" s="26">
        <v>2005</v>
      </c>
      <c r="E472" s="26">
        <v>155</v>
      </c>
      <c r="F472" s="26">
        <v>91</v>
      </c>
      <c r="G472" s="26">
        <v>6075</v>
      </c>
      <c r="H472" s="28" t="s">
        <v>3010</v>
      </c>
      <c r="I472" s="28" t="s">
        <v>1322</v>
      </c>
      <c r="J472" s="28" t="s">
        <v>1717</v>
      </c>
    </row>
    <row r="473" spans="1:10" x14ac:dyDescent="0.25">
      <c r="A473" s="26">
        <v>11412</v>
      </c>
      <c r="B473" s="26" t="s">
        <v>270</v>
      </c>
      <c r="C473" s="27">
        <v>38603</v>
      </c>
      <c r="D473" s="26">
        <v>2005</v>
      </c>
      <c r="E473" s="26">
        <v>348</v>
      </c>
      <c r="F473" s="26">
        <v>92</v>
      </c>
      <c r="G473" s="26">
        <v>32016</v>
      </c>
      <c r="H473" s="28" t="s">
        <v>3011</v>
      </c>
      <c r="I473" s="28" t="s">
        <v>1272</v>
      </c>
      <c r="J473" s="28" t="s">
        <v>1718</v>
      </c>
    </row>
    <row r="474" spans="1:10" x14ac:dyDescent="0.25">
      <c r="A474" s="26">
        <v>11428</v>
      </c>
      <c r="B474" s="26" t="s">
        <v>420</v>
      </c>
      <c r="C474" s="27">
        <v>38608</v>
      </c>
      <c r="D474" s="26">
        <v>2005</v>
      </c>
      <c r="E474" s="26">
        <v>381</v>
      </c>
      <c r="F474" s="26">
        <v>59</v>
      </c>
      <c r="G474" s="26">
        <v>22479</v>
      </c>
      <c r="H474" s="28" t="s">
        <v>3011</v>
      </c>
      <c r="I474" s="28" t="s">
        <v>1272</v>
      </c>
      <c r="J474" s="28" t="s">
        <v>1719</v>
      </c>
    </row>
    <row r="475" spans="1:10" x14ac:dyDescent="0.25">
      <c r="A475" s="26">
        <v>11413</v>
      </c>
      <c r="B475" s="26" t="s">
        <v>477</v>
      </c>
      <c r="C475" s="27">
        <v>38610</v>
      </c>
      <c r="D475" s="26">
        <v>2005</v>
      </c>
      <c r="E475" s="26">
        <v>280</v>
      </c>
      <c r="F475" s="26">
        <v>19</v>
      </c>
      <c r="G475" s="26">
        <v>5320</v>
      </c>
      <c r="H475" s="28" t="s">
        <v>3010</v>
      </c>
      <c r="I475" s="28" t="s">
        <v>1274</v>
      </c>
      <c r="J475" s="28" t="s">
        <v>1720</v>
      </c>
    </row>
    <row r="476" spans="1:10" x14ac:dyDescent="0.25">
      <c r="A476" s="26">
        <v>11414</v>
      </c>
      <c r="B476" s="26" t="s">
        <v>511</v>
      </c>
      <c r="C476" s="27">
        <v>38611</v>
      </c>
      <c r="D476" s="26">
        <v>2005</v>
      </c>
      <c r="E476" s="26">
        <v>174</v>
      </c>
      <c r="F476" s="26">
        <v>82</v>
      </c>
      <c r="G476" s="26">
        <v>14268</v>
      </c>
      <c r="H476" s="28" t="s">
        <v>3010</v>
      </c>
      <c r="I476" s="28" t="s">
        <v>1449</v>
      </c>
      <c r="J476" s="28" t="s">
        <v>1721</v>
      </c>
    </row>
    <row r="477" spans="1:10" x14ac:dyDescent="0.25">
      <c r="A477" s="26">
        <v>11415</v>
      </c>
      <c r="B477" s="26" t="s">
        <v>544</v>
      </c>
      <c r="C477" s="27">
        <v>38612</v>
      </c>
      <c r="D477" s="26">
        <v>2005</v>
      </c>
      <c r="E477" s="26">
        <v>92</v>
      </c>
      <c r="F477" s="26">
        <v>25</v>
      </c>
      <c r="G477" s="26">
        <v>2300</v>
      </c>
      <c r="H477" s="28" t="s">
        <v>3010</v>
      </c>
      <c r="I477" s="28" t="s">
        <v>1299</v>
      </c>
      <c r="J477" s="28" t="s">
        <v>1722</v>
      </c>
    </row>
    <row r="478" spans="1:10" x14ac:dyDescent="0.25">
      <c r="A478" s="26">
        <v>11416</v>
      </c>
      <c r="B478" s="26" t="s">
        <v>544</v>
      </c>
      <c r="C478" s="27">
        <v>38612</v>
      </c>
      <c r="D478" s="26">
        <v>2005</v>
      </c>
      <c r="E478" s="26">
        <v>222</v>
      </c>
      <c r="F478" s="26">
        <v>13</v>
      </c>
      <c r="G478" s="26">
        <v>2886</v>
      </c>
      <c r="H478" s="28" t="s">
        <v>3010</v>
      </c>
      <c r="I478" s="28" t="s">
        <v>1274</v>
      </c>
      <c r="J478" s="28" t="s">
        <v>1723</v>
      </c>
    </row>
    <row r="479" spans="1:10" x14ac:dyDescent="0.25">
      <c r="A479" s="26">
        <v>11417</v>
      </c>
      <c r="B479" s="26" t="s">
        <v>582</v>
      </c>
      <c r="C479" s="27">
        <v>38613</v>
      </c>
      <c r="D479" s="26">
        <v>2005</v>
      </c>
      <c r="E479" s="26">
        <v>245</v>
      </c>
      <c r="F479" s="26">
        <v>124</v>
      </c>
      <c r="G479" s="26">
        <v>28182</v>
      </c>
      <c r="H479" s="28" t="s">
        <v>3010</v>
      </c>
      <c r="I479" s="28" t="s">
        <v>1274</v>
      </c>
      <c r="J479" s="28" t="s">
        <v>1724</v>
      </c>
    </row>
    <row r="480" spans="1:10" x14ac:dyDescent="0.25">
      <c r="A480" s="26">
        <v>11418</v>
      </c>
      <c r="B480" s="26" t="s">
        <v>582</v>
      </c>
      <c r="C480" s="27">
        <v>38613</v>
      </c>
      <c r="D480" s="26">
        <v>2005</v>
      </c>
      <c r="E480" s="26">
        <v>230</v>
      </c>
      <c r="F480" s="26">
        <v>101</v>
      </c>
      <c r="G480" s="26">
        <v>8420</v>
      </c>
      <c r="H480" s="28" t="s">
        <v>3010</v>
      </c>
      <c r="I480" s="28" t="s">
        <v>1274</v>
      </c>
      <c r="J480" s="28" t="s">
        <v>1725</v>
      </c>
    </row>
    <row r="481" spans="1:10" x14ac:dyDescent="0.25">
      <c r="A481" s="26">
        <v>11419</v>
      </c>
      <c r="B481" s="26" t="s">
        <v>582</v>
      </c>
      <c r="C481" s="27">
        <v>38613</v>
      </c>
      <c r="D481" s="26">
        <v>2005</v>
      </c>
      <c r="E481" s="26">
        <v>176</v>
      </c>
      <c r="F481" s="26">
        <v>150</v>
      </c>
      <c r="G481" s="26">
        <v>26400</v>
      </c>
      <c r="H481" s="28" t="s">
        <v>3010</v>
      </c>
      <c r="I481" s="28" t="s">
        <v>1322</v>
      </c>
      <c r="J481" s="28" t="s">
        <v>1726</v>
      </c>
    </row>
    <row r="482" spans="1:10" x14ac:dyDescent="0.25">
      <c r="A482" s="26">
        <v>11420</v>
      </c>
      <c r="B482" s="26" t="s">
        <v>582</v>
      </c>
      <c r="C482" s="27">
        <v>38613</v>
      </c>
      <c r="D482" s="26">
        <v>2005</v>
      </c>
      <c r="E482" s="26">
        <v>99</v>
      </c>
      <c r="F482" s="26">
        <v>71</v>
      </c>
      <c r="G482" s="26">
        <v>5909</v>
      </c>
      <c r="H482" s="28" t="s">
        <v>3010</v>
      </c>
      <c r="I482" s="28" t="s">
        <v>1299</v>
      </c>
      <c r="J482" s="28" t="s">
        <v>1727</v>
      </c>
    </row>
    <row r="483" spans="1:10" x14ac:dyDescent="0.25">
      <c r="A483" s="26">
        <v>11421</v>
      </c>
      <c r="B483" s="26" t="s">
        <v>582</v>
      </c>
      <c r="C483" s="27">
        <v>38613</v>
      </c>
      <c r="D483" s="26">
        <v>2005</v>
      </c>
      <c r="E483" s="26">
        <v>31</v>
      </c>
      <c r="F483" s="26">
        <v>38</v>
      </c>
      <c r="G483" s="26">
        <v>1178</v>
      </c>
      <c r="H483" s="28" t="s">
        <v>3010</v>
      </c>
      <c r="I483" s="28" t="s">
        <v>1274</v>
      </c>
      <c r="J483" s="28" t="s">
        <v>1728</v>
      </c>
    </row>
    <row r="484" spans="1:10" x14ac:dyDescent="0.25">
      <c r="A484" s="26">
        <v>11422</v>
      </c>
      <c r="B484" s="26" t="s">
        <v>615</v>
      </c>
      <c r="C484" s="27">
        <v>38614</v>
      </c>
      <c r="D484" s="26">
        <v>2005</v>
      </c>
      <c r="E484" s="26">
        <v>124</v>
      </c>
      <c r="F484" s="26">
        <v>4</v>
      </c>
      <c r="G484" s="26">
        <v>496</v>
      </c>
      <c r="H484" s="28" t="s">
        <v>3010</v>
      </c>
      <c r="I484" s="28" t="s">
        <v>1322</v>
      </c>
      <c r="J484" s="28" t="s">
        <v>1729</v>
      </c>
    </row>
    <row r="485" spans="1:10" x14ac:dyDescent="0.25">
      <c r="A485" s="26">
        <v>11423</v>
      </c>
      <c r="B485" s="26" t="s">
        <v>615</v>
      </c>
      <c r="C485" s="27">
        <v>38614</v>
      </c>
      <c r="D485" s="26">
        <v>2005</v>
      </c>
      <c r="E485" s="26">
        <v>71</v>
      </c>
      <c r="F485" s="26">
        <v>21</v>
      </c>
      <c r="G485" s="26">
        <v>1491</v>
      </c>
      <c r="H485" s="28" t="s">
        <v>3010</v>
      </c>
      <c r="I485" s="28" t="s">
        <v>1299</v>
      </c>
      <c r="J485" s="28" t="s">
        <v>1730</v>
      </c>
    </row>
    <row r="486" spans="1:10" x14ac:dyDescent="0.25">
      <c r="A486" s="26">
        <v>11424</v>
      </c>
      <c r="B486" s="26" t="s">
        <v>615</v>
      </c>
      <c r="C486" s="27">
        <v>38614</v>
      </c>
      <c r="D486" s="26">
        <v>2005</v>
      </c>
      <c r="E486" s="26">
        <v>103</v>
      </c>
      <c r="F486" s="26">
        <v>55</v>
      </c>
      <c r="G486" s="26">
        <v>5665</v>
      </c>
      <c r="H486" s="28" t="s">
        <v>3010</v>
      </c>
      <c r="I486" s="28" t="s">
        <v>1299</v>
      </c>
      <c r="J486" s="28" t="s">
        <v>1731</v>
      </c>
    </row>
    <row r="487" spans="1:10" x14ac:dyDescent="0.25">
      <c r="A487" s="26">
        <v>11425</v>
      </c>
      <c r="B487" s="26" t="s">
        <v>615</v>
      </c>
      <c r="C487" s="27">
        <v>38614</v>
      </c>
      <c r="D487" s="26">
        <v>2005</v>
      </c>
      <c r="E487" s="26">
        <v>107</v>
      </c>
      <c r="F487" s="26">
        <v>15</v>
      </c>
      <c r="G487" s="26">
        <v>1605</v>
      </c>
      <c r="H487" s="28" t="s">
        <v>3010</v>
      </c>
      <c r="I487" s="28" t="s">
        <v>1299</v>
      </c>
      <c r="J487" s="28" t="s">
        <v>1732</v>
      </c>
    </row>
    <row r="488" spans="1:10" x14ac:dyDescent="0.25">
      <c r="A488" s="26">
        <v>11426</v>
      </c>
      <c r="B488" s="26" t="s">
        <v>649</v>
      </c>
      <c r="C488" s="27">
        <v>38615</v>
      </c>
      <c r="D488" s="26">
        <v>2005</v>
      </c>
      <c r="E488" s="26">
        <v>175</v>
      </c>
      <c r="F488" s="26">
        <v>10</v>
      </c>
      <c r="G488" s="26">
        <v>1750</v>
      </c>
      <c r="H488" s="28" t="s">
        <v>3010</v>
      </c>
      <c r="I488" s="28" t="s">
        <v>1299</v>
      </c>
      <c r="J488" s="28" t="s">
        <v>1733</v>
      </c>
    </row>
    <row r="489" spans="1:10" x14ac:dyDescent="0.25">
      <c r="A489" s="26">
        <v>11427</v>
      </c>
      <c r="B489" s="26" t="s">
        <v>649</v>
      </c>
      <c r="C489" s="27">
        <v>38615</v>
      </c>
      <c r="D489" s="26">
        <v>2005</v>
      </c>
      <c r="E489" s="26">
        <v>26</v>
      </c>
      <c r="F489" s="26">
        <v>49</v>
      </c>
      <c r="G489" s="26">
        <v>2303</v>
      </c>
      <c r="H489" s="28" t="s">
        <v>3011</v>
      </c>
      <c r="I489" s="28" t="s">
        <v>1272</v>
      </c>
      <c r="J489" s="28" t="s">
        <v>1734</v>
      </c>
    </row>
    <row r="490" spans="1:10" x14ac:dyDescent="0.25">
      <c r="A490" s="26">
        <v>11430</v>
      </c>
      <c r="B490" s="26" t="s">
        <v>862</v>
      </c>
      <c r="C490" s="27">
        <v>38622</v>
      </c>
      <c r="D490" s="26">
        <v>2005</v>
      </c>
      <c r="E490" s="26">
        <v>298</v>
      </c>
      <c r="F490" s="26">
        <v>52</v>
      </c>
      <c r="G490" s="26">
        <v>15496</v>
      </c>
      <c r="H490" s="28" t="s">
        <v>3011</v>
      </c>
      <c r="I490" s="28" t="s">
        <v>1272</v>
      </c>
      <c r="J490" s="28" t="s">
        <v>1735</v>
      </c>
    </row>
    <row r="491" spans="1:10" x14ac:dyDescent="0.25">
      <c r="A491" s="26">
        <v>11431</v>
      </c>
      <c r="B491" s="26" t="s">
        <v>862</v>
      </c>
      <c r="C491" s="27">
        <v>38622</v>
      </c>
      <c r="D491" s="26">
        <v>2005</v>
      </c>
      <c r="E491" s="26">
        <v>440</v>
      </c>
      <c r="F491" s="26">
        <v>27</v>
      </c>
      <c r="G491" s="26">
        <v>11880</v>
      </c>
      <c r="H491" s="28" t="s">
        <v>3011</v>
      </c>
      <c r="I491" s="28" t="s">
        <v>1272</v>
      </c>
      <c r="J491" s="28" t="s">
        <v>1736</v>
      </c>
    </row>
    <row r="492" spans="1:10" x14ac:dyDescent="0.25">
      <c r="A492" s="26">
        <v>11432</v>
      </c>
      <c r="B492" s="26" t="s">
        <v>36</v>
      </c>
      <c r="C492" s="27">
        <v>38626</v>
      </c>
      <c r="D492" s="26">
        <v>2005</v>
      </c>
      <c r="E492" s="26">
        <v>287</v>
      </c>
      <c r="F492" s="26">
        <v>216</v>
      </c>
      <c r="G492" s="26">
        <v>51142</v>
      </c>
      <c r="H492" s="28" t="s">
        <v>3010</v>
      </c>
      <c r="I492" s="28" t="s">
        <v>1274</v>
      </c>
      <c r="J492" s="28" t="s">
        <v>1737</v>
      </c>
    </row>
    <row r="493" spans="1:10" x14ac:dyDescent="0.25">
      <c r="A493" s="26">
        <v>11440</v>
      </c>
      <c r="B493" s="26" t="s">
        <v>68</v>
      </c>
      <c r="C493" s="27">
        <v>38627</v>
      </c>
      <c r="D493" s="26">
        <v>2005</v>
      </c>
      <c r="E493" s="26">
        <v>217</v>
      </c>
      <c r="F493" s="26">
        <v>12</v>
      </c>
      <c r="G493" s="26">
        <v>2604</v>
      </c>
      <c r="H493" s="28" t="s">
        <v>3011</v>
      </c>
      <c r="I493" s="28" t="s">
        <v>1272</v>
      </c>
      <c r="J493" s="28" t="s">
        <v>1738</v>
      </c>
    </row>
    <row r="494" spans="1:10" x14ac:dyDescent="0.25">
      <c r="A494" s="26">
        <v>11434</v>
      </c>
      <c r="B494" s="26" t="s">
        <v>101</v>
      </c>
      <c r="C494" s="27">
        <v>38628</v>
      </c>
      <c r="D494" s="26">
        <v>2005</v>
      </c>
      <c r="E494" s="26">
        <v>130</v>
      </c>
      <c r="F494" s="26">
        <v>34</v>
      </c>
      <c r="G494" s="26">
        <v>4420</v>
      </c>
      <c r="H494" s="28" t="s">
        <v>3011</v>
      </c>
      <c r="I494" s="28" t="s">
        <v>1272</v>
      </c>
      <c r="J494" s="28" t="s">
        <v>1739</v>
      </c>
    </row>
    <row r="495" spans="1:10" x14ac:dyDescent="0.25">
      <c r="A495" s="26">
        <v>11435</v>
      </c>
      <c r="B495" s="26" t="s">
        <v>101</v>
      </c>
      <c r="C495" s="27">
        <v>38628</v>
      </c>
      <c r="D495" s="26">
        <v>2005</v>
      </c>
      <c r="E495" s="26">
        <v>133</v>
      </c>
      <c r="F495" s="26">
        <v>131</v>
      </c>
      <c r="G495" s="26">
        <v>16257</v>
      </c>
      <c r="H495" s="28" t="s">
        <v>3010</v>
      </c>
      <c r="I495" s="28" t="s">
        <v>1322</v>
      </c>
      <c r="J495" s="28" t="s">
        <v>1740</v>
      </c>
    </row>
    <row r="496" spans="1:10" x14ac:dyDescent="0.25">
      <c r="A496" s="26">
        <v>11436</v>
      </c>
      <c r="B496" s="26" t="s">
        <v>130</v>
      </c>
      <c r="C496" s="27">
        <v>38629</v>
      </c>
      <c r="D496" s="26">
        <v>2005</v>
      </c>
      <c r="E496" s="26">
        <v>164</v>
      </c>
      <c r="F496" s="26">
        <v>65</v>
      </c>
      <c r="G496" s="26">
        <v>1408</v>
      </c>
      <c r="H496" s="28" t="s">
        <v>3010</v>
      </c>
      <c r="I496" s="28" t="s">
        <v>1283</v>
      </c>
      <c r="J496" s="28" t="s">
        <v>1741</v>
      </c>
    </row>
    <row r="497" spans="1:10" x14ac:dyDescent="0.25">
      <c r="A497" s="26">
        <v>11433</v>
      </c>
      <c r="B497" s="26" t="s">
        <v>164</v>
      </c>
      <c r="C497" s="27">
        <v>38630</v>
      </c>
      <c r="D497" s="26">
        <v>2005</v>
      </c>
      <c r="E497" s="26">
        <v>3</v>
      </c>
      <c r="F497" s="26">
        <v>13</v>
      </c>
      <c r="G497" s="26">
        <v>39</v>
      </c>
      <c r="H497" s="28" t="s">
        <v>3011</v>
      </c>
      <c r="I497" s="28" t="s">
        <v>1272</v>
      </c>
      <c r="J497" s="28" t="s">
        <v>1742</v>
      </c>
    </row>
    <row r="498" spans="1:10" x14ac:dyDescent="0.25">
      <c r="A498" s="26">
        <v>11437</v>
      </c>
      <c r="B498" s="26" t="s">
        <v>164</v>
      </c>
      <c r="C498" s="27">
        <v>38630</v>
      </c>
      <c r="D498" s="26">
        <v>2005</v>
      </c>
      <c r="E498" s="26">
        <v>117</v>
      </c>
      <c r="F498" s="26">
        <v>204</v>
      </c>
      <c r="G498" s="26">
        <v>12877</v>
      </c>
      <c r="H498" s="28" t="s">
        <v>3010</v>
      </c>
      <c r="I498" s="28" t="s">
        <v>1274</v>
      </c>
      <c r="J498" s="28" t="s">
        <v>1743</v>
      </c>
    </row>
    <row r="499" spans="1:10" x14ac:dyDescent="0.25">
      <c r="A499" s="26">
        <v>11438</v>
      </c>
      <c r="B499" s="26" t="s">
        <v>164</v>
      </c>
      <c r="C499" s="27">
        <v>38630</v>
      </c>
      <c r="D499" s="26">
        <v>2005</v>
      </c>
      <c r="E499" s="26">
        <v>453</v>
      </c>
      <c r="F499" s="26">
        <v>63</v>
      </c>
      <c r="G499" s="26">
        <v>12303</v>
      </c>
      <c r="H499" s="28" t="s">
        <v>3010</v>
      </c>
      <c r="I499" s="28" t="s">
        <v>1322</v>
      </c>
      <c r="J499" s="28" t="s">
        <v>1744</v>
      </c>
    </row>
    <row r="500" spans="1:10" x14ac:dyDescent="0.25">
      <c r="A500" s="26">
        <v>11439</v>
      </c>
      <c r="B500" s="26" t="s">
        <v>235</v>
      </c>
      <c r="C500" s="27">
        <v>38632</v>
      </c>
      <c r="D500" s="26">
        <v>2005</v>
      </c>
      <c r="E500" s="26">
        <v>42</v>
      </c>
      <c r="F500" s="26">
        <v>4294</v>
      </c>
      <c r="G500" s="26">
        <v>121743</v>
      </c>
      <c r="H500" s="28" t="s">
        <v>3010</v>
      </c>
      <c r="I500" s="28" t="s">
        <v>1283</v>
      </c>
      <c r="J500" s="28" t="s">
        <v>1745</v>
      </c>
    </row>
    <row r="501" spans="1:10" x14ac:dyDescent="0.25">
      <c r="A501" s="26">
        <v>11441</v>
      </c>
      <c r="B501" s="26" t="s">
        <v>330</v>
      </c>
      <c r="C501" s="27">
        <v>38635</v>
      </c>
      <c r="D501" s="26">
        <v>2005</v>
      </c>
      <c r="E501" s="26">
        <v>44</v>
      </c>
      <c r="F501" s="26">
        <v>767</v>
      </c>
      <c r="G501" s="26">
        <v>31438</v>
      </c>
      <c r="H501" s="28" t="s">
        <v>3010</v>
      </c>
      <c r="I501" s="28" t="s">
        <v>1299</v>
      </c>
      <c r="J501" s="28" t="s">
        <v>1746</v>
      </c>
    </row>
    <row r="502" spans="1:10" x14ac:dyDescent="0.25">
      <c r="A502" s="26">
        <v>11442</v>
      </c>
      <c r="B502" s="26" t="s">
        <v>363</v>
      </c>
      <c r="C502" s="27">
        <v>38637</v>
      </c>
      <c r="D502" s="26">
        <v>2005</v>
      </c>
      <c r="E502" s="26">
        <v>685</v>
      </c>
      <c r="F502" s="26">
        <v>17</v>
      </c>
      <c r="G502" s="26">
        <v>4925</v>
      </c>
      <c r="H502" s="28" t="s">
        <v>3010</v>
      </c>
      <c r="I502" s="28" t="s">
        <v>1299</v>
      </c>
      <c r="J502" s="28" t="s">
        <v>1747</v>
      </c>
    </row>
    <row r="503" spans="1:10" x14ac:dyDescent="0.25">
      <c r="A503" s="26">
        <v>11445</v>
      </c>
      <c r="B503" s="26" t="s">
        <v>447</v>
      </c>
      <c r="C503" s="27">
        <v>38639</v>
      </c>
      <c r="D503" s="26">
        <v>2005</v>
      </c>
      <c r="E503" s="26">
        <v>161</v>
      </c>
      <c r="F503" s="26">
        <v>35</v>
      </c>
      <c r="G503" s="26">
        <v>5635</v>
      </c>
      <c r="H503" s="28" t="s">
        <v>3010</v>
      </c>
      <c r="I503" s="28" t="s">
        <v>1268</v>
      </c>
      <c r="J503" s="28" t="s">
        <v>1748</v>
      </c>
    </row>
    <row r="504" spans="1:10" x14ac:dyDescent="0.25">
      <c r="A504" s="26">
        <v>11444</v>
      </c>
      <c r="B504" s="26" t="s">
        <v>545</v>
      </c>
      <c r="C504" s="27">
        <v>38642</v>
      </c>
      <c r="D504" s="26">
        <v>2005</v>
      </c>
      <c r="E504" s="26">
        <v>374</v>
      </c>
      <c r="F504" s="26">
        <v>29</v>
      </c>
      <c r="G504" s="26">
        <v>10846</v>
      </c>
      <c r="H504" s="28" t="s">
        <v>3011</v>
      </c>
      <c r="I504" s="28" t="s">
        <v>1272</v>
      </c>
      <c r="J504" s="28" t="s">
        <v>1749</v>
      </c>
    </row>
    <row r="505" spans="1:10" x14ac:dyDescent="0.25">
      <c r="A505" s="26">
        <v>11446</v>
      </c>
      <c r="B505" s="26" t="s">
        <v>584</v>
      </c>
      <c r="C505" s="27">
        <v>38643</v>
      </c>
      <c r="D505" s="26">
        <v>2005</v>
      </c>
      <c r="E505" s="26">
        <v>174</v>
      </c>
      <c r="F505" s="26">
        <v>18</v>
      </c>
      <c r="G505" s="26">
        <v>4320</v>
      </c>
      <c r="H505" s="28" t="s">
        <v>3010</v>
      </c>
      <c r="I505" s="28" t="s">
        <v>1274</v>
      </c>
      <c r="J505" s="28" t="s">
        <v>1750</v>
      </c>
    </row>
    <row r="506" spans="1:10" x14ac:dyDescent="0.25">
      <c r="A506" s="26">
        <v>11447</v>
      </c>
      <c r="B506" s="26" t="s">
        <v>584</v>
      </c>
      <c r="C506" s="27">
        <v>38643</v>
      </c>
      <c r="D506" s="26">
        <v>2005</v>
      </c>
      <c r="E506" s="26">
        <v>103</v>
      </c>
      <c r="F506" s="26">
        <v>49</v>
      </c>
      <c r="G506" s="26">
        <v>5047</v>
      </c>
      <c r="H506" s="28" t="s">
        <v>3010</v>
      </c>
      <c r="I506" s="28" t="s">
        <v>1449</v>
      </c>
      <c r="J506" s="28" t="s">
        <v>1751</v>
      </c>
    </row>
    <row r="507" spans="1:10" x14ac:dyDescent="0.25">
      <c r="A507" s="26">
        <v>11448</v>
      </c>
      <c r="B507" s="26" t="s">
        <v>618</v>
      </c>
      <c r="C507" s="27">
        <v>38644</v>
      </c>
      <c r="D507" s="26">
        <v>2005</v>
      </c>
      <c r="E507" s="26">
        <v>170</v>
      </c>
      <c r="F507" s="26">
        <v>22</v>
      </c>
      <c r="G507" s="26">
        <v>3740</v>
      </c>
      <c r="H507" s="28" t="s">
        <v>3010</v>
      </c>
      <c r="I507" s="28" t="s">
        <v>1449</v>
      </c>
      <c r="J507" s="28" t="s">
        <v>1752</v>
      </c>
    </row>
    <row r="508" spans="1:10" x14ac:dyDescent="0.25">
      <c r="A508" s="26">
        <v>11449</v>
      </c>
      <c r="B508" s="26" t="s">
        <v>679</v>
      </c>
      <c r="C508" s="27">
        <v>38646</v>
      </c>
      <c r="D508" s="26">
        <v>2005</v>
      </c>
      <c r="E508" s="26">
        <v>220</v>
      </c>
      <c r="F508" s="26">
        <v>204</v>
      </c>
      <c r="G508" s="26">
        <v>35024</v>
      </c>
      <c r="H508" s="28" t="s">
        <v>3010</v>
      </c>
      <c r="I508" s="28" t="s">
        <v>1274</v>
      </c>
      <c r="J508" s="28" t="s">
        <v>1753</v>
      </c>
    </row>
    <row r="509" spans="1:10" x14ac:dyDescent="0.25">
      <c r="A509" s="26">
        <v>11450</v>
      </c>
      <c r="B509" s="26" t="s">
        <v>679</v>
      </c>
      <c r="C509" s="27">
        <v>38646</v>
      </c>
      <c r="D509" s="26">
        <v>2005</v>
      </c>
      <c r="E509" s="26">
        <v>17</v>
      </c>
      <c r="F509" s="26">
        <v>23</v>
      </c>
      <c r="G509" s="26">
        <v>391</v>
      </c>
      <c r="H509" s="28" t="s">
        <v>3010</v>
      </c>
      <c r="I509" s="28" t="s">
        <v>1299</v>
      </c>
      <c r="J509" s="28" t="s">
        <v>1754</v>
      </c>
    </row>
    <row r="510" spans="1:10" x14ac:dyDescent="0.25">
      <c r="A510" s="26">
        <v>11451</v>
      </c>
      <c r="B510" s="26" t="s">
        <v>679</v>
      </c>
      <c r="C510" s="27">
        <v>38646</v>
      </c>
      <c r="D510" s="26">
        <v>2005</v>
      </c>
      <c r="E510" s="26">
        <v>107</v>
      </c>
      <c r="F510" s="26">
        <v>244</v>
      </c>
      <c r="G510" s="26">
        <v>16121</v>
      </c>
      <c r="H510" s="28" t="s">
        <v>3010</v>
      </c>
      <c r="I510" s="28" t="s">
        <v>1270</v>
      </c>
      <c r="J510" s="28" t="s">
        <v>1755</v>
      </c>
    </row>
    <row r="511" spans="1:10" x14ac:dyDescent="0.25">
      <c r="A511" s="26">
        <v>11452</v>
      </c>
      <c r="B511" s="26" t="s">
        <v>679</v>
      </c>
      <c r="C511" s="27">
        <v>38646</v>
      </c>
      <c r="D511" s="26">
        <v>2005</v>
      </c>
      <c r="E511" s="26">
        <v>346</v>
      </c>
      <c r="F511" s="26">
        <v>175</v>
      </c>
      <c r="G511" s="26">
        <v>14904</v>
      </c>
      <c r="H511" s="28" t="s">
        <v>3010</v>
      </c>
      <c r="I511" s="28" t="s">
        <v>1322</v>
      </c>
      <c r="J511" s="28" t="s">
        <v>1756</v>
      </c>
    </row>
    <row r="512" spans="1:10" x14ac:dyDescent="0.25">
      <c r="A512" s="26">
        <v>11453</v>
      </c>
      <c r="B512" s="26" t="s">
        <v>679</v>
      </c>
      <c r="C512" s="27">
        <v>38647</v>
      </c>
      <c r="D512" s="26">
        <v>2005</v>
      </c>
      <c r="E512" s="26">
        <v>1042</v>
      </c>
      <c r="F512" s="26">
        <v>118</v>
      </c>
      <c r="G512" s="26">
        <v>49028</v>
      </c>
      <c r="H512" s="28" t="s">
        <v>3010</v>
      </c>
      <c r="I512" s="28" t="s">
        <v>1322</v>
      </c>
      <c r="J512" s="28" t="s">
        <v>1757</v>
      </c>
    </row>
    <row r="513" spans="1:10" x14ac:dyDescent="0.25">
      <c r="A513" s="26">
        <v>11454</v>
      </c>
      <c r="B513" s="26" t="s">
        <v>679</v>
      </c>
      <c r="C513" s="27">
        <v>38647</v>
      </c>
      <c r="D513" s="26">
        <v>2005</v>
      </c>
      <c r="E513" s="26">
        <v>939</v>
      </c>
      <c r="F513" s="26">
        <v>466</v>
      </c>
      <c r="G513" s="26">
        <v>436625</v>
      </c>
      <c r="H513" s="28" t="s">
        <v>3010</v>
      </c>
      <c r="I513" s="28" t="s">
        <v>1322</v>
      </c>
      <c r="J513" s="28" t="s">
        <v>1758</v>
      </c>
    </row>
    <row r="514" spans="1:10" x14ac:dyDescent="0.25">
      <c r="A514" s="26">
        <v>11455</v>
      </c>
      <c r="B514" s="26" t="s">
        <v>679</v>
      </c>
      <c r="C514" s="27">
        <v>38646</v>
      </c>
      <c r="D514" s="26">
        <v>2005</v>
      </c>
      <c r="E514" s="26">
        <v>67</v>
      </c>
      <c r="F514" s="26">
        <v>10</v>
      </c>
      <c r="G514" s="26">
        <v>670</v>
      </c>
      <c r="H514" s="28" t="s">
        <v>3010</v>
      </c>
      <c r="I514" s="28" t="s">
        <v>1530</v>
      </c>
      <c r="J514" s="28" t="s">
        <v>1759</v>
      </c>
    </row>
    <row r="515" spans="1:10" x14ac:dyDescent="0.25">
      <c r="A515" s="26">
        <v>11456</v>
      </c>
      <c r="B515" s="26" t="s">
        <v>679</v>
      </c>
      <c r="C515" s="27">
        <v>38647</v>
      </c>
      <c r="D515" s="26">
        <v>2005</v>
      </c>
      <c r="E515" s="26">
        <v>1217</v>
      </c>
      <c r="F515" s="26">
        <v>67</v>
      </c>
      <c r="G515" s="26">
        <v>81175</v>
      </c>
      <c r="H515" s="28" t="s">
        <v>3010</v>
      </c>
      <c r="I515" s="28" t="s">
        <v>1322</v>
      </c>
      <c r="J515" s="28" t="s">
        <v>1760</v>
      </c>
    </row>
    <row r="516" spans="1:10" x14ac:dyDescent="0.25">
      <c r="A516" s="26">
        <v>11457</v>
      </c>
      <c r="B516" s="26" t="s">
        <v>679</v>
      </c>
      <c r="C516" s="27">
        <v>38647</v>
      </c>
      <c r="D516" s="26">
        <v>2005</v>
      </c>
      <c r="E516" s="26">
        <v>1301</v>
      </c>
      <c r="F516" s="26">
        <v>43</v>
      </c>
      <c r="G516" s="26">
        <v>34181</v>
      </c>
      <c r="H516" s="28" t="s">
        <v>3010</v>
      </c>
      <c r="I516" s="28" t="s">
        <v>1322</v>
      </c>
      <c r="J516" s="28" t="s">
        <v>1761</v>
      </c>
    </row>
    <row r="517" spans="1:10" x14ac:dyDescent="0.25">
      <c r="A517" s="26">
        <v>11458</v>
      </c>
      <c r="B517" s="26" t="s">
        <v>708</v>
      </c>
      <c r="C517" s="27">
        <v>38647</v>
      </c>
      <c r="D517" s="26">
        <v>2005</v>
      </c>
      <c r="E517" s="26">
        <v>1889</v>
      </c>
      <c r="F517" s="26">
        <v>289</v>
      </c>
      <c r="G517" s="26">
        <v>54238</v>
      </c>
      <c r="H517" s="28" t="s">
        <v>3010</v>
      </c>
      <c r="I517" s="28" t="s">
        <v>1299</v>
      </c>
      <c r="J517" s="28" t="s">
        <v>1762</v>
      </c>
    </row>
    <row r="518" spans="1:10" x14ac:dyDescent="0.25">
      <c r="A518" s="26">
        <v>11459</v>
      </c>
      <c r="B518" s="26" t="s">
        <v>708</v>
      </c>
      <c r="C518" s="27">
        <v>38647</v>
      </c>
      <c r="D518" s="26">
        <v>2005</v>
      </c>
      <c r="E518" s="26">
        <v>523</v>
      </c>
      <c r="F518" s="26">
        <v>96</v>
      </c>
      <c r="G518" s="26">
        <v>44242</v>
      </c>
      <c r="H518" s="28" t="s">
        <v>3010</v>
      </c>
      <c r="I518" s="28" t="s">
        <v>1322</v>
      </c>
      <c r="J518" s="28" t="s">
        <v>1763</v>
      </c>
    </row>
    <row r="519" spans="1:10" x14ac:dyDescent="0.25">
      <c r="A519" s="26">
        <v>11460</v>
      </c>
      <c r="B519" s="26" t="s">
        <v>708</v>
      </c>
      <c r="C519" s="27">
        <v>38648</v>
      </c>
      <c r="D519" s="26">
        <v>2005</v>
      </c>
      <c r="E519" s="26">
        <v>738</v>
      </c>
      <c r="F519" s="26">
        <v>266</v>
      </c>
      <c r="G519" s="26">
        <v>81168</v>
      </c>
      <c r="H519" s="28" t="s">
        <v>3010</v>
      </c>
      <c r="I519" s="28" t="s">
        <v>1322</v>
      </c>
      <c r="J519" s="28" t="s">
        <v>1764</v>
      </c>
    </row>
    <row r="520" spans="1:10" x14ac:dyDescent="0.25">
      <c r="A520" s="26">
        <v>11461</v>
      </c>
      <c r="B520" s="26" t="s">
        <v>708</v>
      </c>
      <c r="C520" s="27">
        <v>38648</v>
      </c>
      <c r="D520" s="26">
        <v>2005</v>
      </c>
      <c r="E520" s="26">
        <v>2425</v>
      </c>
      <c r="F520" s="26">
        <v>154</v>
      </c>
      <c r="G520" s="26">
        <v>241193</v>
      </c>
      <c r="H520" s="28" t="s">
        <v>3010</v>
      </c>
      <c r="I520" s="28" t="s">
        <v>1322</v>
      </c>
      <c r="J520" s="28" t="s">
        <v>1765</v>
      </c>
    </row>
    <row r="521" spans="1:10" x14ac:dyDescent="0.25">
      <c r="A521" s="26">
        <v>11462</v>
      </c>
      <c r="B521" s="26" t="s">
        <v>708</v>
      </c>
      <c r="C521" s="27">
        <v>38647</v>
      </c>
      <c r="D521" s="26">
        <v>2005</v>
      </c>
      <c r="E521" s="26">
        <v>410</v>
      </c>
      <c r="F521" s="26">
        <v>417</v>
      </c>
      <c r="G521" s="26">
        <v>36702</v>
      </c>
      <c r="H521" s="28" t="s">
        <v>3010</v>
      </c>
      <c r="I521" s="28" t="s">
        <v>1299</v>
      </c>
      <c r="J521" s="28" t="s">
        <v>1766</v>
      </c>
    </row>
    <row r="522" spans="1:10" x14ac:dyDescent="0.25">
      <c r="A522" s="26">
        <v>11463</v>
      </c>
      <c r="B522" s="26" t="s">
        <v>708</v>
      </c>
      <c r="C522" s="27">
        <v>38647</v>
      </c>
      <c r="D522" s="26">
        <v>2005</v>
      </c>
      <c r="E522" s="26">
        <v>74</v>
      </c>
      <c r="F522" s="26">
        <v>8</v>
      </c>
      <c r="G522" s="26">
        <v>592</v>
      </c>
      <c r="H522" s="28" t="s">
        <v>3010</v>
      </c>
      <c r="I522" s="28" t="s">
        <v>1322</v>
      </c>
      <c r="J522" s="28" t="s">
        <v>1767</v>
      </c>
    </row>
    <row r="523" spans="1:10" x14ac:dyDescent="0.25">
      <c r="A523" s="26">
        <v>11464</v>
      </c>
      <c r="B523" s="26" t="s">
        <v>708</v>
      </c>
      <c r="C523" s="27">
        <v>38647</v>
      </c>
      <c r="D523" s="26">
        <v>2005</v>
      </c>
      <c r="E523" s="26">
        <v>77</v>
      </c>
      <c r="F523" s="26">
        <v>101</v>
      </c>
      <c r="G523" s="26">
        <v>7777</v>
      </c>
      <c r="H523" s="28" t="s">
        <v>3010</v>
      </c>
      <c r="I523" s="28" t="s">
        <v>1322</v>
      </c>
      <c r="J523" s="28" t="s">
        <v>1768</v>
      </c>
    </row>
    <row r="524" spans="1:10" x14ac:dyDescent="0.25">
      <c r="A524" s="26">
        <v>11465</v>
      </c>
      <c r="B524" s="26" t="s">
        <v>708</v>
      </c>
      <c r="C524" s="27">
        <v>38647</v>
      </c>
      <c r="D524" s="26">
        <v>2005</v>
      </c>
      <c r="E524" s="26">
        <v>586</v>
      </c>
      <c r="F524" s="26">
        <v>743</v>
      </c>
      <c r="G524" s="26">
        <v>75092</v>
      </c>
      <c r="H524" s="28" t="s">
        <v>3010</v>
      </c>
      <c r="I524" s="28" t="s">
        <v>1322</v>
      </c>
      <c r="J524" s="28" t="s">
        <v>1769</v>
      </c>
    </row>
    <row r="525" spans="1:10" x14ac:dyDescent="0.25">
      <c r="A525" s="26">
        <v>11466</v>
      </c>
      <c r="B525" s="26" t="s">
        <v>708</v>
      </c>
      <c r="C525" s="27">
        <v>38647</v>
      </c>
      <c r="D525" s="26">
        <v>2005</v>
      </c>
      <c r="E525" s="26">
        <v>550</v>
      </c>
      <c r="F525" s="26">
        <v>406</v>
      </c>
      <c r="G525" s="26">
        <v>78596</v>
      </c>
      <c r="H525" s="28" t="s">
        <v>3010</v>
      </c>
      <c r="I525" s="28" t="s">
        <v>1322</v>
      </c>
      <c r="J525" s="28" t="s">
        <v>1770</v>
      </c>
    </row>
    <row r="526" spans="1:10" x14ac:dyDescent="0.25">
      <c r="A526" s="26">
        <v>11467</v>
      </c>
      <c r="B526" s="26" t="s">
        <v>708</v>
      </c>
      <c r="C526" s="27">
        <v>38647</v>
      </c>
      <c r="D526" s="26">
        <v>2005</v>
      </c>
      <c r="E526" s="26">
        <v>135</v>
      </c>
      <c r="F526" s="26">
        <v>11495</v>
      </c>
      <c r="G526" s="26">
        <v>809474</v>
      </c>
      <c r="H526" s="28" t="s">
        <v>3010</v>
      </c>
      <c r="I526" s="28" t="s">
        <v>1322</v>
      </c>
      <c r="J526" s="28" t="s">
        <v>1771</v>
      </c>
    </row>
    <row r="527" spans="1:10" x14ac:dyDescent="0.25">
      <c r="A527" s="26">
        <v>11468</v>
      </c>
      <c r="B527" s="26" t="s">
        <v>744</v>
      </c>
      <c r="C527" s="27">
        <v>38648</v>
      </c>
      <c r="D527" s="26">
        <v>2005</v>
      </c>
      <c r="E527" s="26">
        <v>68</v>
      </c>
      <c r="F527" s="26">
        <v>10</v>
      </c>
      <c r="G527" s="26">
        <v>680</v>
      </c>
      <c r="H527" s="28" t="s">
        <v>3010</v>
      </c>
      <c r="I527" s="28" t="s">
        <v>1274</v>
      </c>
      <c r="J527" s="28" t="s">
        <v>1772</v>
      </c>
    </row>
    <row r="528" spans="1:10" x14ac:dyDescent="0.25">
      <c r="A528" s="26">
        <v>11469</v>
      </c>
      <c r="B528" s="26" t="s">
        <v>744</v>
      </c>
      <c r="C528" s="27">
        <v>38648</v>
      </c>
      <c r="D528" s="26">
        <v>2005</v>
      </c>
      <c r="E528" s="26">
        <v>141</v>
      </c>
      <c r="F528" s="26">
        <v>8</v>
      </c>
      <c r="G528" s="26">
        <v>1128</v>
      </c>
      <c r="H528" s="28" t="s">
        <v>3010</v>
      </c>
      <c r="I528" s="28" t="s">
        <v>1322</v>
      </c>
      <c r="J528" s="28" t="s">
        <v>1773</v>
      </c>
    </row>
    <row r="529" spans="1:10" x14ac:dyDescent="0.25">
      <c r="A529" s="26">
        <v>11470</v>
      </c>
      <c r="B529" s="26" t="s">
        <v>744</v>
      </c>
      <c r="C529" s="27">
        <v>38648</v>
      </c>
      <c r="D529" s="26">
        <v>2005</v>
      </c>
      <c r="E529" s="26">
        <v>298</v>
      </c>
      <c r="F529" s="26">
        <v>132</v>
      </c>
      <c r="G529" s="26">
        <v>7368</v>
      </c>
      <c r="H529" s="28" t="s">
        <v>3010</v>
      </c>
      <c r="I529" s="28" t="s">
        <v>1274</v>
      </c>
      <c r="J529" s="28" t="s">
        <v>1774</v>
      </c>
    </row>
    <row r="530" spans="1:10" x14ac:dyDescent="0.25">
      <c r="A530" s="26">
        <v>11471</v>
      </c>
      <c r="B530" s="26" t="s">
        <v>800</v>
      </c>
      <c r="C530" s="27">
        <v>38650</v>
      </c>
      <c r="D530" s="26">
        <v>2005</v>
      </c>
      <c r="E530" s="26">
        <v>108</v>
      </c>
      <c r="F530" s="26">
        <v>15</v>
      </c>
      <c r="G530" s="26">
        <v>1620</v>
      </c>
      <c r="H530" s="28" t="s">
        <v>3010</v>
      </c>
      <c r="I530" s="28" t="s">
        <v>1299</v>
      </c>
      <c r="J530" s="28" t="s">
        <v>1775</v>
      </c>
    </row>
    <row r="531" spans="1:10" x14ac:dyDescent="0.25">
      <c r="A531" s="26">
        <v>11472</v>
      </c>
      <c r="B531" s="26" t="s">
        <v>800</v>
      </c>
      <c r="C531" s="27">
        <v>38650</v>
      </c>
      <c r="D531" s="26">
        <v>2005</v>
      </c>
      <c r="E531" s="26">
        <v>87</v>
      </c>
      <c r="F531" s="26">
        <v>60</v>
      </c>
      <c r="G531" s="26">
        <v>5220</v>
      </c>
      <c r="H531" s="28" t="s">
        <v>3010</v>
      </c>
      <c r="I531" s="28" t="s">
        <v>1322</v>
      </c>
      <c r="J531" s="28" t="s">
        <v>1776</v>
      </c>
    </row>
    <row r="532" spans="1:10" x14ac:dyDescent="0.25">
      <c r="A532" s="26">
        <v>11473</v>
      </c>
      <c r="B532" s="26" t="s">
        <v>979</v>
      </c>
      <c r="C532" s="27">
        <v>38656</v>
      </c>
      <c r="D532" s="26">
        <v>2005</v>
      </c>
      <c r="E532" s="26">
        <v>511</v>
      </c>
      <c r="F532" s="26">
        <v>608</v>
      </c>
      <c r="G532" s="26">
        <v>65588</v>
      </c>
      <c r="H532" s="28" t="s">
        <v>3010</v>
      </c>
      <c r="I532" s="28" t="s">
        <v>1283</v>
      </c>
      <c r="J532" s="28" t="s">
        <v>1777</v>
      </c>
    </row>
    <row r="533" spans="1:10" x14ac:dyDescent="0.25">
      <c r="A533" s="26">
        <v>11474</v>
      </c>
      <c r="B533" s="26" t="s">
        <v>979</v>
      </c>
      <c r="C533" s="27">
        <v>38656</v>
      </c>
      <c r="D533" s="26">
        <v>2005</v>
      </c>
      <c r="E533" s="26">
        <v>208</v>
      </c>
      <c r="F533" s="26">
        <v>122</v>
      </c>
      <c r="G533" s="26">
        <v>25376</v>
      </c>
      <c r="H533" s="28" t="s">
        <v>3010</v>
      </c>
      <c r="I533" s="28" t="s">
        <v>1283</v>
      </c>
      <c r="J533" s="28" t="s">
        <v>1778</v>
      </c>
    </row>
    <row r="534" spans="1:10" x14ac:dyDescent="0.25">
      <c r="A534" s="26">
        <v>11475</v>
      </c>
      <c r="B534" s="26" t="s">
        <v>979</v>
      </c>
      <c r="C534" s="27">
        <v>38656</v>
      </c>
      <c r="D534" s="26">
        <v>2005</v>
      </c>
      <c r="E534" s="26">
        <v>263</v>
      </c>
      <c r="F534" s="26">
        <v>444</v>
      </c>
      <c r="G534" s="26">
        <v>116772</v>
      </c>
      <c r="H534" s="28" t="s">
        <v>3010</v>
      </c>
      <c r="I534" s="28" t="s">
        <v>1322</v>
      </c>
      <c r="J534" s="28" t="s">
        <v>1779</v>
      </c>
    </row>
    <row r="535" spans="1:10" x14ac:dyDescent="0.25">
      <c r="A535" s="26">
        <v>11476</v>
      </c>
      <c r="B535" s="26" t="s">
        <v>38</v>
      </c>
      <c r="C535" s="27">
        <v>38657</v>
      </c>
      <c r="D535" s="26">
        <v>2005</v>
      </c>
      <c r="E535" s="26">
        <v>414</v>
      </c>
      <c r="F535" s="26">
        <v>53</v>
      </c>
      <c r="G535" s="26">
        <v>21942</v>
      </c>
      <c r="H535" s="28" t="s">
        <v>3011</v>
      </c>
      <c r="I535" s="28" t="s">
        <v>1272</v>
      </c>
      <c r="J535" s="28" t="s">
        <v>1780</v>
      </c>
    </row>
    <row r="536" spans="1:10" x14ac:dyDescent="0.25">
      <c r="A536" s="26">
        <v>11477</v>
      </c>
      <c r="B536" s="26" t="s">
        <v>73</v>
      </c>
      <c r="C536" s="27">
        <v>38658</v>
      </c>
      <c r="D536" s="26">
        <v>2005</v>
      </c>
      <c r="E536" s="26">
        <v>158</v>
      </c>
      <c r="F536" s="26">
        <v>1128</v>
      </c>
      <c r="G536" s="26">
        <v>114299</v>
      </c>
      <c r="H536" s="28" t="s">
        <v>3010</v>
      </c>
      <c r="I536" s="28" t="s">
        <v>1322</v>
      </c>
      <c r="J536" s="28" t="s">
        <v>1781</v>
      </c>
    </row>
    <row r="537" spans="1:10" x14ac:dyDescent="0.25">
      <c r="A537" s="26">
        <v>11478</v>
      </c>
      <c r="B537" s="26" t="s">
        <v>105</v>
      </c>
      <c r="C537" s="27">
        <v>38659</v>
      </c>
      <c r="D537" s="26">
        <v>2005</v>
      </c>
      <c r="E537" s="26">
        <v>309</v>
      </c>
      <c r="F537" s="26">
        <v>22</v>
      </c>
      <c r="G537" s="26">
        <v>6798</v>
      </c>
      <c r="H537" s="28" t="s">
        <v>3011</v>
      </c>
      <c r="I537" s="28" t="s">
        <v>1272</v>
      </c>
      <c r="J537" s="28" t="s">
        <v>1782</v>
      </c>
    </row>
    <row r="538" spans="1:10" x14ac:dyDescent="0.25">
      <c r="A538" s="26">
        <v>11480</v>
      </c>
      <c r="B538" s="26" t="s">
        <v>105</v>
      </c>
      <c r="C538" s="27">
        <v>38659</v>
      </c>
      <c r="D538" s="26">
        <v>2005</v>
      </c>
      <c r="E538" s="26">
        <v>412</v>
      </c>
      <c r="F538" s="26">
        <v>193</v>
      </c>
      <c r="G538" s="26">
        <v>27258</v>
      </c>
      <c r="H538" s="28" t="s">
        <v>3010</v>
      </c>
      <c r="I538" s="28" t="s">
        <v>1274</v>
      </c>
      <c r="J538" s="28" t="s">
        <v>1783</v>
      </c>
    </row>
    <row r="539" spans="1:10" x14ac:dyDescent="0.25">
      <c r="A539" s="26">
        <v>11479</v>
      </c>
      <c r="B539" s="26" t="s">
        <v>134</v>
      </c>
      <c r="C539" s="27">
        <v>38660</v>
      </c>
      <c r="D539" s="26">
        <v>2005</v>
      </c>
      <c r="E539" s="26">
        <v>287</v>
      </c>
      <c r="F539" s="26">
        <v>1</v>
      </c>
      <c r="G539" s="26">
        <v>287</v>
      </c>
      <c r="H539" s="28" t="s">
        <v>3011</v>
      </c>
      <c r="I539" s="28" t="s">
        <v>1272</v>
      </c>
      <c r="J539" s="28" t="s">
        <v>1784</v>
      </c>
    </row>
    <row r="540" spans="1:10" x14ac:dyDescent="0.25">
      <c r="A540" s="26">
        <v>11481</v>
      </c>
      <c r="B540" s="26" t="s">
        <v>239</v>
      </c>
      <c r="C540" s="27">
        <v>38663</v>
      </c>
      <c r="D540" s="26">
        <v>2005</v>
      </c>
      <c r="E540" s="26">
        <v>176</v>
      </c>
      <c r="F540" s="26">
        <v>296</v>
      </c>
      <c r="G540" s="26">
        <v>23142</v>
      </c>
      <c r="H540" s="28" t="s">
        <v>3010</v>
      </c>
      <c r="I540" s="28" t="s">
        <v>1283</v>
      </c>
      <c r="J540" s="28" t="s">
        <v>1785</v>
      </c>
    </row>
    <row r="541" spans="1:10" x14ac:dyDescent="0.25">
      <c r="A541" s="26">
        <v>11482</v>
      </c>
      <c r="B541" s="26" t="s">
        <v>365</v>
      </c>
      <c r="C541" s="27">
        <v>38667</v>
      </c>
      <c r="D541" s="26">
        <v>2005</v>
      </c>
      <c r="E541" s="26">
        <v>135</v>
      </c>
      <c r="F541" s="26">
        <v>8</v>
      </c>
      <c r="G541" s="26">
        <v>1080</v>
      </c>
      <c r="H541" s="28" t="s">
        <v>3011</v>
      </c>
      <c r="I541" s="28" t="s">
        <v>1272</v>
      </c>
      <c r="J541" s="28" t="s">
        <v>1786</v>
      </c>
    </row>
    <row r="542" spans="1:10" x14ac:dyDescent="0.25">
      <c r="A542" s="26">
        <v>11483</v>
      </c>
      <c r="B542" s="26" t="s">
        <v>424</v>
      </c>
      <c r="C542" s="27">
        <v>38669</v>
      </c>
      <c r="D542" s="26">
        <v>2005</v>
      </c>
      <c r="E542" s="26">
        <v>31</v>
      </c>
      <c r="F542" s="26">
        <v>717</v>
      </c>
      <c r="G542" s="26">
        <v>20916</v>
      </c>
      <c r="H542" s="28" t="s">
        <v>3010</v>
      </c>
      <c r="I542" s="28" t="s">
        <v>1270</v>
      </c>
      <c r="J542" s="28" t="s">
        <v>1787</v>
      </c>
    </row>
    <row r="543" spans="1:10" x14ac:dyDescent="0.25">
      <c r="A543" s="26">
        <v>11484</v>
      </c>
      <c r="B543" s="26" t="s">
        <v>451</v>
      </c>
      <c r="C543" s="27">
        <v>38670</v>
      </c>
      <c r="D543" s="26">
        <v>2005</v>
      </c>
      <c r="E543" s="26">
        <v>96</v>
      </c>
      <c r="F543" s="26">
        <v>159</v>
      </c>
      <c r="G543" s="26">
        <v>5780</v>
      </c>
      <c r="H543" s="28" t="s">
        <v>3010</v>
      </c>
      <c r="I543" s="28" t="s">
        <v>1274</v>
      </c>
      <c r="J543" s="28" t="s">
        <v>1788</v>
      </c>
    </row>
    <row r="544" spans="1:10" x14ac:dyDescent="0.25">
      <c r="A544" s="26">
        <v>11485</v>
      </c>
      <c r="B544" s="26" t="s">
        <v>550</v>
      </c>
      <c r="C544" s="27">
        <v>38673</v>
      </c>
      <c r="D544" s="26">
        <v>2005</v>
      </c>
      <c r="E544" s="26">
        <v>275</v>
      </c>
      <c r="F544" s="26">
        <v>17</v>
      </c>
      <c r="G544" s="26">
        <v>1891</v>
      </c>
      <c r="H544" s="28" t="s">
        <v>3011</v>
      </c>
      <c r="I544" s="28" t="s">
        <v>1272</v>
      </c>
      <c r="J544" s="28" t="s">
        <v>1789</v>
      </c>
    </row>
    <row r="545" spans="1:10" x14ac:dyDescent="0.25">
      <c r="A545" s="26">
        <v>11486</v>
      </c>
      <c r="B545" s="26" t="s">
        <v>587</v>
      </c>
      <c r="C545" s="27">
        <v>38674</v>
      </c>
      <c r="D545" s="26">
        <v>2005</v>
      </c>
      <c r="E545" s="26">
        <v>150</v>
      </c>
      <c r="F545" s="26">
        <v>22</v>
      </c>
      <c r="G545" s="26">
        <v>3300</v>
      </c>
      <c r="H545" s="28" t="s">
        <v>3011</v>
      </c>
      <c r="I545" s="28" t="s">
        <v>1272</v>
      </c>
      <c r="J545" s="28" t="s">
        <v>1790</v>
      </c>
    </row>
    <row r="546" spans="1:10" x14ac:dyDescent="0.25">
      <c r="A546" s="26">
        <v>11487</v>
      </c>
      <c r="B546" s="26" t="s">
        <v>712</v>
      </c>
      <c r="C546" s="27">
        <v>38678</v>
      </c>
      <c r="D546" s="26">
        <v>2005</v>
      </c>
      <c r="E546" s="26">
        <v>35</v>
      </c>
      <c r="F546" s="26">
        <v>1282</v>
      </c>
      <c r="G546" s="26">
        <v>25440</v>
      </c>
      <c r="H546" s="28" t="s">
        <v>3010</v>
      </c>
      <c r="I546" s="28" t="s">
        <v>1322</v>
      </c>
      <c r="J546" s="28" t="s">
        <v>1791</v>
      </c>
    </row>
    <row r="547" spans="1:10" x14ac:dyDescent="0.25">
      <c r="A547" s="26">
        <v>11491</v>
      </c>
      <c r="B547" s="26" t="s">
        <v>747</v>
      </c>
      <c r="C547" s="27">
        <v>38679</v>
      </c>
      <c r="D547" s="26">
        <v>2005</v>
      </c>
      <c r="E547" s="26">
        <v>41</v>
      </c>
      <c r="F547" s="26">
        <v>19</v>
      </c>
      <c r="G547" s="26">
        <v>779</v>
      </c>
      <c r="H547" s="28" t="s">
        <v>3010</v>
      </c>
      <c r="I547" s="28" t="s">
        <v>1274</v>
      </c>
      <c r="J547" s="28" t="s">
        <v>1792</v>
      </c>
    </row>
    <row r="548" spans="1:10" x14ac:dyDescent="0.25">
      <c r="A548" s="26">
        <v>11516</v>
      </c>
      <c r="B548" s="26" t="s">
        <v>775</v>
      </c>
      <c r="C548" s="27">
        <v>38680</v>
      </c>
      <c r="D548" s="26">
        <v>2005</v>
      </c>
      <c r="E548" s="26">
        <v>41</v>
      </c>
      <c r="F548" s="26">
        <v>46</v>
      </c>
      <c r="G548" s="26">
        <v>1886</v>
      </c>
      <c r="H548" s="28" t="s">
        <v>3011</v>
      </c>
      <c r="I548" s="28" t="s">
        <v>1272</v>
      </c>
      <c r="J548" s="28" t="s">
        <v>1793</v>
      </c>
    </row>
    <row r="549" spans="1:10" x14ac:dyDescent="0.25">
      <c r="A549" s="26">
        <v>11492</v>
      </c>
      <c r="B549" s="26" t="s">
        <v>869</v>
      </c>
      <c r="C549" s="27">
        <v>38683</v>
      </c>
      <c r="D549" s="26">
        <v>2005</v>
      </c>
      <c r="E549" s="26">
        <v>363</v>
      </c>
      <c r="F549" s="26">
        <v>138</v>
      </c>
      <c r="G549" s="26">
        <v>36899</v>
      </c>
      <c r="H549" s="28" t="s">
        <v>3010</v>
      </c>
      <c r="I549" s="28" t="s">
        <v>1322</v>
      </c>
      <c r="J549" s="28" t="s">
        <v>1794</v>
      </c>
    </row>
    <row r="550" spans="1:10" x14ac:dyDescent="0.25">
      <c r="A550" s="26">
        <v>11493</v>
      </c>
      <c r="B550" s="26" t="s">
        <v>869</v>
      </c>
      <c r="C550" s="27">
        <v>38683</v>
      </c>
      <c r="D550" s="26">
        <v>2005</v>
      </c>
      <c r="E550" s="26">
        <v>79</v>
      </c>
      <c r="F550" s="26">
        <v>10</v>
      </c>
      <c r="G550" s="26">
        <v>790</v>
      </c>
      <c r="H550" s="28" t="s">
        <v>3010</v>
      </c>
      <c r="I550" s="28" t="s">
        <v>1322</v>
      </c>
      <c r="J550" s="28" t="s">
        <v>1795</v>
      </c>
    </row>
    <row r="551" spans="1:10" x14ac:dyDescent="0.25">
      <c r="A551" s="26">
        <v>11499</v>
      </c>
      <c r="B551" s="26" t="s">
        <v>869</v>
      </c>
      <c r="C551" s="27">
        <v>38684</v>
      </c>
      <c r="D551" s="26">
        <v>2005</v>
      </c>
      <c r="E551" s="26">
        <v>311</v>
      </c>
      <c r="F551" s="26">
        <v>324</v>
      </c>
      <c r="G551" s="26">
        <v>37764</v>
      </c>
      <c r="H551" s="28" t="s">
        <v>3010</v>
      </c>
      <c r="I551" s="28" t="s">
        <v>1322</v>
      </c>
      <c r="J551" s="28" t="s">
        <v>1796</v>
      </c>
    </row>
    <row r="552" spans="1:10" x14ac:dyDescent="0.25">
      <c r="A552" s="26">
        <v>11509</v>
      </c>
      <c r="B552" s="26" t="s">
        <v>869</v>
      </c>
      <c r="C552" s="27">
        <v>38684</v>
      </c>
      <c r="D552" s="26">
        <v>2005</v>
      </c>
      <c r="E552" s="26">
        <v>1006</v>
      </c>
      <c r="F552" s="26">
        <v>246</v>
      </c>
      <c r="G552" s="26">
        <v>210540</v>
      </c>
      <c r="H552" s="28" t="s">
        <v>3010</v>
      </c>
      <c r="I552" s="28" t="s">
        <v>1299</v>
      </c>
      <c r="J552" s="28" t="s">
        <v>1797</v>
      </c>
    </row>
    <row r="553" spans="1:10" x14ac:dyDescent="0.25">
      <c r="A553" s="26">
        <v>11494</v>
      </c>
      <c r="B553" s="26" t="s">
        <v>900</v>
      </c>
      <c r="C553" s="27">
        <v>38684</v>
      </c>
      <c r="D553" s="26">
        <v>2005</v>
      </c>
      <c r="E553" s="26">
        <v>760</v>
      </c>
      <c r="F553" s="26">
        <v>129</v>
      </c>
      <c r="G553" s="26">
        <v>85905</v>
      </c>
      <c r="H553" s="28" t="s">
        <v>3010</v>
      </c>
      <c r="I553" s="28" t="s">
        <v>1299</v>
      </c>
      <c r="J553" s="28" t="s">
        <v>1798</v>
      </c>
    </row>
    <row r="554" spans="1:10" x14ac:dyDescent="0.25">
      <c r="A554" s="26">
        <v>11495</v>
      </c>
      <c r="B554" s="26" t="s">
        <v>900</v>
      </c>
      <c r="C554" s="27">
        <v>38684</v>
      </c>
      <c r="D554" s="26">
        <v>2005</v>
      </c>
      <c r="E554" s="26">
        <v>99</v>
      </c>
      <c r="F554" s="26">
        <v>762</v>
      </c>
      <c r="G554" s="26">
        <v>34814</v>
      </c>
      <c r="H554" s="28" t="s">
        <v>3010</v>
      </c>
      <c r="I554" s="28" t="s">
        <v>1299</v>
      </c>
      <c r="J554" s="28" t="s">
        <v>1799</v>
      </c>
    </row>
    <row r="555" spans="1:10" x14ac:dyDescent="0.25">
      <c r="A555" s="26">
        <v>11496</v>
      </c>
      <c r="B555" s="26" t="s">
        <v>900</v>
      </c>
      <c r="C555" s="27">
        <v>38684</v>
      </c>
      <c r="D555" s="26">
        <v>2005</v>
      </c>
      <c r="E555" s="26">
        <v>253</v>
      </c>
      <c r="F555" s="26">
        <v>60</v>
      </c>
      <c r="G555" s="26">
        <v>15180</v>
      </c>
      <c r="H555" s="28" t="s">
        <v>3010</v>
      </c>
      <c r="I555" s="28" t="s">
        <v>1322</v>
      </c>
      <c r="J555" s="28" t="s">
        <v>1800</v>
      </c>
    </row>
    <row r="556" spans="1:10" x14ac:dyDescent="0.25">
      <c r="A556" s="26">
        <v>11498</v>
      </c>
      <c r="B556" s="26" t="s">
        <v>900</v>
      </c>
      <c r="C556" s="27">
        <v>38685</v>
      </c>
      <c r="D556" s="26">
        <v>2005</v>
      </c>
      <c r="E556" s="26">
        <v>865</v>
      </c>
      <c r="F556" s="26">
        <v>328</v>
      </c>
      <c r="G556" s="26">
        <v>157560</v>
      </c>
      <c r="H556" s="28" t="s">
        <v>3010</v>
      </c>
      <c r="I556" s="28" t="s">
        <v>1322</v>
      </c>
      <c r="J556" s="28" t="s">
        <v>1801</v>
      </c>
    </row>
    <row r="557" spans="1:10" x14ac:dyDescent="0.25">
      <c r="A557" s="26">
        <v>11500</v>
      </c>
      <c r="B557" s="26" t="s">
        <v>900</v>
      </c>
      <c r="C557" s="27">
        <v>38684</v>
      </c>
      <c r="D557" s="26">
        <v>2005</v>
      </c>
      <c r="E557" s="26">
        <v>265</v>
      </c>
      <c r="F557" s="26">
        <v>87</v>
      </c>
      <c r="G557" s="26">
        <v>21783</v>
      </c>
      <c r="H557" s="28" t="s">
        <v>3010</v>
      </c>
      <c r="I557" s="28" t="s">
        <v>1322</v>
      </c>
      <c r="J557" s="28" t="s">
        <v>1802</v>
      </c>
    </row>
    <row r="558" spans="1:10" x14ac:dyDescent="0.25">
      <c r="A558" s="26">
        <v>11501</v>
      </c>
      <c r="B558" s="26" t="s">
        <v>900</v>
      </c>
      <c r="C558" s="27">
        <v>38684</v>
      </c>
      <c r="D558" s="26">
        <v>2005</v>
      </c>
      <c r="E558" s="26">
        <v>658</v>
      </c>
      <c r="F558" s="26">
        <v>244</v>
      </c>
      <c r="G558" s="26">
        <v>66696</v>
      </c>
      <c r="H558" s="28" t="s">
        <v>3010</v>
      </c>
      <c r="I558" s="28" t="s">
        <v>1322</v>
      </c>
      <c r="J558" s="28" t="s">
        <v>1803</v>
      </c>
    </row>
    <row r="559" spans="1:10" x14ac:dyDescent="0.25">
      <c r="A559" s="26">
        <v>11504</v>
      </c>
      <c r="B559" s="26" t="s">
        <v>900</v>
      </c>
      <c r="C559" s="27">
        <v>38684</v>
      </c>
      <c r="D559" s="26">
        <v>2005</v>
      </c>
      <c r="E559" s="26">
        <v>503</v>
      </c>
      <c r="F559" s="26">
        <v>449</v>
      </c>
      <c r="G559" s="26">
        <v>191737</v>
      </c>
      <c r="H559" s="28" t="s">
        <v>3010</v>
      </c>
      <c r="I559" s="28" t="s">
        <v>1322</v>
      </c>
      <c r="J559" s="28" t="s">
        <v>1804</v>
      </c>
    </row>
    <row r="560" spans="1:10" x14ac:dyDescent="0.25">
      <c r="A560" s="26">
        <v>11505</v>
      </c>
      <c r="B560" s="26" t="s">
        <v>900</v>
      </c>
      <c r="C560" s="27">
        <v>38684</v>
      </c>
      <c r="D560" s="26">
        <v>2005</v>
      </c>
      <c r="E560" s="26">
        <v>38</v>
      </c>
      <c r="F560" s="26">
        <v>2212</v>
      </c>
      <c r="G560" s="26">
        <v>67465</v>
      </c>
      <c r="H560" s="28" t="s">
        <v>3010</v>
      </c>
      <c r="I560" s="28" t="s">
        <v>1322</v>
      </c>
      <c r="J560" s="28" t="s">
        <v>1805</v>
      </c>
    </row>
    <row r="561" spans="1:10" x14ac:dyDescent="0.25">
      <c r="A561" s="26">
        <v>11506</v>
      </c>
      <c r="B561" s="26" t="s">
        <v>900</v>
      </c>
      <c r="C561" s="27">
        <v>38684</v>
      </c>
      <c r="D561" s="26">
        <v>2005</v>
      </c>
      <c r="E561" s="26">
        <v>68</v>
      </c>
      <c r="F561" s="26">
        <v>2118</v>
      </c>
      <c r="G561" s="26">
        <v>142592</v>
      </c>
      <c r="H561" s="28" t="s">
        <v>3010</v>
      </c>
      <c r="I561" s="28" t="s">
        <v>1270</v>
      </c>
      <c r="J561" s="28" t="s">
        <v>1806</v>
      </c>
    </row>
    <row r="562" spans="1:10" x14ac:dyDescent="0.25">
      <c r="A562" s="26">
        <v>11507</v>
      </c>
      <c r="B562" s="26" t="s">
        <v>900</v>
      </c>
      <c r="C562" s="27">
        <v>38684</v>
      </c>
      <c r="D562" s="26">
        <v>2005</v>
      </c>
      <c r="E562" s="26">
        <v>299</v>
      </c>
      <c r="F562" s="26">
        <v>174</v>
      </c>
      <c r="G562" s="26">
        <v>11943</v>
      </c>
      <c r="H562" s="28" t="s">
        <v>3010</v>
      </c>
      <c r="I562" s="28" t="s">
        <v>1322</v>
      </c>
      <c r="J562" s="28" t="s">
        <v>1807</v>
      </c>
    </row>
    <row r="563" spans="1:10" x14ac:dyDescent="0.25">
      <c r="A563" s="26">
        <v>11508</v>
      </c>
      <c r="B563" s="26" t="s">
        <v>900</v>
      </c>
      <c r="C563" s="27">
        <v>38684</v>
      </c>
      <c r="D563" s="26">
        <v>2005</v>
      </c>
      <c r="E563" s="26">
        <v>604</v>
      </c>
      <c r="F563" s="26">
        <v>124</v>
      </c>
      <c r="G563" s="26">
        <v>52252</v>
      </c>
      <c r="H563" s="28" t="s">
        <v>3010</v>
      </c>
      <c r="I563" s="28" t="s">
        <v>1322</v>
      </c>
      <c r="J563" s="28" t="s">
        <v>1808</v>
      </c>
    </row>
    <row r="564" spans="1:10" x14ac:dyDescent="0.25">
      <c r="A564" s="26">
        <v>11497</v>
      </c>
      <c r="B564" s="26" t="s">
        <v>933</v>
      </c>
      <c r="C564" s="27">
        <v>38685</v>
      </c>
      <c r="D564" s="26">
        <v>2005</v>
      </c>
      <c r="E564" s="26">
        <v>25</v>
      </c>
      <c r="F564" s="26">
        <v>75</v>
      </c>
      <c r="G564" s="26">
        <v>1599</v>
      </c>
      <c r="H564" s="28" t="s">
        <v>3010</v>
      </c>
      <c r="I564" s="28" t="s">
        <v>1274</v>
      </c>
      <c r="J564" s="28" t="s">
        <v>1809</v>
      </c>
    </row>
    <row r="565" spans="1:10" x14ac:dyDescent="0.25">
      <c r="A565" s="26">
        <v>11502</v>
      </c>
      <c r="B565" s="26" t="s">
        <v>933</v>
      </c>
      <c r="C565" s="27">
        <v>38685</v>
      </c>
      <c r="D565" s="26">
        <v>2005</v>
      </c>
      <c r="E565" s="26">
        <v>111</v>
      </c>
      <c r="F565" s="26">
        <v>812</v>
      </c>
      <c r="G565" s="26">
        <v>38353</v>
      </c>
      <c r="H565" s="28" t="s">
        <v>3010</v>
      </c>
      <c r="I565" s="28" t="s">
        <v>1274</v>
      </c>
      <c r="J565" s="28" t="s">
        <v>1810</v>
      </c>
    </row>
    <row r="566" spans="1:10" x14ac:dyDescent="0.25">
      <c r="A566" s="26">
        <v>11503</v>
      </c>
      <c r="B566" s="26" t="s">
        <v>933</v>
      </c>
      <c r="C566" s="27">
        <v>38685</v>
      </c>
      <c r="D566" s="26">
        <v>2005</v>
      </c>
      <c r="E566" s="26">
        <v>58</v>
      </c>
      <c r="F566" s="26">
        <v>135</v>
      </c>
      <c r="G566" s="26">
        <v>7118</v>
      </c>
      <c r="H566" s="28" t="s">
        <v>3010</v>
      </c>
      <c r="I566" s="28" t="s">
        <v>1274</v>
      </c>
      <c r="J566" s="28" t="s">
        <v>1811</v>
      </c>
    </row>
    <row r="567" spans="1:10" x14ac:dyDescent="0.25">
      <c r="A567" s="26">
        <v>11510</v>
      </c>
      <c r="B567" s="26" t="s">
        <v>933</v>
      </c>
      <c r="C567" s="27">
        <v>38686</v>
      </c>
      <c r="D567" s="26">
        <v>2005</v>
      </c>
      <c r="E567" s="26">
        <v>156</v>
      </c>
      <c r="F567" s="26">
        <v>88</v>
      </c>
      <c r="G567" s="26">
        <v>7167</v>
      </c>
      <c r="H567" s="28" t="s">
        <v>3010</v>
      </c>
      <c r="I567" s="28" t="s">
        <v>1270</v>
      </c>
      <c r="J567" s="28" t="s">
        <v>1812</v>
      </c>
    </row>
    <row r="568" spans="1:10" x14ac:dyDescent="0.25">
      <c r="A568" s="26">
        <v>11511</v>
      </c>
      <c r="B568" s="26" t="s">
        <v>933</v>
      </c>
      <c r="C568" s="27">
        <v>38685</v>
      </c>
      <c r="D568" s="26">
        <v>2005</v>
      </c>
      <c r="E568" s="26">
        <v>102</v>
      </c>
      <c r="F568" s="26">
        <v>23</v>
      </c>
      <c r="G568" s="26">
        <v>1962</v>
      </c>
      <c r="H568" s="28" t="s">
        <v>3010</v>
      </c>
      <c r="I568" s="28" t="s">
        <v>1270</v>
      </c>
      <c r="J568" s="28" t="s">
        <v>1812</v>
      </c>
    </row>
    <row r="569" spans="1:10" x14ac:dyDescent="0.25">
      <c r="A569" s="26">
        <v>11512</v>
      </c>
      <c r="B569" s="26" t="s">
        <v>933</v>
      </c>
      <c r="C569" s="27">
        <v>38685</v>
      </c>
      <c r="D569" s="26">
        <v>2005</v>
      </c>
      <c r="E569" s="26">
        <v>26</v>
      </c>
      <c r="F569" s="26">
        <v>53</v>
      </c>
      <c r="G569" s="26">
        <v>1378</v>
      </c>
      <c r="H569" s="28" t="s">
        <v>3010</v>
      </c>
      <c r="I569" s="28" t="s">
        <v>1322</v>
      </c>
      <c r="J569" s="28" t="s">
        <v>1813</v>
      </c>
    </row>
    <row r="570" spans="1:10" x14ac:dyDescent="0.25">
      <c r="A570" s="26">
        <v>11513</v>
      </c>
      <c r="B570" s="26" t="s">
        <v>933</v>
      </c>
      <c r="C570" s="27">
        <v>38685</v>
      </c>
      <c r="D570" s="26">
        <v>2005</v>
      </c>
      <c r="E570" s="26">
        <v>189</v>
      </c>
      <c r="F570" s="26">
        <v>8</v>
      </c>
      <c r="G570" s="26">
        <v>1512</v>
      </c>
      <c r="H570" s="28" t="s">
        <v>3010</v>
      </c>
      <c r="I570" s="28" t="s">
        <v>1283</v>
      </c>
      <c r="J570" s="28" t="s">
        <v>1814</v>
      </c>
    </row>
    <row r="571" spans="1:10" x14ac:dyDescent="0.25">
      <c r="A571" s="26">
        <v>11514</v>
      </c>
      <c r="B571" s="26" t="s">
        <v>933</v>
      </c>
      <c r="C571" s="27">
        <v>38685</v>
      </c>
      <c r="D571" s="26">
        <v>2005</v>
      </c>
      <c r="E571" s="26">
        <v>84</v>
      </c>
      <c r="F571" s="26">
        <v>35</v>
      </c>
      <c r="G571" s="26">
        <v>2940</v>
      </c>
      <c r="H571" s="28" t="s">
        <v>3010</v>
      </c>
      <c r="I571" s="28" t="s">
        <v>1274</v>
      </c>
      <c r="J571" s="28" t="s">
        <v>1815</v>
      </c>
    </row>
    <row r="572" spans="1:10" x14ac:dyDescent="0.25">
      <c r="A572" s="26">
        <v>11515</v>
      </c>
      <c r="B572" s="26" t="s">
        <v>933</v>
      </c>
      <c r="C572" s="27">
        <v>38685</v>
      </c>
      <c r="D572" s="26">
        <v>2005</v>
      </c>
      <c r="E572" s="26">
        <v>25</v>
      </c>
      <c r="F572" s="26">
        <v>116</v>
      </c>
      <c r="G572" s="26">
        <v>2900</v>
      </c>
      <c r="H572" s="28" t="s">
        <v>3010</v>
      </c>
      <c r="I572" s="28" t="s">
        <v>1274</v>
      </c>
      <c r="J572" s="28" t="s">
        <v>1816</v>
      </c>
    </row>
    <row r="573" spans="1:10" x14ac:dyDescent="0.25">
      <c r="A573" s="26">
        <v>11518</v>
      </c>
      <c r="B573" s="26" t="s">
        <v>77</v>
      </c>
      <c r="C573" s="27">
        <v>38689</v>
      </c>
      <c r="D573" s="26">
        <v>2005</v>
      </c>
      <c r="E573" s="26">
        <v>555</v>
      </c>
      <c r="F573" s="26">
        <v>501</v>
      </c>
      <c r="G573" s="26">
        <v>77771</v>
      </c>
      <c r="H573" s="28" t="s">
        <v>3010</v>
      </c>
      <c r="I573" s="28" t="s">
        <v>1274</v>
      </c>
      <c r="J573" s="28" t="s">
        <v>1817</v>
      </c>
    </row>
    <row r="574" spans="1:10" x14ac:dyDescent="0.25">
      <c r="A574" s="26">
        <v>11526</v>
      </c>
      <c r="B574" s="26" t="s">
        <v>137</v>
      </c>
      <c r="C574" s="27">
        <v>38690</v>
      </c>
      <c r="D574" s="26">
        <v>2005</v>
      </c>
      <c r="E574" s="26">
        <v>49</v>
      </c>
      <c r="F574" s="26">
        <v>16</v>
      </c>
      <c r="G574" s="26">
        <v>784</v>
      </c>
      <c r="H574" s="28" t="s">
        <v>3010</v>
      </c>
      <c r="I574" s="28" t="s">
        <v>1283</v>
      </c>
      <c r="J574" s="28" t="s">
        <v>1818</v>
      </c>
    </row>
    <row r="575" spans="1:10" x14ac:dyDescent="0.25">
      <c r="A575" s="26">
        <v>11528</v>
      </c>
      <c r="B575" s="26" t="s">
        <v>137</v>
      </c>
      <c r="C575" s="27">
        <v>38690</v>
      </c>
      <c r="D575" s="26">
        <v>2005</v>
      </c>
      <c r="E575" s="26">
        <v>18</v>
      </c>
      <c r="F575" s="26">
        <v>16</v>
      </c>
      <c r="G575" s="26">
        <v>288</v>
      </c>
      <c r="H575" s="28" t="s">
        <v>3010</v>
      </c>
      <c r="I575" s="28" t="s">
        <v>1274</v>
      </c>
      <c r="J575" s="28" t="s">
        <v>1819</v>
      </c>
    </row>
    <row r="576" spans="1:10" x14ac:dyDescent="0.25">
      <c r="A576" s="26">
        <v>11489</v>
      </c>
      <c r="B576" s="26" t="s">
        <v>169</v>
      </c>
      <c r="C576" s="27">
        <v>38691</v>
      </c>
      <c r="D576" s="26">
        <v>2005</v>
      </c>
      <c r="E576" s="26">
        <v>40</v>
      </c>
      <c r="F576" s="26">
        <v>19</v>
      </c>
      <c r="G576" s="26">
        <v>760</v>
      </c>
      <c r="H576" s="28" t="s">
        <v>3010</v>
      </c>
      <c r="I576" s="28" t="s">
        <v>1274</v>
      </c>
      <c r="J576" s="28" t="s">
        <v>1820</v>
      </c>
    </row>
    <row r="577" spans="1:10" x14ac:dyDescent="0.25">
      <c r="A577" s="26">
        <v>11527</v>
      </c>
      <c r="B577" s="26" t="s">
        <v>169</v>
      </c>
      <c r="C577" s="27">
        <v>38691</v>
      </c>
      <c r="D577" s="26">
        <v>2005</v>
      </c>
      <c r="E577" s="26">
        <v>33</v>
      </c>
      <c r="F577" s="26">
        <v>16</v>
      </c>
      <c r="G577" s="26">
        <v>528</v>
      </c>
      <c r="H577" s="28" t="s">
        <v>3010</v>
      </c>
      <c r="I577" s="28" t="s">
        <v>1283</v>
      </c>
      <c r="J577" s="28" t="s">
        <v>1821</v>
      </c>
    </row>
    <row r="578" spans="1:10" x14ac:dyDescent="0.25">
      <c r="A578" s="26">
        <v>11529</v>
      </c>
      <c r="B578" s="26" t="s">
        <v>169</v>
      </c>
      <c r="C578" s="27">
        <v>38691</v>
      </c>
      <c r="D578" s="26">
        <v>2005</v>
      </c>
      <c r="E578" s="26">
        <v>177</v>
      </c>
      <c r="F578" s="26">
        <v>133</v>
      </c>
      <c r="G578" s="26">
        <v>10593</v>
      </c>
      <c r="H578" s="28" t="s">
        <v>3011</v>
      </c>
      <c r="I578" s="28" t="s">
        <v>1272</v>
      </c>
      <c r="J578" s="28" t="s">
        <v>1822</v>
      </c>
    </row>
    <row r="579" spans="1:10" x14ac:dyDescent="0.25">
      <c r="A579" s="26">
        <v>11520</v>
      </c>
      <c r="B579" s="26" t="s">
        <v>243</v>
      </c>
      <c r="C579" s="27">
        <v>38693</v>
      </c>
      <c r="D579" s="26">
        <v>2005</v>
      </c>
      <c r="E579" s="26">
        <v>298</v>
      </c>
      <c r="F579" s="26">
        <v>77</v>
      </c>
      <c r="G579" s="26">
        <v>6461</v>
      </c>
      <c r="H579" s="28" t="s">
        <v>3010</v>
      </c>
      <c r="I579" s="28" t="s">
        <v>1283</v>
      </c>
      <c r="J579" s="28" t="s">
        <v>1823</v>
      </c>
    </row>
    <row r="580" spans="1:10" x14ac:dyDescent="0.25">
      <c r="A580" s="26">
        <v>11522</v>
      </c>
      <c r="B580" s="26" t="s">
        <v>243</v>
      </c>
      <c r="C580" s="27">
        <v>38693</v>
      </c>
      <c r="D580" s="26">
        <v>2005</v>
      </c>
      <c r="E580" s="26">
        <v>12</v>
      </c>
      <c r="F580" s="26">
        <v>78</v>
      </c>
      <c r="G580" s="26">
        <v>1560</v>
      </c>
      <c r="H580" s="28" t="s">
        <v>3011</v>
      </c>
      <c r="I580" s="28" t="s">
        <v>1272</v>
      </c>
      <c r="J580" s="28" t="s">
        <v>1822</v>
      </c>
    </row>
    <row r="581" spans="1:10" x14ac:dyDescent="0.25">
      <c r="A581" s="26">
        <v>11525</v>
      </c>
      <c r="B581" s="26" t="s">
        <v>243</v>
      </c>
      <c r="C581" s="27">
        <v>38693</v>
      </c>
      <c r="D581" s="26">
        <v>2005</v>
      </c>
      <c r="E581" s="26">
        <v>183</v>
      </c>
      <c r="F581" s="26">
        <v>7</v>
      </c>
      <c r="G581" s="26">
        <v>1281</v>
      </c>
      <c r="H581" s="28" t="s">
        <v>3011</v>
      </c>
      <c r="I581" s="28" t="s">
        <v>1272</v>
      </c>
      <c r="J581" s="28" t="s">
        <v>1824</v>
      </c>
    </row>
    <row r="582" spans="1:10" x14ac:dyDescent="0.25">
      <c r="A582" s="26">
        <v>11523</v>
      </c>
      <c r="B582" s="26" t="s">
        <v>303</v>
      </c>
      <c r="C582" s="27">
        <v>38695</v>
      </c>
      <c r="D582" s="26">
        <v>2005</v>
      </c>
      <c r="E582" s="26">
        <v>8</v>
      </c>
      <c r="F582" s="26">
        <v>188</v>
      </c>
      <c r="G582" s="26">
        <v>1504</v>
      </c>
      <c r="H582" s="28" t="s">
        <v>3010</v>
      </c>
      <c r="I582" s="28" t="s">
        <v>1270</v>
      </c>
      <c r="J582" s="28" t="s">
        <v>1825</v>
      </c>
    </row>
    <row r="583" spans="1:10" x14ac:dyDescent="0.25">
      <c r="A583" s="26">
        <v>11530</v>
      </c>
      <c r="B583" s="26" t="s">
        <v>367</v>
      </c>
      <c r="C583" s="27">
        <v>38698</v>
      </c>
      <c r="D583" s="26">
        <v>2005</v>
      </c>
      <c r="E583" s="26">
        <v>944</v>
      </c>
      <c r="F583" s="26">
        <v>658</v>
      </c>
      <c r="G583" s="26">
        <v>133554</v>
      </c>
      <c r="H583" s="28" t="s">
        <v>3010</v>
      </c>
      <c r="I583" s="28" t="s">
        <v>1274</v>
      </c>
      <c r="J583" s="28" t="s">
        <v>1826</v>
      </c>
    </row>
    <row r="584" spans="1:10" x14ac:dyDescent="0.25">
      <c r="A584" s="26">
        <v>11519</v>
      </c>
      <c r="B584" s="26" t="s">
        <v>398</v>
      </c>
      <c r="C584" s="27">
        <v>38698</v>
      </c>
      <c r="D584" s="26">
        <v>2005</v>
      </c>
      <c r="E584" s="26">
        <v>418</v>
      </c>
      <c r="F584" s="26">
        <v>444</v>
      </c>
      <c r="G584" s="26">
        <v>50147</v>
      </c>
      <c r="H584" s="28" t="s">
        <v>3010</v>
      </c>
      <c r="I584" s="28" t="s">
        <v>1322</v>
      </c>
      <c r="J584" s="28" t="s">
        <v>1827</v>
      </c>
    </row>
    <row r="585" spans="1:10" x14ac:dyDescent="0.25">
      <c r="A585" s="26">
        <v>11531</v>
      </c>
      <c r="B585" s="26" t="s">
        <v>517</v>
      </c>
      <c r="C585" s="27">
        <v>38702</v>
      </c>
      <c r="D585" s="26">
        <v>2005</v>
      </c>
      <c r="E585" s="26">
        <v>177</v>
      </c>
      <c r="F585" s="26">
        <v>33</v>
      </c>
      <c r="G585" s="26">
        <v>5415</v>
      </c>
      <c r="H585" s="28" t="s">
        <v>3010</v>
      </c>
      <c r="I585" s="28" t="s">
        <v>1274</v>
      </c>
      <c r="J585" s="28" t="s">
        <v>1828</v>
      </c>
    </row>
    <row r="586" spans="1:10" x14ac:dyDescent="0.25">
      <c r="A586" s="26">
        <v>11533</v>
      </c>
      <c r="B586" s="26" t="s">
        <v>517</v>
      </c>
      <c r="C586" s="27">
        <v>38702</v>
      </c>
      <c r="D586" s="26">
        <v>2005</v>
      </c>
      <c r="E586" s="26">
        <v>150</v>
      </c>
      <c r="F586" s="26">
        <v>62</v>
      </c>
      <c r="G586" s="26">
        <v>9300</v>
      </c>
      <c r="H586" s="28" t="s">
        <v>3011</v>
      </c>
      <c r="I586" s="28" t="s">
        <v>1272</v>
      </c>
      <c r="J586" s="28" t="s">
        <v>1829</v>
      </c>
    </row>
    <row r="587" spans="1:10" x14ac:dyDescent="0.25">
      <c r="A587" s="26">
        <v>11532</v>
      </c>
      <c r="B587" s="26" t="s">
        <v>553</v>
      </c>
      <c r="C587" s="27">
        <v>38703</v>
      </c>
      <c r="D587" s="26">
        <v>2005</v>
      </c>
      <c r="E587" s="26">
        <v>41</v>
      </c>
      <c r="F587" s="26">
        <v>20</v>
      </c>
      <c r="G587" s="26">
        <v>820</v>
      </c>
      <c r="H587" s="28" t="s">
        <v>3010</v>
      </c>
      <c r="I587" s="28" t="s">
        <v>1274</v>
      </c>
      <c r="J587" s="28" t="s">
        <v>1830</v>
      </c>
    </row>
    <row r="588" spans="1:10" x14ac:dyDescent="0.25">
      <c r="A588" s="26">
        <v>11534</v>
      </c>
      <c r="B588" s="26" t="s">
        <v>657</v>
      </c>
      <c r="C588" s="27">
        <v>38706</v>
      </c>
      <c r="D588" s="26">
        <v>2005</v>
      </c>
      <c r="E588" s="26">
        <v>92</v>
      </c>
      <c r="F588" s="26">
        <v>1087</v>
      </c>
      <c r="G588" s="26">
        <v>42854</v>
      </c>
      <c r="H588" s="28" t="s">
        <v>3010</v>
      </c>
      <c r="I588" s="28" t="s">
        <v>1274</v>
      </c>
      <c r="J588" s="28" t="s">
        <v>1831</v>
      </c>
    </row>
    <row r="589" spans="1:10" x14ac:dyDescent="0.25">
      <c r="A589" s="26">
        <v>11535</v>
      </c>
      <c r="B589" s="26" t="s">
        <v>685</v>
      </c>
      <c r="C589" s="27">
        <v>38707</v>
      </c>
      <c r="D589" s="26">
        <v>2005</v>
      </c>
      <c r="E589" s="26">
        <v>223</v>
      </c>
      <c r="F589" s="26">
        <v>175</v>
      </c>
      <c r="G589" s="26">
        <v>39025</v>
      </c>
      <c r="H589" s="28" t="s">
        <v>3011</v>
      </c>
      <c r="I589" s="28" t="s">
        <v>1272</v>
      </c>
      <c r="J589" s="28" t="s">
        <v>1832</v>
      </c>
    </row>
    <row r="590" spans="1:10" x14ac:dyDescent="0.25">
      <c r="A590" s="26">
        <v>11536</v>
      </c>
      <c r="B590" s="26" t="s">
        <v>749</v>
      </c>
      <c r="C590" s="27">
        <v>38709</v>
      </c>
      <c r="D590" s="26">
        <v>2005</v>
      </c>
      <c r="E590" s="26">
        <v>56</v>
      </c>
      <c r="F590" s="26">
        <v>119</v>
      </c>
      <c r="G590" s="26">
        <v>6614</v>
      </c>
      <c r="H590" s="28" t="s">
        <v>3010</v>
      </c>
      <c r="I590" s="28" t="s">
        <v>1283</v>
      </c>
      <c r="J590" s="28" t="s">
        <v>1833</v>
      </c>
    </row>
    <row r="591" spans="1:10" x14ac:dyDescent="0.25">
      <c r="A591" s="26">
        <v>11537</v>
      </c>
      <c r="B591" s="26" t="s">
        <v>749</v>
      </c>
      <c r="C591" s="27">
        <v>38709</v>
      </c>
      <c r="D591" s="26">
        <v>2005</v>
      </c>
      <c r="E591" s="26">
        <v>158</v>
      </c>
      <c r="F591" s="26">
        <v>672</v>
      </c>
      <c r="G591" s="26">
        <v>51666</v>
      </c>
      <c r="H591" s="28" t="s">
        <v>3010</v>
      </c>
      <c r="I591" s="28" t="s">
        <v>1449</v>
      </c>
      <c r="J591" s="28" t="s">
        <v>1834</v>
      </c>
    </row>
    <row r="592" spans="1:10" x14ac:dyDescent="0.25">
      <c r="A592" s="26">
        <v>11538</v>
      </c>
      <c r="B592" s="26" t="s">
        <v>780</v>
      </c>
      <c r="C592" s="27">
        <v>38710</v>
      </c>
      <c r="D592" s="26">
        <v>2005</v>
      </c>
      <c r="E592" s="26">
        <v>136</v>
      </c>
      <c r="F592" s="26">
        <v>153</v>
      </c>
      <c r="G592" s="26">
        <v>8682</v>
      </c>
      <c r="H592" s="28" t="s">
        <v>3010</v>
      </c>
      <c r="I592" s="28" t="s">
        <v>1322</v>
      </c>
      <c r="J592" s="28" t="s">
        <v>1835</v>
      </c>
    </row>
    <row r="593" spans="1:10" x14ac:dyDescent="0.25">
      <c r="A593" s="26">
        <v>11539</v>
      </c>
      <c r="B593" s="26" t="s">
        <v>780</v>
      </c>
      <c r="C593" s="27">
        <v>38710</v>
      </c>
      <c r="D593" s="26">
        <v>2005</v>
      </c>
      <c r="E593" s="26">
        <v>166</v>
      </c>
      <c r="F593" s="26">
        <v>6377</v>
      </c>
      <c r="G593" s="26">
        <v>324238</v>
      </c>
      <c r="H593" s="28" t="s">
        <v>3010</v>
      </c>
      <c r="I593" s="28" t="s">
        <v>1270</v>
      </c>
      <c r="J593" s="28" t="s">
        <v>1836</v>
      </c>
    </row>
    <row r="594" spans="1:10" x14ac:dyDescent="0.25">
      <c r="A594" s="26">
        <v>11540</v>
      </c>
      <c r="B594" s="26" t="s">
        <v>837</v>
      </c>
      <c r="C594" s="27">
        <v>38712</v>
      </c>
      <c r="D594" s="26">
        <v>2005</v>
      </c>
      <c r="E594" s="26">
        <v>264</v>
      </c>
      <c r="F594" s="26">
        <v>326</v>
      </c>
      <c r="G594" s="26">
        <v>50346</v>
      </c>
      <c r="H594" s="28" t="s">
        <v>3010</v>
      </c>
      <c r="I594" s="28" t="s">
        <v>1274</v>
      </c>
      <c r="J594" s="28" t="s">
        <v>1837</v>
      </c>
    </row>
    <row r="595" spans="1:10" x14ac:dyDescent="0.25">
      <c r="A595" s="26">
        <v>11541</v>
      </c>
      <c r="B595" s="26" t="s">
        <v>871</v>
      </c>
      <c r="C595" s="27">
        <v>38714</v>
      </c>
      <c r="D595" s="26">
        <v>2005</v>
      </c>
      <c r="E595" s="26">
        <v>369</v>
      </c>
      <c r="F595" s="26">
        <v>216</v>
      </c>
      <c r="G595" s="26">
        <v>63004</v>
      </c>
      <c r="H595" s="28" t="s">
        <v>3010</v>
      </c>
      <c r="I595" s="28" t="s">
        <v>1283</v>
      </c>
      <c r="J595" s="28" t="s">
        <v>1838</v>
      </c>
    </row>
    <row r="596" spans="1:10" x14ac:dyDescent="0.25">
      <c r="A596" s="26">
        <v>11542</v>
      </c>
      <c r="B596" s="26" t="s">
        <v>982</v>
      </c>
      <c r="C596" s="27">
        <v>38717</v>
      </c>
      <c r="D596" s="26">
        <v>2005</v>
      </c>
      <c r="E596" s="26">
        <v>97</v>
      </c>
      <c r="F596" s="26">
        <v>246</v>
      </c>
      <c r="G596" s="26">
        <v>23862</v>
      </c>
      <c r="H596" s="28" t="s">
        <v>3010</v>
      </c>
      <c r="I596" s="28" t="s">
        <v>1283</v>
      </c>
      <c r="J596" s="28" t="s">
        <v>1839</v>
      </c>
    </row>
    <row r="597" spans="1:10" x14ac:dyDescent="0.25">
      <c r="A597" s="26">
        <v>11543</v>
      </c>
      <c r="B597" s="26" t="s">
        <v>982</v>
      </c>
      <c r="C597" s="27">
        <v>38717</v>
      </c>
      <c r="D597" s="26">
        <v>2005</v>
      </c>
      <c r="E597" s="26">
        <v>30</v>
      </c>
      <c r="F597" s="26">
        <v>3965</v>
      </c>
      <c r="G597" s="26">
        <v>118950</v>
      </c>
      <c r="H597" s="28" t="s">
        <v>3010</v>
      </c>
      <c r="I597" s="28" t="s">
        <v>1322</v>
      </c>
      <c r="J597" s="28" t="s">
        <v>1840</v>
      </c>
    </row>
    <row r="598" spans="1:10" x14ac:dyDescent="0.25">
      <c r="A598" s="26">
        <v>11544</v>
      </c>
      <c r="B598" s="26" t="s">
        <v>46</v>
      </c>
      <c r="C598" s="27">
        <v>38719</v>
      </c>
      <c r="D598" s="26">
        <v>2005</v>
      </c>
      <c r="E598" s="26">
        <v>971</v>
      </c>
      <c r="F598" s="26">
        <v>100</v>
      </c>
      <c r="G598" s="26">
        <v>15965</v>
      </c>
      <c r="H598" s="28" t="s">
        <v>3010</v>
      </c>
      <c r="I598" s="28" t="s">
        <v>1322</v>
      </c>
      <c r="J598" s="28" t="s">
        <v>1841</v>
      </c>
    </row>
    <row r="599" spans="1:10" x14ac:dyDescent="0.25">
      <c r="A599" s="26">
        <v>11545</v>
      </c>
      <c r="B599" s="26" t="s">
        <v>78</v>
      </c>
      <c r="C599" s="27">
        <v>38720</v>
      </c>
      <c r="D599" s="26">
        <v>2005</v>
      </c>
      <c r="E599" s="26">
        <v>256</v>
      </c>
      <c r="F599" s="26">
        <v>80</v>
      </c>
      <c r="G599" s="26">
        <v>10973</v>
      </c>
      <c r="H599" s="28" t="s">
        <v>3010</v>
      </c>
      <c r="I599" s="28" t="s">
        <v>1322</v>
      </c>
      <c r="J599" s="28" t="s">
        <v>1842</v>
      </c>
    </row>
    <row r="600" spans="1:10" x14ac:dyDescent="0.25">
      <c r="A600" s="26">
        <v>11546</v>
      </c>
      <c r="B600" s="26" t="s">
        <v>111</v>
      </c>
      <c r="C600" s="27">
        <v>38721</v>
      </c>
      <c r="D600" s="26">
        <v>2005</v>
      </c>
      <c r="E600" s="26">
        <v>112</v>
      </c>
      <c r="F600" s="26">
        <v>329</v>
      </c>
      <c r="G600" s="26">
        <v>34862</v>
      </c>
      <c r="H600" s="28" t="s">
        <v>3010</v>
      </c>
      <c r="I600" s="28" t="s">
        <v>1283</v>
      </c>
      <c r="J600" s="28" t="s">
        <v>1843</v>
      </c>
    </row>
    <row r="601" spans="1:10" x14ac:dyDescent="0.25">
      <c r="A601" s="26">
        <v>11547</v>
      </c>
      <c r="B601" s="26" t="s">
        <v>111</v>
      </c>
      <c r="C601" s="27">
        <v>38721</v>
      </c>
      <c r="D601" s="26">
        <v>2005</v>
      </c>
      <c r="E601" s="26">
        <v>145</v>
      </c>
      <c r="F601" s="26">
        <v>218</v>
      </c>
      <c r="G601" s="26">
        <v>18655</v>
      </c>
      <c r="H601" s="28" t="s">
        <v>3010</v>
      </c>
      <c r="I601" s="28" t="s">
        <v>1270</v>
      </c>
      <c r="J601" s="28" t="s">
        <v>1844</v>
      </c>
    </row>
    <row r="602" spans="1:10" x14ac:dyDescent="0.25">
      <c r="A602" s="26">
        <v>11548</v>
      </c>
      <c r="B602" s="26" t="s">
        <v>111</v>
      </c>
      <c r="C602" s="27">
        <v>38721</v>
      </c>
      <c r="D602" s="26">
        <v>2005</v>
      </c>
      <c r="E602" s="26">
        <v>273</v>
      </c>
      <c r="F602" s="26">
        <v>217</v>
      </c>
      <c r="G602" s="26">
        <v>59241</v>
      </c>
      <c r="H602" s="28" t="s">
        <v>3010</v>
      </c>
      <c r="I602" s="28" t="s">
        <v>1274</v>
      </c>
      <c r="J602" s="28" t="s">
        <v>1845</v>
      </c>
    </row>
    <row r="603" spans="1:10" x14ac:dyDescent="0.25">
      <c r="A603" s="26">
        <v>11549</v>
      </c>
      <c r="B603" s="26" t="s">
        <v>172</v>
      </c>
      <c r="C603" s="27">
        <v>38724</v>
      </c>
      <c r="D603" s="26">
        <v>2005</v>
      </c>
      <c r="E603" s="26">
        <v>102</v>
      </c>
      <c r="F603" s="26">
        <v>230</v>
      </c>
      <c r="G603" s="26">
        <v>13432</v>
      </c>
      <c r="H603" s="28" t="s">
        <v>3010</v>
      </c>
      <c r="I603" s="28" t="s">
        <v>1270</v>
      </c>
      <c r="J603" s="28" t="s">
        <v>1846</v>
      </c>
    </row>
    <row r="604" spans="1:10" x14ac:dyDescent="0.25">
      <c r="A604" s="26">
        <v>11550</v>
      </c>
      <c r="B604" s="26" t="s">
        <v>206</v>
      </c>
      <c r="C604" s="27">
        <v>38724</v>
      </c>
      <c r="D604" s="26">
        <v>2005</v>
      </c>
      <c r="E604" s="26">
        <v>83</v>
      </c>
      <c r="F604" s="26">
        <v>739</v>
      </c>
      <c r="G604" s="26">
        <v>19305</v>
      </c>
      <c r="H604" s="28" t="s">
        <v>3010</v>
      </c>
      <c r="I604" s="28" t="s">
        <v>1270</v>
      </c>
      <c r="J604" s="28" t="s">
        <v>1847</v>
      </c>
    </row>
    <row r="605" spans="1:10" x14ac:dyDescent="0.25">
      <c r="A605" s="26">
        <v>11551</v>
      </c>
      <c r="B605" s="26" t="s">
        <v>246</v>
      </c>
      <c r="C605" s="27">
        <v>38725</v>
      </c>
      <c r="D605" s="26">
        <v>2005</v>
      </c>
      <c r="E605" s="26">
        <v>385</v>
      </c>
      <c r="F605" s="26">
        <v>95</v>
      </c>
      <c r="G605" s="26">
        <v>21724</v>
      </c>
      <c r="H605" s="28" t="s">
        <v>3010</v>
      </c>
      <c r="I605" s="28" t="s">
        <v>1322</v>
      </c>
      <c r="J605" s="28" t="s">
        <v>1848</v>
      </c>
    </row>
    <row r="606" spans="1:10" x14ac:dyDescent="0.25">
      <c r="A606" s="26">
        <v>11552</v>
      </c>
      <c r="B606" s="26" t="s">
        <v>341</v>
      </c>
      <c r="C606" s="27">
        <v>38728</v>
      </c>
      <c r="D606" s="26">
        <v>2005</v>
      </c>
      <c r="E606" s="26">
        <v>130</v>
      </c>
      <c r="F606" s="26">
        <v>10</v>
      </c>
      <c r="G606" s="26">
        <v>1300</v>
      </c>
      <c r="H606" s="28" t="s">
        <v>3010</v>
      </c>
      <c r="I606" s="28" t="s">
        <v>1322</v>
      </c>
      <c r="J606" s="28" t="s">
        <v>1849</v>
      </c>
    </row>
    <row r="607" spans="1:10" x14ac:dyDescent="0.25">
      <c r="A607" s="26">
        <v>11553</v>
      </c>
      <c r="B607" s="26" t="s">
        <v>370</v>
      </c>
      <c r="C607" s="27">
        <v>38729</v>
      </c>
      <c r="D607" s="26">
        <v>2005</v>
      </c>
      <c r="E607" s="26">
        <v>38</v>
      </c>
      <c r="F607" s="26">
        <v>796</v>
      </c>
      <c r="G607" s="26">
        <v>13653</v>
      </c>
      <c r="H607" s="28" t="s">
        <v>3010</v>
      </c>
      <c r="I607" s="28" t="s">
        <v>1274</v>
      </c>
      <c r="J607" s="28" t="s">
        <v>1850</v>
      </c>
    </row>
    <row r="608" spans="1:10" x14ac:dyDescent="0.25">
      <c r="A608" s="26">
        <v>11554</v>
      </c>
      <c r="B608" s="26" t="s">
        <v>370</v>
      </c>
      <c r="C608" s="27">
        <v>38730</v>
      </c>
      <c r="D608" s="26">
        <v>2005</v>
      </c>
      <c r="E608" s="26">
        <v>546</v>
      </c>
      <c r="F608" s="26">
        <v>1037</v>
      </c>
      <c r="G608" s="26">
        <v>137836</v>
      </c>
      <c r="H608" s="28" t="s">
        <v>3010</v>
      </c>
      <c r="I608" s="28" t="s">
        <v>1274</v>
      </c>
      <c r="J608" s="28" t="s">
        <v>1851</v>
      </c>
    </row>
    <row r="609" spans="1:10" x14ac:dyDescent="0.25">
      <c r="A609" s="26">
        <v>11555</v>
      </c>
      <c r="B609" s="26" t="s">
        <v>486</v>
      </c>
      <c r="C609" s="27">
        <v>38733</v>
      </c>
      <c r="D609" s="26">
        <v>2005</v>
      </c>
      <c r="E609" s="26">
        <v>145</v>
      </c>
      <c r="F609" s="26">
        <v>1085</v>
      </c>
      <c r="G609" s="26">
        <v>35405</v>
      </c>
      <c r="H609" s="28" t="s">
        <v>3010</v>
      </c>
      <c r="I609" s="28" t="s">
        <v>1283</v>
      </c>
      <c r="J609" s="28" t="s">
        <v>1852</v>
      </c>
    </row>
    <row r="610" spans="1:10" x14ac:dyDescent="0.25">
      <c r="A610" s="26">
        <v>11556</v>
      </c>
      <c r="B610" s="26" t="s">
        <v>555</v>
      </c>
      <c r="C610" s="27">
        <v>38735</v>
      </c>
      <c r="D610" s="26">
        <v>2005</v>
      </c>
      <c r="E610" s="26">
        <v>50</v>
      </c>
      <c r="F610" s="26">
        <v>188</v>
      </c>
      <c r="G610" s="26">
        <v>9400</v>
      </c>
      <c r="H610" s="28" t="s">
        <v>3010</v>
      </c>
      <c r="I610" s="28" t="s">
        <v>1270</v>
      </c>
      <c r="J610" s="28" t="s">
        <v>1853</v>
      </c>
    </row>
    <row r="611" spans="1:10" x14ac:dyDescent="0.25">
      <c r="A611" s="26">
        <v>11557</v>
      </c>
      <c r="B611" s="26" t="s">
        <v>555</v>
      </c>
      <c r="C611" s="27">
        <v>38735</v>
      </c>
      <c r="D611" s="26">
        <v>2005</v>
      </c>
      <c r="E611" s="26">
        <v>41</v>
      </c>
      <c r="F611" s="26">
        <v>217</v>
      </c>
      <c r="G611" s="26">
        <v>8317</v>
      </c>
      <c r="H611" s="28" t="s">
        <v>3010</v>
      </c>
      <c r="I611" s="28" t="s">
        <v>1299</v>
      </c>
      <c r="J611" s="28" t="s">
        <v>1854</v>
      </c>
    </row>
    <row r="612" spans="1:10" x14ac:dyDescent="0.25">
      <c r="A612" s="26">
        <v>11558</v>
      </c>
      <c r="B612" s="26" t="s">
        <v>627</v>
      </c>
      <c r="C612" s="27">
        <v>38737</v>
      </c>
      <c r="D612" s="26">
        <v>2005</v>
      </c>
      <c r="E612" s="26">
        <v>214</v>
      </c>
      <c r="F612" s="26">
        <v>95</v>
      </c>
      <c r="G612" s="26">
        <v>10985</v>
      </c>
      <c r="H612" s="28" t="s">
        <v>3010</v>
      </c>
      <c r="I612" s="28" t="s">
        <v>1283</v>
      </c>
      <c r="J612" s="28" t="s">
        <v>1855</v>
      </c>
    </row>
    <row r="613" spans="1:10" x14ac:dyDescent="0.25">
      <c r="A613" s="26">
        <v>11559</v>
      </c>
      <c r="B613" s="26" t="s">
        <v>661</v>
      </c>
      <c r="C613" s="27">
        <v>38738</v>
      </c>
      <c r="D613" s="26">
        <v>2005</v>
      </c>
      <c r="E613" s="26">
        <v>41</v>
      </c>
      <c r="F613" s="26">
        <v>821</v>
      </c>
      <c r="G613" s="26">
        <v>26854</v>
      </c>
      <c r="H613" s="28" t="s">
        <v>3010</v>
      </c>
      <c r="I613" s="28" t="s">
        <v>1270</v>
      </c>
      <c r="J613" s="28" t="s">
        <v>1856</v>
      </c>
    </row>
    <row r="614" spans="1:10" x14ac:dyDescent="0.25">
      <c r="A614" s="26">
        <v>11560</v>
      </c>
      <c r="B614" s="26" t="s">
        <v>688</v>
      </c>
      <c r="C614" s="27">
        <v>38739</v>
      </c>
      <c r="D614" s="26">
        <v>2005</v>
      </c>
      <c r="E614" s="26">
        <v>165</v>
      </c>
      <c r="F614" s="26">
        <v>67</v>
      </c>
      <c r="G614" s="26">
        <v>11055</v>
      </c>
      <c r="H614" s="28" t="s">
        <v>3010</v>
      </c>
      <c r="I614" s="28" t="s">
        <v>1283</v>
      </c>
      <c r="J614" s="28" t="s">
        <v>1857</v>
      </c>
    </row>
    <row r="615" spans="1:10" x14ac:dyDescent="0.25">
      <c r="A615" s="26">
        <v>11561</v>
      </c>
      <c r="B615" s="26" t="s">
        <v>751</v>
      </c>
      <c r="C615" s="27">
        <v>38741</v>
      </c>
      <c r="D615" s="26">
        <v>2005</v>
      </c>
      <c r="E615" s="26">
        <v>22</v>
      </c>
      <c r="F615" s="26">
        <v>98</v>
      </c>
      <c r="G615" s="26">
        <v>2020</v>
      </c>
      <c r="H615" s="28" t="s">
        <v>3010</v>
      </c>
      <c r="I615" s="28" t="s">
        <v>1270</v>
      </c>
      <c r="J615" s="28" t="s">
        <v>1858</v>
      </c>
    </row>
    <row r="616" spans="1:10" x14ac:dyDescent="0.25">
      <c r="A616" s="26">
        <v>11562</v>
      </c>
      <c r="B616" s="26" t="s">
        <v>751</v>
      </c>
      <c r="C616" s="27">
        <v>38741</v>
      </c>
      <c r="D616" s="26">
        <v>2005</v>
      </c>
      <c r="E616" s="26">
        <v>308</v>
      </c>
      <c r="F616" s="26">
        <v>265</v>
      </c>
      <c r="G616" s="26">
        <v>81620</v>
      </c>
      <c r="H616" s="28" t="s">
        <v>3010</v>
      </c>
      <c r="I616" s="28" t="s">
        <v>1283</v>
      </c>
      <c r="J616" s="28" t="s">
        <v>1859</v>
      </c>
    </row>
    <row r="617" spans="1:10" x14ac:dyDescent="0.25">
      <c r="A617" s="26">
        <v>11563</v>
      </c>
      <c r="B617" s="26" t="s">
        <v>751</v>
      </c>
      <c r="C617" s="27">
        <v>38741</v>
      </c>
      <c r="D617" s="26">
        <v>2005</v>
      </c>
      <c r="E617" s="26">
        <v>14</v>
      </c>
      <c r="F617" s="26">
        <v>1066</v>
      </c>
      <c r="G617" s="26">
        <v>8303</v>
      </c>
      <c r="H617" s="28" t="s">
        <v>3010</v>
      </c>
      <c r="I617" s="28" t="s">
        <v>1283</v>
      </c>
      <c r="J617" s="28" t="s">
        <v>1860</v>
      </c>
    </row>
    <row r="618" spans="1:10" x14ac:dyDescent="0.25">
      <c r="A618" s="26">
        <v>11564</v>
      </c>
      <c r="B618" s="26" t="s">
        <v>751</v>
      </c>
      <c r="C618" s="27">
        <v>38741</v>
      </c>
      <c r="D618" s="26">
        <v>2005</v>
      </c>
      <c r="E618" s="26">
        <v>21</v>
      </c>
      <c r="F618" s="26">
        <v>1496</v>
      </c>
      <c r="G618" s="26">
        <v>29090</v>
      </c>
      <c r="H618" s="28" t="s">
        <v>3010</v>
      </c>
      <c r="I618" s="28" t="s">
        <v>1283</v>
      </c>
      <c r="J618" s="28" t="s">
        <v>1861</v>
      </c>
    </row>
    <row r="619" spans="1:10" x14ac:dyDescent="0.25">
      <c r="A619" s="26">
        <v>11565</v>
      </c>
      <c r="B619" s="26" t="s">
        <v>751</v>
      </c>
      <c r="C619" s="27">
        <v>38742</v>
      </c>
      <c r="D619" s="26">
        <v>2005</v>
      </c>
      <c r="E619" s="26">
        <v>264</v>
      </c>
      <c r="F619" s="26">
        <v>737</v>
      </c>
      <c r="G619" s="26">
        <v>50812</v>
      </c>
      <c r="H619" s="28" t="s">
        <v>3010</v>
      </c>
      <c r="I619" s="28" t="s">
        <v>1299</v>
      </c>
      <c r="J619" s="28" t="s">
        <v>1862</v>
      </c>
    </row>
    <row r="620" spans="1:10" x14ac:dyDescent="0.25">
      <c r="A620" s="26">
        <v>11566</v>
      </c>
      <c r="B620" s="26" t="s">
        <v>751</v>
      </c>
      <c r="C620" s="27">
        <v>38741</v>
      </c>
      <c r="D620" s="26">
        <v>2005</v>
      </c>
      <c r="E620" s="26">
        <v>236</v>
      </c>
      <c r="F620" s="26">
        <v>81</v>
      </c>
      <c r="G620" s="26">
        <v>4024</v>
      </c>
      <c r="H620" s="28" t="s">
        <v>3010</v>
      </c>
      <c r="I620" s="28" t="s">
        <v>1322</v>
      </c>
      <c r="J620" s="28" t="s">
        <v>1863</v>
      </c>
    </row>
    <row r="621" spans="1:10" x14ac:dyDescent="0.25">
      <c r="A621" s="26">
        <v>11567</v>
      </c>
      <c r="B621" s="26" t="s">
        <v>751</v>
      </c>
      <c r="C621" s="27">
        <v>38741</v>
      </c>
      <c r="D621" s="26">
        <v>2005</v>
      </c>
      <c r="E621" s="26">
        <v>582</v>
      </c>
      <c r="F621" s="26">
        <v>370</v>
      </c>
      <c r="G621" s="26">
        <v>62572</v>
      </c>
      <c r="H621" s="28" t="s">
        <v>3010</v>
      </c>
      <c r="I621" s="28" t="s">
        <v>1299</v>
      </c>
      <c r="J621" s="28" t="s">
        <v>1864</v>
      </c>
    </row>
    <row r="622" spans="1:10" x14ac:dyDescent="0.25">
      <c r="A622" s="26">
        <v>11568</v>
      </c>
      <c r="B622" s="26" t="s">
        <v>751</v>
      </c>
      <c r="C622" s="27">
        <v>38742</v>
      </c>
      <c r="D622" s="26">
        <v>2005</v>
      </c>
      <c r="E622" s="26">
        <v>934</v>
      </c>
      <c r="F622" s="26">
        <v>65</v>
      </c>
      <c r="G622" s="26">
        <v>28174</v>
      </c>
      <c r="H622" s="28" t="s">
        <v>3010</v>
      </c>
      <c r="I622" s="28" t="s">
        <v>1299</v>
      </c>
      <c r="J622" s="28" t="s">
        <v>1865</v>
      </c>
    </row>
    <row r="623" spans="1:10" x14ac:dyDescent="0.25">
      <c r="A623" s="26">
        <v>11570</v>
      </c>
      <c r="B623" s="26" t="s">
        <v>782</v>
      </c>
      <c r="C623" s="27">
        <v>38742</v>
      </c>
      <c r="D623" s="26">
        <v>2005</v>
      </c>
      <c r="E623" s="26">
        <v>40</v>
      </c>
      <c r="F623" s="26">
        <v>27</v>
      </c>
      <c r="G623" s="26">
        <v>1080</v>
      </c>
      <c r="H623" s="28" t="s">
        <v>3010</v>
      </c>
      <c r="I623" s="28" t="s">
        <v>1299</v>
      </c>
      <c r="J623" s="28" t="s">
        <v>1866</v>
      </c>
    </row>
    <row r="624" spans="1:10" x14ac:dyDescent="0.25">
      <c r="A624" s="26">
        <v>11571</v>
      </c>
      <c r="B624" s="26" t="s">
        <v>782</v>
      </c>
      <c r="C624" s="27">
        <v>38742</v>
      </c>
      <c r="D624" s="26">
        <v>2005</v>
      </c>
      <c r="E624" s="26">
        <v>215</v>
      </c>
      <c r="F624" s="26">
        <v>646</v>
      </c>
      <c r="G624" s="26">
        <v>135924</v>
      </c>
      <c r="H624" s="28" t="s">
        <v>3010</v>
      </c>
      <c r="I624" s="28" t="s">
        <v>1299</v>
      </c>
      <c r="J624" s="28" t="s">
        <v>1867</v>
      </c>
    </row>
    <row r="625" spans="1:10" x14ac:dyDescent="0.25">
      <c r="A625" s="26">
        <v>11572</v>
      </c>
      <c r="B625" s="26" t="s">
        <v>782</v>
      </c>
      <c r="C625" s="27">
        <v>38742</v>
      </c>
      <c r="D625" s="26">
        <v>2005</v>
      </c>
      <c r="E625" s="26">
        <v>90</v>
      </c>
      <c r="F625" s="26">
        <v>217</v>
      </c>
      <c r="G625" s="26">
        <v>17857</v>
      </c>
      <c r="H625" s="28" t="s">
        <v>3010</v>
      </c>
      <c r="I625" s="28" t="s">
        <v>1283</v>
      </c>
      <c r="J625" s="28" t="s">
        <v>1868</v>
      </c>
    </row>
    <row r="626" spans="1:10" x14ac:dyDescent="0.25">
      <c r="A626" s="26">
        <v>11573</v>
      </c>
      <c r="B626" s="26" t="s">
        <v>807</v>
      </c>
      <c r="C626" s="27">
        <v>38743</v>
      </c>
      <c r="D626" s="26">
        <v>2005</v>
      </c>
      <c r="E626" s="26">
        <v>75</v>
      </c>
      <c r="F626" s="26">
        <v>246</v>
      </c>
      <c r="G626" s="26">
        <v>18024</v>
      </c>
      <c r="H626" s="28" t="s">
        <v>3010</v>
      </c>
      <c r="I626" s="28" t="s">
        <v>1322</v>
      </c>
      <c r="J626" s="28" t="s">
        <v>1869</v>
      </c>
    </row>
    <row r="627" spans="1:10" x14ac:dyDescent="0.25">
      <c r="A627" s="26">
        <v>11574</v>
      </c>
      <c r="B627" s="26" t="s">
        <v>872</v>
      </c>
      <c r="C627" s="27">
        <v>38746</v>
      </c>
      <c r="D627" s="26">
        <v>2005</v>
      </c>
      <c r="E627" s="26">
        <v>46</v>
      </c>
      <c r="F627" s="26">
        <v>188</v>
      </c>
      <c r="G627" s="26">
        <v>8036</v>
      </c>
      <c r="H627" s="28" t="s">
        <v>3010</v>
      </c>
      <c r="I627" s="28" t="s">
        <v>1270</v>
      </c>
      <c r="J627" s="28" t="s">
        <v>1870</v>
      </c>
    </row>
    <row r="628" spans="1:10" x14ac:dyDescent="0.25">
      <c r="A628" s="26">
        <v>11575</v>
      </c>
      <c r="B628" s="26" t="s">
        <v>872</v>
      </c>
      <c r="C628" s="27">
        <v>38745</v>
      </c>
      <c r="D628" s="26">
        <v>2005</v>
      </c>
      <c r="E628" s="26">
        <v>87</v>
      </c>
      <c r="F628" s="26">
        <v>117</v>
      </c>
      <c r="G628" s="26">
        <v>4895</v>
      </c>
      <c r="H628" s="28" t="s">
        <v>3010</v>
      </c>
      <c r="I628" s="28" t="s">
        <v>1283</v>
      </c>
      <c r="J628" s="28" t="s">
        <v>1871</v>
      </c>
    </row>
    <row r="629" spans="1:10" x14ac:dyDescent="0.25">
      <c r="A629" s="26">
        <v>11576</v>
      </c>
      <c r="B629" s="26" t="s">
        <v>10</v>
      </c>
      <c r="C629" s="27">
        <v>38750</v>
      </c>
      <c r="D629" s="26">
        <v>2005</v>
      </c>
      <c r="E629" s="26">
        <v>647</v>
      </c>
      <c r="F629" s="26">
        <v>131</v>
      </c>
      <c r="G629" s="26">
        <v>11841</v>
      </c>
      <c r="H629" s="28" t="s">
        <v>3010</v>
      </c>
      <c r="I629" s="28" t="s">
        <v>1322</v>
      </c>
      <c r="J629" s="28" t="s">
        <v>1872</v>
      </c>
    </row>
    <row r="630" spans="1:10" x14ac:dyDescent="0.25">
      <c r="A630" s="26">
        <v>11577</v>
      </c>
      <c r="B630" s="26" t="s">
        <v>10</v>
      </c>
      <c r="C630" s="27">
        <v>38749</v>
      </c>
      <c r="D630" s="26">
        <v>2005</v>
      </c>
      <c r="E630" s="26">
        <v>281</v>
      </c>
      <c r="F630" s="26">
        <v>143</v>
      </c>
      <c r="G630" s="26">
        <v>21503</v>
      </c>
      <c r="H630" s="28" t="s">
        <v>3010</v>
      </c>
      <c r="I630" s="28" t="s">
        <v>1322</v>
      </c>
      <c r="J630" s="28" t="s">
        <v>1873</v>
      </c>
    </row>
    <row r="631" spans="1:10" x14ac:dyDescent="0.25">
      <c r="A631" s="26">
        <v>11578</v>
      </c>
      <c r="B631" s="26" t="s">
        <v>10</v>
      </c>
      <c r="C631" s="27">
        <v>38749</v>
      </c>
      <c r="D631" s="26">
        <v>2005</v>
      </c>
      <c r="E631" s="26">
        <v>13</v>
      </c>
      <c r="F631" s="26">
        <v>620</v>
      </c>
      <c r="G631" s="26">
        <v>6945</v>
      </c>
      <c r="H631" s="28" t="s">
        <v>3010</v>
      </c>
      <c r="I631" s="28" t="s">
        <v>1270</v>
      </c>
      <c r="J631" s="28" t="s">
        <v>1874</v>
      </c>
    </row>
    <row r="632" spans="1:10" x14ac:dyDescent="0.25">
      <c r="A632" s="26">
        <v>11579</v>
      </c>
      <c r="B632" s="26" t="s">
        <v>10</v>
      </c>
      <c r="C632" s="27">
        <v>38749</v>
      </c>
      <c r="D632" s="26">
        <v>2005</v>
      </c>
      <c r="E632" s="26">
        <v>21</v>
      </c>
      <c r="F632" s="26">
        <v>198</v>
      </c>
      <c r="G632" s="26">
        <v>3456</v>
      </c>
      <c r="H632" s="28" t="s">
        <v>3010</v>
      </c>
      <c r="I632" s="28" t="s">
        <v>1322</v>
      </c>
      <c r="J632" s="28" t="s">
        <v>1875</v>
      </c>
    </row>
    <row r="633" spans="1:10" x14ac:dyDescent="0.25">
      <c r="A633" s="26">
        <v>11580</v>
      </c>
      <c r="B633" s="26" t="s">
        <v>50</v>
      </c>
      <c r="C633" s="27">
        <v>38750</v>
      </c>
      <c r="D633" s="26">
        <v>2005</v>
      </c>
      <c r="E633" s="26">
        <v>60</v>
      </c>
      <c r="F633" s="26">
        <v>80</v>
      </c>
      <c r="G633" s="26">
        <v>4640</v>
      </c>
      <c r="H633" s="28" t="s">
        <v>3010</v>
      </c>
      <c r="I633" s="28" t="s">
        <v>1274</v>
      </c>
      <c r="J633" s="28" t="s">
        <v>1876</v>
      </c>
    </row>
    <row r="634" spans="1:10" x14ac:dyDescent="0.25">
      <c r="A634" s="26">
        <v>11581</v>
      </c>
      <c r="B634" s="26" t="s">
        <v>50</v>
      </c>
      <c r="C634" s="27">
        <v>38750</v>
      </c>
      <c r="D634" s="26">
        <v>2005</v>
      </c>
      <c r="E634" s="26">
        <v>304</v>
      </c>
      <c r="F634" s="26">
        <v>100</v>
      </c>
      <c r="G634" s="26">
        <v>30400</v>
      </c>
      <c r="H634" s="28" t="s">
        <v>3011</v>
      </c>
      <c r="I634" s="28" t="s">
        <v>1272</v>
      </c>
      <c r="J634" s="28" t="s">
        <v>1877</v>
      </c>
    </row>
    <row r="635" spans="1:10" x14ac:dyDescent="0.25">
      <c r="A635" s="26">
        <v>11582</v>
      </c>
      <c r="B635" s="26" t="s">
        <v>80</v>
      </c>
      <c r="C635" s="27">
        <v>38751</v>
      </c>
      <c r="D635" s="26">
        <v>2005</v>
      </c>
      <c r="E635" s="26">
        <v>182</v>
      </c>
      <c r="F635" s="26">
        <v>751</v>
      </c>
      <c r="G635" s="26">
        <v>41058</v>
      </c>
      <c r="H635" s="28" t="s">
        <v>3010</v>
      </c>
      <c r="I635" s="28" t="s">
        <v>1283</v>
      </c>
      <c r="J635" s="28" t="s">
        <v>1878</v>
      </c>
    </row>
    <row r="636" spans="1:10" x14ac:dyDescent="0.25">
      <c r="A636" s="26">
        <v>11583</v>
      </c>
      <c r="B636" s="26" t="s">
        <v>80</v>
      </c>
      <c r="C636" s="27">
        <v>38751</v>
      </c>
      <c r="D636" s="26">
        <v>2005</v>
      </c>
      <c r="E636" s="26">
        <v>580</v>
      </c>
      <c r="F636" s="26">
        <v>204</v>
      </c>
      <c r="G636" s="26">
        <v>26370</v>
      </c>
      <c r="H636" s="28" t="s">
        <v>3010</v>
      </c>
      <c r="I636" s="28" t="s">
        <v>1283</v>
      </c>
      <c r="J636" s="28" t="s">
        <v>1879</v>
      </c>
    </row>
    <row r="637" spans="1:10" x14ac:dyDescent="0.25">
      <c r="A637" s="26">
        <v>11584</v>
      </c>
      <c r="B637" s="26" t="s">
        <v>175</v>
      </c>
      <c r="C637" s="27">
        <v>38754</v>
      </c>
      <c r="D637" s="26">
        <v>2005</v>
      </c>
      <c r="E637" s="26">
        <v>54</v>
      </c>
      <c r="F637" s="26">
        <v>193</v>
      </c>
      <c r="G637" s="26">
        <v>9190</v>
      </c>
      <c r="H637" s="28" t="s">
        <v>3010</v>
      </c>
      <c r="I637" s="28" t="s">
        <v>1322</v>
      </c>
      <c r="J637" s="28" t="s">
        <v>1880</v>
      </c>
    </row>
    <row r="638" spans="1:10" x14ac:dyDescent="0.25">
      <c r="A638" s="26">
        <v>11589</v>
      </c>
      <c r="B638" s="26" t="s">
        <v>209</v>
      </c>
      <c r="C638" s="27">
        <v>38755</v>
      </c>
      <c r="D638" s="26">
        <v>2005</v>
      </c>
      <c r="E638" s="26">
        <v>86</v>
      </c>
      <c r="F638" s="26">
        <v>88</v>
      </c>
      <c r="G638" s="26">
        <v>7560</v>
      </c>
      <c r="H638" s="28" t="s">
        <v>3010</v>
      </c>
      <c r="I638" s="28" t="s">
        <v>1274</v>
      </c>
      <c r="J638" s="28" t="s">
        <v>1881</v>
      </c>
    </row>
    <row r="639" spans="1:10" x14ac:dyDescent="0.25">
      <c r="A639" s="26">
        <v>11590</v>
      </c>
      <c r="B639" s="26" t="s">
        <v>209</v>
      </c>
      <c r="C639" s="27">
        <v>38755</v>
      </c>
      <c r="D639" s="26">
        <v>2005</v>
      </c>
      <c r="E639" s="26">
        <v>166</v>
      </c>
      <c r="F639" s="26">
        <v>78</v>
      </c>
      <c r="G639" s="26">
        <v>8308</v>
      </c>
      <c r="H639" s="28" t="s">
        <v>3010</v>
      </c>
      <c r="I639" s="28" t="s">
        <v>1283</v>
      </c>
      <c r="J639" s="28" t="s">
        <v>1882</v>
      </c>
    </row>
    <row r="640" spans="1:10" x14ac:dyDescent="0.25">
      <c r="A640" s="26">
        <v>11587</v>
      </c>
      <c r="B640" s="26" t="s">
        <v>345</v>
      </c>
      <c r="C640" s="27">
        <v>38759</v>
      </c>
      <c r="D640" s="26">
        <v>2005</v>
      </c>
      <c r="E640" s="26">
        <v>261</v>
      </c>
      <c r="F640" s="26">
        <v>33</v>
      </c>
      <c r="G640" s="26">
        <v>8613</v>
      </c>
      <c r="H640" s="28" t="s">
        <v>3010</v>
      </c>
      <c r="I640" s="28" t="s">
        <v>1274</v>
      </c>
      <c r="J640" s="28" t="s">
        <v>1883</v>
      </c>
    </row>
    <row r="641" spans="1:10" x14ac:dyDescent="0.25">
      <c r="A641" s="26">
        <v>11595</v>
      </c>
      <c r="B641" s="26" t="s">
        <v>345</v>
      </c>
      <c r="C641" s="27">
        <v>38759</v>
      </c>
      <c r="D641" s="26">
        <v>2005</v>
      </c>
      <c r="E641" s="26">
        <v>432</v>
      </c>
      <c r="F641" s="26">
        <v>207</v>
      </c>
      <c r="G641" s="26">
        <v>18077</v>
      </c>
      <c r="H641" s="28" t="s">
        <v>3010</v>
      </c>
      <c r="I641" s="28" t="s">
        <v>1283</v>
      </c>
      <c r="J641" s="28" t="s">
        <v>1884</v>
      </c>
    </row>
    <row r="642" spans="1:10" x14ac:dyDescent="0.25">
      <c r="A642" s="26">
        <v>11588</v>
      </c>
      <c r="B642" s="26" t="s">
        <v>373</v>
      </c>
      <c r="C642" s="27">
        <v>38760</v>
      </c>
      <c r="D642" s="26">
        <v>2005</v>
      </c>
      <c r="E642" s="26">
        <v>175</v>
      </c>
      <c r="F642" s="26">
        <v>12</v>
      </c>
      <c r="G642" s="26">
        <v>2100</v>
      </c>
      <c r="H642" s="28" t="s">
        <v>3011</v>
      </c>
      <c r="I642" s="28" t="s">
        <v>1272</v>
      </c>
      <c r="J642" s="28" t="s">
        <v>1885</v>
      </c>
    </row>
    <row r="643" spans="1:10" x14ac:dyDescent="0.25">
      <c r="A643" s="26">
        <v>11594</v>
      </c>
      <c r="B643" s="26" t="s">
        <v>373</v>
      </c>
      <c r="C643" s="27">
        <v>38760</v>
      </c>
      <c r="D643" s="26">
        <v>2005</v>
      </c>
      <c r="E643" s="26">
        <v>45</v>
      </c>
      <c r="F643" s="26">
        <v>2594</v>
      </c>
      <c r="G643" s="26">
        <v>95262</v>
      </c>
      <c r="H643" s="28" t="s">
        <v>3010</v>
      </c>
      <c r="I643" s="28" t="s">
        <v>1270</v>
      </c>
      <c r="J643" s="28" t="s">
        <v>1886</v>
      </c>
    </row>
    <row r="644" spans="1:10" x14ac:dyDescent="0.25">
      <c r="A644" s="26">
        <v>11585</v>
      </c>
      <c r="B644" s="26" t="s">
        <v>403</v>
      </c>
      <c r="C644" s="27">
        <v>38761</v>
      </c>
      <c r="D644" s="26">
        <v>2005</v>
      </c>
      <c r="E644" s="26">
        <v>16</v>
      </c>
      <c r="F644" s="26">
        <v>1747</v>
      </c>
      <c r="G644" s="26">
        <v>26642</v>
      </c>
      <c r="H644" s="28" t="s">
        <v>3010</v>
      </c>
      <c r="I644" s="28" t="s">
        <v>1270</v>
      </c>
      <c r="J644" s="28" t="s">
        <v>1887</v>
      </c>
    </row>
    <row r="645" spans="1:10" x14ac:dyDescent="0.25">
      <c r="A645" s="26">
        <v>11586</v>
      </c>
      <c r="B645" s="26" t="s">
        <v>403</v>
      </c>
      <c r="C645" s="27">
        <v>38761</v>
      </c>
      <c r="D645" s="26">
        <v>2005</v>
      </c>
      <c r="E645" s="26">
        <v>244</v>
      </c>
      <c r="F645" s="26">
        <v>33</v>
      </c>
      <c r="G645" s="26">
        <v>8052</v>
      </c>
      <c r="H645" s="28" t="s">
        <v>3010</v>
      </c>
      <c r="I645" s="28" t="s">
        <v>1274</v>
      </c>
      <c r="J645" s="28" t="s">
        <v>1888</v>
      </c>
    </row>
    <row r="646" spans="1:10" x14ac:dyDescent="0.25">
      <c r="A646" s="26">
        <v>11591</v>
      </c>
      <c r="B646" s="26" t="s">
        <v>487</v>
      </c>
      <c r="C646" s="27">
        <v>38764</v>
      </c>
      <c r="D646" s="26">
        <v>2005</v>
      </c>
      <c r="E646" s="26">
        <v>9</v>
      </c>
      <c r="F646" s="26">
        <v>13</v>
      </c>
      <c r="G646" s="26">
        <v>117</v>
      </c>
      <c r="H646" s="28" t="s">
        <v>3011</v>
      </c>
      <c r="I646" s="28" t="s">
        <v>1272</v>
      </c>
      <c r="J646" s="28" t="s">
        <v>1889</v>
      </c>
    </row>
    <row r="647" spans="1:10" x14ac:dyDescent="0.25">
      <c r="A647" s="26">
        <v>11596</v>
      </c>
      <c r="B647" s="26" t="s">
        <v>593</v>
      </c>
      <c r="C647" s="27">
        <v>38767</v>
      </c>
      <c r="D647" s="26">
        <v>2005</v>
      </c>
      <c r="E647" s="26">
        <v>106</v>
      </c>
      <c r="F647" s="26">
        <v>403</v>
      </c>
      <c r="G647" s="26">
        <v>9264</v>
      </c>
      <c r="H647" s="28" t="s">
        <v>3010</v>
      </c>
      <c r="I647" s="28" t="s">
        <v>1283</v>
      </c>
      <c r="J647" s="28" t="s">
        <v>1890</v>
      </c>
    </row>
    <row r="648" spans="1:10" x14ac:dyDescent="0.25">
      <c r="A648" s="26">
        <v>11597</v>
      </c>
      <c r="B648" s="26" t="s">
        <v>662</v>
      </c>
      <c r="C648" s="27">
        <v>38770</v>
      </c>
      <c r="D648" s="26">
        <v>2005</v>
      </c>
      <c r="E648" s="26">
        <v>746</v>
      </c>
      <c r="F648" s="26">
        <v>745</v>
      </c>
      <c r="G648" s="26">
        <v>106185</v>
      </c>
      <c r="H648" s="28" t="s">
        <v>3010</v>
      </c>
      <c r="I648" s="28" t="s">
        <v>1274</v>
      </c>
      <c r="J648" s="28" t="s">
        <v>1891</v>
      </c>
    </row>
    <row r="649" spans="1:10" x14ac:dyDescent="0.25">
      <c r="A649" s="26">
        <v>11598</v>
      </c>
      <c r="B649" s="26" t="s">
        <v>721</v>
      </c>
      <c r="C649" s="27">
        <v>38771</v>
      </c>
      <c r="D649" s="26">
        <v>2005</v>
      </c>
      <c r="E649" s="26">
        <v>170</v>
      </c>
      <c r="F649" s="26">
        <v>15</v>
      </c>
      <c r="G649" s="26">
        <v>2550</v>
      </c>
      <c r="H649" s="28" t="s">
        <v>3010</v>
      </c>
      <c r="I649" s="28" t="s">
        <v>1274</v>
      </c>
      <c r="J649" s="28" t="s">
        <v>1892</v>
      </c>
    </row>
    <row r="650" spans="1:10" x14ac:dyDescent="0.25">
      <c r="A650" s="26">
        <v>11599</v>
      </c>
      <c r="B650" s="26" t="s">
        <v>840</v>
      </c>
      <c r="C650" s="27">
        <v>38775</v>
      </c>
      <c r="D650" s="26">
        <v>2005</v>
      </c>
      <c r="E650" s="26">
        <v>148</v>
      </c>
      <c r="F650" s="26">
        <v>19</v>
      </c>
      <c r="G650" s="26">
        <v>2812</v>
      </c>
      <c r="H650" s="28" t="s">
        <v>3010</v>
      </c>
      <c r="I650" s="28" t="s">
        <v>1274</v>
      </c>
      <c r="J650" s="28" t="s">
        <v>1893</v>
      </c>
    </row>
    <row r="651" spans="1:10" x14ac:dyDescent="0.25">
      <c r="A651" s="26">
        <v>11600</v>
      </c>
      <c r="B651" s="26" t="s">
        <v>840</v>
      </c>
      <c r="C651" s="27">
        <v>38775</v>
      </c>
      <c r="D651" s="26">
        <v>2005</v>
      </c>
      <c r="E651" s="26">
        <v>56</v>
      </c>
      <c r="F651" s="26">
        <v>1527</v>
      </c>
      <c r="G651" s="26">
        <v>57287</v>
      </c>
      <c r="H651" s="28" t="s">
        <v>3010</v>
      </c>
      <c r="I651" s="28" t="s">
        <v>1283</v>
      </c>
      <c r="J651" s="28" t="s">
        <v>1894</v>
      </c>
    </row>
    <row r="652" spans="1:10" x14ac:dyDescent="0.25">
      <c r="A652" s="26">
        <v>11601</v>
      </c>
      <c r="B652" s="26" t="s">
        <v>840</v>
      </c>
      <c r="C652" s="27">
        <v>38775</v>
      </c>
      <c r="D652" s="26">
        <v>2005</v>
      </c>
      <c r="E652" s="26">
        <v>68</v>
      </c>
      <c r="F652" s="26">
        <v>4070</v>
      </c>
      <c r="G652" s="26">
        <v>53331</v>
      </c>
      <c r="H652" s="28" t="s">
        <v>3010</v>
      </c>
      <c r="I652" s="28" t="s">
        <v>1274</v>
      </c>
      <c r="J652" s="28" t="s">
        <v>1895</v>
      </c>
    </row>
    <row r="653" spans="1:10" x14ac:dyDescent="0.25">
      <c r="A653" s="26">
        <v>11602</v>
      </c>
      <c r="B653" s="26" t="s">
        <v>876</v>
      </c>
      <c r="C653" s="27">
        <v>38776</v>
      </c>
      <c r="D653" s="26">
        <v>2005</v>
      </c>
      <c r="E653" s="26">
        <v>26</v>
      </c>
      <c r="F653" s="26">
        <v>175</v>
      </c>
      <c r="G653" s="26">
        <v>4086</v>
      </c>
      <c r="H653" s="28" t="s">
        <v>3010</v>
      </c>
      <c r="I653" s="28" t="s">
        <v>1270</v>
      </c>
      <c r="J653" s="28" t="s">
        <v>1896</v>
      </c>
    </row>
    <row r="654" spans="1:10" x14ac:dyDescent="0.25">
      <c r="A654" s="26">
        <v>11616</v>
      </c>
      <c r="B654" s="26" t="s">
        <v>54</v>
      </c>
      <c r="C654" s="27">
        <v>38778</v>
      </c>
      <c r="D654" s="26">
        <v>2005</v>
      </c>
      <c r="E654" s="26">
        <v>312</v>
      </c>
      <c r="F654" s="26">
        <v>460</v>
      </c>
      <c r="G654" s="26">
        <v>42672</v>
      </c>
      <c r="H654" s="28" t="s">
        <v>3011</v>
      </c>
      <c r="I654" s="28" t="s">
        <v>1272</v>
      </c>
      <c r="J654" s="28" t="s">
        <v>1897</v>
      </c>
    </row>
    <row r="655" spans="1:10" x14ac:dyDescent="0.25">
      <c r="A655" s="26">
        <v>11611</v>
      </c>
      <c r="B655" s="26" t="s">
        <v>115</v>
      </c>
      <c r="C655" s="27">
        <v>38780</v>
      </c>
      <c r="D655" s="26">
        <v>2005</v>
      </c>
      <c r="E655" s="26">
        <v>166</v>
      </c>
      <c r="F655" s="26">
        <v>1600</v>
      </c>
      <c r="G655" s="26">
        <v>95726</v>
      </c>
      <c r="H655" s="28" t="s">
        <v>3010</v>
      </c>
      <c r="I655" s="28" t="s">
        <v>1322</v>
      </c>
      <c r="J655" s="28" t="s">
        <v>1898</v>
      </c>
    </row>
    <row r="656" spans="1:10" x14ac:dyDescent="0.25">
      <c r="A656" s="26">
        <v>11613</v>
      </c>
      <c r="B656" s="26" t="s">
        <v>115</v>
      </c>
      <c r="C656" s="27">
        <v>38780</v>
      </c>
      <c r="D656" s="26">
        <v>2005</v>
      </c>
      <c r="E656" s="26">
        <v>75</v>
      </c>
      <c r="F656" s="26">
        <v>155</v>
      </c>
      <c r="G656" s="26">
        <v>8788</v>
      </c>
      <c r="H656" s="28" t="s">
        <v>3010</v>
      </c>
      <c r="I656" s="28" t="s">
        <v>1270</v>
      </c>
      <c r="J656" s="28" t="s">
        <v>1899</v>
      </c>
    </row>
    <row r="657" spans="1:10" x14ac:dyDescent="0.25">
      <c r="A657" s="26">
        <v>11610</v>
      </c>
      <c r="B657" s="26" t="s">
        <v>144</v>
      </c>
      <c r="C657" s="27">
        <v>38781</v>
      </c>
      <c r="D657" s="26">
        <v>2005</v>
      </c>
      <c r="E657" s="26">
        <v>335</v>
      </c>
      <c r="F657" s="26">
        <v>28</v>
      </c>
      <c r="G657" s="26">
        <v>5207</v>
      </c>
      <c r="H657" s="28" t="s">
        <v>3011</v>
      </c>
      <c r="I657" s="28" t="s">
        <v>1272</v>
      </c>
      <c r="J657" s="28" t="s">
        <v>1900</v>
      </c>
    </row>
    <row r="658" spans="1:10" x14ac:dyDescent="0.25">
      <c r="A658" s="26">
        <v>11614</v>
      </c>
      <c r="B658" s="26" t="s">
        <v>144</v>
      </c>
      <c r="C658" s="27">
        <v>38782</v>
      </c>
      <c r="D658" s="26">
        <v>2005</v>
      </c>
      <c r="E658" s="26">
        <v>793</v>
      </c>
      <c r="F658" s="26">
        <v>272</v>
      </c>
      <c r="G658" s="26">
        <v>18574</v>
      </c>
      <c r="H658" s="28" t="s">
        <v>3010</v>
      </c>
      <c r="I658" s="28" t="s">
        <v>1299</v>
      </c>
      <c r="J658" s="28" t="s">
        <v>1901</v>
      </c>
    </row>
    <row r="659" spans="1:10" x14ac:dyDescent="0.25">
      <c r="A659" s="26">
        <v>11608</v>
      </c>
      <c r="B659" s="26" t="s">
        <v>177</v>
      </c>
      <c r="C659" s="27">
        <v>38782</v>
      </c>
      <c r="D659" s="26">
        <v>2005</v>
      </c>
      <c r="E659" s="26">
        <v>180</v>
      </c>
      <c r="F659" s="26">
        <v>72</v>
      </c>
      <c r="G659" s="26">
        <v>4321</v>
      </c>
      <c r="H659" s="28" t="s">
        <v>3011</v>
      </c>
      <c r="I659" s="28" t="s">
        <v>1272</v>
      </c>
      <c r="J659" s="28" t="s">
        <v>1902</v>
      </c>
    </row>
    <row r="660" spans="1:10" x14ac:dyDescent="0.25">
      <c r="A660" s="26">
        <v>11615</v>
      </c>
      <c r="B660" s="26" t="s">
        <v>177</v>
      </c>
      <c r="C660" s="27">
        <v>38782</v>
      </c>
      <c r="D660" s="26">
        <v>2005</v>
      </c>
      <c r="E660" s="26">
        <v>556</v>
      </c>
      <c r="F660" s="26">
        <v>104</v>
      </c>
      <c r="G660" s="26">
        <v>57824</v>
      </c>
      <c r="H660" s="28" t="s">
        <v>3010</v>
      </c>
      <c r="I660" s="28" t="s">
        <v>1283</v>
      </c>
      <c r="J660" s="28" t="s">
        <v>1903</v>
      </c>
    </row>
    <row r="661" spans="1:10" x14ac:dyDescent="0.25">
      <c r="A661" s="26">
        <v>11607</v>
      </c>
      <c r="B661" s="26" t="s">
        <v>213</v>
      </c>
      <c r="C661" s="27">
        <v>38783</v>
      </c>
      <c r="D661" s="26">
        <v>2005</v>
      </c>
      <c r="E661" s="26">
        <v>17</v>
      </c>
      <c r="F661" s="26">
        <v>53</v>
      </c>
      <c r="G661" s="26">
        <v>901</v>
      </c>
      <c r="H661" s="28" t="s">
        <v>3011</v>
      </c>
      <c r="I661" s="28" t="s">
        <v>1272</v>
      </c>
      <c r="J661" s="28" t="s">
        <v>1904</v>
      </c>
    </row>
    <row r="662" spans="1:10" x14ac:dyDescent="0.25">
      <c r="A662" s="26">
        <v>11603</v>
      </c>
      <c r="B662" s="26" t="s">
        <v>281</v>
      </c>
      <c r="C662" s="27">
        <v>38786</v>
      </c>
      <c r="D662" s="26">
        <v>2005</v>
      </c>
      <c r="E662" s="26">
        <v>233</v>
      </c>
      <c r="F662" s="26">
        <v>185</v>
      </c>
      <c r="G662" s="26">
        <v>18134</v>
      </c>
      <c r="H662" s="28" t="s">
        <v>3010</v>
      </c>
      <c r="I662" s="28" t="s">
        <v>1322</v>
      </c>
      <c r="J662" s="28" t="s">
        <v>1905</v>
      </c>
    </row>
    <row r="663" spans="1:10" x14ac:dyDescent="0.25">
      <c r="A663" s="26">
        <v>11604</v>
      </c>
      <c r="B663" s="26" t="s">
        <v>281</v>
      </c>
      <c r="C663" s="27">
        <v>38785</v>
      </c>
      <c r="D663" s="26">
        <v>2005</v>
      </c>
      <c r="E663" s="26">
        <v>26</v>
      </c>
      <c r="F663" s="26">
        <v>55</v>
      </c>
      <c r="G663" s="26">
        <v>1430</v>
      </c>
      <c r="H663" s="28" t="s">
        <v>3010</v>
      </c>
      <c r="I663" s="28" t="s">
        <v>1274</v>
      </c>
      <c r="J663" s="28" t="s">
        <v>1906</v>
      </c>
    </row>
    <row r="664" spans="1:10" x14ac:dyDescent="0.25">
      <c r="A664" s="26">
        <v>11605</v>
      </c>
      <c r="B664" s="26" t="s">
        <v>281</v>
      </c>
      <c r="C664" s="27">
        <v>38785</v>
      </c>
      <c r="D664" s="26">
        <v>2005</v>
      </c>
      <c r="E664" s="26">
        <v>10</v>
      </c>
      <c r="F664" s="26">
        <v>802</v>
      </c>
      <c r="G664" s="26">
        <v>8020</v>
      </c>
      <c r="H664" s="28" t="s">
        <v>3010</v>
      </c>
      <c r="I664" s="28" t="s">
        <v>1270</v>
      </c>
      <c r="J664" s="28" t="s">
        <v>1907</v>
      </c>
    </row>
    <row r="665" spans="1:10" x14ac:dyDescent="0.25">
      <c r="A665" s="26">
        <v>11606</v>
      </c>
      <c r="B665" s="26" t="s">
        <v>376</v>
      </c>
      <c r="C665" s="27">
        <v>38788</v>
      </c>
      <c r="D665" s="26">
        <v>2005</v>
      </c>
      <c r="E665" s="26">
        <v>206</v>
      </c>
      <c r="F665" s="26">
        <v>111</v>
      </c>
      <c r="G665" s="26">
        <v>27696</v>
      </c>
      <c r="H665" s="28" t="s">
        <v>3010</v>
      </c>
      <c r="I665" s="28" t="s">
        <v>1322</v>
      </c>
      <c r="J665" s="28" t="s">
        <v>1908</v>
      </c>
    </row>
    <row r="666" spans="1:10" x14ac:dyDescent="0.25">
      <c r="A666" s="26">
        <v>11609</v>
      </c>
      <c r="B666" s="26" t="s">
        <v>491</v>
      </c>
      <c r="C666" s="27">
        <v>38792</v>
      </c>
      <c r="D666" s="26">
        <v>2005</v>
      </c>
      <c r="E666" s="26">
        <v>19</v>
      </c>
      <c r="F666" s="26">
        <v>32</v>
      </c>
      <c r="G666" s="26">
        <v>608</v>
      </c>
      <c r="H666" s="28" t="s">
        <v>3011</v>
      </c>
      <c r="I666" s="28" t="s">
        <v>1272</v>
      </c>
      <c r="J666" s="28" t="s">
        <v>1909</v>
      </c>
    </row>
    <row r="667" spans="1:10" x14ac:dyDescent="0.25">
      <c r="A667" s="26">
        <v>11617</v>
      </c>
      <c r="B667" s="26" t="s">
        <v>560</v>
      </c>
      <c r="C667" s="27">
        <v>38794</v>
      </c>
      <c r="D667" s="26">
        <v>2005</v>
      </c>
      <c r="E667" s="26">
        <v>351</v>
      </c>
      <c r="F667" s="26">
        <v>256</v>
      </c>
      <c r="G667" s="26">
        <v>68538</v>
      </c>
      <c r="H667" s="28" t="s">
        <v>3010</v>
      </c>
      <c r="I667" s="28" t="s">
        <v>1283</v>
      </c>
      <c r="J667" s="28" t="s">
        <v>1910</v>
      </c>
    </row>
    <row r="668" spans="1:10" x14ac:dyDescent="0.25">
      <c r="A668" s="26">
        <v>11618</v>
      </c>
      <c r="B668" s="26" t="s">
        <v>631</v>
      </c>
      <c r="C668" s="27">
        <v>38796</v>
      </c>
      <c r="D668" s="26">
        <v>2005</v>
      </c>
      <c r="E668" s="26">
        <v>135</v>
      </c>
      <c r="F668" s="26">
        <v>19</v>
      </c>
      <c r="G668" s="26">
        <v>2565</v>
      </c>
      <c r="H668" s="28" t="s">
        <v>3010</v>
      </c>
      <c r="I668" s="28" t="s">
        <v>1274</v>
      </c>
      <c r="J668" s="28" t="s">
        <v>1911</v>
      </c>
    </row>
    <row r="669" spans="1:10" x14ac:dyDescent="0.25">
      <c r="A669" s="26">
        <v>11619</v>
      </c>
      <c r="B669" s="26" t="s">
        <v>693</v>
      </c>
      <c r="C669" s="27">
        <v>38798</v>
      </c>
      <c r="D669" s="26">
        <v>2005</v>
      </c>
      <c r="E669" s="26">
        <v>128</v>
      </c>
      <c r="F669" s="26">
        <v>39</v>
      </c>
      <c r="G669" s="26">
        <v>4992</v>
      </c>
      <c r="H669" s="28" t="s">
        <v>3011</v>
      </c>
      <c r="I669" s="28" t="s">
        <v>1272</v>
      </c>
      <c r="J669" s="28" t="s">
        <v>1912</v>
      </c>
    </row>
    <row r="670" spans="1:10" x14ac:dyDescent="0.25">
      <c r="A670" s="26">
        <v>11620</v>
      </c>
      <c r="B670" s="26" t="s">
        <v>693</v>
      </c>
      <c r="C670" s="27">
        <v>38798</v>
      </c>
      <c r="D670" s="26">
        <v>2005</v>
      </c>
      <c r="E670" s="26">
        <v>328</v>
      </c>
      <c r="F670" s="26">
        <v>376</v>
      </c>
      <c r="G670" s="26">
        <v>16768</v>
      </c>
      <c r="H670" s="28" t="s">
        <v>3011</v>
      </c>
      <c r="I670" s="28" t="s">
        <v>1272</v>
      </c>
      <c r="J670" s="28" t="s">
        <v>1913</v>
      </c>
    </row>
    <row r="671" spans="1:10" x14ac:dyDescent="0.25">
      <c r="A671" s="26">
        <v>11621</v>
      </c>
      <c r="B671" s="26" t="s">
        <v>693</v>
      </c>
      <c r="C671" s="27">
        <v>38798</v>
      </c>
      <c r="D671" s="26">
        <v>2005</v>
      </c>
      <c r="E671" s="26">
        <v>106</v>
      </c>
      <c r="F671" s="26">
        <v>423</v>
      </c>
      <c r="G671" s="26">
        <v>11151</v>
      </c>
      <c r="H671" s="28" t="s">
        <v>3010</v>
      </c>
      <c r="I671" s="28" t="s">
        <v>1274</v>
      </c>
      <c r="J671" s="28" t="s">
        <v>1914</v>
      </c>
    </row>
    <row r="672" spans="1:10" x14ac:dyDescent="0.25">
      <c r="A672" s="26">
        <v>11622</v>
      </c>
      <c r="B672" s="26" t="s">
        <v>725</v>
      </c>
      <c r="C672" s="27">
        <v>38799</v>
      </c>
      <c r="D672" s="26">
        <v>2005</v>
      </c>
      <c r="E672" s="26">
        <v>187</v>
      </c>
      <c r="F672" s="26">
        <v>436</v>
      </c>
      <c r="G672" s="26">
        <v>50944</v>
      </c>
      <c r="H672" s="28" t="s">
        <v>3010</v>
      </c>
      <c r="I672" s="28" t="s">
        <v>1322</v>
      </c>
      <c r="J672" s="28" t="s">
        <v>1915</v>
      </c>
    </row>
    <row r="673" spans="1:10" x14ac:dyDescent="0.25">
      <c r="A673" s="26">
        <v>11623</v>
      </c>
      <c r="B673" s="26" t="s">
        <v>725</v>
      </c>
      <c r="C673" s="27">
        <v>38799</v>
      </c>
      <c r="D673" s="26">
        <v>2005</v>
      </c>
      <c r="E673" s="26">
        <v>218</v>
      </c>
      <c r="F673" s="26">
        <v>87</v>
      </c>
      <c r="G673" s="26">
        <v>1956</v>
      </c>
      <c r="H673" s="28" t="s">
        <v>3011</v>
      </c>
      <c r="I673" s="28" t="s">
        <v>1272</v>
      </c>
      <c r="J673" s="28" t="s">
        <v>1916</v>
      </c>
    </row>
    <row r="674" spans="1:10" x14ac:dyDescent="0.25">
      <c r="A674" s="26">
        <v>11624</v>
      </c>
      <c r="B674" s="26" t="s">
        <v>754</v>
      </c>
      <c r="C674" s="27">
        <v>38800</v>
      </c>
      <c r="D674" s="26">
        <v>2005</v>
      </c>
      <c r="E674" s="26">
        <v>95</v>
      </c>
      <c r="F674" s="26">
        <v>199</v>
      </c>
      <c r="G674" s="26">
        <v>18905</v>
      </c>
      <c r="H674" s="28" t="s">
        <v>3010</v>
      </c>
      <c r="I674" s="28" t="s">
        <v>1270</v>
      </c>
      <c r="J674" s="28" t="s">
        <v>1917</v>
      </c>
    </row>
    <row r="675" spans="1:10" x14ac:dyDescent="0.25">
      <c r="A675" s="26">
        <v>11625</v>
      </c>
      <c r="B675" s="26" t="s">
        <v>811</v>
      </c>
      <c r="C675" s="27">
        <v>38802</v>
      </c>
      <c r="D675" s="26">
        <v>2005</v>
      </c>
      <c r="E675" s="26">
        <v>183</v>
      </c>
      <c r="F675" s="26">
        <v>343</v>
      </c>
      <c r="G675" s="26">
        <v>27751</v>
      </c>
      <c r="H675" s="28" t="s">
        <v>3010</v>
      </c>
      <c r="I675" s="28" t="s">
        <v>1322</v>
      </c>
      <c r="J675" s="28" t="s">
        <v>1918</v>
      </c>
    </row>
    <row r="676" spans="1:10" x14ac:dyDescent="0.25">
      <c r="A676" s="26">
        <v>11626</v>
      </c>
      <c r="B676" s="26" t="s">
        <v>880</v>
      </c>
      <c r="C676" s="27">
        <v>38804</v>
      </c>
      <c r="D676" s="26">
        <v>2005</v>
      </c>
      <c r="E676" s="26">
        <v>18</v>
      </c>
      <c r="F676" s="26">
        <v>226</v>
      </c>
      <c r="G676" s="26">
        <v>4068</v>
      </c>
      <c r="H676" s="28" t="s">
        <v>3010</v>
      </c>
      <c r="I676" s="28" t="s">
        <v>1270</v>
      </c>
      <c r="J676" s="28" t="s">
        <v>1919</v>
      </c>
    </row>
    <row r="677" spans="1:10" x14ac:dyDescent="0.25">
      <c r="A677" s="26">
        <v>11627</v>
      </c>
      <c r="B677" s="26" t="s">
        <v>880</v>
      </c>
      <c r="C677" s="27">
        <v>38804</v>
      </c>
      <c r="D677" s="26">
        <v>2005</v>
      </c>
      <c r="E677" s="26">
        <v>281</v>
      </c>
      <c r="F677" s="26">
        <v>32</v>
      </c>
      <c r="G677" s="26">
        <v>8992</v>
      </c>
      <c r="H677" s="28" t="s">
        <v>3011</v>
      </c>
      <c r="I677" s="28" t="s">
        <v>1272</v>
      </c>
      <c r="J677" s="28" t="s">
        <v>1920</v>
      </c>
    </row>
    <row r="678" spans="1:10" x14ac:dyDescent="0.25">
      <c r="A678" s="26">
        <v>11628</v>
      </c>
      <c r="B678" s="26" t="s">
        <v>880</v>
      </c>
      <c r="C678" s="27">
        <v>38804</v>
      </c>
      <c r="D678" s="26">
        <v>2005</v>
      </c>
      <c r="E678" s="26">
        <v>206</v>
      </c>
      <c r="F678" s="26">
        <v>871</v>
      </c>
      <c r="G678" s="26">
        <v>92878</v>
      </c>
      <c r="H678" s="28" t="s">
        <v>3010</v>
      </c>
      <c r="I678" s="28" t="s">
        <v>1274</v>
      </c>
      <c r="J678" s="28" t="s">
        <v>1921</v>
      </c>
    </row>
    <row r="679" spans="1:10" x14ac:dyDescent="0.25">
      <c r="A679" s="26">
        <v>11629</v>
      </c>
      <c r="B679" s="26" t="s">
        <v>937</v>
      </c>
      <c r="C679" s="27">
        <v>38806</v>
      </c>
      <c r="D679" s="26">
        <v>2005</v>
      </c>
      <c r="E679" s="26">
        <v>90</v>
      </c>
      <c r="F679" s="26">
        <v>246</v>
      </c>
      <c r="G679" s="26">
        <v>22140</v>
      </c>
      <c r="H679" s="28" t="s">
        <v>3010</v>
      </c>
      <c r="I679" s="28" t="s">
        <v>1322</v>
      </c>
      <c r="J679" s="28" t="s">
        <v>1922</v>
      </c>
    </row>
    <row r="680" spans="1:10" x14ac:dyDescent="0.25">
      <c r="A680" s="26">
        <v>11631</v>
      </c>
      <c r="B680" s="26" t="s">
        <v>16</v>
      </c>
      <c r="C680" s="27">
        <v>38808</v>
      </c>
      <c r="D680" s="26">
        <v>2006</v>
      </c>
      <c r="E680" s="26">
        <v>261</v>
      </c>
      <c r="F680" s="26">
        <v>65</v>
      </c>
      <c r="G680" s="26">
        <v>11085</v>
      </c>
      <c r="H680" s="28" t="s">
        <v>3010</v>
      </c>
      <c r="I680" s="28" t="s">
        <v>1274</v>
      </c>
      <c r="J680" s="28" t="s">
        <v>1923</v>
      </c>
    </row>
    <row r="681" spans="1:10" x14ac:dyDescent="0.25">
      <c r="A681" s="26">
        <v>11632</v>
      </c>
      <c r="B681" s="26" t="s">
        <v>16</v>
      </c>
      <c r="C681" s="27">
        <v>38808</v>
      </c>
      <c r="D681" s="26">
        <v>2006</v>
      </c>
      <c r="E681" s="26">
        <v>68</v>
      </c>
      <c r="F681" s="26">
        <v>920</v>
      </c>
      <c r="G681" s="26">
        <v>35607</v>
      </c>
      <c r="H681" s="28" t="s">
        <v>3010</v>
      </c>
      <c r="I681" s="28" t="s">
        <v>1274</v>
      </c>
      <c r="J681" s="28" t="s">
        <v>1924</v>
      </c>
    </row>
    <row r="682" spans="1:10" x14ac:dyDescent="0.25">
      <c r="A682" s="26">
        <v>11630</v>
      </c>
      <c r="B682" s="26" t="s">
        <v>85</v>
      </c>
      <c r="C682" s="27">
        <v>38810</v>
      </c>
      <c r="D682" s="26">
        <v>2006</v>
      </c>
      <c r="E682" s="26">
        <v>202</v>
      </c>
      <c r="F682" s="26">
        <v>8</v>
      </c>
      <c r="G682" s="26">
        <v>1616</v>
      </c>
      <c r="H682" s="28" t="s">
        <v>3010</v>
      </c>
      <c r="I682" s="28" t="s">
        <v>1274</v>
      </c>
      <c r="J682" s="28" t="s">
        <v>1925</v>
      </c>
    </row>
    <row r="683" spans="1:10" x14ac:dyDescent="0.25">
      <c r="A683" s="26">
        <v>11633</v>
      </c>
      <c r="B683" s="26" t="s">
        <v>148</v>
      </c>
      <c r="C683" s="27">
        <v>38812</v>
      </c>
      <c r="D683" s="26">
        <v>2006</v>
      </c>
      <c r="E683" s="26">
        <v>215</v>
      </c>
      <c r="F683" s="26">
        <v>264</v>
      </c>
      <c r="G683" s="26">
        <v>33444</v>
      </c>
      <c r="H683" s="28" t="s">
        <v>3010</v>
      </c>
      <c r="I683" s="28" t="s">
        <v>1283</v>
      </c>
      <c r="J683" s="28" t="s">
        <v>1926</v>
      </c>
    </row>
    <row r="684" spans="1:10" x14ac:dyDescent="0.25">
      <c r="A684" s="26">
        <v>11634</v>
      </c>
      <c r="B684" s="26" t="s">
        <v>148</v>
      </c>
      <c r="C684" s="27">
        <v>38812</v>
      </c>
      <c r="D684" s="26">
        <v>2006</v>
      </c>
      <c r="E684" s="26">
        <v>173</v>
      </c>
      <c r="F684" s="26">
        <v>180</v>
      </c>
      <c r="G684" s="26">
        <v>16450</v>
      </c>
      <c r="H684" s="28" t="s">
        <v>3010</v>
      </c>
      <c r="I684" s="28" t="s">
        <v>1283</v>
      </c>
      <c r="J684" s="28" t="s">
        <v>1927</v>
      </c>
    </row>
    <row r="685" spans="1:10" x14ac:dyDescent="0.25">
      <c r="A685" s="26">
        <v>11636</v>
      </c>
      <c r="B685" s="26" t="s">
        <v>314</v>
      </c>
      <c r="C685" s="27">
        <v>38817</v>
      </c>
      <c r="D685" s="26">
        <v>2006</v>
      </c>
      <c r="E685" s="26">
        <v>295</v>
      </c>
      <c r="F685" s="26">
        <v>36</v>
      </c>
      <c r="G685" s="26">
        <v>10116</v>
      </c>
      <c r="H685" s="28" t="s">
        <v>3011</v>
      </c>
      <c r="I685" s="28" t="s">
        <v>1272</v>
      </c>
      <c r="J685" s="28" t="s">
        <v>1928</v>
      </c>
    </row>
    <row r="686" spans="1:10" x14ac:dyDescent="0.25">
      <c r="A686" s="26">
        <v>11635</v>
      </c>
      <c r="B686" s="26" t="s">
        <v>380</v>
      </c>
      <c r="C686" s="27">
        <v>38819</v>
      </c>
      <c r="D686" s="26">
        <v>2006</v>
      </c>
      <c r="E686" s="26">
        <v>21</v>
      </c>
      <c r="F686" s="26">
        <v>646</v>
      </c>
      <c r="G686" s="26">
        <v>13317</v>
      </c>
      <c r="H686" s="28" t="s">
        <v>3010</v>
      </c>
      <c r="I686" s="28" t="s">
        <v>1270</v>
      </c>
      <c r="J686" s="28" t="s">
        <v>1874</v>
      </c>
    </row>
    <row r="687" spans="1:10" x14ac:dyDescent="0.25">
      <c r="A687" s="26">
        <v>11637</v>
      </c>
      <c r="B687" s="26" t="s">
        <v>564</v>
      </c>
      <c r="C687" s="27">
        <v>38825</v>
      </c>
      <c r="D687" s="26">
        <v>2006</v>
      </c>
      <c r="E687" s="26">
        <v>208</v>
      </c>
      <c r="F687" s="26">
        <v>49</v>
      </c>
      <c r="G687" s="26">
        <v>10192</v>
      </c>
      <c r="H687" s="28" t="s">
        <v>3011</v>
      </c>
      <c r="I687" s="28" t="s">
        <v>1272</v>
      </c>
      <c r="J687" s="28" t="s">
        <v>1929</v>
      </c>
    </row>
    <row r="688" spans="1:10" x14ac:dyDescent="0.25">
      <c r="A688" s="26">
        <v>11638</v>
      </c>
      <c r="B688" s="26" t="s">
        <v>564</v>
      </c>
      <c r="C688" s="27">
        <v>38825</v>
      </c>
      <c r="D688" s="26">
        <v>2006</v>
      </c>
      <c r="E688" s="26">
        <v>347</v>
      </c>
      <c r="F688" s="26">
        <v>6</v>
      </c>
      <c r="G688" s="26">
        <v>2082</v>
      </c>
      <c r="H688" s="28" t="s">
        <v>3011</v>
      </c>
      <c r="I688" s="28" t="s">
        <v>1272</v>
      </c>
      <c r="J688" s="28" t="s">
        <v>1930</v>
      </c>
    </row>
    <row r="689" spans="1:10" x14ac:dyDescent="0.25">
      <c r="A689" s="26">
        <v>11639</v>
      </c>
      <c r="B689" s="26" t="s">
        <v>564</v>
      </c>
      <c r="C689" s="27">
        <v>38825</v>
      </c>
      <c r="D689" s="26">
        <v>2006</v>
      </c>
      <c r="E689" s="26">
        <v>4</v>
      </c>
      <c r="F689" s="26">
        <v>81</v>
      </c>
      <c r="G689" s="26">
        <v>324</v>
      </c>
      <c r="H689" s="28" t="s">
        <v>3011</v>
      </c>
      <c r="I689" s="28" t="s">
        <v>1272</v>
      </c>
      <c r="J689" s="28" t="s">
        <v>1931</v>
      </c>
    </row>
    <row r="690" spans="1:10" x14ac:dyDescent="0.25">
      <c r="A690" s="26">
        <v>11642</v>
      </c>
      <c r="B690" s="26" t="s">
        <v>564</v>
      </c>
      <c r="C690" s="27">
        <v>38826</v>
      </c>
      <c r="D690" s="26">
        <v>2006</v>
      </c>
      <c r="E690" s="26">
        <v>237</v>
      </c>
      <c r="F690" s="26">
        <v>1051</v>
      </c>
      <c r="G690" s="26">
        <v>122541</v>
      </c>
      <c r="H690" s="28" t="s">
        <v>3010</v>
      </c>
      <c r="I690" s="28" t="s">
        <v>1283</v>
      </c>
      <c r="J690" s="28" t="s">
        <v>1932</v>
      </c>
    </row>
    <row r="691" spans="1:10" x14ac:dyDescent="0.25">
      <c r="A691" s="26">
        <v>11640</v>
      </c>
      <c r="B691" s="26" t="s">
        <v>601</v>
      </c>
      <c r="C691" s="27">
        <v>38826</v>
      </c>
      <c r="D691" s="26">
        <v>2006</v>
      </c>
      <c r="E691" s="26">
        <v>298</v>
      </c>
      <c r="F691" s="26">
        <v>87</v>
      </c>
      <c r="G691" s="26">
        <v>2355</v>
      </c>
      <c r="H691" s="28" t="s">
        <v>3011</v>
      </c>
      <c r="I691" s="28" t="s">
        <v>1272</v>
      </c>
      <c r="J691" s="28" t="s">
        <v>1933</v>
      </c>
    </row>
    <row r="692" spans="1:10" x14ac:dyDescent="0.25">
      <c r="A692" s="26">
        <v>11641</v>
      </c>
      <c r="B692" s="26" t="s">
        <v>601</v>
      </c>
      <c r="C692" s="27">
        <v>38826</v>
      </c>
      <c r="D692" s="26">
        <v>2006</v>
      </c>
      <c r="E692" s="26">
        <v>4</v>
      </c>
      <c r="F692" s="26">
        <v>81</v>
      </c>
      <c r="G692" s="26">
        <v>324</v>
      </c>
      <c r="H692" s="28" t="s">
        <v>3011</v>
      </c>
      <c r="I692" s="28" t="s">
        <v>1272</v>
      </c>
      <c r="J692" s="28" t="s">
        <v>1931</v>
      </c>
    </row>
    <row r="693" spans="1:10" x14ac:dyDescent="0.25">
      <c r="A693" s="26">
        <v>11643</v>
      </c>
      <c r="B693" s="26" t="s">
        <v>601</v>
      </c>
      <c r="C693" s="27">
        <v>38826</v>
      </c>
      <c r="D693" s="26">
        <v>2006</v>
      </c>
      <c r="E693" s="26">
        <v>180</v>
      </c>
      <c r="F693" s="26">
        <v>14</v>
      </c>
      <c r="G693" s="26">
        <v>2520</v>
      </c>
      <c r="H693" s="28" t="s">
        <v>3010</v>
      </c>
      <c r="I693" s="28" t="s">
        <v>1274</v>
      </c>
      <c r="J693" s="28" t="s">
        <v>1934</v>
      </c>
    </row>
    <row r="694" spans="1:10" x14ac:dyDescent="0.25">
      <c r="A694" s="26">
        <v>11644</v>
      </c>
      <c r="B694" s="26" t="s">
        <v>636</v>
      </c>
      <c r="C694" s="27">
        <v>38827</v>
      </c>
      <c r="D694" s="26">
        <v>2006</v>
      </c>
      <c r="E694" s="26">
        <v>307</v>
      </c>
      <c r="F694" s="26">
        <v>110</v>
      </c>
      <c r="G694" s="26">
        <v>5894</v>
      </c>
      <c r="H694" s="28" t="s">
        <v>3011</v>
      </c>
      <c r="I694" s="28" t="s">
        <v>1272</v>
      </c>
      <c r="J694" s="28" t="s">
        <v>1933</v>
      </c>
    </row>
    <row r="695" spans="1:10" x14ac:dyDescent="0.25">
      <c r="A695" s="26">
        <v>11646</v>
      </c>
      <c r="B695" s="26" t="s">
        <v>668</v>
      </c>
      <c r="C695" s="27">
        <v>38828</v>
      </c>
      <c r="D695" s="26">
        <v>2006</v>
      </c>
      <c r="E695" s="26">
        <v>176</v>
      </c>
      <c r="F695" s="26">
        <v>41</v>
      </c>
      <c r="G695" s="26">
        <v>7216</v>
      </c>
      <c r="H695" s="28" t="s">
        <v>3011</v>
      </c>
      <c r="I695" s="28" t="s">
        <v>1272</v>
      </c>
      <c r="J695" s="28" t="s">
        <v>1935</v>
      </c>
    </row>
    <row r="696" spans="1:10" x14ac:dyDescent="0.25">
      <c r="A696" s="26">
        <v>11645</v>
      </c>
      <c r="B696" s="26" t="s">
        <v>756</v>
      </c>
      <c r="C696" s="27">
        <v>38831</v>
      </c>
      <c r="D696" s="26">
        <v>2006</v>
      </c>
      <c r="E696" s="26">
        <v>142</v>
      </c>
      <c r="F696" s="26">
        <v>743</v>
      </c>
      <c r="G696" s="26">
        <v>24920</v>
      </c>
      <c r="H696" s="28" t="s">
        <v>3010</v>
      </c>
      <c r="I696" s="28" t="s">
        <v>1283</v>
      </c>
      <c r="J696" s="28" t="s">
        <v>1936</v>
      </c>
    </row>
    <row r="697" spans="1:10" x14ac:dyDescent="0.25">
      <c r="A697" s="26">
        <v>11647</v>
      </c>
      <c r="B697" s="26" t="s">
        <v>815</v>
      </c>
      <c r="C697" s="27">
        <v>38833</v>
      </c>
      <c r="D697" s="26">
        <v>2006</v>
      </c>
      <c r="E697" s="26">
        <v>30</v>
      </c>
      <c r="F697" s="26">
        <v>159</v>
      </c>
      <c r="G697" s="26">
        <v>4670</v>
      </c>
      <c r="H697" s="28" t="s">
        <v>3011</v>
      </c>
      <c r="I697" s="28" t="s">
        <v>1272</v>
      </c>
      <c r="J697" s="28" t="s">
        <v>1937</v>
      </c>
    </row>
    <row r="698" spans="1:10" x14ac:dyDescent="0.25">
      <c r="A698" s="26">
        <v>11648</v>
      </c>
      <c r="B698" s="26" t="s">
        <v>815</v>
      </c>
      <c r="C698" s="27">
        <v>38833</v>
      </c>
      <c r="D698" s="26">
        <v>2006</v>
      </c>
      <c r="E698" s="26">
        <v>153</v>
      </c>
      <c r="F698" s="26">
        <v>58</v>
      </c>
      <c r="G698" s="26">
        <v>4668</v>
      </c>
      <c r="H698" s="28" t="s">
        <v>3010</v>
      </c>
      <c r="I698" s="28" t="s">
        <v>1322</v>
      </c>
      <c r="J698" s="28" t="s">
        <v>1938</v>
      </c>
    </row>
    <row r="699" spans="1:10" x14ac:dyDescent="0.25">
      <c r="A699" s="26">
        <v>11649</v>
      </c>
      <c r="B699" s="26" t="s">
        <v>845</v>
      </c>
      <c r="C699" s="27">
        <v>38834</v>
      </c>
      <c r="D699" s="26">
        <v>2006</v>
      </c>
      <c r="E699" s="26">
        <v>105</v>
      </c>
      <c r="F699" s="26">
        <v>35</v>
      </c>
      <c r="G699" s="26">
        <v>3675</v>
      </c>
      <c r="H699" s="28" t="s">
        <v>3011</v>
      </c>
      <c r="I699" s="28" t="s">
        <v>1272</v>
      </c>
      <c r="J699" s="28" t="s">
        <v>1939</v>
      </c>
    </row>
    <row r="700" spans="1:10" x14ac:dyDescent="0.25">
      <c r="A700" s="26">
        <v>11650</v>
      </c>
      <c r="B700" s="26" t="s">
        <v>845</v>
      </c>
      <c r="C700" s="27">
        <v>38834</v>
      </c>
      <c r="D700" s="26">
        <v>2006</v>
      </c>
      <c r="E700" s="26">
        <v>283</v>
      </c>
      <c r="F700" s="26">
        <v>14</v>
      </c>
      <c r="G700" s="26">
        <v>3962</v>
      </c>
      <c r="H700" s="28" t="s">
        <v>3011</v>
      </c>
      <c r="I700" s="28" t="s">
        <v>1272</v>
      </c>
      <c r="J700" s="28" t="s">
        <v>1940</v>
      </c>
    </row>
    <row r="701" spans="1:10" x14ac:dyDescent="0.25">
      <c r="A701" s="26">
        <v>11653</v>
      </c>
      <c r="B701" s="26" t="s">
        <v>845</v>
      </c>
      <c r="C701" s="27">
        <v>38834</v>
      </c>
      <c r="D701" s="26">
        <v>2006</v>
      </c>
      <c r="E701" s="26">
        <v>158</v>
      </c>
      <c r="F701" s="26">
        <v>21</v>
      </c>
      <c r="G701" s="26">
        <v>3318</v>
      </c>
      <c r="H701" s="28" t="s">
        <v>3011</v>
      </c>
      <c r="I701" s="28" t="s">
        <v>1272</v>
      </c>
      <c r="J701" s="28" t="s">
        <v>1941</v>
      </c>
    </row>
    <row r="702" spans="1:10" x14ac:dyDescent="0.25">
      <c r="A702" s="26">
        <v>11651</v>
      </c>
      <c r="B702" s="26" t="s">
        <v>884</v>
      </c>
      <c r="C702" s="27">
        <v>38835</v>
      </c>
      <c r="D702" s="26">
        <v>2006</v>
      </c>
      <c r="E702" s="26">
        <v>286</v>
      </c>
      <c r="F702" s="26">
        <v>327</v>
      </c>
      <c r="G702" s="26">
        <v>93522</v>
      </c>
      <c r="H702" s="28" t="s">
        <v>3010</v>
      </c>
      <c r="I702" s="28" t="s">
        <v>1283</v>
      </c>
      <c r="J702" s="28" t="s">
        <v>1942</v>
      </c>
    </row>
    <row r="703" spans="1:10" x14ac:dyDescent="0.25">
      <c r="A703" s="26">
        <v>11652</v>
      </c>
      <c r="B703" s="26" t="s">
        <v>942</v>
      </c>
      <c r="C703" s="27">
        <v>38838</v>
      </c>
      <c r="D703" s="26">
        <v>2006</v>
      </c>
      <c r="E703" s="26">
        <v>166</v>
      </c>
      <c r="F703" s="26">
        <v>73</v>
      </c>
      <c r="G703" s="26">
        <v>8554</v>
      </c>
      <c r="H703" s="28" t="s">
        <v>3010</v>
      </c>
      <c r="I703" s="28" t="s">
        <v>1299</v>
      </c>
      <c r="J703" s="28" t="s">
        <v>1943</v>
      </c>
    </row>
    <row r="704" spans="1:10" x14ac:dyDescent="0.25">
      <c r="A704" s="26">
        <v>11655</v>
      </c>
      <c r="B704" s="26" t="s">
        <v>19</v>
      </c>
      <c r="C704" s="27">
        <v>38838</v>
      </c>
      <c r="D704" s="26">
        <v>2006</v>
      </c>
      <c r="E704" s="26">
        <v>42</v>
      </c>
      <c r="F704" s="26">
        <v>52</v>
      </c>
      <c r="G704" s="26">
        <v>2004</v>
      </c>
      <c r="H704" s="28" t="s">
        <v>3010</v>
      </c>
      <c r="I704" s="28" t="s">
        <v>1299</v>
      </c>
      <c r="J704" s="28" t="s">
        <v>1944</v>
      </c>
    </row>
    <row r="705" spans="1:10" x14ac:dyDescent="0.25">
      <c r="A705" s="26">
        <v>11656</v>
      </c>
      <c r="B705" s="26" t="s">
        <v>60</v>
      </c>
      <c r="C705" s="27">
        <v>38839</v>
      </c>
      <c r="D705" s="26">
        <v>2006</v>
      </c>
      <c r="E705" s="26">
        <v>325</v>
      </c>
      <c r="F705" s="26">
        <v>26</v>
      </c>
      <c r="G705" s="26">
        <v>8450</v>
      </c>
      <c r="H705" s="28" t="s">
        <v>3011</v>
      </c>
      <c r="I705" s="28" t="s">
        <v>1272</v>
      </c>
      <c r="J705" s="28" t="s">
        <v>1945</v>
      </c>
    </row>
    <row r="706" spans="1:10" x14ac:dyDescent="0.25">
      <c r="A706" s="26">
        <v>11657</v>
      </c>
      <c r="B706" s="26" t="s">
        <v>88</v>
      </c>
      <c r="C706" s="27">
        <v>38840</v>
      </c>
      <c r="D706" s="26">
        <v>2006</v>
      </c>
      <c r="E706" s="26">
        <v>45</v>
      </c>
      <c r="F706" s="26">
        <v>196</v>
      </c>
      <c r="G706" s="26">
        <v>7623</v>
      </c>
      <c r="H706" s="28" t="s">
        <v>3010</v>
      </c>
      <c r="I706" s="28" t="s">
        <v>1299</v>
      </c>
      <c r="J706" s="28" t="s">
        <v>1946</v>
      </c>
    </row>
    <row r="707" spans="1:10" x14ac:dyDescent="0.25">
      <c r="A707" s="26">
        <v>11658</v>
      </c>
      <c r="B707" s="26" t="s">
        <v>120</v>
      </c>
      <c r="C707" s="27">
        <v>38841</v>
      </c>
      <c r="D707" s="26">
        <v>2006</v>
      </c>
      <c r="E707" s="26">
        <v>305</v>
      </c>
      <c r="F707" s="26">
        <v>11</v>
      </c>
      <c r="G707" s="26">
        <v>3355</v>
      </c>
      <c r="H707" s="28" t="s">
        <v>3011</v>
      </c>
      <c r="I707" s="28" t="s">
        <v>1272</v>
      </c>
      <c r="J707" s="28" t="s">
        <v>1947</v>
      </c>
    </row>
    <row r="708" spans="1:10" x14ac:dyDescent="0.25">
      <c r="A708" s="26">
        <v>11659</v>
      </c>
      <c r="B708" s="26" t="s">
        <v>120</v>
      </c>
      <c r="C708" s="27">
        <v>38841</v>
      </c>
      <c r="D708" s="26">
        <v>2006</v>
      </c>
      <c r="E708" s="26">
        <v>183</v>
      </c>
      <c r="F708" s="26">
        <v>849</v>
      </c>
      <c r="G708" s="26">
        <v>25677</v>
      </c>
      <c r="H708" s="28" t="s">
        <v>3010</v>
      </c>
      <c r="I708" s="28" t="s">
        <v>1283</v>
      </c>
      <c r="J708" s="28" t="s">
        <v>1948</v>
      </c>
    </row>
    <row r="709" spans="1:10" x14ac:dyDescent="0.25">
      <c r="A709" s="26">
        <v>11661</v>
      </c>
      <c r="B709" s="26" t="s">
        <v>181</v>
      </c>
      <c r="C709" s="27">
        <v>38843</v>
      </c>
      <c r="D709" s="26">
        <v>2006</v>
      </c>
      <c r="E709" s="26">
        <v>122</v>
      </c>
      <c r="F709" s="26">
        <v>4</v>
      </c>
      <c r="G709" s="26">
        <v>488</v>
      </c>
      <c r="H709" s="28" t="s">
        <v>3010</v>
      </c>
      <c r="I709" s="28" t="s">
        <v>1449</v>
      </c>
      <c r="J709" s="28" t="s">
        <v>1949</v>
      </c>
    </row>
    <row r="710" spans="1:10" x14ac:dyDescent="0.25">
      <c r="A710" s="26">
        <v>11662</v>
      </c>
      <c r="B710" s="26" t="s">
        <v>181</v>
      </c>
      <c r="C710" s="27">
        <v>38843</v>
      </c>
      <c r="D710" s="26">
        <v>2006</v>
      </c>
      <c r="E710" s="26">
        <v>286</v>
      </c>
      <c r="F710" s="26">
        <v>181</v>
      </c>
      <c r="G710" s="26">
        <v>45989</v>
      </c>
      <c r="H710" s="28" t="s">
        <v>3010</v>
      </c>
      <c r="I710" s="28" t="s">
        <v>1274</v>
      </c>
      <c r="J710" s="28" t="s">
        <v>1950</v>
      </c>
    </row>
    <row r="711" spans="1:10" x14ac:dyDescent="0.25">
      <c r="A711" s="26">
        <v>11663</v>
      </c>
      <c r="B711" s="26" t="s">
        <v>220</v>
      </c>
      <c r="C711" s="27">
        <v>38844</v>
      </c>
      <c r="D711" s="26">
        <v>2006</v>
      </c>
      <c r="E711" s="26">
        <v>139</v>
      </c>
      <c r="F711" s="26">
        <v>100</v>
      </c>
      <c r="G711" s="26">
        <v>8126</v>
      </c>
      <c r="H711" s="28" t="s">
        <v>3010</v>
      </c>
      <c r="I711" s="28" t="s">
        <v>1283</v>
      </c>
      <c r="J711" s="28" t="s">
        <v>1951</v>
      </c>
    </row>
    <row r="712" spans="1:10" x14ac:dyDescent="0.25">
      <c r="A712" s="26">
        <v>11664</v>
      </c>
      <c r="B712" s="26" t="s">
        <v>254</v>
      </c>
      <c r="C712" s="27">
        <v>38845</v>
      </c>
      <c r="D712" s="26">
        <v>2006</v>
      </c>
      <c r="E712" s="26">
        <v>41</v>
      </c>
      <c r="F712" s="26">
        <v>76</v>
      </c>
      <c r="G712" s="26">
        <v>5016</v>
      </c>
      <c r="H712" s="28" t="s">
        <v>3011</v>
      </c>
      <c r="I712" s="28" t="s">
        <v>1272</v>
      </c>
      <c r="J712" s="28" t="s">
        <v>1952</v>
      </c>
    </row>
    <row r="713" spans="1:10" x14ac:dyDescent="0.25">
      <c r="A713" s="26">
        <v>11665</v>
      </c>
      <c r="B713" s="26" t="s">
        <v>254</v>
      </c>
      <c r="C713" s="27">
        <v>38845</v>
      </c>
      <c r="D713" s="26">
        <v>2006</v>
      </c>
      <c r="E713" s="26">
        <v>230</v>
      </c>
      <c r="F713" s="26">
        <v>393</v>
      </c>
      <c r="G713" s="26">
        <v>74172</v>
      </c>
      <c r="H713" s="28" t="s">
        <v>3010</v>
      </c>
      <c r="I713" s="28" t="s">
        <v>1274</v>
      </c>
      <c r="J713" s="28" t="s">
        <v>1953</v>
      </c>
    </row>
    <row r="714" spans="1:10" x14ac:dyDescent="0.25">
      <c r="A714" s="26">
        <v>11666</v>
      </c>
      <c r="B714" s="26" t="s">
        <v>286</v>
      </c>
      <c r="C714" s="27">
        <v>38846</v>
      </c>
      <c r="D714" s="26">
        <v>2006</v>
      </c>
      <c r="E714" s="26">
        <v>189</v>
      </c>
      <c r="F714" s="26">
        <v>119</v>
      </c>
      <c r="G714" s="26">
        <v>22238</v>
      </c>
      <c r="H714" s="28" t="s">
        <v>3010</v>
      </c>
      <c r="I714" s="28" t="s">
        <v>1322</v>
      </c>
      <c r="J714" s="28" t="s">
        <v>1954</v>
      </c>
    </row>
    <row r="715" spans="1:10" x14ac:dyDescent="0.25">
      <c r="A715" s="26">
        <v>11667</v>
      </c>
      <c r="B715" s="26" t="s">
        <v>353</v>
      </c>
      <c r="C715" s="27">
        <v>38848</v>
      </c>
      <c r="D715" s="26">
        <v>2006</v>
      </c>
      <c r="E715" s="26">
        <v>248</v>
      </c>
      <c r="F715" s="26">
        <v>9</v>
      </c>
      <c r="G715" s="26">
        <v>2232</v>
      </c>
      <c r="H715" s="28" t="s">
        <v>3011</v>
      </c>
      <c r="I715" s="28" t="s">
        <v>1272</v>
      </c>
      <c r="J715" s="28" t="s">
        <v>1955</v>
      </c>
    </row>
    <row r="716" spans="1:10" x14ac:dyDescent="0.25">
      <c r="A716" s="26">
        <v>11668</v>
      </c>
      <c r="B716" s="26" t="s">
        <v>353</v>
      </c>
      <c r="C716" s="27">
        <v>38848</v>
      </c>
      <c r="D716" s="26">
        <v>2006</v>
      </c>
      <c r="E716" s="26">
        <v>514</v>
      </c>
      <c r="F716" s="26">
        <v>9</v>
      </c>
      <c r="G716" s="26">
        <v>4626</v>
      </c>
      <c r="H716" s="28" t="s">
        <v>3011</v>
      </c>
      <c r="I716" s="28" t="s">
        <v>1272</v>
      </c>
      <c r="J716" s="28" t="s">
        <v>1956</v>
      </c>
    </row>
    <row r="717" spans="1:10" x14ac:dyDescent="0.25">
      <c r="A717" s="26">
        <v>11660</v>
      </c>
      <c r="B717" s="26" t="s">
        <v>384</v>
      </c>
      <c r="C717" s="27">
        <v>38849</v>
      </c>
      <c r="D717" s="26">
        <v>2006</v>
      </c>
      <c r="E717" s="26">
        <v>11</v>
      </c>
      <c r="F717" s="26">
        <v>2594</v>
      </c>
      <c r="G717" s="26">
        <v>28534</v>
      </c>
      <c r="H717" s="28" t="s">
        <v>3010</v>
      </c>
      <c r="I717" s="28" t="s">
        <v>1449</v>
      </c>
      <c r="J717" s="28" t="s">
        <v>1957</v>
      </c>
    </row>
    <row r="718" spans="1:10" x14ac:dyDescent="0.25">
      <c r="A718" s="26">
        <v>11669</v>
      </c>
      <c r="B718" s="26" t="s">
        <v>384</v>
      </c>
      <c r="C718" s="27">
        <v>38849</v>
      </c>
      <c r="D718" s="26">
        <v>2006</v>
      </c>
      <c r="E718" s="26">
        <v>271</v>
      </c>
      <c r="F718" s="26">
        <v>61</v>
      </c>
      <c r="G718" s="26">
        <v>13805</v>
      </c>
      <c r="H718" s="28" t="s">
        <v>3010</v>
      </c>
      <c r="I718" s="28" t="s">
        <v>1274</v>
      </c>
      <c r="J718" s="28" t="s">
        <v>1958</v>
      </c>
    </row>
    <row r="719" spans="1:10" x14ac:dyDescent="0.25">
      <c r="A719" s="26">
        <v>11670</v>
      </c>
      <c r="B719" s="26" t="s">
        <v>463</v>
      </c>
      <c r="C719" s="27">
        <v>38852</v>
      </c>
      <c r="D719" s="26">
        <v>2006</v>
      </c>
      <c r="E719" s="26">
        <v>17</v>
      </c>
      <c r="F719" s="26">
        <v>1604</v>
      </c>
      <c r="G719" s="26">
        <v>14434</v>
      </c>
      <c r="H719" s="28" t="s">
        <v>3010</v>
      </c>
      <c r="I719" s="28" t="s">
        <v>1270</v>
      </c>
      <c r="J719" s="28" t="s">
        <v>1959</v>
      </c>
    </row>
    <row r="720" spans="1:10" x14ac:dyDescent="0.25">
      <c r="A720" s="26">
        <v>11671</v>
      </c>
      <c r="B720" s="26" t="s">
        <v>568</v>
      </c>
      <c r="C720" s="27">
        <v>38855</v>
      </c>
      <c r="D720" s="26">
        <v>2006</v>
      </c>
      <c r="E720" s="26">
        <v>247</v>
      </c>
      <c r="F720" s="26">
        <v>35</v>
      </c>
      <c r="G720" s="26">
        <v>8645</v>
      </c>
      <c r="H720" s="28" t="s">
        <v>3011</v>
      </c>
      <c r="I720" s="28" t="s">
        <v>1272</v>
      </c>
      <c r="J720" s="28" t="s">
        <v>1960</v>
      </c>
    </row>
    <row r="721" spans="1:10" x14ac:dyDescent="0.25">
      <c r="A721" s="26">
        <v>11673</v>
      </c>
      <c r="B721" s="26" t="s">
        <v>603</v>
      </c>
      <c r="C721" s="27">
        <v>38856</v>
      </c>
      <c r="D721" s="26">
        <v>2006</v>
      </c>
      <c r="E721" s="26">
        <v>118</v>
      </c>
      <c r="F721" s="26">
        <v>8</v>
      </c>
      <c r="G721" s="26">
        <v>944</v>
      </c>
      <c r="H721" s="28" t="s">
        <v>3011</v>
      </c>
      <c r="I721" s="28" t="s">
        <v>1272</v>
      </c>
      <c r="J721" s="28" t="s">
        <v>1960</v>
      </c>
    </row>
    <row r="722" spans="1:10" x14ac:dyDescent="0.25">
      <c r="A722" s="26">
        <v>11672</v>
      </c>
      <c r="B722" s="26" t="s">
        <v>698</v>
      </c>
      <c r="C722" s="27">
        <v>38859</v>
      </c>
      <c r="D722" s="26">
        <v>2006</v>
      </c>
      <c r="E722" s="26">
        <v>2</v>
      </c>
      <c r="F722" s="26">
        <v>28</v>
      </c>
      <c r="G722" s="26">
        <v>112</v>
      </c>
      <c r="H722" s="28" t="s">
        <v>3011</v>
      </c>
      <c r="I722" s="28" t="s">
        <v>1272</v>
      </c>
      <c r="J722" s="28" t="s">
        <v>1961</v>
      </c>
    </row>
    <row r="723" spans="1:10" x14ac:dyDescent="0.25">
      <c r="A723" s="26">
        <v>11676</v>
      </c>
      <c r="B723" s="26" t="s">
        <v>698</v>
      </c>
      <c r="C723" s="27">
        <v>38859</v>
      </c>
      <c r="D723" s="26">
        <v>2006</v>
      </c>
      <c r="E723" s="26">
        <v>328</v>
      </c>
      <c r="F723" s="26">
        <v>11</v>
      </c>
      <c r="G723" s="26">
        <v>7172</v>
      </c>
      <c r="H723" s="28" t="s">
        <v>3011</v>
      </c>
      <c r="I723" s="28" t="s">
        <v>1272</v>
      </c>
      <c r="J723" s="28" t="s">
        <v>1962</v>
      </c>
    </row>
    <row r="724" spans="1:10" x14ac:dyDescent="0.25">
      <c r="A724" s="26">
        <v>11674</v>
      </c>
      <c r="B724" s="26" t="s">
        <v>758</v>
      </c>
      <c r="C724" s="27">
        <v>38861</v>
      </c>
      <c r="D724" s="26">
        <v>2006</v>
      </c>
      <c r="E724" s="26">
        <v>233</v>
      </c>
      <c r="F724" s="26">
        <v>23</v>
      </c>
      <c r="G724" s="26">
        <v>5359</v>
      </c>
      <c r="H724" s="28" t="s">
        <v>3011</v>
      </c>
      <c r="I724" s="28" t="s">
        <v>1272</v>
      </c>
      <c r="J724" s="28" t="s">
        <v>1963</v>
      </c>
    </row>
    <row r="725" spans="1:10" x14ac:dyDescent="0.25">
      <c r="A725" s="26">
        <v>11675</v>
      </c>
      <c r="B725" s="26" t="s">
        <v>758</v>
      </c>
      <c r="C725" s="27">
        <v>38861</v>
      </c>
      <c r="D725" s="26">
        <v>2006</v>
      </c>
      <c r="E725" s="26">
        <v>4</v>
      </c>
      <c r="F725" s="26">
        <v>73</v>
      </c>
      <c r="G725" s="26">
        <v>288</v>
      </c>
      <c r="H725" s="28" t="s">
        <v>3011</v>
      </c>
      <c r="I725" s="28" t="s">
        <v>1272</v>
      </c>
      <c r="J725" s="28" t="s">
        <v>1964</v>
      </c>
    </row>
    <row r="726" spans="1:10" x14ac:dyDescent="0.25">
      <c r="A726" s="26">
        <v>11677</v>
      </c>
      <c r="B726" s="26" t="s">
        <v>791</v>
      </c>
      <c r="C726" s="27">
        <v>38862</v>
      </c>
      <c r="D726" s="26">
        <v>2006</v>
      </c>
      <c r="E726" s="26">
        <v>4</v>
      </c>
      <c r="F726" s="26">
        <v>45</v>
      </c>
      <c r="G726" s="26">
        <v>180</v>
      </c>
      <c r="H726" s="28" t="s">
        <v>3011</v>
      </c>
      <c r="I726" s="28" t="s">
        <v>1272</v>
      </c>
      <c r="J726" s="28" t="s">
        <v>1965</v>
      </c>
    </row>
    <row r="727" spans="1:10" x14ac:dyDescent="0.25">
      <c r="A727" s="26">
        <v>11679</v>
      </c>
      <c r="B727" s="26" t="s">
        <v>848</v>
      </c>
      <c r="C727" s="27">
        <v>38864</v>
      </c>
      <c r="D727" s="26">
        <v>2006</v>
      </c>
      <c r="E727" s="26">
        <v>193</v>
      </c>
      <c r="F727" s="26">
        <v>96</v>
      </c>
      <c r="G727" s="26">
        <v>12694</v>
      </c>
      <c r="H727" s="28" t="s">
        <v>3010</v>
      </c>
      <c r="I727" s="28" t="s">
        <v>1322</v>
      </c>
      <c r="J727" s="28" t="s">
        <v>1966</v>
      </c>
    </row>
    <row r="728" spans="1:10" x14ac:dyDescent="0.25">
      <c r="A728" s="26">
        <v>11678</v>
      </c>
      <c r="B728" s="26" t="s">
        <v>887</v>
      </c>
      <c r="C728" s="27">
        <v>38865</v>
      </c>
      <c r="D728" s="26">
        <v>2006</v>
      </c>
      <c r="E728" s="26">
        <v>22</v>
      </c>
      <c r="F728" s="26">
        <v>7530</v>
      </c>
      <c r="G728" s="26">
        <v>165660</v>
      </c>
      <c r="H728" s="28" t="s">
        <v>3010</v>
      </c>
      <c r="I728" s="28" t="s">
        <v>1274</v>
      </c>
      <c r="J728" s="28" t="s">
        <v>1967</v>
      </c>
    </row>
    <row r="729" spans="1:10" x14ac:dyDescent="0.25">
      <c r="A729" s="26">
        <v>11680</v>
      </c>
      <c r="B729" s="26" t="s">
        <v>887</v>
      </c>
      <c r="C729" s="27">
        <v>38865</v>
      </c>
      <c r="D729" s="26">
        <v>2006</v>
      </c>
      <c r="E729" s="26">
        <v>11</v>
      </c>
      <c r="F729" s="26">
        <v>98</v>
      </c>
      <c r="G729" s="26">
        <v>1078</v>
      </c>
      <c r="H729" s="28" t="s">
        <v>3010</v>
      </c>
      <c r="I729" s="28" t="s">
        <v>1268</v>
      </c>
      <c r="J729" s="28" t="s">
        <v>1968</v>
      </c>
    </row>
    <row r="730" spans="1:10" x14ac:dyDescent="0.25">
      <c r="A730" s="26">
        <v>11681</v>
      </c>
      <c r="B730" s="26" t="s">
        <v>887</v>
      </c>
      <c r="C730" s="27">
        <v>38865</v>
      </c>
      <c r="D730" s="26">
        <v>2006</v>
      </c>
      <c r="E730" s="26">
        <v>302</v>
      </c>
      <c r="F730" s="26">
        <v>4</v>
      </c>
      <c r="G730" s="26">
        <v>1208</v>
      </c>
      <c r="H730" s="28" t="s">
        <v>3011</v>
      </c>
      <c r="I730" s="28" t="s">
        <v>1272</v>
      </c>
      <c r="J730" s="28" t="s">
        <v>1969</v>
      </c>
    </row>
    <row r="731" spans="1:10" x14ac:dyDescent="0.25">
      <c r="A731" s="26">
        <v>11682</v>
      </c>
      <c r="B731" s="26" t="s">
        <v>946</v>
      </c>
      <c r="C731" s="27">
        <v>38867</v>
      </c>
      <c r="D731" s="26">
        <v>2006</v>
      </c>
      <c r="E731" s="26">
        <v>305</v>
      </c>
      <c r="F731" s="26">
        <v>53</v>
      </c>
      <c r="G731" s="26">
        <v>16165</v>
      </c>
      <c r="H731" s="28" t="s">
        <v>3011</v>
      </c>
      <c r="I731" s="28" t="s">
        <v>1272</v>
      </c>
      <c r="J731" s="28" t="s">
        <v>1970</v>
      </c>
    </row>
    <row r="732" spans="1:10" x14ac:dyDescent="0.25">
      <c r="A732" s="26">
        <v>11686</v>
      </c>
      <c r="B732" s="26" t="s">
        <v>91</v>
      </c>
      <c r="C732" s="27">
        <v>38871</v>
      </c>
      <c r="D732" s="26">
        <v>2006</v>
      </c>
      <c r="E732" s="26">
        <v>139</v>
      </c>
      <c r="F732" s="26">
        <v>1193</v>
      </c>
      <c r="G732" s="26">
        <v>93054</v>
      </c>
      <c r="H732" s="28" t="s">
        <v>3010</v>
      </c>
      <c r="I732" s="28" t="s">
        <v>1274</v>
      </c>
      <c r="J732" s="28" t="s">
        <v>1971</v>
      </c>
    </row>
    <row r="733" spans="1:10" x14ac:dyDescent="0.25">
      <c r="A733" s="26">
        <v>11687</v>
      </c>
      <c r="B733" s="26" t="s">
        <v>91</v>
      </c>
      <c r="C733" s="27">
        <v>38871</v>
      </c>
      <c r="D733" s="26">
        <v>2006</v>
      </c>
      <c r="E733" s="26">
        <v>29</v>
      </c>
      <c r="F733" s="26">
        <v>226</v>
      </c>
      <c r="G733" s="26">
        <v>5981</v>
      </c>
      <c r="H733" s="28" t="s">
        <v>3010</v>
      </c>
      <c r="I733" s="28" t="s">
        <v>1270</v>
      </c>
      <c r="J733" s="28" t="s">
        <v>1972</v>
      </c>
    </row>
    <row r="734" spans="1:10" x14ac:dyDescent="0.25">
      <c r="A734" s="26">
        <v>11688</v>
      </c>
      <c r="B734" s="26" t="s">
        <v>122</v>
      </c>
      <c r="C734" s="27">
        <v>38872</v>
      </c>
      <c r="D734" s="26">
        <v>2006</v>
      </c>
      <c r="E734" s="26">
        <v>60</v>
      </c>
      <c r="F734" s="26">
        <v>145</v>
      </c>
      <c r="G734" s="26">
        <v>8073</v>
      </c>
      <c r="H734" s="28" t="s">
        <v>3010</v>
      </c>
      <c r="I734" s="28" t="s">
        <v>1283</v>
      </c>
      <c r="J734" s="28" t="s">
        <v>1973</v>
      </c>
    </row>
    <row r="735" spans="1:10" x14ac:dyDescent="0.25">
      <c r="A735" s="26">
        <v>11683</v>
      </c>
      <c r="B735" s="26" t="s">
        <v>152</v>
      </c>
      <c r="C735" s="27">
        <v>38873</v>
      </c>
      <c r="D735" s="26">
        <v>2006</v>
      </c>
      <c r="E735" s="26">
        <v>240</v>
      </c>
      <c r="F735" s="26">
        <v>9</v>
      </c>
      <c r="G735" s="26">
        <v>2160</v>
      </c>
      <c r="H735" s="28" t="s">
        <v>3011</v>
      </c>
      <c r="I735" s="28" t="s">
        <v>1272</v>
      </c>
      <c r="J735" s="28" t="s">
        <v>1974</v>
      </c>
    </row>
    <row r="736" spans="1:10" x14ac:dyDescent="0.25">
      <c r="A736" s="26">
        <v>11684</v>
      </c>
      <c r="B736" s="26" t="s">
        <v>152</v>
      </c>
      <c r="C736" s="27">
        <v>38873</v>
      </c>
      <c r="D736" s="26">
        <v>2006</v>
      </c>
      <c r="E736" s="26">
        <v>335</v>
      </c>
      <c r="F736" s="26">
        <v>13</v>
      </c>
      <c r="G736" s="26">
        <v>4355</v>
      </c>
      <c r="H736" s="28" t="s">
        <v>3011</v>
      </c>
      <c r="I736" s="28" t="s">
        <v>1272</v>
      </c>
      <c r="J736" s="28" t="s">
        <v>1975</v>
      </c>
    </row>
    <row r="737" spans="1:10" x14ac:dyDescent="0.25">
      <c r="A737" s="26">
        <v>11685</v>
      </c>
      <c r="B737" s="26" t="s">
        <v>183</v>
      </c>
      <c r="C737" s="27">
        <v>38874</v>
      </c>
      <c r="D737" s="26">
        <v>2006</v>
      </c>
      <c r="E737" s="26">
        <v>113</v>
      </c>
      <c r="F737" s="26">
        <v>7</v>
      </c>
      <c r="G737" s="26">
        <v>791</v>
      </c>
      <c r="H737" s="28" t="s">
        <v>3011</v>
      </c>
      <c r="I737" s="28" t="s">
        <v>1272</v>
      </c>
      <c r="J737" s="28" t="s">
        <v>1976</v>
      </c>
    </row>
    <row r="738" spans="1:10" x14ac:dyDescent="0.25">
      <c r="A738" s="26">
        <v>11694</v>
      </c>
      <c r="B738" s="26" t="s">
        <v>289</v>
      </c>
      <c r="C738" s="27">
        <v>38877</v>
      </c>
      <c r="D738" s="26">
        <v>2006</v>
      </c>
      <c r="E738" s="26">
        <v>20</v>
      </c>
      <c r="F738" s="26">
        <v>78</v>
      </c>
      <c r="G738" s="26">
        <v>1560</v>
      </c>
      <c r="H738" s="28" t="s">
        <v>3010</v>
      </c>
      <c r="I738" s="28" t="s">
        <v>1270</v>
      </c>
      <c r="J738" s="28" t="s">
        <v>1977</v>
      </c>
    </row>
    <row r="739" spans="1:10" x14ac:dyDescent="0.25">
      <c r="A739" s="26">
        <v>11695</v>
      </c>
      <c r="B739" s="26" t="s">
        <v>289</v>
      </c>
      <c r="C739" s="27">
        <v>38877</v>
      </c>
      <c r="D739" s="26">
        <v>2006</v>
      </c>
      <c r="E739" s="26">
        <v>19</v>
      </c>
      <c r="F739" s="26">
        <v>802</v>
      </c>
      <c r="G739" s="26">
        <v>10309</v>
      </c>
      <c r="H739" s="28" t="s">
        <v>3010</v>
      </c>
      <c r="I739" s="28" t="s">
        <v>1270</v>
      </c>
      <c r="J739" s="28" t="s">
        <v>1978</v>
      </c>
    </row>
    <row r="740" spans="1:10" x14ac:dyDescent="0.25">
      <c r="A740" s="26">
        <v>11696</v>
      </c>
      <c r="B740" s="26" t="s">
        <v>321</v>
      </c>
      <c r="C740" s="27">
        <v>38878</v>
      </c>
      <c r="D740" s="26">
        <v>2006</v>
      </c>
      <c r="E740" s="26">
        <v>27</v>
      </c>
      <c r="F740" s="26">
        <v>729</v>
      </c>
      <c r="G740" s="26">
        <v>17007</v>
      </c>
      <c r="H740" s="28" t="s">
        <v>3010</v>
      </c>
      <c r="I740" s="28" t="s">
        <v>1270</v>
      </c>
      <c r="J740" s="28" t="s">
        <v>1979</v>
      </c>
    </row>
    <row r="741" spans="1:10" x14ac:dyDescent="0.25">
      <c r="A741" s="26">
        <v>11697</v>
      </c>
      <c r="B741" s="26" t="s">
        <v>355</v>
      </c>
      <c r="C741" s="27">
        <v>38879</v>
      </c>
      <c r="D741" s="26">
        <v>2006</v>
      </c>
      <c r="E741" s="26">
        <v>69</v>
      </c>
      <c r="F741" s="26">
        <v>1278</v>
      </c>
      <c r="G741" s="26">
        <v>48380</v>
      </c>
      <c r="H741" s="28" t="s">
        <v>3010</v>
      </c>
      <c r="I741" s="28" t="s">
        <v>1299</v>
      </c>
      <c r="J741" s="28" t="s">
        <v>1980</v>
      </c>
    </row>
    <row r="742" spans="1:10" x14ac:dyDescent="0.25">
      <c r="A742" s="26">
        <v>11698</v>
      </c>
      <c r="B742" s="26" t="s">
        <v>355</v>
      </c>
      <c r="C742" s="27">
        <v>38879</v>
      </c>
      <c r="D742" s="26">
        <v>2006</v>
      </c>
      <c r="E742" s="26">
        <v>41</v>
      </c>
      <c r="F742" s="26">
        <v>230</v>
      </c>
      <c r="G742" s="26">
        <v>9430</v>
      </c>
      <c r="H742" s="28" t="s">
        <v>3010</v>
      </c>
      <c r="I742" s="28" t="s">
        <v>1270</v>
      </c>
      <c r="J742" s="28" t="s">
        <v>1981</v>
      </c>
    </row>
    <row r="743" spans="1:10" x14ac:dyDescent="0.25">
      <c r="A743" s="26">
        <v>11699</v>
      </c>
      <c r="B743" s="26" t="s">
        <v>387</v>
      </c>
      <c r="C743" s="27">
        <v>38880</v>
      </c>
      <c r="D743" s="26">
        <v>2006</v>
      </c>
      <c r="E743" s="26">
        <v>304</v>
      </c>
      <c r="F743" s="26">
        <v>246</v>
      </c>
      <c r="G743" s="26">
        <v>71308</v>
      </c>
      <c r="H743" s="28" t="s">
        <v>3010</v>
      </c>
      <c r="I743" s="28" t="s">
        <v>1299</v>
      </c>
      <c r="J743" s="28" t="s">
        <v>1982</v>
      </c>
    </row>
    <row r="744" spans="1:10" x14ac:dyDescent="0.25">
      <c r="A744" s="26">
        <v>11700</v>
      </c>
      <c r="B744" s="26" t="s">
        <v>387</v>
      </c>
      <c r="C744" s="27">
        <v>38880</v>
      </c>
      <c r="D744" s="26">
        <v>2006</v>
      </c>
      <c r="E744" s="26">
        <v>156</v>
      </c>
      <c r="F744" s="26">
        <v>17</v>
      </c>
      <c r="G744" s="26">
        <v>2652</v>
      </c>
      <c r="H744" s="28" t="s">
        <v>3010</v>
      </c>
      <c r="I744" s="28" t="s">
        <v>1299</v>
      </c>
      <c r="J744" s="28" t="s">
        <v>1983</v>
      </c>
    </row>
    <row r="745" spans="1:10" x14ac:dyDescent="0.25">
      <c r="A745" s="26">
        <v>11701</v>
      </c>
      <c r="B745" s="26" t="s">
        <v>387</v>
      </c>
      <c r="C745" s="27">
        <v>38880</v>
      </c>
      <c r="D745" s="26">
        <v>2006</v>
      </c>
      <c r="E745" s="26">
        <v>1704</v>
      </c>
      <c r="F745" s="26">
        <v>180</v>
      </c>
      <c r="G745" s="26">
        <v>138704</v>
      </c>
      <c r="H745" s="28" t="s">
        <v>3010</v>
      </c>
      <c r="I745" s="28" t="s">
        <v>1299</v>
      </c>
      <c r="J745" s="28" t="s">
        <v>1984</v>
      </c>
    </row>
    <row r="746" spans="1:10" x14ac:dyDescent="0.25">
      <c r="A746" s="26">
        <v>11702</v>
      </c>
      <c r="B746" s="26" t="s">
        <v>387</v>
      </c>
      <c r="C746" s="27">
        <v>38880</v>
      </c>
      <c r="D746" s="26">
        <v>2006</v>
      </c>
      <c r="E746" s="26">
        <v>619</v>
      </c>
      <c r="F746" s="26">
        <v>85</v>
      </c>
      <c r="G746" s="26">
        <v>52615</v>
      </c>
      <c r="H746" s="28" t="s">
        <v>3010</v>
      </c>
      <c r="I746" s="28" t="s">
        <v>1299</v>
      </c>
      <c r="J746" s="28" t="s">
        <v>1985</v>
      </c>
    </row>
    <row r="747" spans="1:10" x14ac:dyDescent="0.25">
      <c r="A747" s="26">
        <v>11703</v>
      </c>
      <c r="B747" s="26" t="s">
        <v>387</v>
      </c>
      <c r="C747" s="27">
        <v>38880</v>
      </c>
      <c r="D747" s="26">
        <v>2006</v>
      </c>
      <c r="E747" s="26">
        <v>767</v>
      </c>
      <c r="F747" s="26">
        <v>71</v>
      </c>
      <c r="G747" s="26">
        <v>44089</v>
      </c>
      <c r="H747" s="28" t="s">
        <v>3010</v>
      </c>
      <c r="I747" s="28" t="s">
        <v>1322</v>
      </c>
      <c r="J747" s="28" t="s">
        <v>1986</v>
      </c>
    </row>
    <row r="748" spans="1:10" x14ac:dyDescent="0.25">
      <c r="A748" s="26">
        <v>11704</v>
      </c>
      <c r="B748" s="26" t="s">
        <v>387</v>
      </c>
      <c r="C748" s="27">
        <v>38880</v>
      </c>
      <c r="D748" s="26">
        <v>2006</v>
      </c>
      <c r="E748" s="26">
        <v>103</v>
      </c>
      <c r="F748" s="26">
        <v>27</v>
      </c>
      <c r="G748" s="26">
        <v>1899</v>
      </c>
      <c r="H748" s="28" t="s">
        <v>3010</v>
      </c>
      <c r="I748" s="28" t="s">
        <v>1322</v>
      </c>
      <c r="J748" s="28" t="s">
        <v>1987</v>
      </c>
    </row>
    <row r="749" spans="1:10" x14ac:dyDescent="0.25">
      <c r="A749" s="26">
        <v>11705</v>
      </c>
      <c r="B749" s="26" t="s">
        <v>387</v>
      </c>
      <c r="C749" s="27">
        <v>38880</v>
      </c>
      <c r="D749" s="26">
        <v>2006</v>
      </c>
      <c r="E749" s="26">
        <v>132</v>
      </c>
      <c r="F749" s="26">
        <v>1069</v>
      </c>
      <c r="G749" s="26">
        <v>120225</v>
      </c>
      <c r="H749" s="28" t="s">
        <v>3010</v>
      </c>
      <c r="I749" s="28" t="s">
        <v>1270</v>
      </c>
      <c r="J749" s="28" t="s">
        <v>1988</v>
      </c>
    </row>
    <row r="750" spans="1:10" x14ac:dyDescent="0.25">
      <c r="A750" s="26">
        <v>11706</v>
      </c>
      <c r="B750" s="26" t="s">
        <v>387</v>
      </c>
      <c r="C750" s="27">
        <v>38880</v>
      </c>
      <c r="D750" s="26">
        <v>2006</v>
      </c>
      <c r="E750" s="26">
        <v>99</v>
      </c>
      <c r="F750" s="26">
        <v>155</v>
      </c>
      <c r="G750" s="26">
        <v>15345</v>
      </c>
      <c r="H750" s="28" t="s">
        <v>3010</v>
      </c>
      <c r="I750" s="28" t="s">
        <v>1322</v>
      </c>
      <c r="J750" s="28" t="s">
        <v>1989</v>
      </c>
    </row>
    <row r="751" spans="1:10" x14ac:dyDescent="0.25">
      <c r="A751" s="26">
        <v>11707</v>
      </c>
      <c r="B751" s="26" t="s">
        <v>387</v>
      </c>
      <c r="C751" s="27">
        <v>38880</v>
      </c>
      <c r="D751" s="26">
        <v>2006</v>
      </c>
      <c r="E751" s="26">
        <v>407</v>
      </c>
      <c r="F751" s="26">
        <v>85</v>
      </c>
      <c r="G751" s="26">
        <v>8139</v>
      </c>
      <c r="H751" s="28" t="s">
        <v>3010</v>
      </c>
      <c r="I751" s="28" t="s">
        <v>1299</v>
      </c>
      <c r="J751" s="28" t="s">
        <v>1990</v>
      </c>
    </row>
    <row r="752" spans="1:10" x14ac:dyDescent="0.25">
      <c r="A752" s="26">
        <v>11708</v>
      </c>
      <c r="B752" s="26" t="s">
        <v>387</v>
      </c>
      <c r="C752" s="27">
        <v>38880</v>
      </c>
      <c r="D752" s="26">
        <v>2006</v>
      </c>
      <c r="E752" s="26">
        <v>72</v>
      </c>
      <c r="F752" s="26">
        <v>252</v>
      </c>
      <c r="G752" s="26">
        <v>18144</v>
      </c>
      <c r="H752" s="28" t="s">
        <v>3010</v>
      </c>
      <c r="I752" s="28" t="s">
        <v>1299</v>
      </c>
      <c r="J752" s="28" t="s">
        <v>1991</v>
      </c>
    </row>
    <row r="753" spans="1:10" x14ac:dyDescent="0.25">
      <c r="A753" s="26">
        <v>11709</v>
      </c>
      <c r="B753" s="26" t="s">
        <v>387</v>
      </c>
      <c r="C753" s="27">
        <v>38881</v>
      </c>
      <c r="D753" s="26">
        <v>2006</v>
      </c>
      <c r="E753" s="26">
        <v>1935</v>
      </c>
      <c r="F753" s="26">
        <v>17</v>
      </c>
      <c r="G753" s="26">
        <v>11295</v>
      </c>
      <c r="H753" s="28" t="s">
        <v>3010</v>
      </c>
      <c r="I753" s="28" t="s">
        <v>1299</v>
      </c>
      <c r="J753" s="28" t="s">
        <v>1992</v>
      </c>
    </row>
    <row r="754" spans="1:10" x14ac:dyDescent="0.25">
      <c r="A754" s="26">
        <v>11710</v>
      </c>
      <c r="B754" s="26" t="s">
        <v>387</v>
      </c>
      <c r="C754" s="27">
        <v>38880</v>
      </c>
      <c r="D754" s="26">
        <v>2006</v>
      </c>
      <c r="E754" s="26">
        <v>465</v>
      </c>
      <c r="F754" s="26">
        <v>101</v>
      </c>
      <c r="G754" s="26">
        <v>23495</v>
      </c>
      <c r="H754" s="28" t="s">
        <v>3010</v>
      </c>
      <c r="I754" s="28" t="s">
        <v>1299</v>
      </c>
      <c r="J754" s="28" t="s">
        <v>1993</v>
      </c>
    </row>
    <row r="755" spans="1:10" x14ac:dyDescent="0.25">
      <c r="A755" s="26">
        <v>11711</v>
      </c>
      <c r="B755" s="26" t="s">
        <v>387</v>
      </c>
      <c r="C755" s="27">
        <v>38881</v>
      </c>
      <c r="D755" s="26">
        <v>2006</v>
      </c>
      <c r="E755" s="26">
        <v>1868</v>
      </c>
      <c r="F755" s="26">
        <v>94</v>
      </c>
      <c r="G755" s="26">
        <v>24920</v>
      </c>
      <c r="H755" s="28" t="s">
        <v>3010</v>
      </c>
      <c r="I755" s="28" t="s">
        <v>1299</v>
      </c>
      <c r="J755" s="28" t="s">
        <v>1994</v>
      </c>
    </row>
    <row r="756" spans="1:10" x14ac:dyDescent="0.25">
      <c r="A756" s="26">
        <v>11712</v>
      </c>
      <c r="B756" s="26" t="s">
        <v>387</v>
      </c>
      <c r="C756" s="27">
        <v>38882</v>
      </c>
      <c r="D756" s="26">
        <v>2006</v>
      </c>
      <c r="E756" s="26">
        <v>2589</v>
      </c>
      <c r="F756" s="26">
        <v>104</v>
      </c>
      <c r="G756" s="26">
        <v>143691</v>
      </c>
      <c r="H756" s="28" t="s">
        <v>3010</v>
      </c>
      <c r="I756" s="28" t="s">
        <v>1299</v>
      </c>
      <c r="J756" s="28" t="s">
        <v>1995</v>
      </c>
    </row>
    <row r="757" spans="1:10" x14ac:dyDescent="0.25">
      <c r="A757" s="26">
        <v>11713</v>
      </c>
      <c r="B757" s="26" t="s">
        <v>387</v>
      </c>
      <c r="C757" s="27">
        <v>38880</v>
      </c>
      <c r="D757" s="26">
        <v>2006</v>
      </c>
      <c r="E757" s="26">
        <v>579</v>
      </c>
      <c r="F757" s="26">
        <v>85</v>
      </c>
      <c r="G757" s="26">
        <v>50983</v>
      </c>
      <c r="H757" s="28" t="s">
        <v>3010</v>
      </c>
      <c r="I757" s="28" t="s">
        <v>1322</v>
      </c>
      <c r="J757" s="28" t="s">
        <v>1996</v>
      </c>
    </row>
    <row r="758" spans="1:10" x14ac:dyDescent="0.25">
      <c r="A758" s="26">
        <v>11714</v>
      </c>
      <c r="B758" s="26" t="s">
        <v>387</v>
      </c>
      <c r="C758" s="27">
        <v>38880</v>
      </c>
      <c r="D758" s="26">
        <v>2006</v>
      </c>
      <c r="E758" s="26">
        <v>391</v>
      </c>
      <c r="F758" s="26">
        <v>335</v>
      </c>
      <c r="G758" s="26">
        <v>24460</v>
      </c>
      <c r="H758" s="28" t="s">
        <v>3010</v>
      </c>
      <c r="I758" s="28" t="s">
        <v>1299</v>
      </c>
      <c r="J758" s="28" t="s">
        <v>1997</v>
      </c>
    </row>
    <row r="759" spans="1:10" x14ac:dyDescent="0.25">
      <c r="A759" s="26">
        <v>11715</v>
      </c>
      <c r="B759" s="26" t="s">
        <v>387</v>
      </c>
      <c r="C759" s="27">
        <v>38880</v>
      </c>
      <c r="D759" s="26">
        <v>2006</v>
      </c>
      <c r="E759" s="26">
        <v>1424</v>
      </c>
      <c r="F759" s="26">
        <v>71</v>
      </c>
      <c r="G759" s="26">
        <v>58590</v>
      </c>
      <c r="H759" s="28" t="s">
        <v>3010</v>
      </c>
      <c r="I759" s="28" t="s">
        <v>1299</v>
      </c>
      <c r="J759" s="28" t="s">
        <v>1998</v>
      </c>
    </row>
    <row r="760" spans="1:10" x14ac:dyDescent="0.25">
      <c r="A760" s="26">
        <v>11716</v>
      </c>
      <c r="B760" s="26" t="s">
        <v>387</v>
      </c>
      <c r="C760" s="27">
        <v>38880</v>
      </c>
      <c r="D760" s="26">
        <v>2006</v>
      </c>
      <c r="E760" s="26">
        <v>108</v>
      </c>
      <c r="F760" s="26">
        <v>56</v>
      </c>
      <c r="G760" s="26">
        <v>4800</v>
      </c>
      <c r="H760" s="28" t="s">
        <v>3010</v>
      </c>
      <c r="I760" s="28" t="s">
        <v>1299</v>
      </c>
      <c r="J760" s="28" t="s">
        <v>1999</v>
      </c>
    </row>
    <row r="761" spans="1:10" x14ac:dyDescent="0.25">
      <c r="A761" s="26">
        <v>11717</v>
      </c>
      <c r="B761" s="26" t="s">
        <v>411</v>
      </c>
      <c r="C761" s="27">
        <v>38881</v>
      </c>
      <c r="D761" s="26">
        <v>2006</v>
      </c>
      <c r="E761" s="26">
        <v>119</v>
      </c>
      <c r="F761" s="26">
        <v>5</v>
      </c>
      <c r="G761" s="26">
        <v>595</v>
      </c>
      <c r="H761" s="28" t="s">
        <v>3010</v>
      </c>
      <c r="I761" s="28" t="s">
        <v>1299</v>
      </c>
      <c r="J761" s="28" t="s">
        <v>2000</v>
      </c>
    </row>
    <row r="762" spans="1:10" x14ac:dyDescent="0.25">
      <c r="A762" s="26">
        <v>11718</v>
      </c>
      <c r="B762" s="26" t="s">
        <v>411</v>
      </c>
      <c r="C762" s="27">
        <v>38882</v>
      </c>
      <c r="D762" s="26">
        <v>2006</v>
      </c>
      <c r="E762" s="26">
        <v>1227</v>
      </c>
      <c r="F762" s="26">
        <v>16</v>
      </c>
      <c r="G762" s="26">
        <v>19632</v>
      </c>
      <c r="H762" s="28" t="s">
        <v>3010</v>
      </c>
      <c r="I762" s="28" t="s">
        <v>1299</v>
      </c>
      <c r="J762" s="28" t="s">
        <v>2001</v>
      </c>
    </row>
    <row r="763" spans="1:10" x14ac:dyDescent="0.25">
      <c r="A763" s="26">
        <v>11719</v>
      </c>
      <c r="B763" s="26" t="s">
        <v>411</v>
      </c>
      <c r="C763" s="27">
        <v>38881</v>
      </c>
      <c r="D763" s="26">
        <v>2006</v>
      </c>
      <c r="E763" s="26">
        <v>118</v>
      </c>
      <c r="F763" s="26">
        <v>20</v>
      </c>
      <c r="G763" s="26">
        <v>2360</v>
      </c>
      <c r="H763" s="28" t="s">
        <v>3010</v>
      </c>
      <c r="I763" s="28" t="s">
        <v>1299</v>
      </c>
      <c r="J763" s="28" t="s">
        <v>2002</v>
      </c>
    </row>
    <row r="764" spans="1:10" x14ac:dyDescent="0.25">
      <c r="A764" s="26">
        <v>11689</v>
      </c>
      <c r="B764" s="26" t="s">
        <v>438</v>
      </c>
      <c r="C764" s="27">
        <v>38882</v>
      </c>
      <c r="D764" s="26">
        <v>2006</v>
      </c>
      <c r="E764" s="26">
        <v>130</v>
      </c>
      <c r="F764" s="26">
        <v>9</v>
      </c>
      <c r="G764" s="26">
        <v>1170</v>
      </c>
      <c r="H764" s="28" t="s">
        <v>3010</v>
      </c>
      <c r="I764" s="28" t="s">
        <v>1299</v>
      </c>
      <c r="J764" s="28" t="s">
        <v>2003</v>
      </c>
    </row>
    <row r="765" spans="1:10" x14ac:dyDescent="0.25">
      <c r="A765" s="26">
        <v>11690</v>
      </c>
      <c r="B765" s="26" t="s">
        <v>438</v>
      </c>
      <c r="C765" s="27">
        <v>38882</v>
      </c>
      <c r="D765" s="26">
        <v>2006</v>
      </c>
      <c r="E765" s="26">
        <v>94</v>
      </c>
      <c r="F765" s="26">
        <v>33</v>
      </c>
      <c r="G765" s="26">
        <v>3102</v>
      </c>
      <c r="H765" s="28" t="s">
        <v>3010</v>
      </c>
      <c r="I765" s="28" t="s">
        <v>1299</v>
      </c>
      <c r="J765" s="28" t="s">
        <v>2004</v>
      </c>
    </row>
    <row r="766" spans="1:10" x14ac:dyDescent="0.25">
      <c r="A766" s="26">
        <v>11691</v>
      </c>
      <c r="B766" s="26" t="s">
        <v>438</v>
      </c>
      <c r="C766" s="27">
        <v>38882</v>
      </c>
      <c r="D766" s="26">
        <v>2006</v>
      </c>
      <c r="E766" s="26">
        <v>170</v>
      </c>
      <c r="F766" s="26">
        <v>74</v>
      </c>
      <c r="G766" s="26">
        <v>12580</v>
      </c>
      <c r="H766" s="28" t="s">
        <v>3010</v>
      </c>
      <c r="I766" s="28" t="s">
        <v>1299</v>
      </c>
      <c r="J766" s="28" t="s">
        <v>2005</v>
      </c>
    </row>
    <row r="767" spans="1:10" x14ac:dyDescent="0.25">
      <c r="A767" s="26">
        <v>11720</v>
      </c>
      <c r="B767" s="26" t="s">
        <v>438</v>
      </c>
      <c r="C767" s="27">
        <v>38882</v>
      </c>
      <c r="D767" s="26">
        <v>2006</v>
      </c>
      <c r="E767" s="26">
        <v>77</v>
      </c>
      <c r="F767" s="26">
        <v>18</v>
      </c>
      <c r="G767" s="26">
        <v>1386</v>
      </c>
      <c r="H767" s="28" t="s">
        <v>3010</v>
      </c>
      <c r="I767" s="28" t="s">
        <v>1299</v>
      </c>
      <c r="J767" s="28" t="s">
        <v>2006</v>
      </c>
    </row>
    <row r="768" spans="1:10" x14ac:dyDescent="0.25">
      <c r="A768" s="26">
        <v>11721</v>
      </c>
      <c r="B768" s="26" t="s">
        <v>466</v>
      </c>
      <c r="C768" s="27">
        <v>38883</v>
      </c>
      <c r="D768" s="26">
        <v>2006</v>
      </c>
      <c r="E768" s="26">
        <v>26</v>
      </c>
      <c r="F768" s="26">
        <v>18</v>
      </c>
      <c r="G768" s="26">
        <v>468</v>
      </c>
      <c r="H768" s="28" t="s">
        <v>3010</v>
      </c>
      <c r="I768" s="28" t="s">
        <v>1299</v>
      </c>
      <c r="J768" s="28" t="s">
        <v>2007</v>
      </c>
    </row>
    <row r="769" spans="1:10" x14ac:dyDescent="0.25">
      <c r="A769" s="26">
        <v>11722</v>
      </c>
      <c r="B769" s="26" t="s">
        <v>466</v>
      </c>
      <c r="C769" s="27">
        <v>38883</v>
      </c>
      <c r="D769" s="26">
        <v>2006</v>
      </c>
      <c r="E769" s="26">
        <v>356</v>
      </c>
      <c r="F769" s="26">
        <v>3382</v>
      </c>
      <c r="G769" s="26">
        <v>107451</v>
      </c>
      <c r="H769" s="28" t="s">
        <v>3010</v>
      </c>
      <c r="I769" s="28" t="s">
        <v>1283</v>
      </c>
      <c r="J769" s="28" t="s">
        <v>2008</v>
      </c>
    </row>
    <row r="770" spans="1:10" x14ac:dyDescent="0.25">
      <c r="A770" s="26">
        <v>11723</v>
      </c>
      <c r="B770" s="26" t="s">
        <v>502</v>
      </c>
      <c r="C770" s="27">
        <v>38884</v>
      </c>
      <c r="D770" s="26">
        <v>2006</v>
      </c>
      <c r="E770" s="26">
        <v>159</v>
      </c>
      <c r="F770" s="26">
        <v>54</v>
      </c>
      <c r="G770" s="26">
        <v>8586</v>
      </c>
      <c r="H770" s="28" t="s">
        <v>3010</v>
      </c>
      <c r="I770" s="28" t="s">
        <v>1322</v>
      </c>
      <c r="J770" s="28" t="s">
        <v>2009</v>
      </c>
    </row>
    <row r="771" spans="1:10" x14ac:dyDescent="0.25">
      <c r="A771" s="26">
        <v>11724</v>
      </c>
      <c r="B771" s="26" t="s">
        <v>502</v>
      </c>
      <c r="C771" s="27">
        <v>38884</v>
      </c>
      <c r="D771" s="26">
        <v>2006</v>
      </c>
      <c r="E771" s="26">
        <v>86</v>
      </c>
      <c r="F771" s="26">
        <v>22</v>
      </c>
      <c r="G771" s="26">
        <v>1892</v>
      </c>
      <c r="H771" s="28" t="s">
        <v>3010</v>
      </c>
      <c r="I771" s="28" t="s">
        <v>1299</v>
      </c>
      <c r="J771" s="28" t="s">
        <v>2010</v>
      </c>
    </row>
    <row r="772" spans="1:10" x14ac:dyDescent="0.25">
      <c r="A772" s="26">
        <v>11725</v>
      </c>
      <c r="B772" s="26" t="s">
        <v>502</v>
      </c>
      <c r="C772" s="27">
        <v>38884</v>
      </c>
      <c r="D772" s="26">
        <v>2006</v>
      </c>
      <c r="E772" s="26">
        <v>35</v>
      </c>
      <c r="F772" s="26">
        <v>49</v>
      </c>
      <c r="G772" s="26">
        <v>1715</v>
      </c>
      <c r="H772" s="28" t="s">
        <v>3010</v>
      </c>
      <c r="I772" s="28" t="s">
        <v>1274</v>
      </c>
      <c r="J772" s="28" t="s">
        <v>2011</v>
      </c>
    </row>
    <row r="773" spans="1:10" x14ac:dyDescent="0.25">
      <c r="A773" s="26">
        <v>11726</v>
      </c>
      <c r="B773" s="26" t="s">
        <v>502</v>
      </c>
      <c r="C773" s="27">
        <v>38884</v>
      </c>
      <c r="D773" s="26">
        <v>2006</v>
      </c>
      <c r="E773" s="26">
        <v>31</v>
      </c>
      <c r="F773" s="26">
        <v>1054</v>
      </c>
      <c r="G773" s="26">
        <v>25429</v>
      </c>
      <c r="H773" s="28" t="s">
        <v>3010</v>
      </c>
      <c r="I773" s="28" t="s">
        <v>1299</v>
      </c>
      <c r="J773" s="28" t="s">
        <v>2012</v>
      </c>
    </row>
    <row r="774" spans="1:10" x14ac:dyDescent="0.25">
      <c r="A774" s="26">
        <v>11727</v>
      </c>
      <c r="B774" s="26" t="s">
        <v>571</v>
      </c>
      <c r="C774" s="27">
        <v>38886</v>
      </c>
      <c r="D774" s="26">
        <v>2006</v>
      </c>
      <c r="E774" s="26">
        <v>130</v>
      </c>
      <c r="F774" s="26">
        <v>11</v>
      </c>
      <c r="G774" s="26">
        <v>1430</v>
      </c>
      <c r="H774" s="28" t="s">
        <v>3010</v>
      </c>
      <c r="I774" s="28" t="s">
        <v>1274</v>
      </c>
      <c r="J774" s="28" t="s">
        <v>2013</v>
      </c>
    </row>
    <row r="775" spans="1:10" x14ac:dyDescent="0.25">
      <c r="A775" s="26">
        <v>11728</v>
      </c>
      <c r="B775" s="26" t="s">
        <v>571</v>
      </c>
      <c r="C775" s="27">
        <v>38887</v>
      </c>
      <c r="D775" s="26">
        <v>2006</v>
      </c>
      <c r="E775" s="26">
        <v>1637</v>
      </c>
      <c r="F775" s="26">
        <v>19</v>
      </c>
      <c r="G775" s="26">
        <v>31103</v>
      </c>
      <c r="H775" s="28" t="s">
        <v>3010</v>
      </c>
      <c r="I775" s="28" t="s">
        <v>1299</v>
      </c>
      <c r="J775" s="28" t="s">
        <v>2014</v>
      </c>
    </row>
    <row r="776" spans="1:10" x14ac:dyDescent="0.25">
      <c r="A776" s="26">
        <v>11729</v>
      </c>
      <c r="B776" s="26" t="s">
        <v>571</v>
      </c>
      <c r="C776" s="27">
        <v>38886</v>
      </c>
      <c r="D776" s="26">
        <v>2006</v>
      </c>
      <c r="E776" s="26">
        <v>134</v>
      </c>
      <c r="F776" s="26">
        <v>377</v>
      </c>
      <c r="G776" s="26">
        <v>47984</v>
      </c>
      <c r="H776" s="28" t="s">
        <v>3010</v>
      </c>
      <c r="I776" s="28" t="s">
        <v>1299</v>
      </c>
      <c r="J776" s="28" t="s">
        <v>2015</v>
      </c>
    </row>
    <row r="777" spans="1:10" x14ac:dyDescent="0.25">
      <c r="A777" s="26">
        <v>11730</v>
      </c>
      <c r="B777" s="26" t="s">
        <v>606</v>
      </c>
      <c r="C777" s="27">
        <v>38887</v>
      </c>
      <c r="D777" s="26">
        <v>2006</v>
      </c>
      <c r="E777" s="26">
        <v>515</v>
      </c>
      <c r="F777" s="26">
        <v>215</v>
      </c>
      <c r="G777" s="26">
        <v>30049</v>
      </c>
      <c r="H777" s="28" t="s">
        <v>3010</v>
      </c>
      <c r="I777" s="28" t="s">
        <v>1299</v>
      </c>
      <c r="J777" s="28" t="s">
        <v>2016</v>
      </c>
    </row>
    <row r="778" spans="1:10" x14ac:dyDescent="0.25">
      <c r="A778" s="26">
        <v>11731</v>
      </c>
      <c r="B778" s="26" t="s">
        <v>606</v>
      </c>
      <c r="C778" s="27">
        <v>38887</v>
      </c>
      <c r="D778" s="26">
        <v>2006</v>
      </c>
      <c r="E778" s="26">
        <v>245</v>
      </c>
      <c r="F778" s="26">
        <v>553</v>
      </c>
      <c r="G778" s="26">
        <v>24909</v>
      </c>
      <c r="H778" s="28" t="s">
        <v>3010</v>
      </c>
      <c r="I778" s="28" t="s">
        <v>1299</v>
      </c>
      <c r="J778" s="28" t="s">
        <v>2017</v>
      </c>
    </row>
    <row r="779" spans="1:10" x14ac:dyDescent="0.25">
      <c r="A779" s="26">
        <v>11732</v>
      </c>
      <c r="B779" s="26" t="s">
        <v>606</v>
      </c>
      <c r="C779" s="27">
        <v>38887</v>
      </c>
      <c r="D779" s="26">
        <v>2006</v>
      </c>
      <c r="E779" s="26">
        <v>108</v>
      </c>
      <c r="F779" s="26">
        <v>192</v>
      </c>
      <c r="G779" s="26">
        <v>8834</v>
      </c>
      <c r="H779" s="28" t="s">
        <v>3010</v>
      </c>
      <c r="I779" s="28" t="s">
        <v>1299</v>
      </c>
      <c r="J779" s="28" t="s">
        <v>2018</v>
      </c>
    </row>
    <row r="780" spans="1:10" x14ac:dyDescent="0.25">
      <c r="A780" s="26">
        <v>11733</v>
      </c>
      <c r="B780" s="26" t="s">
        <v>606</v>
      </c>
      <c r="C780" s="27">
        <v>38887</v>
      </c>
      <c r="D780" s="26">
        <v>2006</v>
      </c>
      <c r="E780" s="26">
        <v>86</v>
      </c>
      <c r="F780" s="26">
        <v>286</v>
      </c>
      <c r="G780" s="26">
        <v>14616</v>
      </c>
      <c r="H780" s="28" t="s">
        <v>3010</v>
      </c>
      <c r="I780" s="28" t="s">
        <v>1322</v>
      </c>
      <c r="J780" s="28" t="s">
        <v>2019</v>
      </c>
    </row>
    <row r="781" spans="1:10" x14ac:dyDescent="0.25">
      <c r="A781" s="26">
        <v>11734</v>
      </c>
      <c r="B781" s="26" t="s">
        <v>606</v>
      </c>
      <c r="C781" s="27">
        <v>38888</v>
      </c>
      <c r="D781" s="26">
        <v>2006</v>
      </c>
      <c r="E781" s="26">
        <v>1248</v>
      </c>
      <c r="F781" s="26">
        <v>98</v>
      </c>
      <c r="G781" s="26">
        <v>109320</v>
      </c>
      <c r="H781" s="28" t="s">
        <v>3010</v>
      </c>
      <c r="I781" s="28" t="s">
        <v>1322</v>
      </c>
      <c r="J781" s="28" t="s">
        <v>2020</v>
      </c>
    </row>
    <row r="782" spans="1:10" x14ac:dyDescent="0.25">
      <c r="A782" s="26">
        <v>11735</v>
      </c>
      <c r="B782" s="26" t="s">
        <v>606</v>
      </c>
      <c r="C782" s="27">
        <v>38888</v>
      </c>
      <c r="D782" s="26">
        <v>2006</v>
      </c>
      <c r="E782" s="26">
        <v>1151</v>
      </c>
      <c r="F782" s="26">
        <v>156</v>
      </c>
      <c r="G782" s="26">
        <v>50328</v>
      </c>
      <c r="H782" s="28" t="s">
        <v>3010</v>
      </c>
      <c r="I782" s="28" t="s">
        <v>1322</v>
      </c>
      <c r="J782" s="28" t="s">
        <v>2021</v>
      </c>
    </row>
    <row r="783" spans="1:10" x14ac:dyDescent="0.25">
      <c r="A783" s="26">
        <v>11736</v>
      </c>
      <c r="B783" s="26" t="s">
        <v>606</v>
      </c>
      <c r="C783" s="27">
        <v>38887</v>
      </c>
      <c r="D783" s="26">
        <v>2006</v>
      </c>
      <c r="E783" s="26">
        <v>306</v>
      </c>
      <c r="F783" s="26">
        <v>235</v>
      </c>
      <c r="G783" s="26">
        <v>31743</v>
      </c>
      <c r="H783" s="28" t="s">
        <v>3010</v>
      </c>
      <c r="I783" s="28" t="s">
        <v>1322</v>
      </c>
      <c r="J783" s="28" t="s">
        <v>2022</v>
      </c>
    </row>
    <row r="784" spans="1:10" x14ac:dyDescent="0.25">
      <c r="A784" s="26">
        <v>11737</v>
      </c>
      <c r="B784" s="26" t="s">
        <v>606</v>
      </c>
      <c r="C784" s="27">
        <v>38887</v>
      </c>
      <c r="D784" s="26">
        <v>2006</v>
      </c>
      <c r="E784" s="26">
        <v>274</v>
      </c>
      <c r="F784" s="26">
        <v>218</v>
      </c>
      <c r="G784" s="26">
        <v>22520</v>
      </c>
      <c r="H784" s="28" t="s">
        <v>3010</v>
      </c>
      <c r="I784" s="28" t="s">
        <v>1322</v>
      </c>
      <c r="J784" s="28" t="s">
        <v>2023</v>
      </c>
    </row>
    <row r="785" spans="1:10" x14ac:dyDescent="0.25">
      <c r="A785" s="26">
        <v>11738</v>
      </c>
      <c r="B785" s="26" t="s">
        <v>606</v>
      </c>
      <c r="C785" s="27">
        <v>38887</v>
      </c>
      <c r="D785" s="26">
        <v>2006</v>
      </c>
      <c r="E785" s="26">
        <v>179</v>
      </c>
      <c r="F785" s="26">
        <v>191</v>
      </c>
      <c r="G785" s="26">
        <v>17168</v>
      </c>
      <c r="H785" s="28" t="s">
        <v>3010</v>
      </c>
      <c r="I785" s="28" t="s">
        <v>1283</v>
      </c>
      <c r="J785" s="28" t="s">
        <v>2024</v>
      </c>
    </row>
    <row r="786" spans="1:10" x14ac:dyDescent="0.25">
      <c r="A786" s="26">
        <v>11739</v>
      </c>
      <c r="B786" s="26" t="s">
        <v>606</v>
      </c>
      <c r="C786" s="27">
        <v>38887</v>
      </c>
      <c r="D786" s="26">
        <v>2006</v>
      </c>
      <c r="E786" s="26">
        <v>1212</v>
      </c>
      <c r="F786" s="26">
        <v>110</v>
      </c>
      <c r="G786" s="26">
        <v>14699</v>
      </c>
      <c r="H786" s="28" t="s">
        <v>3010</v>
      </c>
      <c r="I786" s="28" t="s">
        <v>1299</v>
      </c>
      <c r="J786" s="28" t="s">
        <v>2025</v>
      </c>
    </row>
    <row r="787" spans="1:10" x14ac:dyDescent="0.25">
      <c r="A787" s="26">
        <v>11740</v>
      </c>
      <c r="B787" s="26" t="s">
        <v>606</v>
      </c>
      <c r="C787" s="27">
        <v>38888</v>
      </c>
      <c r="D787" s="26">
        <v>2006</v>
      </c>
      <c r="E787" s="26">
        <v>619</v>
      </c>
      <c r="F787" s="26">
        <v>191</v>
      </c>
      <c r="G787" s="26">
        <v>39916</v>
      </c>
      <c r="H787" s="28" t="s">
        <v>3010</v>
      </c>
      <c r="I787" s="28" t="s">
        <v>1299</v>
      </c>
      <c r="J787" s="28" t="s">
        <v>2026</v>
      </c>
    </row>
    <row r="788" spans="1:10" x14ac:dyDescent="0.25">
      <c r="A788" s="26">
        <v>11741</v>
      </c>
      <c r="B788" s="26" t="s">
        <v>606</v>
      </c>
      <c r="C788" s="27">
        <v>38887</v>
      </c>
      <c r="D788" s="26">
        <v>2006</v>
      </c>
      <c r="E788" s="26">
        <v>253</v>
      </c>
      <c r="F788" s="26">
        <v>87</v>
      </c>
      <c r="G788" s="26">
        <v>8312</v>
      </c>
      <c r="H788" s="28" t="s">
        <v>3010</v>
      </c>
      <c r="I788" s="28" t="s">
        <v>1322</v>
      </c>
      <c r="J788" s="28" t="s">
        <v>2027</v>
      </c>
    </row>
    <row r="789" spans="1:10" x14ac:dyDescent="0.25">
      <c r="A789" s="26">
        <v>11742</v>
      </c>
      <c r="B789" s="26" t="s">
        <v>606</v>
      </c>
      <c r="C789" s="27">
        <v>38888</v>
      </c>
      <c r="D789" s="26">
        <v>2006</v>
      </c>
      <c r="E789" s="26">
        <v>817</v>
      </c>
      <c r="F789" s="26">
        <v>101</v>
      </c>
      <c r="G789" s="26">
        <v>25499</v>
      </c>
      <c r="H789" s="28" t="s">
        <v>3010</v>
      </c>
      <c r="I789" s="28" t="s">
        <v>1322</v>
      </c>
      <c r="J789" s="28" t="s">
        <v>2028</v>
      </c>
    </row>
    <row r="790" spans="1:10" x14ac:dyDescent="0.25">
      <c r="A790" s="26">
        <v>11743</v>
      </c>
      <c r="B790" s="26" t="s">
        <v>606</v>
      </c>
      <c r="C790" s="27">
        <v>38887</v>
      </c>
      <c r="D790" s="26">
        <v>2006</v>
      </c>
      <c r="E790" s="26">
        <v>164</v>
      </c>
      <c r="F790" s="26">
        <v>29</v>
      </c>
      <c r="G790" s="26">
        <v>13967</v>
      </c>
      <c r="H790" s="28" t="s">
        <v>3010</v>
      </c>
      <c r="I790" s="28" t="s">
        <v>1299</v>
      </c>
      <c r="J790" s="28" t="s">
        <v>2029</v>
      </c>
    </row>
    <row r="791" spans="1:10" x14ac:dyDescent="0.25">
      <c r="A791" s="26">
        <v>11692</v>
      </c>
      <c r="B791" s="26" t="s">
        <v>640</v>
      </c>
      <c r="C791" s="27">
        <v>38888</v>
      </c>
      <c r="D791" s="26">
        <v>2006</v>
      </c>
      <c r="E791" s="26">
        <v>33</v>
      </c>
      <c r="F791" s="26">
        <v>55</v>
      </c>
      <c r="G791" s="26">
        <v>1815</v>
      </c>
      <c r="H791" s="28" t="s">
        <v>3010</v>
      </c>
      <c r="I791" s="28" t="s">
        <v>1274</v>
      </c>
      <c r="J791" s="28" t="s">
        <v>2030</v>
      </c>
    </row>
    <row r="792" spans="1:10" x14ac:dyDescent="0.25">
      <c r="A792" s="26">
        <v>11744</v>
      </c>
      <c r="B792" s="26" t="s">
        <v>640</v>
      </c>
      <c r="C792" s="27">
        <v>38888</v>
      </c>
      <c r="D792" s="26">
        <v>2006</v>
      </c>
      <c r="E792" s="26">
        <v>171</v>
      </c>
      <c r="F792" s="26">
        <v>57</v>
      </c>
      <c r="G792" s="26">
        <v>9747</v>
      </c>
      <c r="H792" s="28" t="s">
        <v>3010</v>
      </c>
      <c r="I792" s="28" t="s">
        <v>1322</v>
      </c>
      <c r="J792" s="28" t="s">
        <v>2031</v>
      </c>
    </row>
    <row r="793" spans="1:10" x14ac:dyDescent="0.25">
      <c r="A793" s="26">
        <v>11745</v>
      </c>
      <c r="B793" s="26" t="s">
        <v>640</v>
      </c>
      <c r="C793" s="27">
        <v>38888</v>
      </c>
      <c r="D793" s="26">
        <v>2006</v>
      </c>
      <c r="E793" s="26">
        <v>401</v>
      </c>
      <c r="F793" s="26">
        <v>74</v>
      </c>
      <c r="G793" s="26">
        <v>18982</v>
      </c>
      <c r="H793" s="28" t="s">
        <v>3010</v>
      </c>
      <c r="I793" s="28" t="s">
        <v>1299</v>
      </c>
      <c r="J793" s="28" t="s">
        <v>2032</v>
      </c>
    </row>
    <row r="794" spans="1:10" x14ac:dyDescent="0.25">
      <c r="A794" s="26">
        <v>11746</v>
      </c>
      <c r="B794" s="26" t="s">
        <v>640</v>
      </c>
      <c r="C794" s="27">
        <v>38888</v>
      </c>
      <c r="D794" s="26">
        <v>2006</v>
      </c>
      <c r="E794" s="26">
        <v>156</v>
      </c>
      <c r="F794" s="26">
        <v>29</v>
      </c>
      <c r="G794" s="26">
        <v>4524</v>
      </c>
      <c r="H794" s="28" t="s">
        <v>3010</v>
      </c>
      <c r="I794" s="28" t="s">
        <v>1322</v>
      </c>
      <c r="J794" s="28" t="s">
        <v>2033</v>
      </c>
    </row>
    <row r="795" spans="1:10" x14ac:dyDescent="0.25">
      <c r="A795" s="26">
        <v>11747</v>
      </c>
      <c r="B795" s="26" t="s">
        <v>640</v>
      </c>
      <c r="C795" s="27">
        <v>38888</v>
      </c>
      <c r="D795" s="26">
        <v>2006</v>
      </c>
      <c r="E795" s="26">
        <v>226</v>
      </c>
      <c r="F795" s="26">
        <v>10</v>
      </c>
      <c r="G795" s="26">
        <v>2260</v>
      </c>
      <c r="H795" s="28" t="s">
        <v>3010</v>
      </c>
      <c r="I795" s="28" t="s">
        <v>1299</v>
      </c>
      <c r="J795" s="28" t="s">
        <v>2034</v>
      </c>
    </row>
    <row r="796" spans="1:10" x14ac:dyDescent="0.25">
      <c r="A796" s="26">
        <v>11748</v>
      </c>
      <c r="B796" s="26" t="s">
        <v>672</v>
      </c>
      <c r="C796" s="27">
        <v>38889</v>
      </c>
      <c r="D796" s="26">
        <v>2006</v>
      </c>
      <c r="E796" s="26">
        <v>155</v>
      </c>
      <c r="F796" s="26">
        <v>77</v>
      </c>
      <c r="G796" s="26">
        <v>4387</v>
      </c>
      <c r="H796" s="28" t="s">
        <v>3010</v>
      </c>
      <c r="I796" s="28" t="s">
        <v>1299</v>
      </c>
      <c r="J796" s="28" t="s">
        <v>2035</v>
      </c>
    </row>
    <row r="797" spans="1:10" x14ac:dyDescent="0.25">
      <c r="A797" s="26">
        <v>11749</v>
      </c>
      <c r="B797" s="26" t="s">
        <v>701</v>
      </c>
      <c r="C797" s="27">
        <v>38890</v>
      </c>
      <c r="D797" s="26">
        <v>2006</v>
      </c>
      <c r="E797" s="26">
        <v>278</v>
      </c>
      <c r="F797" s="26">
        <v>42</v>
      </c>
      <c r="G797" s="26">
        <v>11676</v>
      </c>
      <c r="H797" s="28" t="s">
        <v>3010</v>
      </c>
      <c r="I797" s="28" t="s">
        <v>1274</v>
      </c>
      <c r="J797" s="28" t="s">
        <v>2036</v>
      </c>
    </row>
    <row r="798" spans="1:10" x14ac:dyDescent="0.25">
      <c r="A798" s="26">
        <v>11750</v>
      </c>
      <c r="B798" s="26" t="s">
        <v>701</v>
      </c>
      <c r="C798" s="27">
        <v>38891</v>
      </c>
      <c r="D798" s="26">
        <v>2006</v>
      </c>
      <c r="E798" s="26">
        <v>410</v>
      </c>
      <c r="F798" s="26">
        <v>141</v>
      </c>
      <c r="G798" s="26">
        <v>13464</v>
      </c>
      <c r="H798" s="28" t="s">
        <v>3010</v>
      </c>
      <c r="I798" s="28" t="s">
        <v>1299</v>
      </c>
      <c r="J798" s="28" t="s">
        <v>2037</v>
      </c>
    </row>
    <row r="799" spans="1:10" x14ac:dyDescent="0.25">
      <c r="A799" s="26">
        <v>11751</v>
      </c>
      <c r="B799" s="26" t="s">
        <v>701</v>
      </c>
      <c r="C799" s="27">
        <v>38890</v>
      </c>
      <c r="D799" s="26">
        <v>2006</v>
      </c>
      <c r="E799" s="26">
        <v>66</v>
      </c>
      <c r="F799" s="26">
        <v>103</v>
      </c>
      <c r="G799" s="26">
        <v>3318</v>
      </c>
      <c r="H799" s="28" t="s">
        <v>3010</v>
      </c>
      <c r="I799" s="28" t="s">
        <v>1299</v>
      </c>
      <c r="J799" s="28" t="s">
        <v>2038</v>
      </c>
    </row>
    <row r="800" spans="1:10" x14ac:dyDescent="0.25">
      <c r="A800" s="26">
        <v>11752</v>
      </c>
      <c r="B800" s="26" t="s">
        <v>701</v>
      </c>
      <c r="C800" s="27">
        <v>38890</v>
      </c>
      <c r="D800" s="26">
        <v>2006</v>
      </c>
      <c r="E800" s="26">
        <v>215</v>
      </c>
      <c r="F800" s="26">
        <v>32</v>
      </c>
      <c r="G800" s="26">
        <v>6880</v>
      </c>
      <c r="H800" s="28" t="s">
        <v>3011</v>
      </c>
      <c r="I800" s="28" t="s">
        <v>1272</v>
      </c>
      <c r="J800" s="28" t="s">
        <v>2039</v>
      </c>
    </row>
    <row r="801" spans="1:10" x14ac:dyDescent="0.25">
      <c r="A801" s="26">
        <v>11753</v>
      </c>
      <c r="B801" s="26" t="s">
        <v>733</v>
      </c>
      <c r="C801" s="27">
        <v>38892</v>
      </c>
      <c r="D801" s="26">
        <v>2006</v>
      </c>
      <c r="E801" s="26">
        <v>551</v>
      </c>
      <c r="F801" s="26">
        <v>180</v>
      </c>
      <c r="G801" s="26">
        <v>99180</v>
      </c>
      <c r="H801" s="28" t="s">
        <v>3010</v>
      </c>
      <c r="I801" s="28" t="s">
        <v>1299</v>
      </c>
      <c r="J801" s="28" t="s">
        <v>2040</v>
      </c>
    </row>
    <row r="802" spans="1:10" x14ac:dyDescent="0.25">
      <c r="A802" s="26">
        <v>11754</v>
      </c>
      <c r="B802" s="26" t="s">
        <v>733</v>
      </c>
      <c r="C802" s="27">
        <v>38891</v>
      </c>
      <c r="D802" s="26">
        <v>2006</v>
      </c>
      <c r="E802" s="26">
        <v>349</v>
      </c>
      <c r="F802" s="26">
        <v>211</v>
      </c>
      <c r="G802" s="26">
        <v>71164</v>
      </c>
      <c r="H802" s="28" t="s">
        <v>3010</v>
      </c>
      <c r="I802" s="28" t="s">
        <v>1299</v>
      </c>
      <c r="J802" s="28" t="s">
        <v>2041</v>
      </c>
    </row>
    <row r="803" spans="1:10" x14ac:dyDescent="0.25">
      <c r="A803" s="26">
        <v>11755</v>
      </c>
      <c r="B803" s="26" t="s">
        <v>733</v>
      </c>
      <c r="C803" s="27">
        <v>38891</v>
      </c>
      <c r="D803" s="26">
        <v>2006</v>
      </c>
      <c r="E803" s="26">
        <v>676</v>
      </c>
      <c r="F803" s="26">
        <v>129</v>
      </c>
      <c r="G803" s="26">
        <v>42084</v>
      </c>
      <c r="H803" s="28" t="s">
        <v>3010</v>
      </c>
      <c r="I803" s="28" t="s">
        <v>1322</v>
      </c>
      <c r="J803" s="28" t="s">
        <v>2042</v>
      </c>
    </row>
    <row r="804" spans="1:10" x14ac:dyDescent="0.25">
      <c r="A804" s="26">
        <v>11756</v>
      </c>
      <c r="B804" s="26" t="s">
        <v>733</v>
      </c>
      <c r="C804" s="27">
        <v>38891</v>
      </c>
      <c r="D804" s="26">
        <v>2006</v>
      </c>
      <c r="E804" s="26">
        <v>254</v>
      </c>
      <c r="F804" s="26">
        <v>39</v>
      </c>
      <c r="G804" s="26">
        <v>9906</v>
      </c>
      <c r="H804" s="28" t="s">
        <v>3010</v>
      </c>
      <c r="I804" s="28" t="s">
        <v>1322</v>
      </c>
      <c r="J804" s="28" t="s">
        <v>2043</v>
      </c>
    </row>
    <row r="805" spans="1:10" x14ac:dyDescent="0.25">
      <c r="A805" s="26">
        <v>11757</v>
      </c>
      <c r="B805" s="26" t="s">
        <v>733</v>
      </c>
      <c r="C805" s="27">
        <v>38891</v>
      </c>
      <c r="D805" s="26">
        <v>2006</v>
      </c>
      <c r="E805" s="26">
        <v>307</v>
      </c>
      <c r="F805" s="26">
        <v>131</v>
      </c>
      <c r="G805" s="26">
        <v>24413</v>
      </c>
      <c r="H805" s="28" t="s">
        <v>3010</v>
      </c>
      <c r="I805" s="28" t="s">
        <v>1299</v>
      </c>
      <c r="J805" s="28" t="s">
        <v>2044</v>
      </c>
    </row>
    <row r="806" spans="1:10" x14ac:dyDescent="0.25">
      <c r="A806" s="26">
        <v>11758</v>
      </c>
      <c r="B806" s="26" t="s">
        <v>733</v>
      </c>
      <c r="C806" s="27">
        <v>38891</v>
      </c>
      <c r="D806" s="26">
        <v>2006</v>
      </c>
      <c r="E806" s="26">
        <v>557</v>
      </c>
      <c r="F806" s="26">
        <v>90</v>
      </c>
      <c r="G806" s="26">
        <v>5840</v>
      </c>
      <c r="H806" s="28" t="s">
        <v>3010</v>
      </c>
      <c r="I806" s="28" t="s">
        <v>1299</v>
      </c>
      <c r="J806" s="28" t="s">
        <v>2045</v>
      </c>
    </row>
    <row r="807" spans="1:10" x14ac:dyDescent="0.25">
      <c r="A807" s="26">
        <v>11768</v>
      </c>
      <c r="B807" s="26" t="s">
        <v>794</v>
      </c>
      <c r="C807" s="27">
        <v>38894</v>
      </c>
      <c r="D807" s="26">
        <v>2006</v>
      </c>
      <c r="E807" s="26">
        <v>1921</v>
      </c>
      <c r="F807" s="26">
        <v>12</v>
      </c>
      <c r="G807" s="26">
        <v>23052</v>
      </c>
      <c r="H807" s="28" t="s">
        <v>3010</v>
      </c>
      <c r="I807" s="28" t="s">
        <v>1299</v>
      </c>
      <c r="J807" s="28" t="s">
        <v>2046</v>
      </c>
    </row>
    <row r="808" spans="1:10" x14ac:dyDescent="0.25">
      <c r="A808" s="26">
        <v>11769</v>
      </c>
      <c r="B808" s="26" t="s">
        <v>794</v>
      </c>
      <c r="C808" s="27">
        <v>38901</v>
      </c>
      <c r="D808" s="26">
        <v>2006</v>
      </c>
      <c r="E808" s="26">
        <v>11465</v>
      </c>
      <c r="F808" s="26">
        <v>5</v>
      </c>
      <c r="G808" s="26">
        <v>57325</v>
      </c>
      <c r="H808" s="28" t="s">
        <v>3010</v>
      </c>
      <c r="I808" s="28" t="s">
        <v>1299</v>
      </c>
      <c r="J808" s="28" t="s">
        <v>2047</v>
      </c>
    </row>
    <row r="809" spans="1:10" x14ac:dyDescent="0.25">
      <c r="A809" s="26">
        <v>11759</v>
      </c>
      <c r="B809" s="26" t="s">
        <v>822</v>
      </c>
      <c r="C809" s="27">
        <v>38894</v>
      </c>
      <c r="D809" s="26">
        <v>2006</v>
      </c>
      <c r="E809" s="26">
        <v>74</v>
      </c>
      <c r="F809" s="26">
        <v>16</v>
      </c>
      <c r="G809" s="26">
        <v>1184</v>
      </c>
      <c r="H809" s="28" t="s">
        <v>3010</v>
      </c>
      <c r="I809" s="28" t="s">
        <v>1299</v>
      </c>
      <c r="J809" s="28" t="s">
        <v>2048</v>
      </c>
    </row>
    <row r="810" spans="1:10" x14ac:dyDescent="0.25">
      <c r="A810" s="26">
        <v>11763</v>
      </c>
      <c r="B810" s="26" t="s">
        <v>822</v>
      </c>
      <c r="C810" s="27">
        <v>38894</v>
      </c>
      <c r="D810" s="26">
        <v>2006</v>
      </c>
      <c r="E810" s="26">
        <v>60</v>
      </c>
      <c r="F810" s="26">
        <v>15</v>
      </c>
      <c r="G810" s="26">
        <v>900</v>
      </c>
      <c r="H810" s="28" t="s">
        <v>3010</v>
      </c>
      <c r="I810" s="28" t="s">
        <v>1322</v>
      </c>
      <c r="J810" s="28" t="s">
        <v>2049</v>
      </c>
    </row>
    <row r="811" spans="1:10" x14ac:dyDescent="0.25">
      <c r="A811" s="26">
        <v>11766</v>
      </c>
      <c r="B811" s="26" t="s">
        <v>822</v>
      </c>
      <c r="C811" s="27">
        <v>38900</v>
      </c>
      <c r="D811" s="26">
        <v>2006</v>
      </c>
      <c r="E811" s="26">
        <v>8192</v>
      </c>
      <c r="F811" s="26">
        <v>10</v>
      </c>
      <c r="G811" s="26">
        <v>81920</v>
      </c>
      <c r="H811" s="28" t="s">
        <v>3010</v>
      </c>
      <c r="I811" s="28" t="s">
        <v>1299</v>
      </c>
      <c r="J811" s="28" t="s">
        <v>2050</v>
      </c>
    </row>
    <row r="812" spans="1:10" x14ac:dyDescent="0.25">
      <c r="A812" s="26">
        <v>11767</v>
      </c>
      <c r="B812" s="26" t="s">
        <v>822</v>
      </c>
      <c r="C812" s="27">
        <v>38898</v>
      </c>
      <c r="D812" s="26">
        <v>2006</v>
      </c>
      <c r="E812" s="26">
        <v>5295</v>
      </c>
      <c r="F812" s="26">
        <v>25</v>
      </c>
      <c r="G812" s="26">
        <v>132375</v>
      </c>
      <c r="H812" s="28" t="s">
        <v>3010</v>
      </c>
      <c r="I812" s="28" t="s">
        <v>1299</v>
      </c>
      <c r="J812" s="28" t="s">
        <v>2051</v>
      </c>
    </row>
    <row r="813" spans="1:10" x14ac:dyDescent="0.25">
      <c r="A813" s="26">
        <v>11760</v>
      </c>
      <c r="B813" s="26" t="s">
        <v>851</v>
      </c>
      <c r="C813" s="27">
        <v>38895</v>
      </c>
      <c r="D813" s="26">
        <v>2006</v>
      </c>
      <c r="E813" s="26">
        <v>148</v>
      </c>
      <c r="F813" s="26">
        <v>49</v>
      </c>
      <c r="G813" s="26">
        <v>7252</v>
      </c>
      <c r="H813" s="28" t="s">
        <v>3010</v>
      </c>
      <c r="I813" s="28" t="s">
        <v>1299</v>
      </c>
      <c r="J813" s="28" t="s">
        <v>2052</v>
      </c>
    </row>
    <row r="814" spans="1:10" x14ac:dyDescent="0.25">
      <c r="A814" s="26">
        <v>11761</v>
      </c>
      <c r="B814" s="26" t="s">
        <v>851</v>
      </c>
      <c r="C814" s="27">
        <v>38895</v>
      </c>
      <c r="D814" s="26">
        <v>2006</v>
      </c>
      <c r="E814" s="26">
        <v>261</v>
      </c>
      <c r="F814" s="26">
        <v>53</v>
      </c>
      <c r="G814" s="26">
        <v>13833</v>
      </c>
      <c r="H814" s="28" t="s">
        <v>3010</v>
      </c>
      <c r="I814" s="28" t="s">
        <v>1299</v>
      </c>
      <c r="J814" s="28" t="s">
        <v>2053</v>
      </c>
    </row>
    <row r="815" spans="1:10" x14ac:dyDescent="0.25">
      <c r="A815" s="26">
        <v>11762</v>
      </c>
      <c r="B815" s="26" t="s">
        <v>891</v>
      </c>
      <c r="C815" s="27">
        <v>38896</v>
      </c>
      <c r="D815" s="26">
        <v>2006</v>
      </c>
      <c r="E815" s="26">
        <v>87</v>
      </c>
      <c r="F815" s="26">
        <v>30</v>
      </c>
      <c r="G815" s="26">
        <v>2610</v>
      </c>
      <c r="H815" s="28" t="s">
        <v>3010</v>
      </c>
      <c r="I815" s="28" t="s">
        <v>1299</v>
      </c>
      <c r="J815" s="28" t="s">
        <v>2054</v>
      </c>
    </row>
    <row r="816" spans="1:10" x14ac:dyDescent="0.25">
      <c r="A816" s="26">
        <v>11764</v>
      </c>
      <c r="B816" s="26" t="s">
        <v>917</v>
      </c>
      <c r="C816" s="27">
        <v>38903</v>
      </c>
      <c r="D816" s="26">
        <v>2006</v>
      </c>
      <c r="E816" s="26">
        <v>8192</v>
      </c>
      <c r="F816" s="26">
        <v>18</v>
      </c>
      <c r="G816" s="26">
        <v>147456</v>
      </c>
      <c r="H816" s="28" t="s">
        <v>3010</v>
      </c>
      <c r="I816" s="28" t="s">
        <v>1299</v>
      </c>
      <c r="J816" s="28" t="s">
        <v>2055</v>
      </c>
    </row>
    <row r="817" spans="1:10" x14ac:dyDescent="0.25">
      <c r="A817" s="26">
        <v>11765</v>
      </c>
      <c r="B817" s="26" t="s">
        <v>917</v>
      </c>
      <c r="C817" s="27">
        <v>38905</v>
      </c>
      <c r="D817" s="26">
        <v>2006</v>
      </c>
      <c r="E817" s="26">
        <v>11465</v>
      </c>
      <c r="F817" s="26">
        <v>5</v>
      </c>
      <c r="G817" s="26">
        <v>57325</v>
      </c>
      <c r="H817" s="28" t="s">
        <v>3010</v>
      </c>
      <c r="I817" s="28" t="s">
        <v>1299</v>
      </c>
      <c r="J817" s="28" t="s">
        <v>2056</v>
      </c>
    </row>
    <row r="818" spans="1:10" x14ac:dyDescent="0.25">
      <c r="A818" s="26">
        <v>11775</v>
      </c>
      <c r="B818" s="26" t="s">
        <v>155</v>
      </c>
      <c r="C818" s="27">
        <v>38903</v>
      </c>
      <c r="D818" s="26">
        <v>2006</v>
      </c>
      <c r="E818" s="26">
        <v>180</v>
      </c>
      <c r="F818" s="26">
        <v>104</v>
      </c>
      <c r="G818" s="26">
        <v>18720</v>
      </c>
      <c r="H818" s="28" t="s">
        <v>3010</v>
      </c>
      <c r="I818" s="28" t="s">
        <v>1299</v>
      </c>
      <c r="J818" s="28" t="s">
        <v>2057</v>
      </c>
    </row>
    <row r="819" spans="1:10" x14ac:dyDescent="0.25">
      <c r="A819" s="26">
        <v>11776</v>
      </c>
      <c r="B819" s="26" t="s">
        <v>155</v>
      </c>
      <c r="C819" s="27">
        <v>38903</v>
      </c>
      <c r="D819" s="26">
        <v>2006</v>
      </c>
      <c r="E819" s="26">
        <v>95</v>
      </c>
      <c r="F819" s="26">
        <v>33</v>
      </c>
      <c r="G819" s="26">
        <v>3135</v>
      </c>
      <c r="H819" s="28" t="s">
        <v>3010</v>
      </c>
      <c r="I819" s="28" t="s">
        <v>1299</v>
      </c>
      <c r="J819" s="28" t="s">
        <v>2058</v>
      </c>
    </row>
    <row r="820" spans="1:10" x14ac:dyDescent="0.25">
      <c r="A820" s="26">
        <v>11771</v>
      </c>
      <c r="B820" s="26" t="s">
        <v>187</v>
      </c>
      <c r="C820" s="27">
        <v>38904</v>
      </c>
      <c r="D820" s="26">
        <v>2006</v>
      </c>
      <c r="E820" s="26">
        <v>55</v>
      </c>
      <c r="F820" s="26">
        <v>21</v>
      </c>
      <c r="G820" s="26">
        <v>1155</v>
      </c>
      <c r="H820" s="28" t="s">
        <v>3011</v>
      </c>
      <c r="I820" s="28" t="s">
        <v>1272</v>
      </c>
      <c r="J820" s="28" t="s">
        <v>2059</v>
      </c>
    </row>
    <row r="821" spans="1:10" x14ac:dyDescent="0.25">
      <c r="A821" s="26">
        <v>11774</v>
      </c>
      <c r="B821" s="26" t="s">
        <v>226</v>
      </c>
      <c r="C821" s="27">
        <v>38906</v>
      </c>
      <c r="D821" s="26">
        <v>2006</v>
      </c>
      <c r="E821" s="26">
        <v>605</v>
      </c>
      <c r="F821" s="26">
        <v>188</v>
      </c>
      <c r="G821" s="26">
        <v>83902</v>
      </c>
      <c r="H821" s="28" t="s">
        <v>3010</v>
      </c>
      <c r="I821" s="28" t="s">
        <v>1283</v>
      </c>
      <c r="J821" s="28" t="s">
        <v>2060</v>
      </c>
    </row>
    <row r="822" spans="1:10" x14ac:dyDescent="0.25">
      <c r="A822" s="26">
        <v>11772</v>
      </c>
      <c r="B822" s="26" t="s">
        <v>322</v>
      </c>
      <c r="C822" s="27">
        <v>38909</v>
      </c>
      <c r="D822" s="26">
        <v>2006</v>
      </c>
      <c r="E822" s="26">
        <v>842</v>
      </c>
      <c r="F822" s="26">
        <v>197</v>
      </c>
      <c r="G822" s="26">
        <v>19581</v>
      </c>
      <c r="H822" s="28" t="s">
        <v>3010</v>
      </c>
      <c r="I822" s="28" t="s">
        <v>1283</v>
      </c>
      <c r="J822" s="28" t="s">
        <v>2061</v>
      </c>
    </row>
    <row r="823" spans="1:10" x14ac:dyDescent="0.25">
      <c r="A823" s="26">
        <v>11773</v>
      </c>
      <c r="B823" s="26" t="s">
        <v>322</v>
      </c>
      <c r="C823" s="27">
        <v>38908</v>
      </c>
      <c r="D823" s="26">
        <v>2006</v>
      </c>
      <c r="E823" s="26">
        <v>31</v>
      </c>
      <c r="F823" s="26">
        <v>642</v>
      </c>
      <c r="G823" s="26">
        <v>19902</v>
      </c>
      <c r="H823" s="28" t="s">
        <v>3010</v>
      </c>
      <c r="I823" s="28" t="s">
        <v>1283</v>
      </c>
      <c r="J823" s="28" t="s">
        <v>2062</v>
      </c>
    </row>
    <row r="824" spans="1:10" x14ac:dyDescent="0.25">
      <c r="A824" s="26">
        <v>11770</v>
      </c>
      <c r="B824" s="26" t="s">
        <v>440</v>
      </c>
      <c r="C824" s="27">
        <v>38912</v>
      </c>
      <c r="D824" s="26">
        <v>2006</v>
      </c>
      <c r="E824" s="26">
        <v>34</v>
      </c>
      <c r="F824" s="26">
        <v>101</v>
      </c>
      <c r="G824" s="26">
        <v>3953</v>
      </c>
      <c r="H824" s="28" t="s">
        <v>3010</v>
      </c>
      <c r="I824" s="28" t="s">
        <v>1270</v>
      </c>
      <c r="J824" s="28" t="s">
        <v>2063</v>
      </c>
    </row>
    <row r="825" spans="1:10" x14ac:dyDescent="0.25">
      <c r="A825" s="26">
        <v>11778</v>
      </c>
      <c r="B825" s="26" t="s">
        <v>537</v>
      </c>
      <c r="C825" s="27">
        <v>38916</v>
      </c>
      <c r="D825" s="26">
        <v>2006</v>
      </c>
      <c r="E825" s="26">
        <v>148</v>
      </c>
      <c r="F825" s="26">
        <v>84</v>
      </c>
      <c r="G825" s="26">
        <v>8486</v>
      </c>
      <c r="H825" s="28" t="s">
        <v>3010</v>
      </c>
      <c r="I825" s="28" t="s">
        <v>1274</v>
      </c>
      <c r="J825" s="28" t="s">
        <v>2064</v>
      </c>
    </row>
    <row r="826" spans="1:10" x14ac:dyDescent="0.25">
      <c r="A826" s="26">
        <v>11780</v>
      </c>
      <c r="B826" s="26" t="s">
        <v>575</v>
      </c>
      <c r="C826" s="27">
        <v>38916</v>
      </c>
      <c r="D826" s="26">
        <v>2006</v>
      </c>
      <c r="E826" s="26">
        <v>219</v>
      </c>
      <c r="F826" s="26">
        <v>93</v>
      </c>
      <c r="G826" s="26">
        <v>5570</v>
      </c>
      <c r="H826" s="28" t="s">
        <v>3010</v>
      </c>
      <c r="I826" s="28" t="s">
        <v>1274</v>
      </c>
      <c r="J826" s="28" t="s">
        <v>2065</v>
      </c>
    </row>
    <row r="827" spans="1:10" x14ac:dyDescent="0.25">
      <c r="A827" s="26">
        <v>11781</v>
      </c>
      <c r="B827" s="26" t="s">
        <v>609</v>
      </c>
      <c r="C827" s="27">
        <v>38917</v>
      </c>
      <c r="D827" s="26">
        <v>2006</v>
      </c>
      <c r="E827" s="26">
        <v>85</v>
      </c>
      <c r="F827" s="26">
        <v>440</v>
      </c>
      <c r="G827" s="26">
        <v>23816</v>
      </c>
      <c r="H827" s="28" t="s">
        <v>3010</v>
      </c>
      <c r="I827" s="28" t="s">
        <v>1274</v>
      </c>
      <c r="J827" s="28" t="s">
        <v>2066</v>
      </c>
    </row>
    <row r="828" spans="1:10" x14ac:dyDescent="0.25">
      <c r="A828" s="26">
        <v>11782</v>
      </c>
      <c r="B828" s="26" t="s">
        <v>609</v>
      </c>
      <c r="C828" s="27">
        <v>38917</v>
      </c>
      <c r="D828" s="26">
        <v>2006</v>
      </c>
      <c r="E828" s="26">
        <v>458</v>
      </c>
      <c r="F828" s="26">
        <v>210</v>
      </c>
      <c r="G828" s="26">
        <v>24801</v>
      </c>
      <c r="H828" s="28" t="s">
        <v>3010</v>
      </c>
      <c r="I828" s="28" t="s">
        <v>1299</v>
      </c>
      <c r="J828" s="28" t="s">
        <v>2067</v>
      </c>
    </row>
    <row r="829" spans="1:10" x14ac:dyDescent="0.25">
      <c r="A829" s="26">
        <v>11779</v>
      </c>
      <c r="B829" s="26" t="s">
        <v>643</v>
      </c>
      <c r="C829" s="27">
        <v>38918</v>
      </c>
      <c r="D829" s="26">
        <v>2006</v>
      </c>
      <c r="E829" s="26">
        <v>170</v>
      </c>
      <c r="F829" s="26">
        <v>62</v>
      </c>
      <c r="G829" s="26">
        <v>10540</v>
      </c>
      <c r="H829" s="28" t="s">
        <v>3011</v>
      </c>
      <c r="I829" s="28" t="s">
        <v>1272</v>
      </c>
      <c r="J829" s="28" t="s">
        <v>2068</v>
      </c>
    </row>
    <row r="830" spans="1:10" x14ac:dyDescent="0.25">
      <c r="A830" s="26">
        <v>11783</v>
      </c>
      <c r="B830" s="26" t="s">
        <v>643</v>
      </c>
      <c r="C830" s="27">
        <v>38918</v>
      </c>
      <c r="D830" s="26">
        <v>2006</v>
      </c>
      <c r="E830" s="26">
        <v>137</v>
      </c>
      <c r="F830" s="26">
        <v>54</v>
      </c>
      <c r="G830" s="26">
        <v>7398</v>
      </c>
      <c r="H830" s="28" t="s">
        <v>3010</v>
      </c>
      <c r="I830" s="28" t="s">
        <v>1283</v>
      </c>
      <c r="J830" s="28" t="s">
        <v>2069</v>
      </c>
    </row>
    <row r="831" spans="1:10" x14ac:dyDescent="0.25">
      <c r="A831" s="26">
        <v>11785</v>
      </c>
      <c r="B831" s="26" t="s">
        <v>676</v>
      </c>
      <c r="C831" s="27">
        <v>38919</v>
      </c>
      <c r="D831" s="26">
        <v>2006</v>
      </c>
      <c r="E831" s="26">
        <v>76</v>
      </c>
      <c r="F831" s="26">
        <v>256</v>
      </c>
      <c r="G831" s="26">
        <v>15688</v>
      </c>
      <c r="H831" s="28" t="s">
        <v>3010</v>
      </c>
      <c r="I831" s="28" t="s">
        <v>1299</v>
      </c>
      <c r="J831" s="28" t="s">
        <v>2070</v>
      </c>
    </row>
    <row r="832" spans="1:10" x14ac:dyDescent="0.25">
      <c r="A832" s="26">
        <v>11786</v>
      </c>
      <c r="B832" s="26" t="s">
        <v>676</v>
      </c>
      <c r="C832" s="27">
        <v>38919</v>
      </c>
      <c r="D832" s="26">
        <v>2006</v>
      </c>
      <c r="E832" s="26">
        <v>61</v>
      </c>
      <c r="F832" s="26">
        <v>27</v>
      </c>
      <c r="G832" s="26">
        <v>1647</v>
      </c>
      <c r="H832" s="28" t="s">
        <v>3010</v>
      </c>
      <c r="I832" s="28" t="s">
        <v>1274</v>
      </c>
      <c r="J832" s="28" t="s">
        <v>2071</v>
      </c>
    </row>
    <row r="833" spans="1:10" x14ac:dyDescent="0.25">
      <c r="A833" s="26">
        <v>11788</v>
      </c>
      <c r="B833" s="26" t="s">
        <v>676</v>
      </c>
      <c r="C833" s="27">
        <v>38919</v>
      </c>
      <c r="D833" s="26">
        <v>2006</v>
      </c>
      <c r="E833" s="26">
        <v>326</v>
      </c>
      <c r="F833" s="26">
        <v>14</v>
      </c>
      <c r="G833" s="26">
        <v>4564</v>
      </c>
      <c r="H833" s="28" t="s">
        <v>3010</v>
      </c>
      <c r="I833" s="28" t="s">
        <v>1299</v>
      </c>
      <c r="J833" s="28" t="s">
        <v>2072</v>
      </c>
    </row>
    <row r="834" spans="1:10" x14ac:dyDescent="0.25">
      <c r="A834" s="26">
        <v>11789</v>
      </c>
      <c r="B834" s="26" t="s">
        <v>764</v>
      </c>
      <c r="C834" s="27">
        <v>38922</v>
      </c>
      <c r="D834" s="26">
        <v>2006</v>
      </c>
      <c r="E834" s="26">
        <v>241</v>
      </c>
      <c r="F834" s="26">
        <v>28</v>
      </c>
      <c r="G834" s="26">
        <v>6748</v>
      </c>
      <c r="H834" s="28" t="s">
        <v>3011</v>
      </c>
      <c r="I834" s="28" t="s">
        <v>1272</v>
      </c>
      <c r="J834" s="28" t="s">
        <v>2073</v>
      </c>
    </row>
    <row r="835" spans="1:10" x14ac:dyDescent="0.25">
      <c r="A835" s="26">
        <v>11790</v>
      </c>
      <c r="B835" s="26" t="s">
        <v>764</v>
      </c>
      <c r="C835" s="27">
        <v>38922</v>
      </c>
      <c r="D835" s="26">
        <v>2006</v>
      </c>
      <c r="E835" s="26">
        <v>312</v>
      </c>
      <c r="F835" s="26">
        <v>16</v>
      </c>
      <c r="G835" s="26">
        <v>4424</v>
      </c>
      <c r="H835" s="28" t="s">
        <v>3011</v>
      </c>
      <c r="I835" s="28" t="s">
        <v>1272</v>
      </c>
      <c r="J835" s="28" t="s">
        <v>2074</v>
      </c>
    </row>
    <row r="836" spans="1:10" x14ac:dyDescent="0.25">
      <c r="A836" s="26">
        <v>11791</v>
      </c>
      <c r="B836" s="26" t="s">
        <v>826</v>
      </c>
      <c r="C836" s="27">
        <v>38924</v>
      </c>
      <c r="D836" s="26">
        <v>2006</v>
      </c>
      <c r="E836" s="26">
        <v>205</v>
      </c>
      <c r="F836" s="26">
        <v>16</v>
      </c>
      <c r="G836" s="26">
        <v>3280</v>
      </c>
      <c r="H836" s="28" t="s">
        <v>3011</v>
      </c>
      <c r="I836" s="28" t="s">
        <v>1272</v>
      </c>
      <c r="J836" s="28" t="s">
        <v>2075</v>
      </c>
    </row>
    <row r="837" spans="1:10" x14ac:dyDescent="0.25">
      <c r="A837" s="26">
        <v>11792</v>
      </c>
      <c r="B837" s="26" t="s">
        <v>855</v>
      </c>
      <c r="C837" s="27">
        <v>38925</v>
      </c>
      <c r="D837" s="26">
        <v>2006</v>
      </c>
      <c r="E837" s="26">
        <v>136</v>
      </c>
      <c r="F837" s="26">
        <v>316</v>
      </c>
      <c r="G837" s="26">
        <v>42976</v>
      </c>
      <c r="H837" s="28" t="s">
        <v>3010</v>
      </c>
      <c r="I837" s="28" t="s">
        <v>1283</v>
      </c>
      <c r="J837" s="28" t="s">
        <v>2076</v>
      </c>
    </row>
    <row r="838" spans="1:10" x14ac:dyDescent="0.25">
      <c r="A838" s="26">
        <v>11793</v>
      </c>
      <c r="B838" s="26" t="s">
        <v>974</v>
      </c>
      <c r="C838" s="27">
        <v>38929</v>
      </c>
      <c r="D838" s="26">
        <v>2006</v>
      </c>
      <c r="E838" s="26">
        <v>241</v>
      </c>
      <c r="F838" s="26">
        <v>94</v>
      </c>
      <c r="G838" s="26">
        <v>17951</v>
      </c>
      <c r="H838" s="28" t="s">
        <v>3010</v>
      </c>
      <c r="I838" s="28" t="s">
        <v>1274</v>
      </c>
      <c r="J838" s="28" t="s">
        <v>2077</v>
      </c>
    </row>
    <row r="839" spans="1:10" x14ac:dyDescent="0.25">
      <c r="A839" s="26">
        <v>11799</v>
      </c>
      <c r="B839" s="26" t="s">
        <v>29</v>
      </c>
      <c r="C839" s="27">
        <v>38930</v>
      </c>
      <c r="D839" s="26">
        <v>2006</v>
      </c>
      <c r="E839" s="26">
        <v>353</v>
      </c>
      <c r="F839" s="26">
        <v>16</v>
      </c>
      <c r="G839" s="26">
        <v>5048</v>
      </c>
      <c r="H839" s="28" t="s">
        <v>3011</v>
      </c>
      <c r="I839" s="28" t="s">
        <v>1272</v>
      </c>
      <c r="J839" s="28" t="s">
        <v>2078</v>
      </c>
    </row>
    <row r="840" spans="1:10" x14ac:dyDescent="0.25">
      <c r="A840" s="26">
        <v>11796</v>
      </c>
      <c r="B840" s="26" t="s">
        <v>127</v>
      </c>
      <c r="C840" s="27">
        <v>38933</v>
      </c>
      <c r="D840" s="26">
        <v>2006</v>
      </c>
      <c r="E840" s="26">
        <v>87</v>
      </c>
      <c r="F840" s="26">
        <v>154</v>
      </c>
      <c r="G840" s="26">
        <v>12573</v>
      </c>
      <c r="H840" s="28" t="s">
        <v>3010</v>
      </c>
      <c r="I840" s="28" t="s">
        <v>1283</v>
      </c>
      <c r="J840" s="28" t="s">
        <v>2079</v>
      </c>
    </row>
    <row r="841" spans="1:10" x14ac:dyDescent="0.25">
      <c r="A841" s="26">
        <v>11794</v>
      </c>
      <c r="B841" s="26" t="s">
        <v>229</v>
      </c>
      <c r="C841" s="27">
        <v>38936</v>
      </c>
      <c r="D841" s="26">
        <v>2006</v>
      </c>
      <c r="E841" s="26">
        <v>174</v>
      </c>
      <c r="F841" s="26">
        <v>131</v>
      </c>
      <c r="G841" s="26">
        <v>15921</v>
      </c>
      <c r="H841" s="28" t="s">
        <v>3010</v>
      </c>
      <c r="I841" s="28" t="s">
        <v>1322</v>
      </c>
      <c r="J841" s="28" t="s">
        <v>2080</v>
      </c>
    </row>
    <row r="842" spans="1:10" x14ac:dyDescent="0.25">
      <c r="A842" s="26">
        <v>11795</v>
      </c>
      <c r="B842" s="26" t="s">
        <v>266</v>
      </c>
      <c r="C842" s="27">
        <v>38937</v>
      </c>
      <c r="D842" s="26">
        <v>2006</v>
      </c>
      <c r="E842" s="26">
        <v>556</v>
      </c>
      <c r="F842" s="26">
        <v>448</v>
      </c>
      <c r="G842" s="26">
        <v>98023</v>
      </c>
      <c r="H842" s="28" t="s">
        <v>3010</v>
      </c>
      <c r="I842" s="28" t="s">
        <v>1322</v>
      </c>
      <c r="J842" s="28" t="s">
        <v>2081</v>
      </c>
    </row>
    <row r="843" spans="1:10" x14ac:dyDescent="0.25">
      <c r="A843" s="26">
        <v>11803</v>
      </c>
      <c r="B843" s="26" t="s">
        <v>326</v>
      </c>
      <c r="C843" s="27">
        <v>38939</v>
      </c>
      <c r="D843" s="26">
        <v>2006</v>
      </c>
      <c r="E843" s="26">
        <v>424</v>
      </c>
      <c r="F843" s="26">
        <v>21</v>
      </c>
      <c r="G843" s="26">
        <v>7035</v>
      </c>
      <c r="H843" s="28" t="s">
        <v>3011</v>
      </c>
      <c r="I843" s="28" t="s">
        <v>1272</v>
      </c>
      <c r="J843" s="28" t="s">
        <v>2082</v>
      </c>
    </row>
    <row r="844" spans="1:10" x14ac:dyDescent="0.25">
      <c r="A844" s="26">
        <v>11797</v>
      </c>
      <c r="B844" s="26" t="s">
        <v>359</v>
      </c>
      <c r="C844" s="27">
        <v>38940</v>
      </c>
      <c r="D844" s="26">
        <v>2006</v>
      </c>
      <c r="E844" s="26">
        <v>29</v>
      </c>
      <c r="F844" s="26">
        <v>221</v>
      </c>
      <c r="G844" s="26">
        <v>4464</v>
      </c>
      <c r="H844" s="28" t="s">
        <v>3010</v>
      </c>
      <c r="I844" s="28" t="s">
        <v>1274</v>
      </c>
      <c r="J844" s="28" t="s">
        <v>2083</v>
      </c>
    </row>
    <row r="845" spans="1:10" x14ac:dyDescent="0.25">
      <c r="A845" s="26">
        <v>11798</v>
      </c>
      <c r="B845" s="26" t="s">
        <v>359</v>
      </c>
      <c r="C845" s="27">
        <v>38940</v>
      </c>
      <c r="D845" s="26">
        <v>2006</v>
      </c>
      <c r="E845" s="26">
        <v>120</v>
      </c>
      <c r="F845" s="26">
        <v>7</v>
      </c>
      <c r="G845" s="26">
        <v>840</v>
      </c>
      <c r="H845" s="28" t="s">
        <v>3011</v>
      </c>
      <c r="I845" s="28" t="s">
        <v>1272</v>
      </c>
      <c r="J845" s="28" t="s">
        <v>1716</v>
      </c>
    </row>
    <row r="846" spans="1:10" x14ac:dyDescent="0.25">
      <c r="A846" s="26">
        <v>11800</v>
      </c>
      <c r="B846" s="26" t="s">
        <v>417</v>
      </c>
      <c r="C846" s="27">
        <v>38942</v>
      </c>
      <c r="D846" s="26">
        <v>2006</v>
      </c>
      <c r="E846" s="26">
        <v>8</v>
      </c>
      <c r="F846" s="26">
        <v>1085</v>
      </c>
      <c r="G846" s="26">
        <v>8680</v>
      </c>
      <c r="H846" s="28" t="s">
        <v>3010</v>
      </c>
      <c r="I846" s="28" t="s">
        <v>1270</v>
      </c>
      <c r="J846" s="28" t="s">
        <v>2084</v>
      </c>
    </row>
    <row r="847" spans="1:10" x14ac:dyDescent="0.25">
      <c r="A847" s="26">
        <v>11801</v>
      </c>
      <c r="B847" s="26" t="s">
        <v>417</v>
      </c>
      <c r="C847" s="27">
        <v>38942</v>
      </c>
      <c r="D847" s="26">
        <v>2006</v>
      </c>
      <c r="E847" s="26">
        <v>382</v>
      </c>
      <c r="F847" s="26">
        <v>323</v>
      </c>
      <c r="G847" s="26">
        <v>53584</v>
      </c>
      <c r="H847" s="28" t="s">
        <v>3010</v>
      </c>
      <c r="I847" s="28" t="s">
        <v>1283</v>
      </c>
      <c r="J847" s="28" t="s">
        <v>2085</v>
      </c>
    </row>
    <row r="848" spans="1:10" x14ac:dyDescent="0.25">
      <c r="A848" s="26">
        <v>11802</v>
      </c>
      <c r="B848" s="26" t="s">
        <v>473</v>
      </c>
      <c r="C848" s="27">
        <v>38944</v>
      </c>
      <c r="D848" s="26">
        <v>2006</v>
      </c>
      <c r="E848" s="26">
        <v>28</v>
      </c>
      <c r="F848" s="26">
        <v>29</v>
      </c>
      <c r="G848" s="26">
        <v>812</v>
      </c>
      <c r="H848" s="28" t="s">
        <v>3011</v>
      </c>
      <c r="I848" s="28" t="s">
        <v>1272</v>
      </c>
      <c r="J848" s="28" t="s">
        <v>2086</v>
      </c>
    </row>
    <row r="849" spans="1:10" x14ac:dyDescent="0.25">
      <c r="A849" s="26">
        <v>11804</v>
      </c>
      <c r="B849" s="26" t="s">
        <v>510</v>
      </c>
      <c r="C849" s="27">
        <v>38945</v>
      </c>
      <c r="D849" s="26">
        <v>2006</v>
      </c>
      <c r="E849" s="26">
        <v>323</v>
      </c>
      <c r="F849" s="26">
        <v>9</v>
      </c>
      <c r="G849" s="26">
        <v>2907</v>
      </c>
      <c r="H849" s="28" t="s">
        <v>3011</v>
      </c>
      <c r="I849" s="28" t="s">
        <v>1272</v>
      </c>
      <c r="J849" s="28" t="s">
        <v>2087</v>
      </c>
    </row>
    <row r="850" spans="1:10" x14ac:dyDescent="0.25">
      <c r="A850" s="26">
        <v>11805</v>
      </c>
      <c r="B850" s="26" t="s">
        <v>542</v>
      </c>
      <c r="C850" s="27">
        <v>38946</v>
      </c>
      <c r="D850" s="26">
        <v>2006</v>
      </c>
      <c r="E850" s="26">
        <v>43</v>
      </c>
      <c r="F850" s="26">
        <v>14</v>
      </c>
      <c r="G850" s="26">
        <v>602</v>
      </c>
      <c r="H850" s="28" t="s">
        <v>3010</v>
      </c>
      <c r="I850" s="28" t="s">
        <v>1322</v>
      </c>
      <c r="J850" s="28" t="s">
        <v>2088</v>
      </c>
    </row>
    <row r="851" spans="1:10" x14ac:dyDescent="0.25">
      <c r="A851" s="26">
        <v>11806</v>
      </c>
      <c r="B851" s="26" t="s">
        <v>542</v>
      </c>
      <c r="C851" s="27">
        <v>38946</v>
      </c>
      <c r="D851" s="26">
        <v>2006</v>
      </c>
      <c r="E851" s="26">
        <v>179</v>
      </c>
      <c r="F851" s="26">
        <v>12</v>
      </c>
      <c r="G851" s="26">
        <v>2148</v>
      </c>
      <c r="H851" s="28" t="s">
        <v>3010</v>
      </c>
      <c r="I851" s="28" t="s">
        <v>1530</v>
      </c>
      <c r="J851" s="28" t="s">
        <v>2089</v>
      </c>
    </row>
    <row r="852" spans="1:10" x14ac:dyDescent="0.25">
      <c r="A852" s="26">
        <v>11807</v>
      </c>
      <c r="B852" s="26" t="s">
        <v>580</v>
      </c>
      <c r="C852" s="27">
        <v>38947</v>
      </c>
      <c r="D852" s="26">
        <v>2006</v>
      </c>
      <c r="E852" s="26">
        <v>147</v>
      </c>
      <c r="F852" s="26">
        <v>437</v>
      </c>
      <c r="G852" s="26">
        <v>26091</v>
      </c>
      <c r="H852" s="28" t="s">
        <v>3010</v>
      </c>
      <c r="I852" s="28" t="s">
        <v>1274</v>
      </c>
      <c r="J852" s="28" t="s">
        <v>2090</v>
      </c>
    </row>
    <row r="853" spans="1:10" x14ac:dyDescent="0.25">
      <c r="A853" s="26">
        <v>11808</v>
      </c>
      <c r="B853" s="26" t="s">
        <v>613</v>
      </c>
      <c r="C853" s="27">
        <v>38948</v>
      </c>
      <c r="D853" s="26">
        <v>2006</v>
      </c>
      <c r="E853" s="26">
        <v>202</v>
      </c>
      <c r="F853" s="26">
        <v>1177</v>
      </c>
      <c r="G853" s="26">
        <v>110291</v>
      </c>
      <c r="H853" s="28" t="s">
        <v>3010</v>
      </c>
      <c r="I853" s="28" t="s">
        <v>1283</v>
      </c>
      <c r="J853" s="28" t="s">
        <v>2091</v>
      </c>
    </row>
    <row r="854" spans="1:10" x14ac:dyDescent="0.25">
      <c r="A854" s="26">
        <v>11809</v>
      </c>
      <c r="B854" s="26" t="s">
        <v>740</v>
      </c>
      <c r="C854" s="27">
        <v>38952</v>
      </c>
      <c r="D854" s="26">
        <v>2006</v>
      </c>
      <c r="E854" s="26">
        <v>255</v>
      </c>
      <c r="F854" s="26">
        <v>65</v>
      </c>
      <c r="G854" s="26">
        <v>12579</v>
      </c>
      <c r="H854" s="28" t="s">
        <v>3010</v>
      </c>
      <c r="I854" s="28" t="s">
        <v>1283</v>
      </c>
      <c r="J854" s="28" t="s">
        <v>2092</v>
      </c>
    </row>
    <row r="855" spans="1:10" x14ac:dyDescent="0.25">
      <c r="A855" s="26">
        <v>11810</v>
      </c>
      <c r="B855" s="26" t="s">
        <v>740</v>
      </c>
      <c r="C855" s="27">
        <v>38952</v>
      </c>
      <c r="D855" s="26">
        <v>2006</v>
      </c>
      <c r="E855" s="26">
        <v>26</v>
      </c>
      <c r="F855" s="26">
        <v>8</v>
      </c>
      <c r="G855" s="26">
        <v>208</v>
      </c>
      <c r="H855" s="28" t="s">
        <v>3010</v>
      </c>
      <c r="I855" s="28" t="s">
        <v>1274</v>
      </c>
      <c r="J855" s="28" t="s">
        <v>2093</v>
      </c>
    </row>
    <row r="856" spans="1:10" x14ac:dyDescent="0.25">
      <c r="A856" s="26">
        <v>11812</v>
      </c>
      <c r="B856" s="26" t="s">
        <v>767</v>
      </c>
      <c r="C856" s="27">
        <v>38953</v>
      </c>
      <c r="D856" s="26">
        <v>2006</v>
      </c>
      <c r="E856" s="26">
        <v>2</v>
      </c>
      <c r="F856" s="26">
        <v>63</v>
      </c>
      <c r="G856" s="26">
        <v>126</v>
      </c>
      <c r="H856" s="28" t="s">
        <v>3011</v>
      </c>
      <c r="I856" s="28" t="s">
        <v>1272</v>
      </c>
      <c r="J856" s="28" t="s">
        <v>2094</v>
      </c>
    </row>
    <row r="857" spans="1:10" x14ac:dyDescent="0.25">
      <c r="A857" s="26">
        <v>11814</v>
      </c>
      <c r="B857" s="26" t="s">
        <v>798</v>
      </c>
      <c r="C857" s="27">
        <v>38954</v>
      </c>
      <c r="D857" s="26">
        <v>2006</v>
      </c>
      <c r="E857" s="26">
        <v>243</v>
      </c>
      <c r="F857" s="26">
        <v>33</v>
      </c>
      <c r="G857" s="26">
        <v>7899</v>
      </c>
      <c r="H857" s="28" t="s">
        <v>3010</v>
      </c>
      <c r="I857" s="28" t="s">
        <v>1283</v>
      </c>
      <c r="J857" s="28" t="s">
        <v>2095</v>
      </c>
    </row>
    <row r="858" spans="1:10" x14ac:dyDescent="0.25">
      <c r="A858" s="26">
        <v>11815</v>
      </c>
      <c r="B858" s="26" t="s">
        <v>829</v>
      </c>
      <c r="C858" s="27">
        <v>38955</v>
      </c>
      <c r="D858" s="26">
        <v>2006</v>
      </c>
      <c r="E858" s="26">
        <v>749</v>
      </c>
      <c r="F858" s="26">
        <v>94</v>
      </c>
      <c r="G858" s="26">
        <v>10546</v>
      </c>
      <c r="H858" s="28" t="s">
        <v>3010</v>
      </c>
      <c r="I858" s="28" t="s">
        <v>1274</v>
      </c>
      <c r="J858" s="28" t="s">
        <v>2096</v>
      </c>
    </row>
    <row r="859" spans="1:10" x14ac:dyDescent="0.25">
      <c r="A859" s="26">
        <v>11817</v>
      </c>
      <c r="B859" s="26" t="s">
        <v>925</v>
      </c>
      <c r="C859" s="27">
        <v>38958</v>
      </c>
      <c r="D859" s="26">
        <v>2006</v>
      </c>
      <c r="E859" s="26">
        <v>257</v>
      </c>
      <c r="F859" s="26">
        <v>140</v>
      </c>
      <c r="G859" s="26">
        <v>34340</v>
      </c>
      <c r="H859" s="28" t="s">
        <v>3011</v>
      </c>
      <c r="I859" s="28" t="s">
        <v>1272</v>
      </c>
      <c r="J859" s="28" t="s">
        <v>2097</v>
      </c>
    </row>
    <row r="860" spans="1:10" x14ac:dyDescent="0.25">
      <c r="A860" s="26">
        <v>11816</v>
      </c>
      <c r="B860" s="26" t="s">
        <v>953</v>
      </c>
      <c r="C860" s="27">
        <v>38959</v>
      </c>
      <c r="D860" s="26">
        <v>2006</v>
      </c>
      <c r="E860" s="26">
        <v>20</v>
      </c>
      <c r="F860" s="26">
        <v>1085</v>
      </c>
      <c r="G860" s="26">
        <v>21700</v>
      </c>
      <c r="H860" s="28" t="s">
        <v>3010</v>
      </c>
      <c r="I860" s="28" t="s">
        <v>1270</v>
      </c>
      <c r="J860" s="28" t="s">
        <v>2098</v>
      </c>
    </row>
    <row r="861" spans="1:10" x14ac:dyDescent="0.25">
      <c r="A861" s="26">
        <v>11818</v>
      </c>
      <c r="B861" s="26" t="s">
        <v>953</v>
      </c>
      <c r="C861" s="27">
        <v>38959</v>
      </c>
      <c r="D861" s="26">
        <v>2006</v>
      </c>
      <c r="E861" s="26">
        <v>50</v>
      </c>
      <c r="F861" s="26">
        <v>1310</v>
      </c>
      <c r="G861" s="26">
        <v>64742</v>
      </c>
      <c r="H861" s="28" t="s">
        <v>3010</v>
      </c>
      <c r="I861" s="28" t="s">
        <v>1270</v>
      </c>
      <c r="J861" s="28" t="s">
        <v>2099</v>
      </c>
    </row>
    <row r="862" spans="1:10" x14ac:dyDescent="0.25">
      <c r="A862" s="26">
        <v>11819</v>
      </c>
      <c r="B862" s="26" t="s">
        <v>977</v>
      </c>
      <c r="C862" s="27">
        <v>38960</v>
      </c>
      <c r="D862" s="26">
        <v>2006</v>
      </c>
      <c r="E862" s="26">
        <v>255</v>
      </c>
      <c r="F862" s="26">
        <v>119</v>
      </c>
      <c r="G862" s="26">
        <v>26450</v>
      </c>
      <c r="H862" s="28" t="s">
        <v>3011</v>
      </c>
      <c r="I862" s="28" t="s">
        <v>1272</v>
      </c>
      <c r="J862" s="28" t="s">
        <v>2100</v>
      </c>
    </row>
    <row r="863" spans="1:10" x14ac:dyDescent="0.25">
      <c r="A863" s="26">
        <v>11825</v>
      </c>
      <c r="B863" s="26" t="s">
        <v>98</v>
      </c>
      <c r="C863" s="27">
        <v>38963</v>
      </c>
      <c r="D863" s="26">
        <v>2006</v>
      </c>
      <c r="E863" s="26">
        <v>21</v>
      </c>
      <c r="F863" s="26">
        <v>802</v>
      </c>
      <c r="G863" s="26">
        <v>16842</v>
      </c>
      <c r="H863" s="28" t="s">
        <v>3010</v>
      </c>
      <c r="I863" s="28" t="s">
        <v>1270</v>
      </c>
      <c r="J863" s="28" t="s">
        <v>2101</v>
      </c>
    </row>
    <row r="864" spans="1:10" x14ac:dyDescent="0.25">
      <c r="A864" s="26">
        <v>11821</v>
      </c>
      <c r="B864" s="26" t="s">
        <v>160</v>
      </c>
      <c r="C864" s="27">
        <v>38965</v>
      </c>
      <c r="D864" s="26">
        <v>2006</v>
      </c>
      <c r="E864" s="26">
        <v>142</v>
      </c>
      <c r="F864" s="26">
        <v>11</v>
      </c>
      <c r="G864" s="26">
        <v>1562</v>
      </c>
      <c r="H864" s="28" t="s">
        <v>3011</v>
      </c>
      <c r="I864" s="28" t="s">
        <v>1272</v>
      </c>
      <c r="J864" s="28" t="s">
        <v>2102</v>
      </c>
    </row>
    <row r="865" spans="1:10" x14ac:dyDescent="0.25">
      <c r="A865" s="26">
        <v>11822</v>
      </c>
      <c r="B865" s="26" t="s">
        <v>160</v>
      </c>
      <c r="C865" s="27">
        <v>38965</v>
      </c>
      <c r="D865" s="26">
        <v>2006</v>
      </c>
      <c r="E865" s="26">
        <v>76</v>
      </c>
      <c r="F865" s="26">
        <v>32</v>
      </c>
      <c r="G865" s="26">
        <v>2432</v>
      </c>
      <c r="H865" s="28" t="s">
        <v>3011</v>
      </c>
      <c r="I865" s="28" t="s">
        <v>1272</v>
      </c>
      <c r="J865" s="28" t="s">
        <v>2103</v>
      </c>
    </row>
    <row r="866" spans="1:10" x14ac:dyDescent="0.25">
      <c r="A866" s="26">
        <v>11823</v>
      </c>
      <c r="B866" s="26" t="s">
        <v>160</v>
      </c>
      <c r="C866" s="27">
        <v>38965</v>
      </c>
      <c r="D866" s="26">
        <v>2006</v>
      </c>
      <c r="E866" s="26">
        <v>169</v>
      </c>
      <c r="F866" s="26">
        <v>253</v>
      </c>
      <c r="G866" s="26">
        <v>12405</v>
      </c>
      <c r="H866" s="28" t="s">
        <v>3010</v>
      </c>
      <c r="I866" s="28" t="s">
        <v>1283</v>
      </c>
      <c r="J866" s="28" t="s">
        <v>2104</v>
      </c>
    </row>
    <row r="867" spans="1:10" x14ac:dyDescent="0.25">
      <c r="A867" s="26">
        <v>11824</v>
      </c>
      <c r="B867" s="26" t="s">
        <v>160</v>
      </c>
      <c r="C867" s="27">
        <v>38965</v>
      </c>
      <c r="D867" s="26">
        <v>2006</v>
      </c>
      <c r="E867" s="26">
        <v>961</v>
      </c>
      <c r="F867" s="26">
        <v>70</v>
      </c>
      <c r="G867" s="26">
        <v>15944</v>
      </c>
      <c r="H867" s="28" t="s">
        <v>3010</v>
      </c>
      <c r="I867" s="28" t="s">
        <v>1283</v>
      </c>
      <c r="J867" s="28" t="s">
        <v>2105</v>
      </c>
    </row>
    <row r="868" spans="1:10" x14ac:dyDescent="0.25">
      <c r="A868" s="26">
        <v>11820</v>
      </c>
      <c r="B868" s="26" t="s">
        <v>233</v>
      </c>
      <c r="C868" s="27">
        <v>38967</v>
      </c>
      <c r="D868" s="26">
        <v>2006</v>
      </c>
      <c r="E868" s="26">
        <v>230</v>
      </c>
      <c r="F868" s="26">
        <v>28</v>
      </c>
      <c r="G868" s="26">
        <v>6440</v>
      </c>
      <c r="H868" s="28" t="s">
        <v>3011</v>
      </c>
      <c r="I868" s="28" t="s">
        <v>1272</v>
      </c>
      <c r="J868" s="28" t="s">
        <v>2106</v>
      </c>
    </row>
    <row r="869" spans="1:10" x14ac:dyDescent="0.25">
      <c r="A869" s="26">
        <v>11826</v>
      </c>
      <c r="B869" s="26" t="s">
        <v>233</v>
      </c>
      <c r="C869" s="27">
        <v>38968</v>
      </c>
      <c r="D869" s="26">
        <v>2006</v>
      </c>
      <c r="E869" s="26">
        <v>161</v>
      </c>
      <c r="F869" s="26">
        <v>592</v>
      </c>
      <c r="G869" s="26">
        <v>93752</v>
      </c>
      <c r="H869" s="28" t="s">
        <v>3010</v>
      </c>
      <c r="I869" s="28" t="s">
        <v>1283</v>
      </c>
      <c r="J869" s="28" t="s">
        <v>2107</v>
      </c>
    </row>
    <row r="870" spans="1:10" x14ac:dyDescent="0.25">
      <c r="A870" s="26">
        <v>11828</v>
      </c>
      <c r="B870" s="26" t="s">
        <v>271</v>
      </c>
      <c r="C870" s="27">
        <v>38969</v>
      </c>
      <c r="D870" s="26">
        <v>2006</v>
      </c>
      <c r="E870" s="26">
        <v>286</v>
      </c>
      <c r="F870" s="26">
        <v>224</v>
      </c>
      <c r="G870" s="26">
        <v>30800</v>
      </c>
      <c r="H870" s="28" t="s">
        <v>3010</v>
      </c>
      <c r="I870" s="28" t="s">
        <v>1274</v>
      </c>
      <c r="J870" s="28" t="s">
        <v>2108</v>
      </c>
    </row>
    <row r="871" spans="1:10" x14ac:dyDescent="0.25">
      <c r="A871" s="26">
        <v>11830</v>
      </c>
      <c r="B871" s="26" t="s">
        <v>360</v>
      </c>
      <c r="C871" s="27">
        <v>38971</v>
      </c>
      <c r="D871" s="26">
        <v>2006</v>
      </c>
      <c r="E871" s="26">
        <v>172</v>
      </c>
      <c r="F871" s="26">
        <v>126</v>
      </c>
      <c r="G871" s="26">
        <v>4720</v>
      </c>
      <c r="H871" s="28" t="s">
        <v>3010</v>
      </c>
      <c r="I871" s="28" t="s">
        <v>1299</v>
      </c>
      <c r="J871" s="28" t="s">
        <v>2109</v>
      </c>
    </row>
    <row r="872" spans="1:10" x14ac:dyDescent="0.25">
      <c r="A872" s="26">
        <v>11829</v>
      </c>
      <c r="B872" s="26" t="s">
        <v>394</v>
      </c>
      <c r="C872" s="27">
        <v>38972</v>
      </c>
      <c r="D872" s="26">
        <v>2006</v>
      </c>
      <c r="E872" s="26">
        <v>2</v>
      </c>
      <c r="F872" s="26">
        <v>36</v>
      </c>
      <c r="G872" s="26">
        <v>144</v>
      </c>
      <c r="H872" s="28" t="s">
        <v>3011</v>
      </c>
      <c r="I872" s="28" t="s">
        <v>1272</v>
      </c>
      <c r="J872" s="28" t="s">
        <v>2110</v>
      </c>
    </row>
    <row r="873" spans="1:10" x14ac:dyDescent="0.25">
      <c r="A873" s="26">
        <v>11831</v>
      </c>
      <c r="B873" s="26" t="s">
        <v>394</v>
      </c>
      <c r="C873" s="27">
        <v>38972</v>
      </c>
      <c r="D873" s="26">
        <v>2006</v>
      </c>
      <c r="E873" s="26">
        <v>230</v>
      </c>
      <c r="F873" s="26">
        <v>5</v>
      </c>
      <c r="G873" s="26">
        <v>1150</v>
      </c>
      <c r="H873" s="28" t="s">
        <v>3011</v>
      </c>
      <c r="I873" s="28" t="s">
        <v>1272</v>
      </c>
      <c r="J873" s="28" t="s">
        <v>2111</v>
      </c>
    </row>
    <row r="874" spans="1:10" x14ac:dyDescent="0.25">
      <c r="A874" s="26">
        <v>11832</v>
      </c>
      <c r="B874" s="26" t="s">
        <v>445</v>
      </c>
      <c r="C874" s="27">
        <v>38974</v>
      </c>
      <c r="D874" s="26">
        <v>2006</v>
      </c>
      <c r="E874" s="26">
        <v>309</v>
      </c>
      <c r="F874" s="26">
        <v>5</v>
      </c>
      <c r="G874" s="26">
        <v>1545</v>
      </c>
      <c r="H874" s="28" t="s">
        <v>3011</v>
      </c>
      <c r="I874" s="28" t="s">
        <v>1272</v>
      </c>
      <c r="J874" s="28" t="s">
        <v>2112</v>
      </c>
    </row>
    <row r="875" spans="1:10" x14ac:dyDescent="0.25">
      <c r="A875" s="26">
        <v>11833</v>
      </c>
      <c r="B875" s="26" t="s">
        <v>616</v>
      </c>
      <c r="C875" s="27">
        <v>38979</v>
      </c>
      <c r="D875" s="26">
        <v>2006</v>
      </c>
      <c r="E875" s="26">
        <v>160</v>
      </c>
      <c r="F875" s="26">
        <v>67</v>
      </c>
      <c r="G875" s="26">
        <v>10720</v>
      </c>
      <c r="H875" s="28" t="s">
        <v>3011</v>
      </c>
      <c r="I875" s="28" t="s">
        <v>1272</v>
      </c>
      <c r="J875" s="28" t="s">
        <v>2113</v>
      </c>
    </row>
    <row r="876" spans="1:10" x14ac:dyDescent="0.25">
      <c r="A876" s="26">
        <v>11834</v>
      </c>
      <c r="B876" s="26" t="s">
        <v>678</v>
      </c>
      <c r="C876" s="27">
        <v>38981</v>
      </c>
      <c r="D876" s="26">
        <v>2006</v>
      </c>
      <c r="E876" s="26">
        <v>60</v>
      </c>
      <c r="F876" s="26">
        <v>68</v>
      </c>
      <c r="G876" s="26">
        <v>4080</v>
      </c>
      <c r="H876" s="28" t="s">
        <v>3011</v>
      </c>
      <c r="I876" s="28" t="s">
        <v>1272</v>
      </c>
      <c r="J876" s="28" t="s">
        <v>2114</v>
      </c>
    </row>
    <row r="877" spans="1:10" x14ac:dyDescent="0.25">
      <c r="A877" s="26">
        <v>11835</v>
      </c>
      <c r="B877" s="26" t="s">
        <v>832</v>
      </c>
      <c r="C877" s="27">
        <v>38986</v>
      </c>
      <c r="D877" s="26">
        <v>2006</v>
      </c>
      <c r="E877" s="26">
        <v>25</v>
      </c>
      <c r="F877" s="26">
        <v>29</v>
      </c>
      <c r="G877" s="26">
        <v>1015</v>
      </c>
      <c r="H877" s="28" t="s">
        <v>3011</v>
      </c>
      <c r="I877" s="28" t="s">
        <v>1272</v>
      </c>
      <c r="J877" s="28" t="s">
        <v>2115</v>
      </c>
    </row>
    <row r="878" spans="1:10" x14ac:dyDescent="0.25">
      <c r="A878" s="26">
        <v>11836</v>
      </c>
      <c r="B878" s="26" t="s">
        <v>832</v>
      </c>
      <c r="C878" s="27">
        <v>38986</v>
      </c>
      <c r="D878" s="26">
        <v>2006</v>
      </c>
      <c r="E878" s="26">
        <v>137</v>
      </c>
      <c r="F878" s="26">
        <v>77</v>
      </c>
      <c r="G878" s="26">
        <v>10549</v>
      </c>
      <c r="H878" s="28" t="s">
        <v>3011</v>
      </c>
      <c r="I878" s="28" t="s">
        <v>1272</v>
      </c>
      <c r="J878" s="28" t="s">
        <v>2116</v>
      </c>
    </row>
    <row r="879" spans="1:10" x14ac:dyDescent="0.25">
      <c r="A879" s="26">
        <v>11837</v>
      </c>
      <c r="B879" s="26" t="s">
        <v>863</v>
      </c>
      <c r="C879" s="27">
        <v>38987</v>
      </c>
      <c r="D879" s="26">
        <v>2006</v>
      </c>
      <c r="E879" s="26">
        <v>300</v>
      </c>
      <c r="F879" s="26">
        <v>18</v>
      </c>
      <c r="G879" s="26">
        <v>5400</v>
      </c>
      <c r="H879" s="28" t="s">
        <v>3011</v>
      </c>
      <c r="I879" s="28" t="s">
        <v>1272</v>
      </c>
      <c r="J879" s="28" t="s">
        <v>2117</v>
      </c>
    </row>
    <row r="880" spans="1:10" x14ac:dyDescent="0.25">
      <c r="A880" s="26">
        <v>11838</v>
      </c>
      <c r="B880" s="26" t="s">
        <v>863</v>
      </c>
      <c r="C880" s="27">
        <v>38987</v>
      </c>
      <c r="D880" s="26">
        <v>2006</v>
      </c>
      <c r="E880" s="26">
        <v>5</v>
      </c>
      <c r="F880" s="26">
        <v>120</v>
      </c>
      <c r="G880" s="26">
        <v>600</v>
      </c>
      <c r="H880" s="28" t="s">
        <v>3011</v>
      </c>
      <c r="I880" s="28" t="s">
        <v>1272</v>
      </c>
      <c r="J880" s="28" t="s">
        <v>2118</v>
      </c>
    </row>
    <row r="881" spans="1:10" x14ac:dyDescent="0.25">
      <c r="A881" s="26">
        <v>11839</v>
      </c>
      <c r="B881" s="26" t="s">
        <v>928</v>
      </c>
      <c r="C881" s="27">
        <v>38989</v>
      </c>
      <c r="D881" s="26">
        <v>2006</v>
      </c>
      <c r="E881" s="26">
        <v>138</v>
      </c>
      <c r="F881" s="26">
        <v>94</v>
      </c>
      <c r="G881" s="26">
        <v>12894</v>
      </c>
      <c r="H881" s="28" t="s">
        <v>3010</v>
      </c>
      <c r="I881" s="28" t="s">
        <v>1283</v>
      </c>
      <c r="J881" s="28" t="s">
        <v>2119</v>
      </c>
    </row>
    <row r="882" spans="1:10" x14ac:dyDescent="0.25">
      <c r="A882" s="26">
        <v>11840</v>
      </c>
      <c r="B882" s="26" t="s">
        <v>956</v>
      </c>
      <c r="C882" s="27">
        <v>38990</v>
      </c>
      <c r="D882" s="26">
        <v>2006</v>
      </c>
      <c r="E882" s="26">
        <v>7</v>
      </c>
      <c r="F882" s="26">
        <v>67</v>
      </c>
      <c r="G882" s="26">
        <v>469</v>
      </c>
      <c r="H882" s="28" t="s">
        <v>3011</v>
      </c>
      <c r="I882" s="28" t="s">
        <v>1272</v>
      </c>
      <c r="J882" s="28" t="s">
        <v>2120</v>
      </c>
    </row>
    <row r="883" spans="1:10" x14ac:dyDescent="0.25">
      <c r="A883" s="26">
        <v>11841</v>
      </c>
      <c r="B883" s="26" t="s">
        <v>956</v>
      </c>
      <c r="C883" s="27">
        <v>38990</v>
      </c>
      <c r="D883" s="26">
        <v>2006</v>
      </c>
      <c r="E883" s="26">
        <v>10</v>
      </c>
      <c r="F883" s="26">
        <v>87</v>
      </c>
      <c r="G883" s="26">
        <v>870</v>
      </c>
      <c r="H883" s="28" t="s">
        <v>3011</v>
      </c>
      <c r="I883" s="28" t="s">
        <v>1272</v>
      </c>
      <c r="J883" s="28" t="s">
        <v>2121</v>
      </c>
    </row>
    <row r="884" spans="1:10" x14ac:dyDescent="0.25">
      <c r="A884" s="26">
        <v>11842</v>
      </c>
      <c r="B884" s="26" t="s">
        <v>69</v>
      </c>
      <c r="C884" s="27">
        <v>38992</v>
      </c>
      <c r="D884" s="26">
        <v>2006</v>
      </c>
      <c r="E884" s="26">
        <v>123</v>
      </c>
      <c r="F884" s="26">
        <v>275</v>
      </c>
      <c r="G884" s="26">
        <v>4015</v>
      </c>
      <c r="H884" s="28" t="s">
        <v>3010</v>
      </c>
      <c r="I884" s="28" t="s">
        <v>1283</v>
      </c>
      <c r="J884" s="28" t="s">
        <v>2122</v>
      </c>
    </row>
    <row r="885" spans="1:10" x14ac:dyDescent="0.25">
      <c r="A885" s="26">
        <v>11855</v>
      </c>
      <c r="B885" s="26" t="s">
        <v>69</v>
      </c>
      <c r="C885" s="27">
        <v>38992</v>
      </c>
      <c r="D885" s="26">
        <v>2006</v>
      </c>
      <c r="E885" s="26">
        <v>8</v>
      </c>
      <c r="F885" s="26">
        <v>29</v>
      </c>
      <c r="G885" s="26">
        <v>377</v>
      </c>
      <c r="H885" s="28" t="s">
        <v>3011</v>
      </c>
      <c r="I885" s="28" t="s">
        <v>1272</v>
      </c>
      <c r="J885" s="28" t="s">
        <v>2123</v>
      </c>
    </row>
    <row r="886" spans="1:10" x14ac:dyDescent="0.25">
      <c r="A886" s="26">
        <v>11843</v>
      </c>
      <c r="B886" s="26" t="s">
        <v>131</v>
      </c>
      <c r="C886" s="27">
        <v>38994</v>
      </c>
      <c r="D886" s="26">
        <v>2006</v>
      </c>
      <c r="E886" s="26">
        <v>143</v>
      </c>
      <c r="F886" s="26">
        <v>836</v>
      </c>
      <c r="G886" s="26">
        <v>34585</v>
      </c>
      <c r="H886" s="28" t="s">
        <v>3010</v>
      </c>
      <c r="I886" s="28" t="s">
        <v>1274</v>
      </c>
      <c r="J886" s="28" t="s">
        <v>2124</v>
      </c>
    </row>
    <row r="887" spans="1:10" x14ac:dyDescent="0.25">
      <c r="A887" s="26">
        <v>11844</v>
      </c>
      <c r="B887" s="26" t="s">
        <v>165</v>
      </c>
      <c r="C887" s="27">
        <v>38995</v>
      </c>
      <c r="D887" s="26">
        <v>2006</v>
      </c>
      <c r="E887" s="26">
        <v>83</v>
      </c>
      <c r="F887" s="26">
        <v>168</v>
      </c>
      <c r="G887" s="26">
        <v>6104</v>
      </c>
      <c r="H887" s="28" t="s">
        <v>3010</v>
      </c>
      <c r="I887" s="28" t="s">
        <v>1274</v>
      </c>
      <c r="J887" s="28" t="s">
        <v>2125</v>
      </c>
    </row>
    <row r="888" spans="1:10" x14ac:dyDescent="0.25">
      <c r="A888" s="26">
        <v>11845</v>
      </c>
      <c r="B888" s="26" t="s">
        <v>165</v>
      </c>
      <c r="C888" s="27">
        <v>38995</v>
      </c>
      <c r="D888" s="26">
        <v>2006</v>
      </c>
      <c r="E888" s="26">
        <v>53</v>
      </c>
      <c r="F888" s="26">
        <v>6</v>
      </c>
      <c r="G888" s="26">
        <v>318</v>
      </c>
      <c r="H888" s="28" t="s">
        <v>3011</v>
      </c>
      <c r="I888" s="28" t="s">
        <v>1272</v>
      </c>
      <c r="J888" s="28" t="s">
        <v>2126</v>
      </c>
    </row>
    <row r="889" spans="1:10" x14ac:dyDescent="0.25">
      <c r="A889" s="26">
        <v>11846</v>
      </c>
      <c r="B889" s="26" t="s">
        <v>165</v>
      </c>
      <c r="C889" s="27">
        <v>38995</v>
      </c>
      <c r="D889" s="26">
        <v>2006</v>
      </c>
      <c r="E889" s="26">
        <v>146</v>
      </c>
      <c r="F889" s="26">
        <v>42</v>
      </c>
      <c r="G889" s="26">
        <v>6132</v>
      </c>
      <c r="H889" s="28" t="s">
        <v>3011</v>
      </c>
      <c r="I889" s="28" t="s">
        <v>1272</v>
      </c>
      <c r="J889" s="28" t="s">
        <v>2127</v>
      </c>
    </row>
    <row r="890" spans="1:10" x14ac:dyDescent="0.25">
      <c r="A890" s="26">
        <v>11847</v>
      </c>
      <c r="B890" s="26" t="s">
        <v>165</v>
      </c>
      <c r="C890" s="27">
        <v>38995</v>
      </c>
      <c r="D890" s="26">
        <v>2006</v>
      </c>
      <c r="E890" s="26">
        <v>156</v>
      </c>
      <c r="F890" s="26">
        <v>160</v>
      </c>
      <c r="G890" s="26">
        <v>9484</v>
      </c>
      <c r="H890" s="28" t="s">
        <v>3010</v>
      </c>
      <c r="I890" s="28" t="s">
        <v>1299</v>
      </c>
      <c r="J890" s="28" t="s">
        <v>2128</v>
      </c>
    </row>
    <row r="891" spans="1:10" x14ac:dyDescent="0.25">
      <c r="A891" s="26">
        <v>11849</v>
      </c>
      <c r="B891" s="26" t="s">
        <v>236</v>
      </c>
      <c r="C891" s="27">
        <v>38997</v>
      </c>
      <c r="D891" s="26">
        <v>2006</v>
      </c>
      <c r="E891" s="26">
        <v>158</v>
      </c>
      <c r="F891" s="26">
        <v>827</v>
      </c>
      <c r="G891" s="26">
        <v>48976</v>
      </c>
      <c r="H891" s="28" t="s">
        <v>3010</v>
      </c>
      <c r="I891" s="28" t="s">
        <v>1283</v>
      </c>
      <c r="J891" s="28" t="s">
        <v>2129</v>
      </c>
    </row>
    <row r="892" spans="1:10" x14ac:dyDescent="0.25">
      <c r="A892" s="26">
        <v>11850</v>
      </c>
      <c r="B892" s="26" t="s">
        <v>273</v>
      </c>
      <c r="C892" s="27">
        <v>38999</v>
      </c>
      <c r="D892" s="26">
        <v>2006</v>
      </c>
      <c r="E892" s="26">
        <v>140</v>
      </c>
      <c r="F892" s="26">
        <v>179</v>
      </c>
      <c r="G892" s="26">
        <v>9580</v>
      </c>
      <c r="H892" s="28" t="s">
        <v>3010</v>
      </c>
      <c r="I892" s="28" t="s">
        <v>1283</v>
      </c>
      <c r="J892" s="28" t="s">
        <v>2130</v>
      </c>
    </row>
    <row r="893" spans="1:10" x14ac:dyDescent="0.25">
      <c r="A893" s="26">
        <v>11851</v>
      </c>
      <c r="B893" s="26" t="s">
        <v>295</v>
      </c>
      <c r="C893" s="27">
        <v>38999</v>
      </c>
      <c r="D893" s="26">
        <v>2006</v>
      </c>
      <c r="E893" s="26">
        <v>284</v>
      </c>
      <c r="F893" s="26">
        <v>4</v>
      </c>
      <c r="G893" s="26">
        <v>1136</v>
      </c>
      <c r="H893" s="28" t="s">
        <v>3010</v>
      </c>
      <c r="I893" s="28" t="s">
        <v>1274</v>
      </c>
      <c r="J893" s="28" t="s">
        <v>2131</v>
      </c>
    </row>
    <row r="894" spans="1:10" x14ac:dyDescent="0.25">
      <c r="A894" s="26">
        <v>11852</v>
      </c>
      <c r="B894" s="26" t="s">
        <v>295</v>
      </c>
      <c r="C894" s="27">
        <v>38999</v>
      </c>
      <c r="D894" s="26">
        <v>2006</v>
      </c>
      <c r="E894" s="26">
        <v>186</v>
      </c>
      <c r="F894" s="26">
        <v>217</v>
      </c>
      <c r="G894" s="26">
        <v>10437</v>
      </c>
      <c r="H894" s="28" t="s">
        <v>3010</v>
      </c>
      <c r="I894" s="28" t="s">
        <v>1274</v>
      </c>
      <c r="J894" s="28" t="s">
        <v>2132</v>
      </c>
    </row>
    <row r="895" spans="1:10" x14ac:dyDescent="0.25">
      <c r="A895" s="26">
        <v>11848</v>
      </c>
      <c r="B895" s="26" t="s">
        <v>331</v>
      </c>
      <c r="C895" s="27">
        <v>39000</v>
      </c>
      <c r="D895" s="26">
        <v>2006</v>
      </c>
      <c r="E895" s="26">
        <v>10</v>
      </c>
      <c r="F895" s="26">
        <v>26</v>
      </c>
      <c r="G895" s="26">
        <v>260</v>
      </c>
      <c r="H895" s="28" t="s">
        <v>3010</v>
      </c>
      <c r="I895" s="28" t="s">
        <v>1274</v>
      </c>
      <c r="J895" s="28" t="s">
        <v>2128</v>
      </c>
    </row>
    <row r="896" spans="1:10" x14ac:dyDescent="0.25">
      <c r="A896" s="26">
        <v>11853</v>
      </c>
      <c r="B896" s="26" t="s">
        <v>331</v>
      </c>
      <c r="C896" s="27">
        <v>39000</v>
      </c>
      <c r="D896" s="26">
        <v>2006</v>
      </c>
      <c r="E896" s="26">
        <v>47</v>
      </c>
      <c r="F896" s="26">
        <v>621</v>
      </c>
      <c r="G896" s="26">
        <v>25651</v>
      </c>
      <c r="H896" s="28" t="s">
        <v>3010</v>
      </c>
      <c r="I896" s="28" t="s">
        <v>1274</v>
      </c>
      <c r="J896" s="28" t="s">
        <v>2133</v>
      </c>
    </row>
    <row r="897" spans="1:10" x14ac:dyDescent="0.25">
      <c r="A897" s="26">
        <v>11854</v>
      </c>
      <c r="B897" s="26" t="s">
        <v>422</v>
      </c>
      <c r="C897" s="27">
        <v>39003</v>
      </c>
      <c r="D897" s="26">
        <v>2006</v>
      </c>
      <c r="E897" s="26">
        <v>87</v>
      </c>
      <c r="F897" s="26">
        <v>27</v>
      </c>
      <c r="G897" s="26">
        <v>2349</v>
      </c>
      <c r="H897" s="28" t="s">
        <v>3011</v>
      </c>
      <c r="I897" s="28" t="s">
        <v>1272</v>
      </c>
      <c r="J897" s="28" t="s">
        <v>2134</v>
      </c>
    </row>
    <row r="898" spans="1:10" x14ac:dyDescent="0.25">
      <c r="A898" s="26">
        <v>11856</v>
      </c>
      <c r="B898" s="26" t="s">
        <v>480</v>
      </c>
      <c r="C898" s="27">
        <v>39005</v>
      </c>
      <c r="D898" s="26">
        <v>2006</v>
      </c>
      <c r="E898" s="26">
        <v>14</v>
      </c>
      <c r="F898" s="26">
        <v>849</v>
      </c>
      <c r="G898" s="26">
        <v>11886</v>
      </c>
      <c r="H898" s="28" t="s">
        <v>3010</v>
      </c>
      <c r="I898" s="28" t="s">
        <v>1270</v>
      </c>
      <c r="J898" s="28" t="s">
        <v>2135</v>
      </c>
    </row>
    <row r="899" spans="1:10" x14ac:dyDescent="0.25">
      <c r="A899" s="26">
        <v>11857</v>
      </c>
      <c r="B899" s="26" t="s">
        <v>480</v>
      </c>
      <c r="C899" s="27">
        <v>39006</v>
      </c>
      <c r="D899" s="26">
        <v>2006</v>
      </c>
      <c r="E899" s="26">
        <v>1349</v>
      </c>
      <c r="F899" s="26">
        <v>226</v>
      </c>
      <c r="G899" s="26">
        <v>33742</v>
      </c>
      <c r="H899" s="28" t="s">
        <v>3010</v>
      </c>
      <c r="I899" s="28" t="s">
        <v>1274</v>
      </c>
      <c r="J899" s="28" t="s">
        <v>2136</v>
      </c>
    </row>
    <row r="900" spans="1:10" x14ac:dyDescent="0.25">
      <c r="A900" s="26">
        <v>11858</v>
      </c>
      <c r="B900" s="26" t="s">
        <v>546</v>
      </c>
      <c r="C900" s="27">
        <v>39007</v>
      </c>
      <c r="D900" s="26">
        <v>2006</v>
      </c>
      <c r="E900" s="26">
        <v>40</v>
      </c>
      <c r="F900" s="26">
        <v>171</v>
      </c>
      <c r="G900" s="26">
        <v>6252</v>
      </c>
      <c r="H900" s="28" t="s">
        <v>3010</v>
      </c>
      <c r="I900" s="28" t="s">
        <v>1322</v>
      </c>
      <c r="J900" s="28" t="s">
        <v>2137</v>
      </c>
    </row>
    <row r="901" spans="1:10" x14ac:dyDescent="0.25">
      <c r="A901" s="26">
        <v>11859</v>
      </c>
      <c r="B901" s="26" t="s">
        <v>585</v>
      </c>
      <c r="C901" s="27">
        <v>39008</v>
      </c>
      <c r="D901" s="26">
        <v>2006</v>
      </c>
      <c r="E901" s="26">
        <v>15</v>
      </c>
      <c r="F901" s="26">
        <v>23</v>
      </c>
      <c r="G901" s="26">
        <v>345</v>
      </c>
      <c r="H901" s="28" t="s">
        <v>3010</v>
      </c>
      <c r="I901" s="28" t="s">
        <v>1274</v>
      </c>
      <c r="J901" s="28" t="s">
        <v>2138</v>
      </c>
    </row>
    <row r="902" spans="1:10" x14ac:dyDescent="0.25">
      <c r="A902" s="26">
        <v>11860</v>
      </c>
      <c r="B902" s="26" t="s">
        <v>585</v>
      </c>
      <c r="C902" s="27">
        <v>39008</v>
      </c>
      <c r="D902" s="26">
        <v>2006</v>
      </c>
      <c r="E902" s="26">
        <v>45</v>
      </c>
      <c r="F902" s="26">
        <v>14</v>
      </c>
      <c r="G902" s="26">
        <v>630</v>
      </c>
      <c r="H902" s="28" t="s">
        <v>3010</v>
      </c>
      <c r="I902" s="28" t="s">
        <v>1274</v>
      </c>
      <c r="J902" s="28" t="s">
        <v>2139</v>
      </c>
    </row>
    <row r="903" spans="1:10" x14ac:dyDescent="0.25">
      <c r="A903" s="26">
        <v>11861</v>
      </c>
      <c r="B903" s="26" t="s">
        <v>772</v>
      </c>
      <c r="C903" s="27">
        <v>39014</v>
      </c>
      <c r="D903" s="26">
        <v>2006</v>
      </c>
      <c r="E903" s="26">
        <v>36</v>
      </c>
      <c r="F903" s="26">
        <v>52</v>
      </c>
      <c r="G903" s="26">
        <v>1872</v>
      </c>
      <c r="H903" s="28" t="s">
        <v>3010</v>
      </c>
      <c r="I903" s="28" t="s">
        <v>1274</v>
      </c>
      <c r="J903" s="28" t="s">
        <v>2140</v>
      </c>
    </row>
    <row r="904" spans="1:10" x14ac:dyDescent="0.25">
      <c r="A904" s="26">
        <v>11862</v>
      </c>
      <c r="B904" s="26" t="s">
        <v>772</v>
      </c>
      <c r="C904" s="27">
        <v>39014</v>
      </c>
      <c r="D904" s="26">
        <v>2006</v>
      </c>
      <c r="E904" s="26">
        <v>198</v>
      </c>
      <c r="F904" s="26">
        <v>110</v>
      </c>
      <c r="G904" s="26">
        <v>13772</v>
      </c>
      <c r="H904" s="28" t="s">
        <v>3010</v>
      </c>
      <c r="I904" s="28" t="s">
        <v>1322</v>
      </c>
      <c r="J904" s="28" t="s">
        <v>2141</v>
      </c>
    </row>
    <row r="905" spans="1:10" x14ac:dyDescent="0.25">
      <c r="A905" s="26">
        <v>11863</v>
      </c>
      <c r="B905" s="26" t="s">
        <v>801</v>
      </c>
      <c r="C905" s="27">
        <v>39015</v>
      </c>
      <c r="D905" s="26">
        <v>2006</v>
      </c>
      <c r="E905" s="26">
        <v>81</v>
      </c>
      <c r="F905" s="26">
        <v>33</v>
      </c>
      <c r="G905" s="26">
        <v>2673</v>
      </c>
      <c r="H905" s="28" t="s">
        <v>3010</v>
      </c>
      <c r="I905" s="28" t="s">
        <v>1274</v>
      </c>
      <c r="J905" s="28" t="s">
        <v>2142</v>
      </c>
    </row>
    <row r="906" spans="1:10" x14ac:dyDescent="0.25">
      <c r="A906" s="26">
        <v>11864</v>
      </c>
      <c r="B906" s="26" t="s">
        <v>866</v>
      </c>
      <c r="C906" s="27">
        <v>39017</v>
      </c>
      <c r="D906" s="26">
        <v>2006</v>
      </c>
      <c r="E906" s="26">
        <v>4</v>
      </c>
      <c r="F906" s="26">
        <v>200</v>
      </c>
      <c r="G906" s="26">
        <v>800</v>
      </c>
      <c r="H906" s="28" t="s">
        <v>3010</v>
      </c>
      <c r="I906" s="28" t="s">
        <v>1268</v>
      </c>
      <c r="J906" s="28" t="s">
        <v>2143</v>
      </c>
    </row>
    <row r="907" spans="1:10" x14ac:dyDescent="0.25">
      <c r="A907" s="26">
        <v>11865</v>
      </c>
      <c r="B907" s="26" t="s">
        <v>930</v>
      </c>
      <c r="C907" s="27">
        <v>39019</v>
      </c>
      <c r="D907" s="26">
        <v>2006</v>
      </c>
      <c r="E907" s="26">
        <v>217</v>
      </c>
      <c r="F907" s="26">
        <v>199</v>
      </c>
      <c r="G907" s="26">
        <v>41023</v>
      </c>
      <c r="H907" s="28" t="s">
        <v>3010</v>
      </c>
      <c r="I907" s="28" t="s">
        <v>1299</v>
      </c>
      <c r="J907" s="28" t="s">
        <v>2144</v>
      </c>
    </row>
    <row r="908" spans="1:10" x14ac:dyDescent="0.25">
      <c r="A908" s="26">
        <v>11866</v>
      </c>
      <c r="B908" s="26" t="s">
        <v>980</v>
      </c>
      <c r="C908" s="27">
        <v>39021</v>
      </c>
      <c r="D908" s="26">
        <v>2006</v>
      </c>
      <c r="E908" s="26">
        <v>640</v>
      </c>
      <c r="F908" s="26">
        <v>65</v>
      </c>
      <c r="G908" s="26">
        <v>21584</v>
      </c>
      <c r="H908" s="28" t="s">
        <v>3010</v>
      </c>
      <c r="I908" s="28" t="s">
        <v>1322</v>
      </c>
      <c r="J908" s="28" t="s">
        <v>2145</v>
      </c>
    </row>
    <row r="909" spans="1:10" x14ac:dyDescent="0.25">
      <c r="A909" s="26">
        <v>11867</v>
      </c>
      <c r="B909" s="26" t="s">
        <v>74</v>
      </c>
      <c r="C909" s="27">
        <v>39023</v>
      </c>
      <c r="D909" s="26">
        <v>2006</v>
      </c>
      <c r="E909" s="26">
        <v>170</v>
      </c>
      <c r="F909" s="26">
        <v>13</v>
      </c>
      <c r="G909" s="26">
        <v>2210</v>
      </c>
      <c r="H909" s="28" t="s">
        <v>3010</v>
      </c>
      <c r="I909" s="28" t="s">
        <v>1283</v>
      </c>
      <c r="J909" s="28" t="s">
        <v>2146</v>
      </c>
    </row>
    <row r="910" spans="1:10" x14ac:dyDescent="0.25">
      <c r="A910" s="26">
        <v>11869</v>
      </c>
      <c r="B910" s="26" t="s">
        <v>198</v>
      </c>
      <c r="C910" s="27">
        <v>39027</v>
      </c>
      <c r="D910" s="26">
        <v>2006</v>
      </c>
      <c r="E910" s="26">
        <v>7</v>
      </c>
      <c r="F910" s="26">
        <v>539</v>
      </c>
      <c r="G910" s="26">
        <v>3773</v>
      </c>
      <c r="H910" s="28" t="s">
        <v>3010</v>
      </c>
      <c r="I910" s="28" t="s">
        <v>1270</v>
      </c>
      <c r="J910" s="28" t="s">
        <v>2147</v>
      </c>
    </row>
    <row r="911" spans="1:10" x14ac:dyDescent="0.25">
      <c r="A911" s="26">
        <v>11870</v>
      </c>
      <c r="B911" s="26" t="s">
        <v>240</v>
      </c>
      <c r="C911" s="27">
        <v>39028</v>
      </c>
      <c r="D911" s="26">
        <v>2006</v>
      </c>
      <c r="E911" s="26">
        <v>10</v>
      </c>
      <c r="F911" s="26">
        <v>189</v>
      </c>
      <c r="G911" s="26">
        <v>1890</v>
      </c>
      <c r="H911" s="28" t="s">
        <v>3010</v>
      </c>
      <c r="I911" s="28" t="s">
        <v>1270</v>
      </c>
      <c r="J911" s="28" t="s">
        <v>2148</v>
      </c>
    </row>
    <row r="912" spans="1:10" x14ac:dyDescent="0.25">
      <c r="A912" s="26">
        <v>11871</v>
      </c>
      <c r="B912" s="26" t="s">
        <v>240</v>
      </c>
      <c r="C912" s="27">
        <v>39028</v>
      </c>
      <c r="D912" s="26">
        <v>2006</v>
      </c>
      <c r="E912" s="26">
        <v>149</v>
      </c>
      <c r="F912" s="26">
        <v>159</v>
      </c>
      <c r="G912" s="26">
        <v>12338</v>
      </c>
      <c r="H912" s="28" t="s">
        <v>3010</v>
      </c>
      <c r="I912" s="28" t="s">
        <v>1274</v>
      </c>
      <c r="J912" s="28" t="s">
        <v>2149</v>
      </c>
    </row>
    <row r="913" spans="1:10" x14ac:dyDescent="0.25">
      <c r="A913" s="26">
        <v>11872</v>
      </c>
      <c r="B913" s="26" t="s">
        <v>240</v>
      </c>
      <c r="C913" s="27">
        <v>39028</v>
      </c>
      <c r="D913" s="26">
        <v>2006</v>
      </c>
      <c r="E913" s="26">
        <v>18</v>
      </c>
      <c r="F913" s="26">
        <v>202</v>
      </c>
      <c r="G913" s="26">
        <v>3636</v>
      </c>
      <c r="H913" s="28" t="s">
        <v>3010</v>
      </c>
      <c r="I913" s="28" t="s">
        <v>1274</v>
      </c>
      <c r="J913" s="28" t="s">
        <v>2150</v>
      </c>
    </row>
    <row r="914" spans="1:10" x14ac:dyDescent="0.25">
      <c r="A914" s="26">
        <v>11873</v>
      </c>
      <c r="B914" s="26" t="s">
        <v>276</v>
      </c>
      <c r="C914" s="27">
        <v>39029</v>
      </c>
      <c r="D914" s="26">
        <v>2006</v>
      </c>
      <c r="E914" s="26">
        <v>116</v>
      </c>
      <c r="F914" s="26">
        <v>17</v>
      </c>
      <c r="G914" s="26">
        <v>1792</v>
      </c>
      <c r="H914" s="28" t="s">
        <v>3010</v>
      </c>
      <c r="I914" s="28" t="s">
        <v>1299</v>
      </c>
      <c r="J914" s="28" t="s">
        <v>2151</v>
      </c>
    </row>
    <row r="915" spans="1:10" x14ac:dyDescent="0.25">
      <c r="A915" s="26">
        <v>11874</v>
      </c>
      <c r="B915" s="26" t="s">
        <v>276</v>
      </c>
      <c r="C915" s="27">
        <v>39029</v>
      </c>
      <c r="D915" s="26">
        <v>2006</v>
      </c>
      <c r="E915" s="26">
        <v>355</v>
      </c>
      <c r="F915" s="26">
        <v>112</v>
      </c>
      <c r="G915" s="26">
        <v>13552</v>
      </c>
      <c r="H915" s="28" t="s">
        <v>3010</v>
      </c>
      <c r="I915" s="28" t="s">
        <v>1322</v>
      </c>
      <c r="J915" s="28" t="s">
        <v>2152</v>
      </c>
    </row>
    <row r="916" spans="1:10" x14ac:dyDescent="0.25">
      <c r="A916" s="26">
        <v>11875</v>
      </c>
      <c r="B916" s="26" t="s">
        <v>276</v>
      </c>
      <c r="C916" s="27">
        <v>39029</v>
      </c>
      <c r="D916" s="26">
        <v>2006</v>
      </c>
      <c r="E916" s="26">
        <v>60</v>
      </c>
      <c r="F916" s="26">
        <v>40</v>
      </c>
      <c r="G916" s="26">
        <v>2400</v>
      </c>
      <c r="H916" s="28" t="s">
        <v>3010</v>
      </c>
      <c r="I916" s="28" t="s">
        <v>1283</v>
      </c>
      <c r="J916" s="28" t="s">
        <v>2153</v>
      </c>
    </row>
    <row r="917" spans="1:10" x14ac:dyDescent="0.25">
      <c r="A917" s="26">
        <v>11876</v>
      </c>
      <c r="B917" s="26" t="s">
        <v>276</v>
      </c>
      <c r="C917" s="27">
        <v>39029</v>
      </c>
      <c r="D917" s="26">
        <v>2006</v>
      </c>
      <c r="E917" s="26">
        <v>20</v>
      </c>
      <c r="F917" s="26">
        <v>891</v>
      </c>
      <c r="G917" s="26">
        <v>12624</v>
      </c>
      <c r="H917" s="28" t="s">
        <v>3010</v>
      </c>
      <c r="I917" s="28" t="s">
        <v>1270</v>
      </c>
      <c r="J917" s="28" t="s">
        <v>1546</v>
      </c>
    </row>
    <row r="918" spans="1:10" x14ac:dyDescent="0.25">
      <c r="A918" s="26">
        <v>11877</v>
      </c>
      <c r="B918" s="26" t="s">
        <v>276</v>
      </c>
      <c r="C918" s="27">
        <v>39029</v>
      </c>
      <c r="D918" s="26">
        <v>2006</v>
      </c>
      <c r="E918" s="26">
        <v>18</v>
      </c>
      <c r="F918" s="26">
        <v>199</v>
      </c>
      <c r="G918" s="26">
        <v>3582</v>
      </c>
      <c r="H918" s="28" t="s">
        <v>3010</v>
      </c>
      <c r="I918" s="28" t="s">
        <v>1270</v>
      </c>
      <c r="J918" s="28" t="s">
        <v>2154</v>
      </c>
    </row>
    <row r="919" spans="1:10" x14ac:dyDescent="0.25">
      <c r="A919" s="26">
        <v>11878</v>
      </c>
      <c r="B919" s="26" t="s">
        <v>276</v>
      </c>
      <c r="C919" s="27">
        <v>39029</v>
      </c>
      <c r="D919" s="26">
        <v>2006</v>
      </c>
      <c r="E919" s="26">
        <v>132</v>
      </c>
      <c r="F919" s="26">
        <v>372</v>
      </c>
      <c r="G919" s="26">
        <v>24189</v>
      </c>
      <c r="H919" s="28" t="s">
        <v>3010</v>
      </c>
      <c r="I919" s="28" t="s">
        <v>1322</v>
      </c>
      <c r="J919" s="28" t="s">
        <v>2155</v>
      </c>
    </row>
    <row r="920" spans="1:10" x14ac:dyDescent="0.25">
      <c r="A920" s="26">
        <v>11879</v>
      </c>
      <c r="B920" s="26" t="s">
        <v>276</v>
      </c>
      <c r="C920" s="27">
        <v>39029</v>
      </c>
      <c r="D920" s="26">
        <v>2006</v>
      </c>
      <c r="E920" s="26">
        <v>104</v>
      </c>
      <c r="F920" s="26">
        <v>20</v>
      </c>
      <c r="G920" s="26">
        <v>2080</v>
      </c>
      <c r="H920" s="28" t="s">
        <v>3010</v>
      </c>
      <c r="I920" s="28" t="s">
        <v>1299</v>
      </c>
      <c r="J920" s="28" t="s">
        <v>2156</v>
      </c>
    </row>
    <row r="921" spans="1:10" x14ac:dyDescent="0.25">
      <c r="A921" s="26">
        <v>11880</v>
      </c>
      <c r="B921" s="26" t="s">
        <v>276</v>
      </c>
      <c r="C921" s="27">
        <v>39029</v>
      </c>
      <c r="D921" s="26">
        <v>2006</v>
      </c>
      <c r="E921" s="26">
        <v>115</v>
      </c>
      <c r="F921" s="26">
        <v>86</v>
      </c>
      <c r="G921" s="26">
        <v>5367</v>
      </c>
      <c r="H921" s="28" t="s">
        <v>3010</v>
      </c>
      <c r="I921" s="28" t="s">
        <v>1270</v>
      </c>
      <c r="J921" s="28" t="s">
        <v>2157</v>
      </c>
    </row>
    <row r="922" spans="1:10" x14ac:dyDescent="0.25">
      <c r="A922" s="26">
        <v>11881</v>
      </c>
      <c r="B922" s="26" t="s">
        <v>299</v>
      </c>
      <c r="C922" s="27">
        <v>39030</v>
      </c>
      <c r="D922" s="26">
        <v>2006</v>
      </c>
      <c r="E922" s="26">
        <v>22</v>
      </c>
      <c r="F922" s="26">
        <v>95</v>
      </c>
      <c r="G922" s="26">
        <v>2090</v>
      </c>
      <c r="H922" s="28" t="s">
        <v>3010</v>
      </c>
      <c r="I922" s="28" t="s">
        <v>1270</v>
      </c>
      <c r="J922" s="28" t="s">
        <v>2158</v>
      </c>
    </row>
    <row r="923" spans="1:10" x14ac:dyDescent="0.25">
      <c r="A923" s="26">
        <v>11882</v>
      </c>
      <c r="B923" s="26" t="s">
        <v>299</v>
      </c>
      <c r="C923" s="27">
        <v>39030</v>
      </c>
      <c r="D923" s="26">
        <v>2006</v>
      </c>
      <c r="E923" s="26">
        <v>78</v>
      </c>
      <c r="F923" s="26">
        <v>5</v>
      </c>
      <c r="G923" s="26">
        <v>390</v>
      </c>
      <c r="H923" s="28" t="s">
        <v>3010</v>
      </c>
      <c r="I923" s="28" t="s">
        <v>1283</v>
      </c>
      <c r="J923" s="28" t="s">
        <v>2159</v>
      </c>
    </row>
    <row r="924" spans="1:10" x14ac:dyDescent="0.25">
      <c r="A924" s="26">
        <v>11883</v>
      </c>
      <c r="B924" s="26" t="s">
        <v>425</v>
      </c>
      <c r="C924" s="27">
        <v>39034</v>
      </c>
      <c r="D924" s="26">
        <v>2006</v>
      </c>
      <c r="E924" s="26">
        <v>64</v>
      </c>
      <c r="F924" s="26">
        <v>216</v>
      </c>
      <c r="G924" s="26">
        <v>11666</v>
      </c>
      <c r="H924" s="28" t="s">
        <v>3010</v>
      </c>
      <c r="I924" s="28" t="s">
        <v>1283</v>
      </c>
      <c r="J924" s="28" t="s">
        <v>2160</v>
      </c>
    </row>
    <row r="925" spans="1:10" x14ac:dyDescent="0.25">
      <c r="A925" s="26">
        <v>11884</v>
      </c>
      <c r="B925" s="26" t="s">
        <v>452</v>
      </c>
      <c r="C925" s="27">
        <v>39035</v>
      </c>
      <c r="D925" s="26">
        <v>2006</v>
      </c>
      <c r="E925" s="26">
        <v>40</v>
      </c>
      <c r="F925" s="26">
        <v>17</v>
      </c>
      <c r="G925" s="26">
        <v>680</v>
      </c>
      <c r="H925" s="28" t="s">
        <v>3010</v>
      </c>
      <c r="I925" s="28" t="s">
        <v>1299</v>
      </c>
      <c r="J925" s="28" t="s">
        <v>2161</v>
      </c>
    </row>
    <row r="926" spans="1:10" x14ac:dyDescent="0.25">
      <c r="A926" s="26">
        <v>11885</v>
      </c>
      <c r="B926" s="26" t="s">
        <v>588</v>
      </c>
      <c r="C926" s="27">
        <v>39039</v>
      </c>
      <c r="D926" s="26">
        <v>2006</v>
      </c>
      <c r="E926" s="26">
        <v>11</v>
      </c>
      <c r="F926" s="26">
        <v>61</v>
      </c>
      <c r="G926" s="26">
        <v>1586</v>
      </c>
      <c r="H926" s="28" t="s">
        <v>3010</v>
      </c>
      <c r="I926" s="28" t="s">
        <v>1299</v>
      </c>
      <c r="J926" s="28" t="s">
        <v>2162</v>
      </c>
    </row>
    <row r="927" spans="1:10" x14ac:dyDescent="0.25">
      <c r="A927" s="26">
        <v>11886</v>
      </c>
      <c r="B927" s="26" t="s">
        <v>588</v>
      </c>
      <c r="C927" s="27">
        <v>39039</v>
      </c>
      <c r="D927" s="26">
        <v>2006</v>
      </c>
      <c r="E927" s="26">
        <v>28</v>
      </c>
      <c r="F927" s="26">
        <v>65</v>
      </c>
      <c r="G927" s="26">
        <v>1820</v>
      </c>
      <c r="H927" s="28" t="s">
        <v>3010</v>
      </c>
      <c r="I927" s="28" t="s">
        <v>1322</v>
      </c>
      <c r="J927" s="28" t="s">
        <v>2163</v>
      </c>
    </row>
    <row r="928" spans="1:10" x14ac:dyDescent="0.25">
      <c r="A928" s="26">
        <v>11887</v>
      </c>
      <c r="B928" s="26" t="s">
        <v>588</v>
      </c>
      <c r="C928" s="27">
        <v>39039</v>
      </c>
      <c r="D928" s="26">
        <v>2006</v>
      </c>
      <c r="E928" s="26">
        <v>14</v>
      </c>
      <c r="F928" s="26">
        <v>200</v>
      </c>
      <c r="G928" s="26">
        <v>2800</v>
      </c>
      <c r="H928" s="28" t="s">
        <v>3010</v>
      </c>
      <c r="I928" s="28" t="s">
        <v>1270</v>
      </c>
      <c r="J928" s="28" t="s">
        <v>2164</v>
      </c>
    </row>
    <row r="929" spans="1:10" x14ac:dyDescent="0.25">
      <c r="A929" s="26">
        <v>11888</v>
      </c>
      <c r="B929" s="26" t="s">
        <v>588</v>
      </c>
      <c r="C929" s="27">
        <v>39039</v>
      </c>
      <c r="D929" s="26">
        <v>2006</v>
      </c>
      <c r="E929" s="26">
        <v>14</v>
      </c>
      <c r="F929" s="26">
        <v>815</v>
      </c>
      <c r="G929" s="26">
        <v>21190</v>
      </c>
      <c r="H929" s="28" t="s">
        <v>3010</v>
      </c>
      <c r="I929" s="28" t="s">
        <v>1299</v>
      </c>
      <c r="J929" s="28" t="s">
        <v>2165</v>
      </c>
    </row>
    <row r="930" spans="1:10" x14ac:dyDescent="0.25">
      <c r="A930" s="26">
        <v>11889</v>
      </c>
      <c r="B930" s="26" t="s">
        <v>588</v>
      </c>
      <c r="C930" s="27">
        <v>39039</v>
      </c>
      <c r="D930" s="26">
        <v>2006</v>
      </c>
      <c r="E930" s="26">
        <v>11</v>
      </c>
      <c r="F930" s="26">
        <v>1089</v>
      </c>
      <c r="G930" s="26">
        <v>11979</v>
      </c>
      <c r="H930" s="28" t="s">
        <v>3010</v>
      </c>
      <c r="I930" s="28" t="s">
        <v>1299</v>
      </c>
      <c r="J930" s="28" t="s">
        <v>2166</v>
      </c>
    </row>
    <row r="931" spans="1:10" x14ac:dyDescent="0.25">
      <c r="A931" s="26">
        <v>11892</v>
      </c>
      <c r="B931" s="26" t="s">
        <v>621</v>
      </c>
      <c r="C931" s="27">
        <v>39040</v>
      </c>
      <c r="D931" s="26">
        <v>2006</v>
      </c>
      <c r="E931" s="26">
        <v>51</v>
      </c>
      <c r="F931" s="26">
        <v>167</v>
      </c>
      <c r="G931" s="26">
        <v>8322</v>
      </c>
      <c r="H931" s="28" t="s">
        <v>3010</v>
      </c>
      <c r="I931" s="28" t="s">
        <v>1274</v>
      </c>
      <c r="J931" s="28" t="s">
        <v>2167</v>
      </c>
    </row>
    <row r="932" spans="1:10" x14ac:dyDescent="0.25">
      <c r="A932" s="26">
        <v>11890</v>
      </c>
      <c r="B932" s="26" t="s">
        <v>654</v>
      </c>
      <c r="C932" s="27">
        <v>39041</v>
      </c>
      <c r="D932" s="26">
        <v>2006</v>
      </c>
      <c r="E932" s="26">
        <v>25</v>
      </c>
      <c r="F932" s="26">
        <v>38</v>
      </c>
      <c r="G932" s="26">
        <v>950</v>
      </c>
      <c r="H932" s="28" t="s">
        <v>3011</v>
      </c>
      <c r="I932" s="28" t="s">
        <v>1272</v>
      </c>
      <c r="J932" s="28" t="s">
        <v>2168</v>
      </c>
    </row>
    <row r="933" spans="1:10" x14ac:dyDescent="0.25">
      <c r="A933" s="26">
        <v>11891</v>
      </c>
      <c r="B933" s="26" t="s">
        <v>681</v>
      </c>
      <c r="C933" s="27">
        <v>39042</v>
      </c>
      <c r="D933" s="26">
        <v>2006</v>
      </c>
      <c r="E933" s="26">
        <v>26</v>
      </c>
      <c r="F933" s="26">
        <v>38</v>
      </c>
      <c r="G933" s="26">
        <v>988</v>
      </c>
      <c r="H933" s="28" t="s">
        <v>3011</v>
      </c>
      <c r="I933" s="28" t="s">
        <v>1272</v>
      </c>
      <c r="J933" s="28" t="s">
        <v>2169</v>
      </c>
    </row>
    <row r="934" spans="1:10" x14ac:dyDescent="0.25">
      <c r="A934" s="26">
        <v>11893</v>
      </c>
      <c r="B934" s="26" t="s">
        <v>748</v>
      </c>
      <c r="C934" s="27">
        <v>39044</v>
      </c>
      <c r="D934" s="26">
        <v>2006</v>
      </c>
      <c r="E934" s="26">
        <v>60</v>
      </c>
      <c r="F934" s="26">
        <v>78</v>
      </c>
      <c r="G934" s="26">
        <v>4680</v>
      </c>
      <c r="H934" s="28" t="s">
        <v>3011</v>
      </c>
      <c r="I934" s="28" t="s">
        <v>1272</v>
      </c>
      <c r="J934" s="28" t="s">
        <v>2170</v>
      </c>
    </row>
    <row r="935" spans="1:10" x14ac:dyDescent="0.25">
      <c r="A935" s="26">
        <v>11894</v>
      </c>
      <c r="B935" s="26" t="s">
        <v>776</v>
      </c>
      <c r="C935" s="27">
        <v>39045</v>
      </c>
      <c r="D935" s="26">
        <v>2006</v>
      </c>
      <c r="E935" s="26">
        <v>54</v>
      </c>
      <c r="F935" s="26">
        <v>25</v>
      </c>
      <c r="G935" s="26">
        <v>1350</v>
      </c>
      <c r="H935" s="28" t="s">
        <v>3011</v>
      </c>
      <c r="I935" s="28" t="s">
        <v>1272</v>
      </c>
      <c r="J935" s="28" t="s">
        <v>2171</v>
      </c>
    </row>
    <row r="936" spans="1:10" x14ac:dyDescent="0.25">
      <c r="A936" s="26">
        <v>11895</v>
      </c>
      <c r="B936" s="26" t="s">
        <v>776</v>
      </c>
      <c r="C936" s="27">
        <v>39045</v>
      </c>
      <c r="D936" s="26">
        <v>2006</v>
      </c>
      <c r="E936" s="26">
        <v>243</v>
      </c>
      <c r="F936" s="26">
        <v>181</v>
      </c>
      <c r="G936" s="26">
        <v>22385</v>
      </c>
      <c r="H936" s="28" t="s">
        <v>3010</v>
      </c>
      <c r="I936" s="28" t="s">
        <v>1299</v>
      </c>
      <c r="J936" s="28" t="s">
        <v>2172</v>
      </c>
    </row>
    <row r="937" spans="1:10" x14ac:dyDescent="0.25">
      <c r="A937" s="26">
        <v>11896</v>
      </c>
      <c r="B937" s="26" t="s">
        <v>776</v>
      </c>
      <c r="C937" s="27">
        <v>39045</v>
      </c>
      <c r="D937" s="26">
        <v>2006</v>
      </c>
      <c r="E937" s="26">
        <v>134</v>
      </c>
      <c r="F937" s="26">
        <v>35</v>
      </c>
      <c r="G937" s="26">
        <v>4690</v>
      </c>
      <c r="H937" s="28" t="s">
        <v>3011</v>
      </c>
      <c r="I937" s="28" t="s">
        <v>1272</v>
      </c>
      <c r="J937" s="28" t="s">
        <v>2173</v>
      </c>
    </row>
    <row r="938" spans="1:10" x14ac:dyDescent="0.25">
      <c r="A938" s="26">
        <v>11897</v>
      </c>
      <c r="B938" s="26" t="s">
        <v>776</v>
      </c>
      <c r="C938" s="27">
        <v>39045</v>
      </c>
      <c r="D938" s="26">
        <v>2006</v>
      </c>
      <c r="E938" s="26">
        <v>20</v>
      </c>
      <c r="F938" s="26">
        <v>35</v>
      </c>
      <c r="G938" s="26">
        <v>700</v>
      </c>
      <c r="H938" s="28" t="s">
        <v>3010</v>
      </c>
      <c r="I938" s="28" t="s">
        <v>1274</v>
      </c>
      <c r="J938" s="28" t="s">
        <v>2174</v>
      </c>
    </row>
    <row r="939" spans="1:10" x14ac:dyDescent="0.25">
      <c r="A939" s="26">
        <v>11898</v>
      </c>
      <c r="B939" s="26" t="s">
        <v>835</v>
      </c>
      <c r="C939" s="27">
        <v>39047</v>
      </c>
      <c r="D939" s="26">
        <v>2006</v>
      </c>
      <c r="E939" s="26">
        <v>114</v>
      </c>
      <c r="F939" s="26">
        <v>350</v>
      </c>
      <c r="G939" s="26">
        <v>19698</v>
      </c>
      <c r="H939" s="28" t="s">
        <v>3010</v>
      </c>
      <c r="I939" s="28" t="s">
        <v>1322</v>
      </c>
      <c r="J939" s="28" t="s">
        <v>2175</v>
      </c>
    </row>
    <row r="940" spans="1:10" x14ac:dyDescent="0.25">
      <c r="A940" s="26">
        <v>11899</v>
      </c>
      <c r="B940" s="26" t="s">
        <v>901</v>
      </c>
      <c r="C940" s="27">
        <v>39049</v>
      </c>
      <c r="D940" s="26">
        <v>2006</v>
      </c>
      <c r="E940" s="26">
        <v>53</v>
      </c>
      <c r="F940" s="26">
        <v>140</v>
      </c>
      <c r="G940" s="26">
        <v>5650</v>
      </c>
      <c r="H940" s="28" t="s">
        <v>3010</v>
      </c>
      <c r="I940" s="28" t="s">
        <v>1283</v>
      </c>
      <c r="J940" s="28" t="s">
        <v>2176</v>
      </c>
    </row>
    <row r="941" spans="1:10" x14ac:dyDescent="0.25">
      <c r="A941" s="26">
        <v>11900</v>
      </c>
      <c r="B941" s="26" t="s">
        <v>901</v>
      </c>
      <c r="C941" s="27">
        <v>39049</v>
      </c>
      <c r="D941" s="26">
        <v>2006</v>
      </c>
      <c r="E941" s="26">
        <v>23</v>
      </c>
      <c r="F941" s="26">
        <v>265</v>
      </c>
      <c r="G941" s="26">
        <v>6095</v>
      </c>
      <c r="H941" s="28" t="s">
        <v>3010</v>
      </c>
      <c r="I941" s="28" t="s">
        <v>1274</v>
      </c>
      <c r="J941" s="28" t="s">
        <v>2177</v>
      </c>
    </row>
    <row r="942" spans="1:10" x14ac:dyDescent="0.25">
      <c r="A942" s="26">
        <v>11901</v>
      </c>
      <c r="B942" s="26" t="s">
        <v>934</v>
      </c>
      <c r="C942" s="27">
        <v>39050</v>
      </c>
      <c r="D942" s="26">
        <v>2006</v>
      </c>
      <c r="E942" s="26">
        <v>427</v>
      </c>
      <c r="F942" s="26">
        <v>25</v>
      </c>
      <c r="G942" s="26">
        <v>10675</v>
      </c>
      <c r="H942" s="28" t="s">
        <v>3011</v>
      </c>
      <c r="I942" s="28" t="s">
        <v>1272</v>
      </c>
      <c r="J942" s="28" t="s">
        <v>2178</v>
      </c>
    </row>
    <row r="943" spans="1:10" x14ac:dyDescent="0.25">
      <c r="A943" s="26">
        <v>11902</v>
      </c>
      <c r="B943" s="26" t="s">
        <v>960</v>
      </c>
      <c r="C943" s="27">
        <v>39051</v>
      </c>
      <c r="D943" s="26">
        <v>2006</v>
      </c>
      <c r="E943" s="26">
        <v>75</v>
      </c>
      <c r="F943" s="26">
        <v>74</v>
      </c>
      <c r="G943" s="26">
        <v>5550</v>
      </c>
      <c r="H943" s="28" t="s">
        <v>3010</v>
      </c>
      <c r="I943" s="28" t="s">
        <v>1299</v>
      </c>
      <c r="J943" s="28" t="s">
        <v>2179</v>
      </c>
    </row>
    <row r="944" spans="1:10" x14ac:dyDescent="0.25">
      <c r="A944" s="26">
        <v>11903</v>
      </c>
      <c r="B944" s="26" t="s">
        <v>960</v>
      </c>
      <c r="C944" s="27">
        <v>39051</v>
      </c>
      <c r="D944" s="26">
        <v>2006</v>
      </c>
      <c r="E944" s="26">
        <v>203</v>
      </c>
      <c r="F944" s="26">
        <v>56</v>
      </c>
      <c r="G944" s="26">
        <v>9382</v>
      </c>
      <c r="H944" s="28" t="s">
        <v>3010</v>
      </c>
      <c r="I944" s="28" t="s">
        <v>1299</v>
      </c>
      <c r="J944" s="28" t="s">
        <v>2180</v>
      </c>
    </row>
    <row r="945" spans="1:10" x14ac:dyDescent="0.25">
      <c r="A945" s="26">
        <v>11904</v>
      </c>
      <c r="B945" s="26" t="s">
        <v>960</v>
      </c>
      <c r="C945" s="27">
        <v>39051</v>
      </c>
      <c r="D945" s="26">
        <v>2006</v>
      </c>
      <c r="E945" s="26">
        <v>141</v>
      </c>
      <c r="F945" s="26">
        <v>85</v>
      </c>
      <c r="G945" s="26">
        <v>11985</v>
      </c>
      <c r="H945" s="28" t="s">
        <v>3010</v>
      </c>
      <c r="I945" s="28" t="s">
        <v>1299</v>
      </c>
      <c r="J945" s="28" t="s">
        <v>2181</v>
      </c>
    </row>
    <row r="946" spans="1:10" x14ac:dyDescent="0.25">
      <c r="A946" s="26">
        <v>11905</v>
      </c>
      <c r="B946" s="26" t="s">
        <v>960</v>
      </c>
      <c r="C946" s="27">
        <v>39051</v>
      </c>
      <c r="D946" s="26">
        <v>2006</v>
      </c>
      <c r="E946" s="26">
        <v>199</v>
      </c>
      <c r="F946" s="26">
        <v>66</v>
      </c>
      <c r="G946" s="26">
        <v>5430</v>
      </c>
      <c r="H946" s="28" t="s">
        <v>3010</v>
      </c>
      <c r="I946" s="28" t="s">
        <v>1299</v>
      </c>
      <c r="J946" s="28" t="s">
        <v>2182</v>
      </c>
    </row>
    <row r="947" spans="1:10" x14ac:dyDescent="0.25">
      <c r="A947" s="26">
        <v>11906</v>
      </c>
      <c r="B947" s="26" t="s">
        <v>960</v>
      </c>
      <c r="C947" s="27">
        <v>39051</v>
      </c>
      <c r="D947" s="26">
        <v>2006</v>
      </c>
      <c r="E947" s="26">
        <v>125</v>
      </c>
      <c r="F947" s="26">
        <v>16</v>
      </c>
      <c r="G947" s="26">
        <v>2000</v>
      </c>
      <c r="H947" s="28" t="s">
        <v>3010</v>
      </c>
      <c r="I947" s="28" t="s">
        <v>1299</v>
      </c>
      <c r="J947" s="28" t="s">
        <v>2183</v>
      </c>
    </row>
    <row r="948" spans="1:10" x14ac:dyDescent="0.25">
      <c r="A948" s="26">
        <v>11907</v>
      </c>
      <c r="B948" s="26" t="s">
        <v>960</v>
      </c>
      <c r="C948" s="27">
        <v>39051</v>
      </c>
      <c r="D948" s="26">
        <v>2006</v>
      </c>
      <c r="E948" s="26">
        <v>204</v>
      </c>
      <c r="F948" s="26">
        <v>144</v>
      </c>
      <c r="G948" s="26">
        <v>14714</v>
      </c>
      <c r="H948" s="28" t="s">
        <v>3010</v>
      </c>
      <c r="I948" s="28" t="s">
        <v>1299</v>
      </c>
      <c r="J948" s="28" t="s">
        <v>2184</v>
      </c>
    </row>
    <row r="949" spans="1:10" x14ac:dyDescent="0.25">
      <c r="A949" s="26">
        <v>11908</v>
      </c>
      <c r="B949" s="26" t="s">
        <v>960</v>
      </c>
      <c r="C949" s="27">
        <v>39051</v>
      </c>
      <c r="D949" s="26">
        <v>2006</v>
      </c>
      <c r="E949" s="26">
        <v>66</v>
      </c>
      <c r="F949" s="26">
        <v>319</v>
      </c>
      <c r="G949" s="26">
        <v>20118</v>
      </c>
      <c r="H949" s="28" t="s">
        <v>3010</v>
      </c>
      <c r="I949" s="28" t="s">
        <v>1322</v>
      </c>
      <c r="J949" s="28" t="s">
        <v>2185</v>
      </c>
    </row>
    <row r="950" spans="1:10" x14ac:dyDescent="0.25">
      <c r="A950" s="26">
        <v>11909</v>
      </c>
      <c r="B950" s="26" t="s">
        <v>960</v>
      </c>
      <c r="C950" s="27">
        <v>39051</v>
      </c>
      <c r="D950" s="26">
        <v>2006</v>
      </c>
      <c r="E950" s="26">
        <v>240</v>
      </c>
      <c r="F950" s="26">
        <v>246</v>
      </c>
      <c r="G950" s="26">
        <v>56390</v>
      </c>
      <c r="H950" s="28" t="s">
        <v>3010</v>
      </c>
      <c r="I950" s="28" t="s">
        <v>1299</v>
      </c>
      <c r="J950" s="28" t="s">
        <v>2186</v>
      </c>
    </row>
    <row r="951" spans="1:10" x14ac:dyDescent="0.25">
      <c r="A951" s="26">
        <v>11918</v>
      </c>
      <c r="B951" s="26" t="s">
        <v>42</v>
      </c>
      <c r="C951" s="27">
        <v>39052</v>
      </c>
      <c r="D951" s="26">
        <v>2006</v>
      </c>
      <c r="E951" s="26">
        <v>50</v>
      </c>
      <c r="F951" s="26">
        <v>175</v>
      </c>
      <c r="G951" s="26">
        <v>6150</v>
      </c>
      <c r="H951" s="28" t="s">
        <v>3010</v>
      </c>
      <c r="I951" s="28" t="s">
        <v>1283</v>
      </c>
      <c r="J951" s="28" t="s">
        <v>2187</v>
      </c>
    </row>
    <row r="952" spans="1:10" x14ac:dyDescent="0.25">
      <c r="A952" s="26">
        <v>11920</v>
      </c>
      <c r="B952" s="26" t="s">
        <v>108</v>
      </c>
      <c r="C952" s="27">
        <v>39054</v>
      </c>
      <c r="D952" s="26">
        <v>2006</v>
      </c>
      <c r="E952" s="26">
        <v>282</v>
      </c>
      <c r="F952" s="26">
        <v>264</v>
      </c>
      <c r="G952" s="26">
        <v>27990</v>
      </c>
      <c r="H952" s="28" t="s">
        <v>3010</v>
      </c>
      <c r="I952" s="28" t="s">
        <v>1283</v>
      </c>
      <c r="J952" s="28" t="s">
        <v>2188</v>
      </c>
    </row>
    <row r="953" spans="1:10" x14ac:dyDescent="0.25">
      <c r="A953" s="26">
        <v>11916</v>
      </c>
      <c r="B953" s="26" t="s">
        <v>170</v>
      </c>
      <c r="C953" s="27">
        <v>39056</v>
      </c>
      <c r="D953" s="26">
        <v>2006</v>
      </c>
      <c r="E953" s="26">
        <v>237</v>
      </c>
      <c r="F953" s="26">
        <v>11</v>
      </c>
      <c r="G953" s="26">
        <v>2607</v>
      </c>
      <c r="H953" s="28" t="s">
        <v>3011</v>
      </c>
      <c r="I953" s="28" t="s">
        <v>1272</v>
      </c>
      <c r="J953" s="28" t="s">
        <v>2189</v>
      </c>
    </row>
    <row r="954" spans="1:10" x14ac:dyDescent="0.25">
      <c r="A954" s="26">
        <v>11917</v>
      </c>
      <c r="B954" s="26" t="s">
        <v>170</v>
      </c>
      <c r="C954" s="27">
        <v>39056</v>
      </c>
      <c r="D954" s="26">
        <v>2006</v>
      </c>
      <c r="E954" s="26">
        <v>615</v>
      </c>
      <c r="F954" s="26">
        <v>146</v>
      </c>
      <c r="G954" s="26">
        <v>23922</v>
      </c>
      <c r="H954" s="28" t="s">
        <v>3010</v>
      </c>
      <c r="I954" s="28" t="s">
        <v>1299</v>
      </c>
      <c r="J954" s="28" t="s">
        <v>2190</v>
      </c>
    </row>
    <row r="955" spans="1:10" x14ac:dyDescent="0.25">
      <c r="A955" s="26">
        <v>11915</v>
      </c>
      <c r="B955" s="26" t="s">
        <v>202</v>
      </c>
      <c r="C955" s="27">
        <v>39057</v>
      </c>
      <c r="D955" s="26">
        <v>2006</v>
      </c>
      <c r="E955" s="26">
        <v>67</v>
      </c>
      <c r="F955" s="26">
        <v>60</v>
      </c>
      <c r="G955" s="26">
        <v>1160</v>
      </c>
      <c r="H955" s="28" t="s">
        <v>3010</v>
      </c>
      <c r="I955" s="28" t="s">
        <v>1322</v>
      </c>
      <c r="J955" s="28" t="s">
        <v>2191</v>
      </c>
    </row>
    <row r="956" spans="1:10" x14ac:dyDescent="0.25">
      <c r="A956" s="26">
        <v>11921</v>
      </c>
      <c r="B956" s="26" t="s">
        <v>202</v>
      </c>
      <c r="C956" s="27">
        <v>39057</v>
      </c>
      <c r="D956" s="26">
        <v>2006</v>
      </c>
      <c r="E956" s="26">
        <v>64</v>
      </c>
      <c r="F956" s="26">
        <v>86</v>
      </c>
      <c r="G956" s="26">
        <v>18109</v>
      </c>
      <c r="H956" s="28" t="s">
        <v>3010</v>
      </c>
      <c r="I956" s="28" t="s">
        <v>1322</v>
      </c>
      <c r="J956" s="28" t="s">
        <v>2192</v>
      </c>
    </row>
    <row r="957" spans="1:10" x14ac:dyDescent="0.25">
      <c r="A957" s="26">
        <v>11913</v>
      </c>
      <c r="B957" s="26" t="s">
        <v>338</v>
      </c>
      <c r="C957" s="27">
        <v>39061</v>
      </c>
      <c r="D957" s="26">
        <v>2006</v>
      </c>
      <c r="E957" s="26">
        <v>116</v>
      </c>
      <c r="F957" s="26">
        <v>39</v>
      </c>
      <c r="G957" s="26">
        <v>3517</v>
      </c>
      <c r="H957" s="28" t="s">
        <v>3010</v>
      </c>
      <c r="I957" s="28" t="s">
        <v>1322</v>
      </c>
      <c r="J957" s="28" t="s">
        <v>2193</v>
      </c>
    </row>
    <row r="958" spans="1:10" x14ac:dyDescent="0.25">
      <c r="A958" s="26">
        <v>11914</v>
      </c>
      <c r="B958" s="26" t="s">
        <v>368</v>
      </c>
      <c r="C958" s="27">
        <v>39062</v>
      </c>
      <c r="D958" s="26">
        <v>2006</v>
      </c>
      <c r="E958" s="26">
        <v>203</v>
      </c>
      <c r="F958" s="26">
        <v>155</v>
      </c>
      <c r="G958" s="26">
        <v>6888</v>
      </c>
      <c r="H958" s="28" t="s">
        <v>3010</v>
      </c>
      <c r="I958" s="28" t="s">
        <v>1322</v>
      </c>
      <c r="J958" s="28" t="s">
        <v>2194</v>
      </c>
    </row>
    <row r="959" spans="1:10" x14ac:dyDescent="0.25">
      <c r="A959" s="26">
        <v>11910</v>
      </c>
      <c r="B959" s="26" t="s">
        <v>399</v>
      </c>
      <c r="C959" s="27">
        <v>39063</v>
      </c>
      <c r="D959" s="26">
        <v>2006</v>
      </c>
      <c r="E959" s="26">
        <v>529</v>
      </c>
      <c r="F959" s="26">
        <v>45</v>
      </c>
      <c r="G959" s="26">
        <v>17946</v>
      </c>
      <c r="H959" s="28" t="s">
        <v>3011</v>
      </c>
      <c r="I959" s="28" t="s">
        <v>1272</v>
      </c>
      <c r="J959" s="28" t="s">
        <v>2195</v>
      </c>
    </row>
    <row r="960" spans="1:10" x14ac:dyDescent="0.25">
      <c r="A960" s="26">
        <v>11911</v>
      </c>
      <c r="B960" s="26" t="s">
        <v>399</v>
      </c>
      <c r="C960" s="27">
        <v>39063</v>
      </c>
      <c r="D960" s="26">
        <v>2006</v>
      </c>
      <c r="E960" s="26">
        <v>2</v>
      </c>
      <c r="F960" s="26">
        <v>24</v>
      </c>
      <c r="G960" s="26">
        <v>48</v>
      </c>
      <c r="H960" s="28" t="s">
        <v>3011</v>
      </c>
      <c r="I960" s="28" t="s">
        <v>1272</v>
      </c>
      <c r="J960" s="28" t="s">
        <v>2196</v>
      </c>
    </row>
    <row r="961" spans="1:10" x14ac:dyDescent="0.25">
      <c r="A961" s="26">
        <v>11912</v>
      </c>
      <c r="B961" s="26" t="s">
        <v>399</v>
      </c>
      <c r="C961" s="27">
        <v>39063</v>
      </c>
      <c r="D961" s="26">
        <v>2006</v>
      </c>
      <c r="E961" s="26">
        <v>105</v>
      </c>
      <c r="F961" s="26">
        <v>25</v>
      </c>
      <c r="G961" s="26">
        <v>2625</v>
      </c>
      <c r="H961" s="28" t="s">
        <v>3011</v>
      </c>
      <c r="I961" s="28" t="s">
        <v>1272</v>
      </c>
      <c r="J961" s="28" t="s">
        <v>2197</v>
      </c>
    </row>
    <row r="962" spans="1:10" x14ac:dyDescent="0.25">
      <c r="A962" s="26">
        <v>11922</v>
      </c>
      <c r="B962" s="26" t="s">
        <v>518</v>
      </c>
      <c r="C962" s="27">
        <v>39067</v>
      </c>
      <c r="D962" s="26">
        <v>2006</v>
      </c>
      <c r="E962" s="26">
        <v>109</v>
      </c>
      <c r="F962" s="26">
        <v>769</v>
      </c>
      <c r="G962" s="26">
        <v>57212</v>
      </c>
      <c r="H962" s="28" t="s">
        <v>3010</v>
      </c>
      <c r="I962" s="28" t="s">
        <v>1270</v>
      </c>
      <c r="J962" s="28" t="s">
        <v>2198</v>
      </c>
    </row>
    <row r="963" spans="1:10" x14ac:dyDescent="0.25">
      <c r="A963" s="26">
        <v>11919</v>
      </c>
      <c r="B963" s="26" t="s">
        <v>590</v>
      </c>
      <c r="C963" s="27">
        <v>39069</v>
      </c>
      <c r="D963" s="26">
        <v>2006</v>
      </c>
      <c r="E963" s="26">
        <v>78</v>
      </c>
      <c r="F963" s="26">
        <v>343</v>
      </c>
      <c r="G963" s="26">
        <v>20638</v>
      </c>
      <c r="H963" s="28" t="s">
        <v>3010</v>
      </c>
      <c r="I963" s="28" t="s">
        <v>1322</v>
      </c>
      <c r="J963" s="28" t="s">
        <v>2199</v>
      </c>
    </row>
    <row r="964" spans="1:10" x14ac:dyDescent="0.25">
      <c r="A964" s="26">
        <v>11923</v>
      </c>
      <c r="B964" s="26" t="s">
        <v>624</v>
      </c>
      <c r="C964" s="27">
        <v>39070</v>
      </c>
      <c r="D964" s="26">
        <v>2006</v>
      </c>
      <c r="E964" s="26">
        <v>17</v>
      </c>
      <c r="F964" s="26">
        <v>101</v>
      </c>
      <c r="G964" s="26">
        <v>2929</v>
      </c>
      <c r="H964" s="28" t="s">
        <v>3011</v>
      </c>
      <c r="I964" s="28" t="s">
        <v>1272</v>
      </c>
      <c r="J964" s="28" t="s">
        <v>2200</v>
      </c>
    </row>
    <row r="965" spans="1:10" x14ac:dyDescent="0.25">
      <c r="A965" s="26">
        <v>11924</v>
      </c>
      <c r="B965" s="26" t="s">
        <v>658</v>
      </c>
      <c r="C965" s="27">
        <v>39071</v>
      </c>
      <c r="D965" s="26">
        <v>2006</v>
      </c>
      <c r="E965" s="26">
        <v>312</v>
      </c>
      <c r="F965" s="26">
        <v>140</v>
      </c>
      <c r="G965" s="26">
        <v>16415</v>
      </c>
      <c r="H965" s="28" t="s">
        <v>3010</v>
      </c>
      <c r="I965" s="28" t="s">
        <v>1322</v>
      </c>
      <c r="J965" s="28" t="s">
        <v>2201</v>
      </c>
    </row>
    <row r="966" spans="1:10" x14ac:dyDescent="0.25">
      <c r="A966" s="26">
        <v>11925</v>
      </c>
      <c r="B966" s="26" t="s">
        <v>686</v>
      </c>
      <c r="C966" s="27">
        <v>39072</v>
      </c>
      <c r="D966" s="26">
        <v>2006</v>
      </c>
      <c r="E966" s="26">
        <v>90</v>
      </c>
      <c r="F966" s="26">
        <v>144</v>
      </c>
      <c r="G966" s="26">
        <v>7200</v>
      </c>
      <c r="H966" s="28" t="s">
        <v>3010</v>
      </c>
      <c r="I966" s="28" t="s">
        <v>1322</v>
      </c>
      <c r="J966" s="28" t="s">
        <v>2202</v>
      </c>
    </row>
    <row r="967" spans="1:10" x14ac:dyDescent="0.25">
      <c r="A967" s="26">
        <v>11926</v>
      </c>
      <c r="B967" s="26" t="s">
        <v>686</v>
      </c>
      <c r="C967" s="27">
        <v>39072</v>
      </c>
      <c r="D967" s="26">
        <v>2006</v>
      </c>
      <c r="E967" s="26">
        <v>75</v>
      </c>
      <c r="F967" s="26">
        <v>96</v>
      </c>
      <c r="G967" s="26">
        <v>4826</v>
      </c>
      <c r="H967" s="28" t="s">
        <v>3010</v>
      </c>
      <c r="I967" s="28" t="s">
        <v>1322</v>
      </c>
      <c r="J967" s="28" t="s">
        <v>2203</v>
      </c>
    </row>
    <row r="968" spans="1:10" x14ac:dyDescent="0.25">
      <c r="A968" s="26">
        <v>11927</v>
      </c>
      <c r="B968" s="26" t="s">
        <v>750</v>
      </c>
      <c r="C968" s="27">
        <v>39074</v>
      </c>
      <c r="D968" s="26">
        <v>2006</v>
      </c>
      <c r="E968" s="26">
        <v>42</v>
      </c>
      <c r="F968" s="26">
        <v>2466</v>
      </c>
      <c r="G968" s="26">
        <v>103572</v>
      </c>
      <c r="H968" s="28" t="s">
        <v>3010</v>
      </c>
      <c r="I968" s="28" t="s">
        <v>1270</v>
      </c>
      <c r="J968" s="28" t="s">
        <v>2204</v>
      </c>
    </row>
    <row r="969" spans="1:10" x14ac:dyDescent="0.25">
      <c r="A969" s="26">
        <v>11928</v>
      </c>
      <c r="B969" s="26" t="s">
        <v>781</v>
      </c>
      <c r="C969" s="27">
        <v>39075</v>
      </c>
      <c r="D969" s="26">
        <v>2006</v>
      </c>
      <c r="E969" s="26">
        <v>49</v>
      </c>
      <c r="F969" s="26">
        <v>1244</v>
      </c>
      <c r="G969" s="26">
        <v>49931</v>
      </c>
      <c r="H969" s="28" t="s">
        <v>3010</v>
      </c>
      <c r="I969" s="28" t="s">
        <v>1270</v>
      </c>
      <c r="J969" s="28" t="s">
        <v>2205</v>
      </c>
    </row>
    <row r="970" spans="1:10" x14ac:dyDescent="0.25">
      <c r="A970" s="26">
        <v>11929</v>
      </c>
      <c r="B970" s="26" t="s">
        <v>904</v>
      </c>
      <c r="C970" s="27">
        <v>39079</v>
      </c>
      <c r="D970" s="26">
        <v>2006</v>
      </c>
      <c r="E970" s="26">
        <v>28</v>
      </c>
      <c r="F970" s="26">
        <v>19</v>
      </c>
      <c r="G970" s="26">
        <v>532</v>
      </c>
      <c r="H970" s="28" t="s">
        <v>3010</v>
      </c>
      <c r="I970" s="28" t="s">
        <v>1274</v>
      </c>
      <c r="J970" s="28" t="s">
        <v>2206</v>
      </c>
    </row>
    <row r="971" spans="1:10" x14ac:dyDescent="0.25">
      <c r="A971" s="26">
        <v>11930</v>
      </c>
      <c r="B971" s="26" t="s">
        <v>47</v>
      </c>
      <c r="C971" s="27">
        <v>39084</v>
      </c>
      <c r="D971" s="26">
        <v>2006</v>
      </c>
      <c r="E971" s="26">
        <v>122</v>
      </c>
      <c r="F971" s="26">
        <v>4141</v>
      </c>
      <c r="G971" s="26">
        <v>57305</v>
      </c>
      <c r="H971" s="28" t="s">
        <v>3010</v>
      </c>
      <c r="I971" s="28" t="s">
        <v>1274</v>
      </c>
      <c r="J971" s="28" t="s">
        <v>2207</v>
      </c>
    </row>
    <row r="972" spans="1:10" x14ac:dyDescent="0.25">
      <c r="A972" s="26">
        <v>11932</v>
      </c>
      <c r="B972" s="26" t="s">
        <v>112</v>
      </c>
      <c r="C972" s="27">
        <v>39086</v>
      </c>
      <c r="D972" s="26">
        <v>2006</v>
      </c>
      <c r="E972" s="26">
        <v>34</v>
      </c>
      <c r="F972" s="26">
        <v>2466</v>
      </c>
      <c r="G972" s="26">
        <v>55405</v>
      </c>
      <c r="H972" s="28" t="s">
        <v>3010</v>
      </c>
      <c r="I972" s="28" t="s">
        <v>1270</v>
      </c>
      <c r="J972" s="28" t="s">
        <v>1886</v>
      </c>
    </row>
    <row r="973" spans="1:10" x14ac:dyDescent="0.25">
      <c r="A973" s="26">
        <v>11931</v>
      </c>
      <c r="B973" s="26" t="s">
        <v>138</v>
      </c>
      <c r="C973" s="27">
        <v>39087</v>
      </c>
      <c r="D973" s="26">
        <v>2006</v>
      </c>
      <c r="E973" s="26">
        <v>11</v>
      </c>
      <c r="F973" s="26">
        <v>475</v>
      </c>
      <c r="G973" s="26">
        <v>4496</v>
      </c>
      <c r="H973" s="28" t="s">
        <v>3010</v>
      </c>
      <c r="I973" s="28" t="s">
        <v>1270</v>
      </c>
      <c r="J973" s="28" t="s">
        <v>2208</v>
      </c>
    </row>
    <row r="974" spans="1:10" x14ac:dyDescent="0.25">
      <c r="A974" s="26">
        <v>11934</v>
      </c>
      <c r="B974" s="26" t="s">
        <v>307</v>
      </c>
      <c r="C974" s="27">
        <v>39092</v>
      </c>
      <c r="D974" s="26">
        <v>2006</v>
      </c>
      <c r="E974" s="26">
        <v>22</v>
      </c>
      <c r="F974" s="26">
        <v>65</v>
      </c>
      <c r="G974" s="26">
        <v>1430</v>
      </c>
      <c r="H974" s="28" t="s">
        <v>3010</v>
      </c>
      <c r="I974" s="28" t="s">
        <v>1270</v>
      </c>
      <c r="J974" s="28" t="s">
        <v>2209</v>
      </c>
    </row>
    <row r="975" spans="1:10" x14ac:dyDescent="0.25">
      <c r="A975" s="26">
        <v>11933</v>
      </c>
      <c r="B975" s="26" t="s">
        <v>342</v>
      </c>
      <c r="C975" s="27">
        <v>39093</v>
      </c>
      <c r="D975" s="26">
        <v>2006</v>
      </c>
      <c r="E975" s="26">
        <v>106</v>
      </c>
      <c r="F975" s="26">
        <v>131</v>
      </c>
      <c r="G975" s="26">
        <v>8966</v>
      </c>
      <c r="H975" s="28" t="s">
        <v>3010</v>
      </c>
      <c r="I975" s="28" t="s">
        <v>1322</v>
      </c>
      <c r="J975" s="28" t="s">
        <v>2210</v>
      </c>
    </row>
    <row r="976" spans="1:10" x14ac:dyDescent="0.25">
      <c r="A976" s="26">
        <v>11942</v>
      </c>
      <c r="B976" s="26" t="s">
        <v>402</v>
      </c>
      <c r="C976" s="27">
        <v>39095</v>
      </c>
      <c r="D976" s="26">
        <v>2006</v>
      </c>
      <c r="E976" s="26">
        <v>485</v>
      </c>
      <c r="F976" s="26">
        <v>19</v>
      </c>
      <c r="G976" s="26">
        <v>9215</v>
      </c>
      <c r="H976" s="28" t="s">
        <v>3010</v>
      </c>
      <c r="I976" s="28" t="s">
        <v>1274</v>
      </c>
      <c r="J976" s="28" t="s">
        <v>2211</v>
      </c>
    </row>
    <row r="977" spans="1:10" x14ac:dyDescent="0.25">
      <c r="A977" s="26">
        <v>11935</v>
      </c>
      <c r="B977" s="26" t="s">
        <v>431</v>
      </c>
      <c r="C977" s="27">
        <v>39096</v>
      </c>
      <c r="D977" s="26">
        <v>2006</v>
      </c>
      <c r="E977" s="26">
        <v>300</v>
      </c>
      <c r="F977" s="26">
        <v>76</v>
      </c>
      <c r="G977" s="26">
        <v>13554</v>
      </c>
      <c r="H977" s="28" t="s">
        <v>3010</v>
      </c>
      <c r="I977" s="28" t="s">
        <v>1274</v>
      </c>
      <c r="J977" s="28" t="s">
        <v>2212</v>
      </c>
    </row>
    <row r="978" spans="1:10" x14ac:dyDescent="0.25">
      <c r="A978" s="26">
        <v>11941</v>
      </c>
      <c r="B978" s="26" t="s">
        <v>455</v>
      </c>
      <c r="C978" s="27">
        <v>39097</v>
      </c>
      <c r="D978" s="26">
        <v>2006</v>
      </c>
      <c r="E978" s="26">
        <v>140</v>
      </c>
      <c r="F978" s="26">
        <v>305</v>
      </c>
      <c r="G978" s="26">
        <v>9350</v>
      </c>
      <c r="H978" s="28" t="s">
        <v>3010</v>
      </c>
      <c r="I978" s="28" t="s">
        <v>1274</v>
      </c>
      <c r="J978" s="28" t="s">
        <v>2213</v>
      </c>
    </row>
    <row r="979" spans="1:10" x14ac:dyDescent="0.25">
      <c r="A979" s="26">
        <v>11943</v>
      </c>
      <c r="B979" s="26" t="s">
        <v>455</v>
      </c>
      <c r="C979" s="27">
        <v>39097</v>
      </c>
      <c r="D979" s="26">
        <v>2006</v>
      </c>
      <c r="E979" s="26">
        <v>98</v>
      </c>
      <c r="F979" s="26">
        <v>18</v>
      </c>
      <c r="G979" s="26">
        <v>1764</v>
      </c>
      <c r="H979" s="28" t="s">
        <v>3011</v>
      </c>
      <c r="I979" s="28" t="s">
        <v>1272</v>
      </c>
      <c r="J979" s="28" t="s">
        <v>2214</v>
      </c>
    </row>
    <row r="980" spans="1:10" x14ac:dyDescent="0.25">
      <c r="A980" s="26">
        <v>11940</v>
      </c>
      <c r="B980" s="26" t="s">
        <v>628</v>
      </c>
      <c r="C980" s="27">
        <v>39102</v>
      </c>
      <c r="D980" s="26">
        <v>2006</v>
      </c>
      <c r="E980" s="26">
        <v>48</v>
      </c>
      <c r="F980" s="26">
        <v>409</v>
      </c>
      <c r="G980" s="26">
        <v>4203</v>
      </c>
      <c r="H980" s="28" t="s">
        <v>3010</v>
      </c>
      <c r="I980" s="28" t="s">
        <v>1283</v>
      </c>
      <c r="J980" s="28" t="s">
        <v>2215</v>
      </c>
    </row>
    <row r="981" spans="1:10" x14ac:dyDescent="0.25">
      <c r="A981" s="26">
        <v>11936</v>
      </c>
      <c r="B981" s="26" t="s">
        <v>689</v>
      </c>
      <c r="C981" s="27">
        <v>39104</v>
      </c>
      <c r="D981" s="26">
        <v>2006</v>
      </c>
      <c r="E981" s="26">
        <v>505</v>
      </c>
      <c r="F981" s="26">
        <v>33</v>
      </c>
      <c r="G981" s="26">
        <v>16352</v>
      </c>
      <c r="H981" s="28" t="s">
        <v>3011</v>
      </c>
      <c r="I981" s="28" t="s">
        <v>1272</v>
      </c>
      <c r="J981" s="28" t="s">
        <v>2216</v>
      </c>
    </row>
    <row r="982" spans="1:10" x14ac:dyDescent="0.25">
      <c r="A982" s="26">
        <v>11937</v>
      </c>
      <c r="B982" s="26" t="s">
        <v>689</v>
      </c>
      <c r="C982" s="27">
        <v>39104</v>
      </c>
      <c r="D982" s="26">
        <v>2006</v>
      </c>
      <c r="E982" s="26">
        <v>33</v>
      </c>
      <c r="F982" s="26">
        <v>111</v>
      </c>
      <c r="G982" s="26">
        <v>3663</v>
      </c>
      <c r="H982" s="28" t="s">
        <v>3010</v>
      </c>
      <c r="I982" s="28" t="s">
        <v>1283</v>
      </c>
      <c r="J982" s="28" t="s">
        <v>2217</v>
      </c>
    </row>
    <row r="983" spans="1:10" x14ac:dyDescent="0.25">
      <c r="A983" s="26">
        <v>11939</v>
      </c>
      <c r="B983" s="26" t="s">
        <v>718</v>
      </c>
      <c r="C983" s="27">
        <v>39105</v>
      </c>
      <c r="D983" s="26">
        <v>2006</v>
      </c>
      <c r="E983" s="26">
        <v>56</v>
      </c>
      <c r="F983" s="26">
        <v>9</v>
      </c>
      <c r="G983" s="26">
        <v>504</v>
      </c>
      <c r="H983" s="28" t="s">
        <v>3010</v>
      </c>
      <c r="I983" s="28" t="s">
        <v>1274</v>
      </c>
      <c r="J983" s="28" t="s">
        <v>2218</v>
      </c>
    </row>
    <row r="984" spans="1:10" x14ac:dyDescent="0.25">
      <c r="A984" s="26">
        <v>11938</v>
      </c>
      <c r="B984" s="26" t="s">
        <v>808</v>
      </c>
      <c r="C984" s="27">
        <v>39108</v>
      </c>
      <c r="D984" s="26">
        <v>2006</v>
      </c>
      <c r="E984" s="26">
        <v>92</v>
      </c>
      <c r="F984" s="26">
        <v>156</v>
      </c>
      <c r="G984" s="26">
        <v>5574</v>
      </c>
      <c r="H984" s="28" t="s">
        <v>3010</v>
      </c>
      <c r="I984" s="28" t="s">
        <v>1322</v>
      </c>
      <c r="J984" s="28" t="s">
        <v>2219</v>
      </c>
    </row>
    <row r="985" spans="1:10" x14ac:dyDescent="0.25">
      <c r="A985" s="26">
        <v>11944</v>
      </c>
      <c r="B985" s="26" t="s">
        <v>964</v>
      </c>
      <c r="C985" s="27">
        <v>39113</v>
      </c>
      <c r="D985" s="26">
        <v>2006</v>
      </c>
      <c r="E985" s="26">
        <v>228</v>
      </c>
      <c r="F985" s="26">
        <v>181</v>
      </c>
      <c r="G985" s="26">
        <v>23825</v>
      </c>
      <c r="H985" s="28" t="s">
        <v>3010</v>
      </c>
      <c r="I985" s="28" t="s">
        <v>1283</v>
      </c>
      <c r="J985" s="28" t="s">
        <v>2220</v>
      </c>
    </row>
    <row r="986" spans="1:10" x14ac:dyDescent="0.25">
      <c r="A986" s="26">
        <v>11945</v>
      </c>
      <c r="B986" s="26" t="s">
        <v>964</v>
      </c>
      <c r="C986" s="27">
        <v>39113</v>
      </c>
      <c r="D986" s="26">
        <v>2006</v>
      </c>
      <c r="E986" s="26">
        <v>497</v>
      </c>
      <c r="F986" s="26">
        <v>17</v>
      </c>
      <c r="G986" s="26">
        <v>8143</v>
      </c>
      <c r="H986" s="28" t="s">
        <v>3011</v>
      </c>
      <c r="I986" s="28" t="s">
        <v>1272</v>
      </c>
      <c r="J986" s="28" t="s">
        <v>2221</v>
      </c>
    </row>
    <row r="987" spans="1:10" x14ac:dyDescent="0.25">
      <c r="A987" s="26">
        <v>11946</v>
      </c>
      <c r="B987" s="26" t="s">
        <v>51</v>
      </c>
      <c r="C987" s="27">
        <v>39115</v>
      </c>
      <c r="D987" s="26">
        <v>2006</v>
      </c>
      <c r="E987" s="26">
        <v>429</v>
      </c>
      <c r="F987" s="26">
        <v>17</v>
      </c>
      <c r="G987" s="26">
        <v>7293</v>
      </c>
      <c r="H987" s="28" t="s">
        <v>3011</v>
      </c>
      <c r="I987" s="28" t="s">
        <v>1272</v>
      </c>
      <c r="J987" s="28" t="s">
        <v>2222</v>
      </c>
    </row>
    <row r="988" spans="1:10" x14ac:dyDescent="0.25">
      <c r="A988" s="26">
        <v>11947</v>
      </c>
      <c r="B988" s="26" t="s">
        <v>141</v>
      </c>
      <c r="C988" s="27">
        <v>39118</v>
      </c>
      <c r="D988" s="26">
        <v>2006</v>
      </c>
      <c r="E988" s="26">
        <v>20</v>
      </c>
      <c r="F988" s="26">
        <v>201</v>
      </c>
      <c r="G988" s="26">
        <v>4020</v>
      </c>
      <c r="H988" s="28" t="s">
        <v>3010</v>
      </c>
      <c r="I988" s="28" t="s">
        <v>1270</v>
      </c>
      <c r="J988" s="28" t="s">
        <v>2223</v>
      </c>
    </row>
    <row r="989" spans="1:10" x14ac:dyDescent="0.25">
      <c r="A989" s="26">
        <v>11948</v>
      </c>
      <c r="B989" s="26" t="s">
        <v>210</v>
      </c>
      <c r="C989" s="27">
        <v>39120</v>
      </c>
      <c r="D989" s="26">
        <v>2006</v>
      </c>
      <c r="E989" s="26">
        <v>30</v>
      </c>
      <c r="F989" s="26">
        <v>54</v>
      </c>
      <c r="G989" s="26">
        <v>2160</v>
      </c>
      <c r="H989" s="28" t="s">
        <v>3011</v>
      </c>
      <c r="I989" s="28" t="s">
        <v>1272</v>
      </c>
      <c r="J989" s="28" t="s">
        <v>2224</v>
      </c>
    </row>
    <row r="990" spans="1:10" x14ac:dyDescent="0.25">
      <c r="A990" s="26">
        <v>11949</v>
      </c>
      <c r="B990" s="26" t="s">
        <v>374</v>
      </c>
      <c r="C990" s="27">
        <v>39125</v>
      </c>
      <c r="D990" s="26">
        <v>2006</v>
      </c>
      <c r="E990" s="26">
        <v>107</v>
      </c>
      <c r="F990" s="26">
        <v>4</v>
      </c>
      <c r="G990" s="26">
        <v>428</v>
      </c>
      <c r="H990" s="28" t="s">
        <v>3011</v>
      </c>
      <c r="I990" s="28" t="s">
        <v>1272</v>
      </c>
      <c r="J990" s="28" t="s">
        <v>2225</v>
      </c>
    </row>
    <row r="991" spans="1:10" x14ac:dyDescent="0.25">
      <c r="A991" s="26">
        <v>11952</v>
      </c>
      <c r="B991" s="26" t="s">
        <v>374</v>
      </c>
      <c r="C991" s="27">
        <v>39125</v>
      </c>
      <c r="D991" s="26">
        <v>2006</v>
      </c>
      <c r="E991" s="26">
        <v>540</v>
      </c>
      <c r="F991" s="26">
        <v>50</v>
      </c>
      <c r="G991" s="26">
        <v>24340</v>
      </c>
      <c r="H991" s="28" t="s">
        <v>3011</v>
      </c>
      <c r="I991" s="28" t="s">
        <v>1272</v>
      </c>
      <c r="J991" s="28" t="s">
        <v>2226</v>
      </c>
    </row>
    <row r="992" spans="1:10" x14ac:dyDescent="0.25">
      <c r="A992" s="26">
        <v>11950</v>
      </c>
      <c r="B992" s="26" t="s">
        <v>457</v>
      </c>
      <c r="C992" s="27">
        <v>39128</v>
      </c>
      <c r="D992" s="26">
        <v>2006</v>
      </c>
      <c r="E992" s="26">
        <v>437</v>
      </c>
      <c r="F992" s="26">
        <v>85</v>
      </c>
      <c r="G992" s="26">
        <v>9739</v>
      </c>
      <c r="H992" s="28" t="s">
        <v>3010</v>
      </c>
      <c r="I992" s="28" t="s">
        <v>1283</v>
      </c>
      <c r="J992" s="28" t="s">
        <v>2227</v>
      </c>
    </row>
    <row r="993" spans="1:10" x14ac:dyDescent="0.25">
      <c r="A993" s="26">
        <v>11951</v>
      </c>
      <c r="B993" s="26" t="s">
        <v>488</v>
      </c>
      <c r="C993" s="27">
        <v>39129</v>
      </c>
      <c r="D993" s="26">
        <v>2006</v>
      </c>
      <c r="E993" s="26">
        <v>172</v>
      </c>
      <c r="F993" s="26">
        <v>44</v>
      </c>
      <c r="G993" s="26">
        <v>7568</v>
      </c>
      <c r="H993" s="28" t="s">
        <v>3011</v>
      </c>
      <c r="I993" s="28" t="s">
        <v>1272</v>
      </c>
      <c r="J993" s="28" t="s">
        <v>2228</v>
      </c>
    </row>
    <row r="994" spans="1:10" x14ac:dyDescent="0.25">
      <c r="A994" s="26">
        <v>11953</v>
      </c>
      <c r="B994" s="26" t="s">
        <v>523</v>
      </c>
      <c r="C994" s="27">
        <v>39131</v>
      </c>
      <c r="D994" s="26">
        <v>2006</v>
      </c>
      <c r="E994" s="26">
        <v>790</v>
      </c>
      <c r="F994" s="26">
        <v>16</v>
      </c>
      <c r="G994" s="26">
        <v>12640</v>
      </c>
      <c r="H994" s="28" t="s">
        <v>3010</v>
      </c>
      <c r="I994" s="28" t="s">
        <v>1274</v>
      </c>
      <c r="J994" s="28" t="s">
        <v>2229</v>
      </c>
    </row>
    <row r="995" spans="1:10" x14ac:dyDescent="0.25">
      <c r="A995" s="26">
        <v>11954</v>
      </c>
      <c r="B995" s="26" t="s">
        <v>594</v>
      </c>
      <c r="C995" s="27">
        <v>39132</v>
      </c>
      <c r="D995" s="26">
        <v>2006</v>
      </c>
      <c r="E995" s="26">
        <v>330</v>
      </c>
      <c r="F995" s="26">
        <v>150</v>
      </c>
      <c r="G995" s="26">
        <v>20394</v>
      </c>
      <c r="H995" s="28" t="s">
        <v>3010</v>
      </c>
      <c r="I995" s="28" t="s">
        <v>1274</v>
      </c>
      <c r="J995" s="28" t="s">
        <v>2230</v>
      </c>
    </row>
    <row r="996" spans="1:10" x14ac:dyDescent="0.25">
      <c r="A996" s="26">
        <v>11955</v>
      </c>
      <c r="B996" s="26" t="s">
        <v>594</v>
      </c>
      <c r="C996" s="27">
        <v>39132</v>
      </c>
      <c r="D996" s="26">
        <v>2006</v>
      </c>
      <c r="E996" s="26">
        <v>432</v>
      </c>
      <c r="F996" s="26">
        <v>10</v>
      </c>
      <c r="G996" s="26">
        <v>4320</v>
      </c>
      <c r="H996" s="28" t="s">
        <v>3011</v>
      </c>
      <c r="I996" s="28" t="s">
        <v>1272</v>
      </c>
      <c r="J996" s="28" t="s">
        <v>2231</v>
      </c>
    </row>
    <row r="997" spans="1:10" x14ac:dyDescent="0.25">
      <c r="A997" s="26">
        <v>11956</v>
      </c>
      <c r="B997" s="26" t="s">
        <v>663</v>
      </c>
      <c r="C997" s="27">
        <v>39134</v>
      </c>
      <c r="D997" s="26">
        <v>2006</v>
      </c>
      <c r="E997" s="26">
        <v>215</v>
      </c>
      <c r="F997" s="26">
        <v>234</v>
      </c>
      <c r="G997" s="26">
        <v>45126</v>
      </c>
      <c r="H997" s="28" t="s">
        <v>3010</v>
      </c>
      <c r="I997" s="28" t="s">
        <v>1274</v>
      </c>
      <c r="J997" s="28" t="s">
        <v>2232</v>
      </c>
    </row>
    <row r="998" spans="1:10" x14ac:dyDescent="0.25">
      <c r="A998" s="26">
        <v>11957</v>
      </c>
      <c r="B998" s="26" t="s">
        <v>877</v>
      </c>
      <c r="C998" s="27">
        <v>39141</v>
      </c>
      <c r="D998" s="26">
        <v>2006</v>
      </c>
      <c r="E998" s="26">
        <v>180</v>
      </c>
      <c r="F998" s="26">
        <v>6</v>
      </c>
      <c r="G998" s="26">
        <v>1080</v>
      </c>
      <c r="H998" s="28" t="s">
        <v>3010</v>
      </c>
      <c r="I998" s="28" t="s">
        <v>1283</v>
      </c>
      <c r="J998" s="28" t="s">
        <v>2233</v>
      </c>
    </row>
    <row r="999" spans="1:10" x14ac:dyDescent="0.25">
      <c r="A999" s="26">
        <v>11958</v>
      </c>
      <c r="B999" s="26" t="s">
        <v>145</v>
      </c>
      <c r="C999" s="27">
        <v>39146</v>
      </c>
      <c r="D999" s="26">
        <v>2006</v>
      </c>
      <c r="E999" s="26">
        <v>34</v>
      </c>
      <c r="F999" s="26">
        <v>23</v>
      </c>
      <c r="G999" s="26">
        <v>782</v>
      </c>
      <c r="H999" s="28" t="s">
        <v>3011</v>
      </c>
      <c r="I999" s="28" t="s">
        <v>1272</v>
      </c>
      <c r="J999" s="28" t="s">
        <v>2234</v>
      </c>
    </row>
    <row r="1000" spans="1:10" x14ac:dyDescent="0.25">
      <c r="A1000" s="26">
        <v>11959</v>
      </c>
      <c r="B1000" s="26" t="s">
        <v>145</v>
      </c>
      <c r="C1000" s="27">
        <v>39146</v>
      </c>
      <c r="D1000" s="26">
        <v>2006</v>
      </c>
      <c r="E1000" s="26">
        <v>240</v>
      </c>
      <c r="F1000" s="26">
        <v>18</v>
      </c>
      <c r="G1000" s="26">
        <v>4320</v>
      </c>
      <c r="H1000" s="28" t="s">
        <v>3011</v>
      </c>
      <c r="I1000" s="28" t="s">
        <v>1272</v>
      </c>
      <c r="J1000" s="28" t="s">
        <v>2235</v>
      </c>
    </row>
    <row r="1001" spans="1:10" x14ac:dyDescent="0.25">
      <c r="A1001" s="26">
        <v>11985</v>
      </c>
      <c r="B1001" s="26" t="s">
        <v>145</v>
      </c>
      <c r="C1001" s="27">
        <v>39146</v>
      </c>
      <c r="D1001" s="26">
        <v>2006</v>
      </c>
      <c r="E1001" s="26">
        <v>192</v>
      </c>
      <c r="F1001" s="26">
        <v>49</v>
      </c>
      <c r="G1001" s="26">
        <v>4874</v>
      </c>
      <c r="H1001" s="28" t="s">
        <v>3011</v>
      </c>
      <c r="I1001" s="28" t="s">
        <v>1272</v>
      </c>
      <c r="J1001" s="28" t="s">
        <v>2236</v>
      </c>
    </row>
    <row r="1002" spans="1:10" x14ac:dyDescent="0.25">
      <c r="A1002" s="26">
        <v>11960</v>
      </c>
      <c r="B1002" s="26" t="s">
        <v>214</v>
      </c>
      <c r="C1002" s="27">
        <v>39148</v>
      </c>
      <c r="D1002" s="26">
        <v>2006</v>
      </c>
      <c r="E1002" s="26">
        <v>54</v>
      </c>
      <c r="F1002" s="26">
        <v>49</v>
      </c>
      <c r="G1002" s="26">
        <v>2646</v>
      </c>
      <c r="H1002" s="28" t="s">
        <v>3010</v>
      </c>
      <c r="I1002" s="28" t="s">
        <v>1274</v>
      </c>
      <c r="J1002" s="28" t="s">
        <v>2237</v>
      </c>
    </row>
    <row r="1003" spans="1:10" x14ac:dyDescent="0.25">
      <c r="A1003" s="26">
        <v>11961</v>
      </c>
      <c r="B1003" s="26" t="s">
        <v>282</v>
      </c>
      <c r="C1003" s="27">
        <v>39150</v>
      </c>
      <c r="D1003" s="26">
        <v>2006</v>
      </c>
      <c r="E1003" s="26">
        <v>16</v>
      </c>
      <c r="F1003" s="26">
        <v>189</v>
      </c>
      <c r="G1003" s="26">
        <v>3024</v>
      </c>
      <c r="H1003" s="28" t="s">
        <v>3010</v>
      </c>
      <c r="I1003" s="28" t="s">
        <v>1270</v>
      </c>
      <c r="J1003" s="28" t="s">
        <v>2238</v>
      </c>
    </row>
    <row r="1004" spans="1:10" x14ac:dyDescent="0.25">
      <c r="A1004" s="26">
        <v>11963</v>
      </c>
      <c r="B1004" s="26" t="s">
        <v>312</v>
      </c>
      <c r="C1004" s="27">
        <v>39151</v>
      </c>
      <c r="D1004" s="26">
        <v>2006</v>
      </c>
      <c r="E1004" s="26">
        <v>21</v>
      </c>
      <c r="F1004" s="26">
        <v>5183</v>
      </c>
      <c r="G1004" s="26">
        <v>108843</v>
      </c>
      <c r="H1004" s="28" t="s">
        <v>3010</v>
      </c>
      <c r="I1004" s="28" t="s">
        <v>1274</v>
      </c>
      <c r="J1004" s="28" t="s">
        <v>2239</v>
      </c>
    </row>
    <row r="1005" spans="1:10" x14ac:dyDescent="0.25">
      <c r="A1005" s="26">
        <v>11964</v>
      </c>
      <c r="B1005" s="26" t="s">
        <v>406</v>
      </c>
      <c r="C1005" s="27">
        <v>39154</v>
      </c>
      <c r="D1005" s="26">
        <v>2006</v>
      </c>
      <c r="E1005" s="26">
        <v>24</v>
      </c>
      <c r="F1005" s="26">
        <v>327</v>
      </c>
      <c r="G1005" s="26">
        <v>5122</v>
      </c>
      <c r="H1005" s="28" t="s">
        <v>3010</v>
      </c>
      <c r="I1005" s="28" t="s">
        <v>1274</v>
      </c>
      <c r="J1005" s="28" t="s">
        <v>2240</v>
      </c>
    </row>
    <row r="1006" spans="1:10" x14ac:dyDescent="0.25">
      <c r="A1006" s="26">
        <v>11965</v>
      </c>
      <c r="B1006" s="26" t="s">
        <v>406</v>
      </c>
      <c r="C1006" s="27">
        <v>39154</v>
      </c>
      <c r="D1006" s="26">
        <v>2006</v>
      </c>
      <c r="E1006" s="26">
        <v>425</v>
      </c>
      <c r="F1006" s="26">
        <v>25</v>
      </c>
      <c r="G1006" s="26">
        <v>10625</v>
      </c>
      <c r="H1006" s="28" t="s">
        <v>3011</v>
      </c>
      <c r="I1006" s="28" t="s">
        <v>1272</v>
      </c>
      <c r="J1006" s="28" t="s">
        <v>2241</v>
      </c>
    </row>
    <row r="1007" spans="1:10" x14ac:dyDescent="0.25">
      <c r="A1007" s="26">
        <v>11966</v>
      </c>
      <c r="B1007" s="26" t="s">
        <v>435</v>
      </c>
      <c r="C1007" s="27">
        <v>39155</v>
      </c>
      <c r="D1007" s="26">
        <v>2006</v>
      </c>
      <c r="E1007" s="26">
        <v>155</v>
      </c>
      <c r="F1007" s="26">
        <v>33</v>
      </c>
      <c r="G1007" s="26">
        <v>5115</v>
      </c>
      <c r="H1007" s="28" t="s">
        <v>3010</v>
      </c>
      <c r="I1007" s="28" t="s">
        <v>1274</v>
      </c>
      <c r="J1007" s="28" t="s">
        <v>2242</v>
      </c>
    </row>
    <row r="1008" spans="1:10" x14ac:dyDescent="0.25">
      <c r="A1008" s="26">
        <v>11967</v>
      </c>
      <c r="B1008" s="26" t="s">
        <v>435</v>
      </c>
      <c r="C1008" s="27">
        <v>39155</v>
      </c>
      <c r="D1008" s="26">
        <v>2006</v>
      </c>
      <c r="E1008" s="26">
        <v>120</v>
      </c>
      <c r="F1008" s="26">
        <v>194</v>
      </c>
      <c r="G1008" s="26">
        <v>17649</v>
      </c>
      <c r="H1008" s="28" t="s">
        <v>3010</v>
      </c>
      <c r="I1008" s="28" t="s">
        <v>1322</v>
      </c>
      <c r="J1008" s="28" t="s">
        <v>2243</v>
      </c>
    </row>
    <row r="1009" spans="1:10" x14ac:dyDescent="0.25">
      <c r="A1009" s="26">
        <v>11968</v>
      </c>
      <c r="B1009" s="26" t="s">
        <v>435</v>
      </c>
      <c r="C1009" s="27">
        <v>39155</v>
      </c>
      <c r="D1009" s="26">
        <v>2006</v>
      </c>
      <c r="E1009" s="26">
        <v>10</v>
      </c>
      <c r="F1009" s="26">
        <v>263</v>
      </c>
      <c r="G1009" s="26">
        <v>2262</v>
      </c>
      <c r="H1009" s="28" t="s">
        <v>3010</v>
      </c>
      <c r="I1009" s="28" t="s">
        <v>1299</v>
      </c>
      <c r="J1009" s="28" t="s">
        <v>2244</v>
      </c>
    </row>
    <row r="1010" spans="1:10" x14ac:dyDescent="0.25">
      <c r="A1010" s="26">
        <v>11969</v>
      </c>
      <c r="B1010" s="26" t="s">
        <v>435</v>
      </c>
      <c r="C1010" s="27">
        <v>39155</v>
      </c>
      <c r="D1010" s="26">
        <v>2006</v>
      </c>
      <c r="E1010" s="26">
        <v>59</v>
      </c>
      <c r="F1010" s="26">
        <v>195</v>
      </c>
      <c r="G1010" s="26">
        <v>10938</v>
      </c>
      <c r="H1010" s="28" t="s">
        <v>3010</v>
      </c>
      <c r="I1010" s="28" t="s">
        <v>1299</v>
      </c>
      <c r="J1010" s="28" t="s">
        <v>2245</v>
      </c>
    </row>
    <row r="1011" spans="1:10" x14ac:dyDescent="0.25">
      <c r="A1011" s="26">
        <v>11970</v>
      </c>
      <c r="B1011" s="26" t="s">
        <v>435</v>
      </c>
      <c r="C1011" s="27">
        <v>39155</v>
      </c>
      <c r="D1011" s="26">
        <v>2006</v>
      </c>
      <c r="E1011" s="26">
        <v>186</v>
      </c>
      <c r="F1011" s="26">
        <v>10</v>
      </c>
      <c r="G1011" s="26">
        <v>1860</v>
      </c>
      <c r="H1011" s="28" t="s">
        <v>3010</v>
      </c>
      <c r="I1011" s="28" t="s">
        <v>1299</v>
      </c>
      <c r="J1011" s="28" t="s">
        <v>2246</v>
      </c>
    </row>
    <row r="1012" spans="1:10" x14ac:dyDescent="0.25">
      <c r="A1012" s="26">
        <v>11971</v>
      </c>
      <c r="B1012" s="26" t="s">
        <v>435</v>
      </c>
      <c r="C1012" s="27">
        <v>39155</v>
      </c>
      <c r="D1012" s="26">
        <v>2006</v>
      </c>
      <c r="E1012" s="26">
        <v>138</v>
      </c>
      <c r="F1012" s="26">
        <v>702</v>
      </c>
      <c r="G1012" s="26">
        <v>28246</v>
      </c>
      <c r="H1012" s="28" t="s">
        <v>3010</v>
      </c>
      <c r="I1012" s="28" t="s">
        <v>1283</v>
      </c>
      <c r="J1012" s="28" t="s">
        <v>2247</v>
      </c>
    </row>
    <row r="1013" spans="1:10" x14ac:dyDescent="0.25">
      <c r="A1013" s="26">
        <v>11972</v>
      </c>
      <c r="B1013" s="26" t="s">
        <v>459</v>
      </c>
      <c r="C1013" s="27">
        <v>39156</v>
      </c>
      <c r="D1013" s="26">
        <v>2006</v>
      </c>
      <c r="E1013" s="26">
        <v>205</v>
      </c>
      <c r="F1013" s="26">
        <v>77</v>
      </c>
      <c r="G1013" s="26">
        <v>15785</v>
      </c>
      <c r="H1013" s="28" t="s">
        <v>3010</v>
      </c>
      <c r="I1013" s="28" t="s">
        <v>1274</v>
      </c>
      <c r="J1013" s="28" t="s">
        <v>2248</v>
      </c>
    </row>
    <row r="1014" spans="1:10" x14ac:dyDescent="0.25">
      <c r="A1014" s="26">
        <v>11973</v>
      </c>
      <c r="B1014" s="26" t="s">
        <v>459</v>
      </c>
      <c r="C1014" s="27">
        <v>39156</v>
      </c>
      <c r="D1014" s="26">
        <v>2006</v>
      </c>
      <c r="E1014" s="26">
        <v>10</v>
      </c>
      <c r="F1014" s="26">
        <v>465</v>
      </c>
      <c r="G1014" s="26">
        <v>3622</v>
      </c>
      <c r="H1014" s="28" t="s">
        <v>3010</v>
      </c>
      <c r="I1014" s="28" t="s">
        <v>1322</v>
      </c>
      <c r="J1014" s="28" t="s">
        <v>2249</v>
      </c>
    </row>
    <row r="1015" spans="1:10" x14ac:dyDescent="0.25">
      <c r="A1015" s="26">
        <v>11975</v>
      </c>
      <c r="B1015" s="26" t="s">
        <v>459</v>
      </c>
      <c r="C1015" s="27">
        <v>39156</v>
      </c>
      <c r="D1015" s="26">
        <v>2006</v>
      </c>
      <c r="E1015" s="26">
        <v>63</v>
      </c>
      <c r="F1015" s="26">
        <v>20</v>
      </c>
      <c r="G1015" s="26">
        <v>1260</v>
      </c>
      <c r="H1015" s="28" t="s">
        <v>3010</v>
      </c>
      <c r="I1015" s="28" t="s">
        <v>1274</v>
      </c>
      <c r="J1015" s="28" t="s">
        <v>2250</v>
      </c>
    </row>
    <row r="1016" spans="1:10" x14ac:dyDescent="0.25">
      <c r="A1016" s="26">
        <v>11974</v>
      </c>
      <c r="B1016" s="26" t="s">
        <v>492</v>
      </c>
      <c r="C1016" s="27">
        <v>39157</v>
      </c>
      <c r="D1016" s="26">
        <v>2006</v>
      </c>
      <c r="E1016" s="26">
        <v>11</v>
      </c>
      <c r="F1016" s="26">
        <v>5639</v>
      </c>
      <c r="G1016" s="26">
        <v>54157</v>
      </c>
      <c r="H1016" s="28" t="s">
        <v>3010</v>
      </c>
      <c r="I1016" s="28" t="s">
        <v>1270</v>
      </c>
      <c r="J1016" s="28" t="s">
        <v>2251</v>
      </c>
    </row>
    <row r="1017" spans="1:10" x14ac:dyDescent="0.25">
      <c r="A1017" s="26">
        <v>11976</v>
      </c>
      <c r="B1017" s="26" t="s">
        <v>492</v>
      </c>
      <c r="C1017" s="27">
        <v>39157</v>
      </c>
      <c r="D1017" s="26">
        <v>2006</v>
      </c>
      <c r="E1017" s="26">
        <v>32</v>
      </c>
      <c r="F1017" s="26">
        <v>17</v>
      </c>
      <c r="G1017" s="26">
        <v>544</v>
      </c>
      <c r="H1017" s="28" t="s">
        <v>3010</v>
      </c>
      <c r="I1017" s="28" t="s">
        <v>1274</v>
      </c>
      <c r="J1017" s="28" t="s">
        <v>2252</v>
      </c>
    </row>
    <row r="1018" spans="1:10" x14ac:dyDescent="0.25">
      <c r="A1018" s="26">
        <v>11977</v>
      </c>
      <c r="B1018" s="26" t="s">
        <v>492</v>
      </c>
      <c r="C1018" s="27">
        <v>39157</v>
      </c>
      <c r="D1018" s="26">
        <v>2006</v>
      </c>
      <c r="E1018" s="26">
        <v>195</v>
      </c>
      <c r="F1018" s="26">
        <v>147</v>
      </c>
      <c r="G1018" s="26">
        <v>12715</v>
      </c>
      <c r="H1018" s="28" t="s">
        <v>3011</v>
      </c>
      <c r="I1018" s="28" t="s">
        <v>1272</v>
      </c>
      <c r="J1018" s="28" t="s">
        <v>2253</v>
      </c>
    </row>
    <row r="1019" spans="1:10" x14ac:dyDescent="0.25">
      <c r="A1019" s="26">
        <v>11978</v>
      </c>
      <c r="B1019" s="26" t="s">
        <v>492</v>
      </c>
      <c r="C1019" s="27">
        <v>39157</v>
      </c>
      <c r="D1019" s="26">
        <v>2006</v>
      </c>
      <c r="E1019" s="26">
        <v>8</v>
      </c>
      <c r="F1019" s="26">
        <v>2466</v>
      </c>
      <c r="G1019" s="26">
        <v>19728</v>
      </c>
      <c r="H1019" s="28" t="s">
        <v>3010</v>
      </c>
      <c r="I1019" s="28" t="s">
        <v>1270</v>
      </c>
      <c r="J1019" s="28" t="s">
        <v>2254</v>
      </c>
    </row>
    <row r="1020" spans="1:10" x14ac:dyDescent="0.25">
      <c r="A1020" s="26">
        <v>11979</v>
      </c>
      <c r="B1020" s="26" t="s">
        <v>492</v>
      </c>
      <c r="C1020" s="27">
        <v>39157</v>
      </c>
      <c r="D1020" s="26">
        <v>2006</v>
      </c>
      <c r="E1020" s="26">
        <v>41</v>
      </c>
      <c r="F1020" s="26">
        <v>2455</v>
      </c>
      <c r="G1020" s="26">
        <v>74319</v>
      </c>
      <c r="H1020" s="28" t="s">
        <v>3010</v>
      </c>
      <c r="I1020" s="28" t="s">
        <v>1274</v>
      </c>
      <c r="J1020" s="28" t="s">
        <v>2255</v>
      </c>
    </row>
    <row r="1021" spans="1:10" x14ac:dyDescent="0.25">
      <c r="A1021" s="26">
        <v>11980</v>
      </c>
      <c r="B1021" s="26" t="s">
        <v>561</v>
      </c>
      <c r="C1021" s="27">
        <v>39159</v>
      </c>
      <c r="D1021" s="26">
        <v>2006</v>
      </c>
      <c r="E1021" s="26">
        <v>90</v>
      </c>
      <c r="F1021" s="26">
        <v>165</v>
      </c>
      <c r="G1021" s="26">
        <v>9998</v>
      </c>
      <c r="H1021" s="28" t="s">
        <v>3010</v>
      </c>
      <c r="I1021" s="28" t="s">
        <v>1322</v>
      </c>
      <c r="J1021" s="28" t="s">
        <v>2256</v>
      </c>
    </row>
    <row r="1022" spans="1:10" x14ac:dyDescent="0.25">
      <c r="A1022" s="26">
        <v>11981</v>
      </c>
      <c r="B1022" s="26" t="s">
        <v>598</v>
      </c>
      <c r="C1022" s="27">
        <v>39160</v>
      </c>
      <c r="D1022" s="26">
        <v>2006</v>
      </c>
      <c r="E1022" s="26">
        <v>122</v>
      </c>
      <c r="F1022" s="26">
        <v>21</v>
      </c>
      <c r="G1022" s="26">
        <v>2562</v>
      </c>
      <c r="H1022" s="28" t="s">
        <v>3010</v>
      </c>
      <c r="I1022" s="28" t="s">
        <v>1322</v>
      </c>
      <c r="J1022" s="28" t="s">
        <v>2257</v>
      </c>
    </row>
    <row r="1023" spans="1:10" x14ac:dyDescent="0.25">
      <c r="A1023" s="26">
        <v>11982</v>
      </c>
      <c r="B1023" s="26" t="s">
        <v>598</v>
      </c>
      <c r="C1023" s="27">
        <v>39160</v>
      </c>
      <c r="D1023" s="26">
        <v>2006</v>
      </c>
      <c r="E1023" s="26">
        <v>56</v>
      </c>
      <c r="F1023" s="26">
        <v>33</v>
      </c>
      <c r="G1023" s="26">
        <v>1848</v>
      </c>
      <c r="H1023" s="28" t="s">
        <v>3010</v>
      </c>
      <c r="I1023" s="28" t="s">
        <v>1274</v>
      </c>
      <c r="J1023" s="28" t="s">
        <v>2258</v>
      </c>
    </row>
    <row r="1024" spans="1:10" x14ac:dyDescent="0.25">
      <c r="A1024" s="26">
        <v>11983</v>
      </c>
      <c r="B1024" s="26" t="s">
        <v>598</v>
      </c>
      <c r="C1024" s="27">
        <v>39160</v>
      </c>
      <c r="D1024" s="26">
        <v>2006</v>
      </c>
      <c r="E1024" s="26">
        <v>80</v>
      </c>
      <c r="F1024" s="26">
        <v>15</v>
      </c>
      <c r="G1024" s="26">
        <v>1200</v>
      </c>
      <c r="H1024" s="28" t="s">
        <v>3011</v>
      </c>
      <c r="I1024" s="28" t="s">
        <v>1272</v>
      </c>
      <c r="J1024" s="28" t="s">
        <v>2259</v>
      </c>
    </row>
    <row r="1025" spans="1:10" x14ac:dyDescent="0.25">
      <c r="A1025" s="26">
        <v>11984</v>
      </c>
      <c r="B1025" s="26" t="s">
        <v>632</v>
      </c>
      <c r="C1025" s="27">
        <v>39161</v>
      </c>
      <c r="D1025" s="26">
        <v>2006</v>
      </c>
      <c r="E1025" s="26">
        <v>176</v>
      </c>
      <c r="F1025" s="26">
        <v>24</v>
      </c>
      <c r="G1025" s="26">
        <v>4224</v>
      </c>
      <c r="H1025" s="28" t="s">
        <v>3011</v>
      </c>
      <c r="I1025" s="28" t="s">
        <v>1272</v>
      </c>
      <c r="J1025" s="28" t="s">
        <v>2260</v>
      </c>
    </row>
    <row r="1026" spans="1:10" x14ac:dyDescent="0.25">
      <c r="A1026" s="26">
        <v>11987</v>
      </c>
      <c r="B1026" s="26" t="s">
        <v>786</v>
      </c>
      <c r="C1026" s="27">
        <v>39166</v>
      </c>
      <c r="D1026" s="26">
        <v>2006</v>
      </c>
      <c r="E1026" s="26">
        <v>342</v>
      </c>
      <c r="F1026" s="26">
        <v>10</v>
      </c>
      <c r="G1026" s="26">
        <v>1710</v>
      </c>
      <c r="H1026" s="28" t="s">
        <v>3011</v>
      </c>
      <c r="I1026" s="28" t="s">
        <v>1272</v>
      </c>
      <c r="J1026" s="28" t="s">
        <v>2261</v>
      </c>
    </row>
    <row r="1027" spans="1:10" x14ac:dyDescent="0.25">
      <c r="A1027" s="26">
        <v>11986</v>
      </c>
      <c r="B1027" s="26" t="s">
        <v>812</v>
      </c>
      <c r="C1027" s="27">
        <v>39167</v>
      </c>
      <c r="D1027" s="26">
        <v>2006</v>
      </c>
      <c r="E1027" s="26">
        <v>15</v>
      </c>
      <c r="F1027" s="26">
        <v>64</v>
      </c>
      <c r="G1027" s="26">
        <v>960</v>
      </c>
      <c r="H1027" s="28" t="s">
        <v>3010</v>
      </c>
      <c r="I1027" s="28" t="s">
        <v>1274</v>
      </c>
      <c r="J1027" s="28" t="s">
        <v>2262</v>
      </c>
    </row>
    <row r="1028" spans="1:10" x14ac:dyDescent="0.25">
      <c r="A1028" s="26">
        <v>11989</v>
      </c>
      <c r="B1028" s="26" t="s">
        <v>842</v>
      </c>
      <c r="C1028" s="27">
        <v>39168</v>
      </c>
      <c r="D1028" s="26">
        <v>2006</v>
      </c>
      <c r="E1028" s="26">
        <v>31</v>
      </c>
      <c r="F1028" s="26">
        <v>33</v>
      </c>
      <c r="G1028" s="26">
        <v>1023</v>
      </c>
      <c r="H1028" s="28" t="s">
        <v>3011</v>
      </c>
      <c r="I1028" s="28" t="s">
        <v>1272</v>
      </c>
      <c r="J1028" s="28" t="s">
        <v>2263</v>
      </c>
    </row>
    <row r="1029" spans="1:10" x14ac:dyDescent="0.25">
      <c r="A1029" s="26">
        <v>12087</v>
      </c>
      <c r="B1029" s="26" t="s">
        <v>842</v>
      </c>
      <c r="C1029" s="27">
        <v>39168</v>
      </c>
      <c r="D1029" s="26">
        <v>2006</v>
      </c>
      <c r="E1029" s="26">
        <v>264</v>
      </c>
      <c r="F1029" s="26">
        <v>42</v>
      </c>
      <c r="G1029" s="26">
        <v>11088</v>
      </c>
      <c r="H1029" s="28" t="s">
        <v>3011</v>
      </c>
      <c r="I1029" s="28" t="s">
        <v>1272</v>
      </c>
      <c r="J1029" s="28" t="s">
        <v>2264</v>
      </c>
    </row>
    <row r="1030" spans="1:10" x14ac:dyDescent="0.25">
      <c r="A1030" s="26">
        <v>11988</v>
      </c>
      <c r="B1030" s="26" t="s">
        <v>881</v>
      </c>
      <c r="C1030" s="27">
        <v>39169</v>
      </c>
      <c r="D1030" s="26">
        <v>2006</v>
      </c>
      <c r="E1030" s="26">
        <v>23</v>
      </c>
      <c r="F1030" s="26">
        <v>40</v>
      </c>
      <c r="G1030" s="26">
        <v>920</v>
      </c>
      <c r="H1030" s="28" t="s">
        <v>3010</v>
      </c>
      <c r="I1030" s="28" t="s">
        <v>1283</v>
      </c>
      <c r="J1030" s="28" t="s">
        <v>2265</v>
      </c>
    </row>
    <row r="1031" spans="1:10" x14ac:dyDescent="0.25">
      <c r="A1031" s="26">
        <v>11990</v>
      </c>
      <c r="B1031" s="26" t="s">
        <v>909</v>
      </c>
      <c r="C1031" s="27">
        <v>39170</v>
      </c>
      <c r="D1031" s="26">
        <v>2006</v>
      </c>
      <c r="E1031" s="26">
        <v>33</v>
      </c>
      <c r="F1031" s="26">
        <v>33</v>
      </c>
      <c r="G1031" s="26">
        <v>1089</v>
      </c>
      <c r="H1031" s="28" t="s">
        <v>3011</v>
      </c>
      <c r="I1031" s="28" t="s">
        <v>1272</v>
      </c>
      <c r="J1031" s="28" t="s">
        <v>2266</v>
      </c>
    </row>
    <row r="1032" spans="1:10" x14ac:dyDescent="0.25">
      <c r="A1032" s="143">
        <v>12088</v>
      </c>
      <c r="B1032" s="143" t="s">
        <v>909</v>
      </c>
      <c r="C1032" s="144">
        <v>39170</v>
      </c>
      <c r="D1032" s="143">
        <v>2006</v>
      </c>
      <c r="E1032" s="143">
        <v>588</v>
      </c>
      <c r="F1032" s="143">
        <v>62</v>
      </c>
      <c r="G1032" s="143">
        <v>0</v>
      </c>
      <c r="H1032" s="145" t="s">
        <v>3011</v>
      </c>
      <c r="I1032" s="145" t="s">
        <v>1272</v>
      </c>
      <c r="J1032" s="145" t="s">
        <v>2267</v>
      </c>
    </row>
    <row r="1033" spans="1:10" x14ac:dyDescent="0.25">
      <c r="A1033" s="26">
        <v>11991</v>
      </c>
      <c r="B1033" s="26" t="s">
        <v>938</v>
      </c>
      <c r="C1033" s="27">
        <v>39171</v>
      </c>
      <c r="D1033" s="26">
        <v>2006</v>
      </c>
      <c r="E1033" s="26">
        <v>93</v>
      </c>
      <c r="F1033" s="26">
        <v>228</v>
      </c>
      <c r="G1033" s="26">
        <v>14094</v>
      </c>
      <c r="H1033" s="28" t="s">
        <v>3010</v>
      </c>
      <c r="I1033" s="28" t="s">
        <v>1274</v>
      </c>
      <c r="J1033" s="28" t="s">
        <v>2268</v>
      </c>
    </row>
    <row r="1034" spans="1:10" x14ac:dyDescent="0.25">
      <c r="A1034" s="26">
        <v>11992</v>
      </c>
      <c r="B1034" s="26" t="s">
        <v>967</v>
      </c>
      <c r="C1034" s="27">
        <v>39172</v>
      </c>
      <c r="D1034" s="26">
        <v>2006</v>
      </c>
      <c r="E1034" s="26">
        <v>155</v>
      </c>
      <c r="F1034" s="26">
        <v>14</v>
      </c>
      <c r="G1034" s="26">
        <v>2170</v>
      </c>
      <c r="H1034" s="28" t="s">
        <v>3010</v>
      </c>
      <c r="I1034" s="28" t="s">
        <v>1274</v>
      </c>
      <c r="J1034" s="28" t="s">
        <v>2269</v>
      </c>
    </row>
    <row r="1035" spans="1:10" x14ac:dyDescent="0.25">
      <c r="A1035" s="26">
        <v>11993</v>
      </c>
      <c r="B1035" s="26" t="s">
        <v>58</v>
      </c>
      <c r="C1035" s="27">
        <v>39174</v>
      </c>
      <c r="D1035" s="26">
        <v>2007</v>
      </c>
      <c r="E1035" s="26">
        <v>210</v>
      </c>
      <c r="F1035" s="26">
        <v>14</v>
      </c>
      <c r="G1035" s="26">
        <v>2940</v>
      </c>
      <c r="H1035" s="28" t="s">
        <v>3010</v>
      </c>
      <c r="I1035" s="28" t="s">
        <v>1274</v>
      </c>
      <c r="J1035" s="28" t="s">
        <v>2270</v>
      </c>
    </row>
    <row r="1036" spans="1:10" x14ac:dyDescent="0.25">
      <c r="A1036" s="26">
        <v>11994</v>
      </c>
      <c r="B1036" s="26" t="s">
        <v>315</v>
      </c>
      <c r="C1036" s="27">
        <v>39182</v>
      </c>
      <c r="D1036" s="26">
        <v>2007</v>
      </c>
      <c r="E1036" s="26">
        <v>43</v>
      </c>
      <c r="F1036" s="26">
        <v>14</v>
      </c>
      <c r="G1036" s="26">
        <v>602</v>
      </c>
      <c r="H1036" s="28" t="s">
        <v>3011</v>
      </c>
      <c r="I1036" s="28" t="s">
        <v>1272</v>
      </c>
      <c r="J1036" s="28" t="s">
        <v>2271</v>
      </c>
    </row>
    <row r="1037" spans="1:10" x14ac:dyDescent="0.25">
      <c r="A1037" s="26">
        <v>11995</v>
      </c>
      <c r="B1037" s="26" t="s">
        <v>315</v>
      </c>
      <c r="C1037" s="27">
        <v>39182</v>
      </c>
      <c r="D1037" s="26">
        <v>2007</v>
      </c>
      <c r="E1037" s="26">
        <v>211</v>
      </c>
      <c r="F1037" s="26">
        <v>15</v>
      </c>
      <c r="G1037" s="26">
        <v>3165</v>
      </c>
      <c r="H1037" s="28" t="s">
        <v>3011</v>
      </c>
      <c r="I1037" s="28" t="s">
        <v>1272</v>
      </c>
      <c r="J1037" s="28" t="s">
        <v>2272</v>
      </c>
    </row>
    <row r="1038" spans="1:10" x14ac:dyDescent="0.25">
      <c r="A1038" s="26">
        <v>11996</v>
      </c>
      <c r="B1038" s="26" t="s">
        <v>352</v>
      </c>
      <c r="C1038" s="27">
        <v>39183</v>
      </c>
      <c r="D1038" s="26">
        <v>2007</v>
      </c>
      <c r="E1038" s="26">
        <v>107</v>
      </c>
      <c r="F1038" s="26">
        <v>29</v>
      </c>
      <c r="G1038" s="26">
        <v>3103</v>
      </c>
      <c r="H1038" s="28" t="s">
        <v>3010</v>
      </c>
      <c r="I1038" s="28" t="s">
        <v>1274</v>
      </c>
      <c r="J1038" s="28" t="s">
        <v>2273</v>
      </c>
    </row>
    <row r="1039" spans="1:10" x14ac:dyDescent="0.25">
      <c r="A1039" s="26">
        <v>11997</v>
      </c>
      <c r="B1039" s="26" t="s">
        <v>352</v>
      </c>
      <c r="C1039" s="27">
        <v>39183</v>
      </c>
      <c r="D1039" s="26">
        <v>2007</v>
      </c>
      <c r="E1039" s="26">
        <v>178</v>
      </c>
      <c r="F1039" s="26">
        <v>12</v>
      </c>
      <c r="G1039" s="26">
        <v>2136</v>
      </c>
      <c r="H1039" s="28" t="s">
        <v>3011</v>
      </c>
      <c r="I1039" s="28" t="s">
        <v>1272</v>
      </c>
      <c r="J1039" s="28" t="s">
        <v>2274</v>
      </c>
    </row>
    <row r="1040" spans="1:10" x14ac:dyDescent="0.25">
      <c r="A1040" s="26">
        <v>11998</v>
      </c>
      <c r="B1040" s="26" t="s">
        <v>408</v>
      </c>
      <c r="C1040" s="27">
        <v>39185</v>
      </c>
      <c r="D1040" s="26">
        <v>2007</v>
      </c>
      <c r="E1040" s="26">
        <v>50</v>
      </c>
      <c r="F1040" s="26">
        <v>206</v>
      </c>
      <c r="G1040" s="26">
        <v>7977</v>
      </c>
      <c r="H1040" s="28" t="s">
        <v>3010</v>
      </c>
      <c r="I1040" s="28" t="s">
        <v>1322</v>
      </c>
      <c r="J1040" s="28" t="s">
        <v>2275</v>
      </c>
    </row>
    <row r="1041" spans="1:10" x14ac:dyDescent="0.25">
      <c r="A1041" s="26">
        <v>11999</v>
      </c>
      <c r="B1041" s="26" t="s">
        <v>408</v>
      </c>
      <c r="C1041" s="27">
        <v>39185</v>
      </c>
      <c r="D1041" s="26">
        <v>2007</v>
      </c>
      <c r="E1041" s="26">
        <v>34</v>
      </c>
      <c r="F1041" s="26">
        <v>24</v>
      </c>
      <c r="G1041" s="26">
        <v>816</v>
      </c>
      <c r="H1041" s="28" t="s">
        <v>3010</v>
      </c>
      <c r="I1041" s="28" t="s">
        <v>1322</v>
      </c>
      <c r="J1041" s="28" t="s">
        <v>2276</v>
      </c>
    </row>
    <row r="1042" spans="1:10" x14ac:dyDescent="0.25">
      <c r="A1042" s="26">
        <v>12000</v>
      </c>
      <c r="B1042" s="26" t="s">
        <v>408</v>
      </c>
      <c r="C1042" s="27">
        <v>39185</v>
      </c>
      <c r="D1042" s="26">
        <v>2007</v>
      </c>
      <c r="E1042" s="26">
        <v>102</v>
      </c>
      <c r="F1042" s="26">
        <v>130</v>
      </c>
      <c r="G1042" s="26">
        <v>13260</v>
      </c>
      <c r="H1042" s="28" t="s">
        <v>3010</v>
      </c>
      <c r="I1042" s="28" t="s">
        <v>1274</v>
      </c>
      <c r="J1042" s="28" t="s">
        <v>2277</v>
      </c>
    </row>
    <row r="1043" spans="1:10" x14ac:dyDescent="0.25">
      <c r="A1043" s="26">
        <v>12001</v>
      </c>
      <c r="B1043" s="26" t="s">
        <v>496</v>
      </c>
      <c r="C1043" s="27">
        <v>39188</v>
      </c>
      <c r="D1043" s="26">
        <v>2007</v>
      </c>
      <c r="E1043" s="26">
        <v>120</v>
      </c>
      <c r="F1043" s="26">
        <v>3</v>
      </c>
      <c r="G1043" s="26">
        <v>360</v>
      </c>
      <c r="H1043" s="28" t="s">
        <v>3011</v>
      </c>
      <c r="I1043" s="28" t="s">
        <v>1272</v>
      </c>
      <c r="J1043" s="28" t="s">
        <v>2278</v>
      </c>
    </row>
    <row r="1044" spans="1:10" x14ac:dyDescent="0.25">
      <c r="A1044" s="26">
        <v>12002</v>
      </c>
      <c r="B1044" s="26" t="s">
        <v>496</v>
      </c>
      <c r="C1044" s="27">
        <v>39188</v>
      </c>
      <c r="D1044" s="26">
        <v>2007</v>
      </c>
      <c r="E1044" s="26">
        <v>223</v>
      </c>
      <c r="F1044" s="26">
        <v>15</v>
      </c>
      <c r="G1044" s="26">
        <v>3345</v>
      </c>
      <c r="H1044" s="28" t="s">
        <v>3011</v>
      </c>
      <c r="I1044" s="28" t="s">
        <v>1272</v>
      </c>
      <c r="J1044" s="28" t="s">
        <v>2279</v>
      </c>
    </row>
    <row r="1045" spans="1:10" x14ac:dyDescent="0.25">
      <c r="A1045" s="26">
        <v>12003</v>
      </c>
      <c r="B1045" s="26" t="s">
        <v>529</v>
      </c>
      <c r="C1045" s="27">
        <v>39189</v>
      </c>
      <c r="D1045" s="26">
        <v>2007</v>
      </c>
      <c r="E1045" s="26">
        <v>87</v>
      </c>
      <c r="F1045" s="26">
        <v>173</v>
      </c>
      <c r="G1045" s="26">
        <v>15051</v>
      </c>
      <c r="H1045" s="28" t="s">
        <v>3010</v>
      </c>
      <c r="I1045" s="28" t="s">
        <v>1270</v>
      </c>
      <c r="J1045" s="28" t="s">
        <v>2280</v>
      </c>
    </row>
    <row r="1046" spans="1:10" x14ac:dyDescent="0.25">
      <c r="A1046" s="26">
        <v>12004</v>
      </c>
      <c r="B1046" s="26" t="s">
        <v>529</v>
      </c>
      <c r="C1046" s="27">
        <v>39189</v>
      </c>
      <c r="D1046" s="26">
        <v>2007</v>
      </c>
      <c r="E1046" s="26">
        <v>4</v>
      </c>
      <c r="F1046" s="26">
        <v>128</v>
      </c>
      <c r="G1046" s="26">
        <v>512</v>
      </c>
      <c r="H1046" s="28" t="s">
        <v>3011</v>
      </c>
      <c r="I1046" s="28" t="s">
        <v>1272</v>
      </c>
      <c r="J1046" s="28" t="s">
        <v>2281</v>
      </c>
    </row>
    <row r="1047" spans="1:10" x14ac:dyDescent="0.25">
      <c r="A1047" s="26">
        <v>12005</v>
      </c>
      <c r="B1047" s="26" t="s">
        <v>529</v>
      </c>
      <c r="C1047" s="27">
        <v>39189</v>
      </c>
      <c r="D1047" s="26">
        <v>2007</v>
      </c>
      <c r="E1047" s="26">
        <v>172</v>
      </c>
      <c r="F1047" s="26">
        <v>91</v>
      </c>
      <c r="G1047" s="26">
        <v>15652</v>
      </c>
      <c r="H1047" s="28" t="s">
        <v>3011</v>
      </c>
      <c r="I1047" s="28" t="s">
        <v>1272</v>
      </c>
      <c r="J1047" s="28" t="s">
        <v>2282</v>
      </c>
    </row>
    <row r="1048" spans="1:10" x14ac:dyDescent="0.25">
      <c r="A1048" s="26">
        <v>12006</v>
      </c>
      <c r="B1048" s="26" t="s">
        <v>529</v>
      </c>
      <c r="C1048" s="27">
        <v>39189</v>
      </c>
      <c r="D1048" s="26">
        <v>2007</v>
      </c>
      <c r="E1048" s="26">
        <v>25</v>
      </c>
      <c r="F1048" s="26">
        <v>15</v>
      </c>
      <c r="G1048" s="26">
        <v>375</v>
      </c>
      <c r="H1048" s="28" t="s">
        <v>3011</v>
      </c>
      <c r="I1048" s="28" t="s">
        <v>1272</v>
      </c>
      <c r="J1048" s="28" t="s">
        <v>2283</v>
      </c>
    </row>
    <row r="1049" spans="1:10" x14ac:dyDescent="0.25">
      <c r="A1049" s="26">
        <v>12007</v>
      </c>
      <c r="B1049" s="26" t="s">
        <v>565</v>
      </c>
      <c r="C1049" s="27">
        <v>39190</v>
      </c>
      <c r="D1049" s="26">
        <v>2007</v>
      </c>
      <c r="E1049" s="26">
        <v>44</v>
      </c>
      <c r="F1049" s="26">
        <v>206</v>
      </c>
      <c r="G1049" s="26">
        <v>2732</v>
      </c>
      <c r="H1049" s="28" t="s">
        <v>3010</v>
      </c>
      <c r="I1049" s="28" t="s">
        <v>1274</v>
      </c>
      <c r="J1049" s="28" t="s">
        <v>2284</v>
      </c>
    </row>
    <row r="1050" spans="1:10" x14ac:dyDescent="0.25">
      <c r="A1050" s="26">
        <v>12009</v>
      </c>
      <c r="B1050" s="26" t="s">
        <v>816</v>
      </c>
      <c r="C1050" s="27">
        <v>39198</v>
      </c>
      <c r="D1050" s="26">
        <v>2007</v>
      </c>
      <c r="E1050" s="26">
        <v>25</v>
      </c>
      <c r="F1050" s="26">
        <v>1082</v>
      </c>
      <c r="G1050" s="26">
        <v>27050</v>
      </c>
      <c r="H1050" s="28" t="s">
        <v>3010</v>
      </c>
      <c r="I1050" s="28" t="s">
        <v>1283</v>
      </c>
      <c r="J1050" s="28" t="s">
        <v>2285</v>
      </c>
    </row>
    <row r="1051" spans="1:10" x14ac:dyDescent="0.25">
      <c r="A1051" s="26">
        <v>12011</v>
      </c>
      <c r="B1051" s="26" t="s">
        <v>20</v>
      </c>
      <c r="C1051" s="27">
        <v>39203</v>
      </c>
      <c r="D1051" s="26">
        <v>2007</v>
      </c>
      <c r="E1051" s="26">
        <v>31</v>
      </c>
      <c r="F1051" s="26">
        <v>38</v>
      </c>
      <c r="G1051" s="26">
        <v>2470</v>
      </c>
      <c r="H1051" s="28" t="s">
        <v>3011</v>
      </c>
      <c r="I1051" s="28" t="s">
        <v>1272</v>
      </c>
      <c r="J1051" s="28" t="s">
        <v>2286</v>
      </c>
    </row>
    <row r="1052" spans="1:10" x14ac:dyDescent="0.25">
      <c r="A1052" s="26">
        <v>12012</v>
      </c>
      <c r="B1052" s="26" t="s">
        <v>20</v>
      </c>
      <c r="C1052" s="27">
        <v>39203</v>
      </c>
      <c r="D1052" s="26">
        <v>2007</v>
      </c>
      <c r="E1052" s="26">
        <v>405</v>
      </c>
      <c r="F1052" s="26">
        <v>9</v>
      </c>
      <c r="G1052" s="26">
        <v>3645</v>
      </c>
      <c r="H1052" s="28" t="s">
        <v>3011</v>
      </c>
      <c r="I1052" s="28" t="s">
        <v>1272</v>
      </c>
      <c r="J1052" s="28" t="s">
        <v>2287</v>
      </c>
    </row>
    <row r="1053" spans="1:10" x14ac:dyDescent="0.25">
      <c r="A1053" s="26">
        <v>12013</v>
      </c>
      <c r="B1053" s="26" t="s">
        <v>20</v>
      </c>
      <c r="C1053" s="27">
        <v>39203</v>
      </c>
      <c r="D1053" s="26">
        <v>2007</v>
      </c>
      <c r="E1053" s="26">
        <v>360</v>
      </c>
      <c r="F1053" s="26">
        <v>180</v>
      </c>
      <c r="G1053" s="26">
        <v>14312</v>
      </c>
      <c r="H1053" s="28" t="s">
        <v>3010</v>
      </c>
      <c r="I1053" s="28" t="s">
        <v>1449</v>
      </c>
      <c r="J1053" s="28" t="s">
        <v>2288</v>
      </c>
    </row>
    <row r="1054" spans="1:10" x14ac:dyDescent="0.25">
      <c r="A1054" s="26">
        <v>12014</v>
      </c>
      <c r="B1054" s="26" t="s">
        <v>20</v>
      </c>
      <c r="C1054" s="27">
        <v>39203</v>
      </c>
      <c r="D1054" s="26">
        <v>2007</v>
      </c>
      <c r="E1054" s="26">
        <v>501</v>
      </c>
      <c r="F1054" s="26">
        <v>303</v>
      </c>
      <c r="G1054" s="26">
        <v>44733</v>
      </c>
      <c r="H1054" s="28" t="s">
        <v>3011</v>
      </c>
      <c r="I1054" s="28" t="s">
        <v>1272</v>
      </c>
      <c r="J1054" s="28" t="s">
        <v>2289</v>
      </c>
    </row>
    <row r="1055" spans="1:10" x14ac:dyDescent="0.25">
      <c r="A1055" s="26">
        <v>12015</v>
      </c>
      <c r="B1055" s="26" t="s">
        <v>20</v>
      </c>
      <c r="C1055" s="27">
        <v>39203</v>
      </c>
      <c r="D1055" s="26">
        <v>2007</v>
      </c>
      <c r="E1055" s="26">
        <v>400</v>
      </c>
      <c r="F1055" s="26">
        <v>109</v>
      </c>
      <c r="G1055" s="26">
        <v>24543</v>
      </c>
      <c r="H1055" s="28" t="s">
        <v>3011</v>
      </c>
      <c r="I1055" s="28" t="s">
        <v>1272</v>
      </c>
      <c r="J1055" s="28" t="s">
        <v>2290</v>
      </c>
    </row>
    <row r="1056" spans="1:10" x14ac:dyDescent="0.25">
      <c r="A1056" s="26">
        <v>12016</v>
      </c>
      <c r="B1056" s="26" t="s">
        <v>20</v>
      </c>
      <c r="C1056" s="27">
        <v>39203</v>
      </c>
      <c r="D1056" s="26">
        <v>2007</v>
      </c>
      <c r="E1056" s="26">
        <v>58</v>
      </c>
      <c r="F1056" s="26">
        <v>18</v>
      </c>
      <c r="G1056" s="26">
        <v>1044</v>
      </c>
      <c r="H1056" s="28" t="s">
        <v>3011</v>
      </c>
      <c r="I1056" s="28" t="s">
        <v>1272</v>
      </c>
      <c r="J1056" s="28" t="s">
        <v>2291</v>
      </c>
    </row>
    <row r="1057" spans="1:10" x14ac:dyDescent="0.25">
      <c r="A1057" s="26">
        <v>12017</v>
      </c>
      <c r="B1057" s="26" t="s">
        <v>89</v>
      </c>
      <c r="C1057" s="27">
        <v>39205</v>
      </c>
      <c r="D1057" s="26">
        <v>2007</v>
      </c>
      <c r="E1057" s="26">
        <v>234</v>
      </c>
      <c r="F1057" s="26">
        <v>8</v>
      </c>
      <c r="G1057" s="26">
        <v>1872</v>
      </c>
      <c r="H1057" s="28" t="s">
        <v>3011</v>
      </c>
      <c r="I1057" s="28" t="s">
        <v>1272</v>
      </c>
      <c r="J1057" s="28" t="s">
        <v>2292</v>
      </c>
    </row>
    <row r="1058" spans="1:10" x14ac:dyDescent="0.25">
      <c r="A1058" s="26">
        <v>12018</v>
      </c>
      <c r="B1058" s="26" t="s">
        <v>89</v>
      </c>
      <c r="C1058" s="27">
        <v>39205</v>
      </c>
      <c r="D1058" s="26">
        <v>2007</v>
      </c>
      <c r="E1058" s="26">
        <v>53</v>
      </c>
      <c r="F1058" s="26">
        <v>917</v>
      </c>
      <c r="G1058" s="26">
        <v>10588</v>
      </c>
      <c r="H1058" s="28" t="s">
        <v>3010</v>
      </c>
      <c r="I1058" s="28" t="s">
        <v>1283</v>
      </c>
      <c r="J1058" s="28" t="s">
        <v>2293</v>
      </c>
    </row>
    <row r="1059" spans="1:10" x14ac:dyDescent="0.25">
      <c r="A1059" s="26">
        <v>12019</v>
      </c>
      <c r="B1059" s="26" t="s">
        <v>89</v>
      </c>
      <c r="C1059" s="27">
        <v>39205</v>
      </c>
      <c r="D1059" s="26">
        <v>2007</v>
      </c>
      <c r="E1059" s="26">
        <v>58</v>
      </c>
      <c r="F1059" s="26">
        <v>8</v>
      </c>
      <c r="G1059" s="26">
        <v>464</v>
      </c>
      <c r="H1059" s="28" t="s">
        <v>3011</v>
      </c>
      <c r="I1059" s="28" t="s">
        <v>1272</v>
      </c>
      <c r="J1059" s="28" t="s">
        <v>2294</v>
      </c>
    </row>
    <row r="1060" spans="1:10" x14ac:dyDescent="0.25">
      <c r="A1060" s="26">
        <v>12020</v>
      </c>
      <c r="B1060" s="26" t="s">
        <v>182</v>
      </c>
      <c r="C1060" s="27">
        <v>39208</v>
      </c>
      <c r="D1060" s="26">
        <v>2007</v>
      </c>
      <c r="E1060" s="26">
        <v>21</v>
      </c>
      <c r="F1060" s="26">
        <v>94</v>
      </c>
      <c r="G1060" s="26">
        <v>1840</v>
      </c>
      <c r="H1060" s="28" t="s">
        <v>3010</v>
      </c>
      <c r="I1060" s="28" t="s">
        <v>1270</v>
      </c>
      <c r="J1060" s="28" t="s">
        <v>2295</v>
      </c>
    </row>
    <row r="1061" spans="1:10" x14ac:dyDescent="0.25">
      <c r="A1061" s="26">
        <v>12021</v>
      </c>
      <c r="B1061" s="26" t="s">
        <v>255</v>
      </c>
      <c r="C1061" s="27">
        <v>39210</v>
      </c>
      <c r="D1061" s="26">
        <v>2007</v>
      </c>
      <c r="E1061" s="26">
        <v>355</v>
      </c>
      <c r="F1061" s="26">
        <v>18</v>
      </c>
      <c r="G1061" s="26">
        <v>6390</v>
      </c>
      <c r="H1061" s="28" t="s">
        <v>3011</v>
      </c>
      <c r="I1061" s="28" t="s">
        <v>1272</v>
      </c>
      <c r="J1061" s="28" t="s">
        <v>2296</v>
      </c>
    </row>
    <row r="1062" spans="1:10" x14ac:dyDescent="0.25">
      <c r="A1062" s="26">
        <v>12022</v>
      </c>
      <c r="B1062" s="26" t="s">
        <v>287</v>
      </c>
      <c r="C1062" s="27">
        <v>39211</v>
      </c>
      <c r="D1062" s="26">
        <v>2007</v>
      </c>
      <c r="E1062" s="26">
        <v>45</v>
      </c>
      <c r="F1062" s="26">
        <v>17</v>
      </c>
      <c r="G1062" s="26">
        <v>1462</v>
      </c>
      <c r="H1062" s="28" t="s">
        <v>3011</v>
      </c>
      <c r="I1062" s="28" t="s">
        <v>1272</v>
      </c>
      <c r="J1062" s="28" t="s">
        <v>2297</v>
      </c>
    </row>
    <row r="1063" spans="1:10" x14ac:dyDescent="0.25">
      <c r="A1063" s="26">
        <v>12023</v>
      </c>
      <c r="B1063" s="26" t="s">
        <v>287</v>
      </c>
      <c r="C1063" s="27">
        <v>39211</v>
      </c>
      <c r="D1063" s="26">
        <v>2007</v>
      </c>
      <c r="E1063" s="26">
        <v>49</v>
      </c>
      <c r="F1063" s="26">
        <v>5063</v>
      </c>
      <c r="G1063" s="26">
        <v>100389</v>
      </c>
      <c r="H1063" s="28" t="s">
        <v>3010</v>
      </c>
      <c r="I1063" s="28" t="s">
        <v>1274</v>
      </c>
      <c r="J1063" s="28" t="s">
        <v>2298</v>
      </c>
    </row>
    <row r="1064" spans="1:10" x14ac:dyDescent="0.25">
      <c r="A1064" s="26">
        <v>12024</v>
      </c>
      <c r="B1064" s="26" t="s">
        <v>464</v>
      </c>
      <c r="C1064" s="27">
        <v>39217</v>
      </c>
      <c r="D1064" s="26">
        <v>2007</v>
      </c>
      <c r="E1064" s="26">
        <v>360</v>
      </c>
      <c r="F1064" s="26">
        <v>18</v>
      </c>
      <c r="G1064" s="26">
        <v>6480</v>
      </c>
      <c r="H1064" s="28" t="s">
        <v>3011</v>
      </c>
      <c r="I1064" s="28" t="s">
        <v>1272</v>
      </c>
      <c r="J1064" s="28" t="s">
        <v>2299</v>
      </c>
    </row>
    <row r="1065" spans="1:10" x14ac:dyDescent="0.25">
      <c r="A1065" s="26">
        <v>12025</v>
      </c>
      <c r="B1065" s="26" t="s">
        <v>464</v>
      </c>
      <c r="C1065" s="27">
        <v>39218</v>
      </c>
      <c r="D1065" s="26">
        <v>2007</v>
      </c>
      <c r="E1065" s="26">
        <v>725</v>
      </c>
      <c r="F1065" s="26">
        <v>42</v>
      </c>
      <c r="G1065" s="26">
        <v>15364</v>
      </c>
      <c r="H1065" s="28" t="s">
        <v>3010</v>
      </c>
      <c r="I1065" s="28" t="s">
        <v>1274</v>
      </c>
      <c r="J1065" s="28" t="s">
        <v>2300</v>
      </c>
    </row>
    <row r="1066" spans="1:10" x14ac:dyDescent="0.25">
      <c r="A1066" s="26">
        <v>12028</v>
      </c>
      <c r="B1066" s="26" t="s">
        <v>464</v>
      </c>
      <c r="C1066" s="27">
        <v>39217</v>
      </c>
      <c r="D1066" s="26">
        <v>2007</v>
      </c>
      <c r="E1066" s="26">
        <v>37</v>
      </c>
      <c r="F1066" s="26">
        <v>90</v>
      </c>
      <c r="G1066" s="26">
        <v>3141</v>
      </c>
      <c r="H1066" s="28" t="s">
        <v>3010</v>
      </c>
      <c r="I1066" s="28" t="s">
        <v>1283</v>
      </c>
      <c r="J1066" s="28" t="s">
        <v>2301</v>
      </c>
    </row>
    <row r="1067" spans="1:10" x14ac:dyDescent="0.25">
      <c r="A1067" s="26">
        <v>12027</v>
      </c>
      <c r="B1067" s="26" t="s">
        <v>569</v>
      </c>
      <c r="C1067" s="27">
        <v>39220</v>
      </c>
      <c r="D1067" s="26">
        <v>2007</v>
      </c>
      <c r="E1067" s="26">
        <v>285</v>
      </c>
      <c r="F1067" s="26">
        <v>924</v>
      </c>
      <c r="G1067" s="26">
        <v>124048</v>
      </c>
      <c r="H1067" s="28" t="s">
        <v>3010</v>
      </c>
      <c r="I1067" s="28" t="s">
        <v>1283</v>
      </c>
      <c r="J1067" s="28" t="s">
        <v>2302</v>
      </c>
    </row>
    <row r="1068" spans="1:10" x14ac:dyDescent="0.25">
      <c r="A1068" s="26">
        <v>12026</v>
      </c>
      <c r="B1068" s="26" t="s">
        <v>604</v>
      </c>
      <c r="C1068" s="27">
        <v>39221</v>
      </c>
      <c r="D1068" s="26">
        <v>2007</v>
      </c>
      <c r="E1068" s="26">
        <v>239</v>
      </c>
      <c r="F1068" s="26">
        <v>11</v>
      </c>
      <c r="G1068" s="26">
        <v>2627</v>
      </c>
      <c r="H1068" s="28" t="s">
        <v>3011</v>
      </c>
      <c r="I1068" s="28" t="s">
        <v>1272</v>
      </c>
      <c r="J1068" s="28" t="s">
        <v>2303</v>
      </c>
    </row>
    <row r="1069" spans="1:10" x14ac:dyDescent="0.25">
      <c r="A1069" s="26">
        <v>12030</v>
      </c>
      <c r="B1069" s="26" t="s">
        <v>670</v>
      </c>
      <c r="C1069" s="27">
        <v>39223</v>
      </c>
      <c r="D1069" s="26">
        <v>2007</v>
      </c>
      <c r="E1069" s="26">
        <v>65</v>
      </c>
      <c r="F1069" s="26">
        <v>12</v>
      </c>
      <c r="G1069" s="26">
        <v>2040</v>
      </c>
      <c r="H1069" s="28" t="s">
        <v>3011</v>
      </c>
      <c r="I1069" s="28" t="s">
        <v>1272</v>
      </c>
      <c r="J1069" s="28" t="s">
        <v>2304</v>
      </c>
    </row>
    <row r="1070" spans="1:10" x14ac:dyDescent="0.25">
      <c r="A1070" s="26">
        <v>12029</v>
      </c>
      <c r="B1070" s="26" t="s">
        <v>729</v>
      </c>
      <c r="C1070" s="27">
        <v>39225</v>
      </c>
      <c r="D1070" s="26">
        <v>2007</v>
      </c>
      <c r="E1070" s="26">
        <v>370</v>
      </c>
      <c r="F1070" s="26">
        <v>276</v>
      </c>
      <c r="G1070" s="26">
        <v>37424</v>
      </c>
      <c r="H1070" s="28" t="s">
        <v>3011</v>
      </c>
      <c r="I1070" s="28" t="s">
        <v>1272</v>
      </c>
      <c r="J1070" s="28" t="s">
        <v>2305</v>
      </c>
    </row>
    <row r="1071" spans="1:10" x14ac:dyDescent="0.25">
      <c r="A1071" s="26">
        <v>12031</v>
      </c>
      <c r="B1071" s="26" t="s">
        <v>819</v>
      </c>
      <c r="C1071" s="27">
        <v>39228</v>
      </c>
      <c r="D1071" s="26">
        <v>2007</v>
      </c>
      <c r="E1071" s="26">
        <v>172</v>
      </c>
      <c r="F1071" s="26">
        <v>7</v>
      </c>
      <c r="G1071" s="26">
        <v>1204</v>
      </c>
      <c r="H1071" s="28" t="s">
        <v>3010</v>
      </c>
      <c r="I1071" s="28" t="s">
        <v>1270</v>
      </c>
      <c r="J1071" s="28" t="s">
        <v>2306</v>
      </c>
    </row>
    <row r="1072" spans="1:10" x14ac:dyDescent="0.25">
      <c r="A1072" s="26">
        <v>12032</v>
      </c>
      <c r="B1072" s="26" t="s">
        <v>888</v>
      </c>
      <c r="C1072" s="27">
        <v>39230</v>
      </c>
      <c r="D1072" s="26">
        <v>2007</v>
      </c>
      <c r="E1072" s="26">
        <v>51</v>
      </c>
      <c r="F1072" s="26">
        <v>70</v>
      </c>
      <c r="G1072" s="26">
        <v>1458</v>
      </c>
      <c r="H1072" s="28" t="s">
        <v>3010</v>
      </c>
      <c r="I1072" s="28" t="s">
        <v>1274</v>
      </c>
      <c r="J1072" s="28" t="s">
        <v>2307</v>
      </c>
    </row>
    <row r="1073" spans="1:10" x14ac:dyDescent="0.25">
      <c r="A1073" s="26">
        <v>12034</v>
      </c>
      <c r="B1073" s="26" t="s">
        <v>888</v>
      </c>
      <c r="C1073" s="27">
        <v>39230</v>
      </c>
      <c r="D1073" s="26">
        <v>2007</v>
      </c>
      <c r="E1073" s="26">
        <v>345</v>
      </c>
      <c r="F1073" s="26">
        <v>44</v>
      </c>
      <c r="G1073" s="26">
        <v>13805</v>
      </c>
      <c r="H1073" s="28" t="s">
        <v>3011</v>
      </c>
      <c r="I1073" s="28" t="s">
        <v>1272</v>
      </c>
      <c r="J1073" s="28" t="s">
        <v>2308</v>
      </c>
    </row>
    <row r="1074" spans="1:10" x14ac:dyDescent="0.25">
      <c r="A1074" s="26">
        <v>12036</v>
      </c>
      <c r="B1074" s="26" t="s">
        <v>914</v>
      </c>
      <c r="C1074" s="27">
        <v>39231</v>
      </c>
      <c r="D1074" s="26">
        <v>2007</v>
      </c>
      <c r="E1074" s="26">
        <v>4</v>
      </c>
      <c r="F1074" s="26">
        <v>3</v>
      </c>
      <c r="G1074" s="26">
        <v>12</v>
      </c>
      <c r="H1074" s="28" t="s">
        <v>3011</v>
      </c>
      <c r="I1074" s="28" t="s">
        <v>1272</v>
      </c>
      <c r="J1074" s="28" t="s">
        <v>2309</v>
      </c>
    </row>
    <row r="1075" spans="1:10" x14ac:dyDescent="0.25">
      <c r="A1075" s="26">
        <v>12035</v>
      </c>
      <c r="B1075" s="26" t="s">
        <v>947</v>
      </c>
      <c r="C1075" s="27">
        <v>39232</v>
      </c>
      <c r="D1075" s="26">
        <v>2007</v>
      </c>
      <c r="E1075" s="26">
        <v>29</v>
      </c>
      <c r="F1075" s="26">
        <v>2</v>
      </c>
      <c r="G1075" s="26">
        <v>58</v>
      </c>
      <c r="H1075" s="28" t="s">
        <v>3011</v>
      </c>
      <c r="I1075" s="28" t="s">
        <v>1272</v>
      </c>
      <c r="J1075" s="28" t="s">
        <v>2310</v>
      </c>
    </row>
    <row r="1076" spans="1:10" x14ac:dyDescent="0.25">
      <c r="A1076" s="26">
        <v>12033</v>
      </c>
      <c r="B1076" s="26" t="s">
        <v>972</v>
      </c>
      <c r="C1076" s="27">
        <v>39233</v>
      </c>
      <c r="D1076" s="26">
        <v>2007</v>
      </c>
      <c r="E1076" s="26">
        <v>125</v>
      </c>
      <c r="F1076" s="26">
        <v>958</v>
      </c>
      <c r="G1076" s="26">
        <v>56825</v>
      </c>
      <c r="H1076" s="28" t="s">
        <v>3010</v>
      </c>
      <c r="I1076" s="28" t="s">
        <v>1274</v>
      </c>
      <c r="J1076" s="28" t="s">
        <v>2311</v>
      </c>
    </row>
    <row r="1077" spans="1:10" x14ac:dyDescent="0.25">
      <c r="A1077" s="26">
        <v>12069</v>
      </c>
      <c r="B1077" s="26" t="s">
        <v>24</v>
      </c>
      <c r="C1077" s="27">
        <v>39234</v>
      </c>
      <c r="D1077" s="26">
        <v>2007</v>
      </c>
      <c r="E1077" s="26">
        <v>315</v>
      </c>
      <c r="F1077" s="26">
        <v>11</v>
      </c>
      <c r="G1077" s="26">
        <v>3465</v>
      </c>
      <c r="H1077" s="28" t="s">
        <v>3011</v>
      </c>
      <c r="I1077" s="28" t="s">
        <v>1272</v>
      </c>
      <c r="J1077" s="28" t="s">
        <v>2312</v>
      </c>
    </row>
    <row r="1078" spans="1:10" x14ac:dyDescent="0.25">
      <c r="A1078" s="26">
        <v>12072</v>
      </c>
      <c r="B1078" s="26" t="s">
        <v>24</v>
      </c>
      <c r="C1078" s="27">
        <v>39234</v>
      </c>
      <c r="D1078" s="26">
        <v>2007</v>
      </c>
      <c r="E1078" s="26">
        <v>114</v>
      </c>
      <c r="F1078" s="26">
        <v>16</v>
      </c>
      <c r="G1078" s="26">
        <v>1824</v>
      </c>
      <c r="H1078" s="28" t="s">
        <v>3011</v>
      </c>
      <c r="I1078" s="28" t="s">
        <v>1272</v>
      </c>
      <c r="J1078" s="28" t="s">
        <v>2313</v>
      </c>
    </row>
    <row r="1079" spans="1:10" x14ac:dyDescent="0.25">
      <c r="A1079" s="26">
        <v>12071</v>
      </c>
      <c r="B1079" s="26" t="s">
        <v>63</v>
      </c>
      <c r="C1079" s="27">
        <v>39235</v>
      </c>
      <c r="D1079" s="26">
        <v>2007</v>
      </c>
      <c r="E1079" s="26">
        <v>182</v>
      </c>
      <c r="F1079" s="26">
        <v>90</v>
      </c>
      <c r="G1079" s="26">
        <v>12470</v>
      </c>
      <c r="H1079" s="28" t="s">
        <v>3011</v>
      </c>
      <c r="I1079" s="28" t="s">
        <v>1272</v>
      </c>
      <c r="J1079" s="28" t="s">
        <v>2314</v>
      </c>
    </row>
    <row r="1080" spans="1:10" x14ac:dyDescent="0.25">
      <c r="A1080" s="26">
        <v>12037</v>
      </c>
      <c r="B1080" s="26" t="s">
        <v>153</v>
      </c>
      <c r="C1080" s="27">
        <v>39238</v>
      </c>
      <c r="D1080" s="26">
        <v>2007</v>
      </c>
      <c r="E1080" s="26">
        <v>109</v>
      </c>
      <c r="F1080" s="26">
        <v>61</v>
      </c>
      <c r="G1080" s="26">
        <v>3983</v>
      </c>
      <c r="H1080" s="28" t="s">
        <v>3010</v>
      </c>
      <c r="I1080" s="28" t="s">
        <v>1299</v>
      </c>
      <c r="J1080" s="28" t="s">
        <v>2315</v>
      </c>
    </row>
    <row r="1081" spans="1:10" x14ac:dyDescent="0.25">
      <c r="A1081" s="26">
        <v>12070</v>
      </c>
      <c r="B1081" s="26" t="s">
        <v>153</v>
      </c>
      <c r="C1081" s="27">
        <v>39238</v>
      </c>
      <c r="D1081" s="26">
        <v>2007</v>
      </c>
      <c r="E1081" s="26">
        <v>26</v>
      </c>
      <c r="F1081" s="26">
        <v>65</v>
      </c>
      <c r="G1081" s="26">
        <v>1690</v>
      </c>
      <c r="H1081" s="28" t="s">
        <v>3011</v>
      </c>
      <c r="I1081" s="28" t="s">
        <v>1272</v>
      </c>
      <c r="J1081" s="28" t="s">
        <v>2316</v>
      </c>
    </row>
    <row r="1082" spans="1:10" x14ac:dyDescent="0.25">
      <c r="A1082" s="26">
        <v>12073</v>
      </c>
      <c r="B1082" s="26" t="s">
        <v>153</v>
      </c>
      <c r="C1082" s="27">
        <v>39238</v>
      </c>
      <c r="D1082" s="26">
        <v>2007</v>
      </c>
      <c r="E1082" s="26">
        <v>248</v>
      </c>
      <c r="F1082" s="26">
        <v>42</v>
      </c>
      <c r="G1082" s="26">
        <v>10416</v>
      </c>
      <c r="H1082" s="28" t="s">
        <v>3011</v>
      </c>
      <c r="I1082" s="28" t="s">
        <v>1272</v>
      </c>
      <c r="J1082" s="28" t="s">
        <v>2317</v>
      </c>
    </row>
    <row r="1083" spans="1:10" x14ac:dyDescent="0.25">
      <c r="A1083" s="26">
        <v>12038</v>
      </c>
      <c r="B1083" s="26" t="s">
        <v>184</v>
      </c>
      <c r="C1083" s="27">
        <v>39239</v>
      </c>
      <c r="D1083" s="26">
        <v>2007</v>
      </c>
      <c r="E1083" s="26">
        <v>52</v>
      </c>
      <c r="F1083" s="26">
        <v>62</v>
      </c>
      <c r="G1083" s="26">
        <v>3224</v>
      </c>
      <c r="H1083" s="28" t="s">
        <v>3010</v>
      </c>
      <c r="I1083" s="28" t="s">
        <v>1270</v>
      </c>
      <c r="J1083" s="28" t="s">
        <v>2318</v>
      </c>
    </row>
    <row r="1084" spans="1:10" x14ac:dyDescent="0.25">
      <c r="A1084" s="26">
        <v>12039</v>
      </c>
      <c r="B1084" s="26" t="s">
        <v>184</v>
      </c>
      <c r="C1084" s="27">
        <v>39239</v>
      </c>
      <c r="D1084" s="26">
        <v>2007</v>
      </c>
      <c r="E1084" s="26">
        <v>212</v>
      </c>
      <c r="F1084" s="26">
        <v>74</v>
      </c>
      <c r="G1084" s="26">
        <v>12188</v>
      </c>
      <c r="H1084" s="28" t="s">
        <v>3010</v>
      </c>
      <c r="I1084" s="28" t="s">
        <v>1283</v>
      </c>
      <c r="J1084" s="28" t="s">
        <v>2319</v>
      </c>
    </row>
    <row r="1085" spans="1:10" x14ac:dyDescent="0.25">
      <c r="A1085" s="26">
        <v>12040</v>
      </c>
      <c r="B1085" s="26" t="s">
        <v>223</v>
      </c>
      <c r="C1085" s="27">
        <v>39240</v>
      </c>
      <c r="D1085" s="26">
        <v>2007</v>
      </c>
      <c r="E1085" s="26">
        <v>19</v>
      </c>
      <c r="F1085" s="26">
        <v>1106</v>
      </c>
      <c r="G1085" s="26">
        <v>13819</v>
      </c>
      <c r="H1085" s="28" t="s">
        <v>3010</v>
      </c>
      <c r="I1085" s="28" t="s">
        <v>1270</v>
      </c>
      <c r="J1085" s="28" t="s">
        <v>2320</v>
      </c>
    </row>
    <row r="1086" spans="1:10" x14ac:dyDescent="0.25">
      <c r="A1086" s="26">
        <v>12074</v>
      </c>
      <c r="B1086" s="26" t="s">
        <v>223</v>
      </c>
      <c r="C1086" s="27">
        <v>39240</v>
      </c>
      <c r="D1086" s="26">
        <v>2007</v>
      </c>
      <c r="E1086" s="26">
        <v>204</v>
      </c>
      <c r="F1086" s="26">
        <v>35</v>
      </c>
      <c r="G1086" s="26">
        <v>7140</v>
      </c>
      <c r="H1086" s="28" t="s">
        <v>3011</v>
      </c>
      <c r="I1086" s="28" t="s">
        <v>1272</v>
      </c>
      <c r="J1086" s="28" t="s">
        <v>2321</v>
      </c>
    </row>
    <row r="1087" spans="1:10" x14ac:dyDescent="0.25">
      <c r="A1087" s="26">
        <v>12075</v>
      </c>
      <c r="B1087" s="26" t="s">
        <v>223</v>
      </c>
      <c r="C1087" s="27">
        <v>39240</v>
      </c>
      <c r="D1087" s="26">
        <v>2007</v>
      </c>
      <c r="E1087" s="26">
        <v>315</v>
      </c>
      <c r="F1087" s="26">
        <v>30</v>
      </c>
      <c r="G1087" s="26">
        <v>9450</v>
      </c>
      <c r="H1087" s="28" t="s">
        <v>3011</v>
      </c>
      <c r="I1087" s="28" t="s">
        <v>1272</v>
      </c>
      <c r="J1087" s="28" t="s">
        <v>2322</v>
      </c>
    </row>
    <row r="1088" spans="1:10" x14ac:dyDescent="0.25">
      <c r="A1088" s="26">
        <v>12076</v>
      </c>
      <c r="B1088" s="26" t="s">
        <v>259</v>
      </c>
      <c r="C1088" s="27">
        <v>39241</v>
      </c>
      <c r="D1088" s="26">
        <v>2007</v>
      </c>
      <c r="E1088" s="26">
        <v>289</v>
      </c>
      <c r="F1088" s="26">
        <v>16</v>
      </c>
      <c r="G1088" s="26">
        <v>4488</v>
      </c>
      <c r="H1088" s="28" t="s">
        <v>3011</v>
      </c>
      <c r="I1088" s="28" t="s">
        <v>1272</v>
      </c>
      <c r="J1088" s="28" t="s">
        <v>2323</v>
      </c>
    </row>
    <row r="1089" spans="1:10" x14ac:dyDescent="0.25">
      <c r="A1089" s="26">
        <v>12041</v>
      </c>
      <c r="B1089" s="26" t="s">
        <v>290</v>
      </c>
      <c r="C1089" s="27">
        <v>39239</v>
      </c>
      <c r="D1089" s="26">
        <v>2007</v>
      </c>
      <c r="E1089" s="26">
        <v>75</v>
      </c>
      <c r="F1089" s="26">
        <v>21</v>
      </c>
      <c r="G1089" s="26">
        <v>1575</v>
      </c>
      <c r="H1089" s="28" t="s">
        <v>3010</v>
      </c>
      <c r="I1089" s="28" t="s">
        <v>1322</v>
      </c>
      <c r="J1089" s="28" t="s">
        <v>2324</v>
      </c>
    </row>
    <row r="1090" spans="1:10" x14ac:dyDescent="0.25">
      <c r="A1090" s="26">
        <v>12042</v>
      </c>
      <c r="B1090" s="26" t="s">
        <v>388</v>
      </c>
      <c r="C1090" s="27">
        <v>39245</v>
      </c>
      <c r="D1090" s="26">
        <v>2007</v>
      </c>
      <c r="E1090" s="26">
        <v>43</v>
      </c>
      <c r="F1090" s="26">
        <v>1946</v>
      </c>
      <c r="G1090" s="26">
        <v>7062</v>
      </c>
      <c r="H1090" s="28" t="s">
        <v>3010</v>
      </c>
      <c r="I1090" s="28" t="s">
        <v>1270</v>
      </c>
      <c r="J1090" s="28" t="s">
        <v>2325</v>
      </c>
    </row>
    <row r="1091" spans="1:10" x14ac:dyDescent="0.25">
      <c r="A1091" s="26">
        <v>12043</v>
      </c>
      <c r="B1091" s="26" t="s">
        <v>412</v>
      </c>
      <c r="C1091" s="27">
        <v>39246</v>
      </c>
      <c r="D1091" s="26">
        <v>2007</v>
      </c>
      <c r="E1091" s="26">
        <v>119</v>
      </c>
      <c r="F1091" s="26">
        <v>1154</v>
      </c>
      <c r="G1091" s="26">
        <v>27425</v>
      </c>
      <c r="H1091" s="28" t="s">
        <v>3010</v>
      </c>
      <c r="I1091" s="28" t="s">
        <v>1274</v>
      </c>
      <c r="J1091" s="28" t="s">
        <v>2326</v>
      </c>
    </row>
    <row r="1092" spans="1:10" x14ac:dyDescent="0.25">
      <c r="A1092" s="26">
        <v>12077</v>
      </c>
      <c r="B1092" s="26" t="s">
        <v>412</v>
      </c>
      <c r="C1092" s="27">
        <v>39246</v>
      </c>
      <c r="D1092" s="26">
        <v>2007</v>
      </c>
      <c r="E1092" s="26">
        <v>180</v>
      </c>
      <c r="F1092" s="26">
        <v>30</v>
      </c>
      <c r="G1092" s="26">
        <v>1904</v>
      </c>
      <c r="H1092" s="28" t="s">
        <v>3011</v>
      </c>
      <c r="I1092" s="28" t="s">
        <v>1272</v>
      </c>
      <c r="J1092" s="28" t="s">
        <v>2327</v>
      </c>
    </row>
    <row r="1093" spans="1:10" x14ac:dyDescent="0.25">
      <c r="A1093" s="26">
        <v>12044</v>
      </c>
      <c r="B1093" s="26" t="s">
        <v>439</v>
      </c>
      <c r="C1093" s="27">
        <v>39247</v>
      </c>
      <c r="D1093" s="26">
        <v>2007</v>
      </c>
      <c r="E1093" s="26">
        <v>18</v>
      </c>
      <c r="F1093" s="26">
        <v>143</v>
      </c>
      <c r="G1093" s="26">
        <v>2247</v>
      </c>
      <c r="H1093" s="28" t="s">
        <v>3010</v>
      </c>
      <c r="I1093" s="28" t="s">
        <v>1270</v>
      </c>
      <c r="J1093" s="28" t="s">
        <v>2328</v>
      </c>
    </row>
    <row r="1094" spans="1:10" x14ac:dyDescent="0.25">
      <c r="A1094" s="26">
        <v>12079</v>
      </c>
      <c r="B1094" s="26" t="s">
        <v>439</v>
      </c>
      <c r="C1094" s="27">
        <v>39247</v>
      </c>
      <c r="D1094" s="26">
        <v>2007</v>
      </c>
      <c r="E1094" s="26">
        <v>160</v>
      </c>
      <c r="F1094" s="26">
        <v>58</v>
      </c>
      <c r="G1094" s="26">
        <v>9280</v>
      </c>
      <c r="H1094" s="28" t="s">
        <v>3011</v>
      </c>
      <c r="I1094" s="28" t="s">
        <v>1272</v>
      </c>
      <c r="J1094" s="28" t="s">
        <v>2329</v>
      </c>
    </row>
    <row r="1095" spans="1:10" x14ac:dyDescent="0.25">
      <c r="A1095" s="26">
        <v>12078</v>
      </c>
      <c r="B1095" s="26" t="s">
        <v>467</v>
      </c>
      <c r="C1095" s="27">
        <v>39248</v>
      </c>
      <c r="D1095" s="26">
        <v>2007</v>
      </c>
      <c r="E1095" s="26">
        <v>31</v>
      </c>
      <c r="F1095" s="26">
        <v>97</v>
      </c>
      <c r="G1095" s="26">
        <v>3007</v>
      </c>
      <c r="H1095" s="28" t="s">
        <v>3011</v>
      </c>
      <c r="I1095" s="28" t="s">
        <v>1272</v>
      </c>
      <c r="J1095" s="28" t="s">
        <v>2330</v>
      </c>
    </row>
    <row r="1096" spans="1:10" x14ac:dyDescent="0.25">
      <c r="A1096" s="26">
        <v>12080</v>
      </c>
      <c r="B1096" s="26" t="s">
        <v>467</v>
      </c>
      <c r="C1096" s="27">
        <v>39248</v>
      </c>
      <c r="D1096" s="26">
        <v>2007</v>
      </c>
      <c r="E1096" s="26">
        <v>10</v>
      </c>
      <c r="F1096" s="26">
        <v>24</v>
      </c>
      <c r="G1096" s="26">
        <v>240</v>
      </c>
      <c r="H1096" s="28" t="s">
        <v>3011</v>
      </c>
      <c r="I1096" s="28" t="s">
        <v>1272</v>
      </c>
      <c r="J1096" s="28" t="s">
        <v>2331</v>
      </c>
    </row>
    <row r="1097" spans="1:10" x14ac:dyDescent="0.25">
      <c r="A1097" s="26">
        <v>12045</v>
      </c>
      <c r="B1097" s="26" t="s">
        <v>503</v>
      </c>
      <c r="C1097" s="27">
        <v>39249</v>
      </c>
      <c r="D1097" s="26">
        <v>2007</v>
      </c>
      <c r="E1097" s="26">
        <v>283</v>
      </c>
      <c r="F1097" s="26">
        <v>272</v>
      </c>
      <c r="G1097" s="26">
        <v>8374</v>
      </c>
      <c r="H1097" s="28" t="s">
        <v>3010</v>
      </c>
      <c r="I1097" s="28" t="s">
        <v>1274</v>
      </c>
      <c r="J1097" s="28" t="s">
        <v>2332</v>
      </c>
    </row>
    <row r="1098" spans="1:10" x14ac:dyDescent="0.25">
      <c r="A1098" s="26">
        <v>12046</v>
      </c>
      <c r="B1098" s="26" t="s">
        <v>534</v>
      </c>
      <c r="C1098" s="27">
        <v>39250</v>
      </c>
      <c r="D1098" s="26">
        <v>2007</v>
      </c>
      <c r="E1098" s="26">
        <v>92</v>
      </c>
      <c r="F1098" s="26">
        <v>4</v>
      </c>
      <c r="G1098" s="26">
        <v>368</v>
      </c>
      <c r="H1098" s="28" t="s">
        <v>3010</v>
      </c>
      <c r="I1098" s="28" t="s">
        <v>1322</v>
      </c>
      <c r="J1098" s="28" t="s">
        <v>2333</v>
      </c>
    </row>
    <row r="1099" spans="1:10" x14ac:dyDescent="0.25">
      <c r="A1099" s="26">
        <v>12047</v>
      </c>
      <c r="B1099" s="26" t="s">
        <v>572</v>
      </c>
      <c r="C1099" s="27">
        <v>39251</v>
      </c>
      <c r="D1099" s="26">
        <v>2007</v>
      </c>
      <c r="E1099" s="26">
        <v>16</v>
      </c>
      <c r="F1099" s="26">
        <v>141</v>
      </c>
      <c r="G1099" s="26">
        <v>2032</v>
      </c>
      <c r="H1099" s="28" t="s">
        <v>3010</v>
      </c>
      <c r="I1099" s="28" t="s">
        <v>1270</v>
      </c>
      <c r="J1099" s="28" t="s">
        <v>2328</v>
      </c>
    </row>
    <row r="1100" spans="1:10" x14ac:dyDescent="0.25">
      <c r="A1100" s="26">
        <v>12048</v>
      </c>
      <c r="B1100" s="26" t="s">
        <v>572</v>
      </c>
      <c r="C1100" s="27">
        <v>39251</v>
      </c>
      <c r="D1100" s="26">
        <v>2007</v>
      </c>
      <c r="E1100" s="26">
        <v>150</v>
      </c>
      <c r="F1100" s="26">
        <v>26</v>
      </c>
      <c r="G1100" s="26">
        <v>3900</v>
      </c>
      <c r="H1100" s="28" t="s">
        <v>3010</v>
      </c>
      <c r="I1100" s="28" t="s">
        <v>1274</v>
      </c>
      <c r="J1100" s="28" t="s">
        <v>2334</v>
      </c>
    </row>
    <row r="1101" spans="1:10" x14ac:dyDescent="0.25">
      <c r="A1101" s="26">
        <v>12081</v>
      </c>
      <c r="B1101" s="26" t="s">
        <v>572</v>
      </c>
      <c r="C1101" s="27">
        <v>39251</v>
      </c>
      <c r="D1101" s="26">
        <v>2007</v>
      </c>
      <c r="E1101" s="26">
        <v>295</v>
      </c>
      <c r="F1101" s="26">
        <v>38</v>
      </c>
      <c r="G1101" s="26">
        <v>9690</v>
      </c>
      <c r="H1101" s="28" t="s">
        <v>3011</v>
      </c>
      <c r="I1101" s="28" t="s">
        <v>1272</v>
      </c>
      <c r="J1101" s="28" t="s">
        <v>2335</v>
      </c>
    </row>
    <row r="1102" spans="1:10" x14ac:dyDescent="0.25">
      <c r="A1102" s="26">
        <v>12049</v>
      </c>
      <c r="B1102" s="26" t="s">
        <v>641</v>
      </c>
      <c r="C1102" s="27">
        <v>39253</v>
      </c>
      <c r="D1102" s="26">
        <v>2007</v>
      </c>
      <c r="E1102" s="26">
        <v>761</v>
      </c>
      <c r="F1102" s="26">
        <v>234</v>
      </c>
      <c r="G1102" s="26">
        <v>75422</v>
      </c>
      <c r="H1102" s="28" t="s">
        <v>3010</v>
      </c>
      <c r="I1102" s="28" t="s">
        <v>1274</v>
      </c>
      <c r="J1102" s="28" t="s">
        <v>2336</v>
      </c>
    </row>
    <row r="1103" spans="1:10" x14ac:dyDescent="0.25">
      <c r="A1103" s="26">
        <v>12082</v>
      </c>
      <c r="B1103" s="26" t="s">
        <v>641</v>
      </c>
      <c r="C1103" s="27">
        <v>39253</v>
      </c>
      <c r="D1103" s="26">
        <v>2007</v>
      </c>
      <c r="E1103" s="26">
        <v>27</v>
      </c>
      <c r="F1103" s="26">
        <v>24</v>
      </c>
      <c r="G1103" s="26">
        <v>648</v>
      </c>
      <c r="H1103" s="28" t="s">
        <v>3011</v>
      </c>
      <c r="I1103" s="28" t="s">
        <v>1272</v>
      </c>
      <c r="J1103" s="28" t="s">
        <v>2337</v>
      </c>
    </row>
    <row r="1104" spans="1:10" x14ac:dyDescent="0.25">
      <c r="A1104" s="26">
        <v>12050</v>
      </c>
      <c r="B1104" s="26" t="s">
        <v>673</v>
      </c>
      <c r="C1104" s="27">
        <v>39254</v>
      </c>
      <c r="D1104" s="26">
        <v>2007</v>
      </c>
      <c r="E1104" s="26">
        <v>204</v>
      </c>
      <c r="F1104" s="26">
        <v>82</v>
      </c>
      <c r="G1104" s="26">
        <v>2399</v>
      </c>
      <c r="H1104" s="28" t="s">
        <v>3010</v>
      </c>
      <c r="I1104" s="28" t="s">
        <v>1322</v>
      </c>
      <c r="J1104" s="28" t="s">
        <v>2338</v>
      </c>
    </row>
    <row r="1105" spans="1:10" x14ac:dyDescent="0.25">
      <c r="A1105" s="26">
        <v>12051</v>
      </c>
      <c r="B1105" s="26" t="s">
        <v>673</v>
      </c>
      <c r="C1105" s="27">
        <v>39254</v>
      </c>
      <c r="D1105" s="26">
        <v>2007</v>
      </c>
      <c r="E1105" s="26">
        <v>840</v>
      </c>
      <c r="F1105" s="26">
        <v>83</v>
      </c>
      <c r="G1105" s="26">
        <v>69720</v>
      </c>
      <c r="H1105" s="28" t="s">
        <v>3010</v>
      </c>
      <c r="I1105" s="28" t="s">
        <v>1322</v>
      </c>
      <c r="J1105" s="28" t="s">
        <v>2339</v>
      </c>
    </row>
    <row r="1106" spans="1:10" x14ac:dyDescent="0.25">
      <c r="A1106" s="26">
        <v>12083</v>
      </c>
      <c r="B1106" s="26" t="s">
        <v>673</v>
      </c>
      <c r="C1106" s="27">
        <v>39254</v>
      </c>
      <c r="D1106" s="26">
        <v>2007</v>
      </c>
      <c r="E1106" s="26">
        <v>510</v>
      </c>
      <c r="F1106" s="26">
        <v>136</v>
      </c>
      <c r="G1106" s="26">
        <v>10235</v>
      </c>
      <c r="H1106" s="28" t="s">
        <v>3011</v>
      </c>
      <c r="I1106" s="28" t="s">
        <v>1272</v>
      </c>
      <c r="J1106" s="28" t="s">
        <v>2340</v>
      </c>
    </row>
    <row r="1107" spans="1:10" x14ac:dyDescent="0.25">
      <c r="A1107" s="26">
        <v>12052</v>
      </c>
      <c r="B1107" s="26" t="s">
        <v>702</v>
      </c>
      <c r="C1107" s="27">
        <v>38890</v>
      </c>
      <c r="D1107" s="26">
        <v>2007</v>
      </c>
      <c r="E1107" s="26">
        <v>81</v>
      </c>
      <c r="F1107" s="26">
        <v>2470</v>
      </c>
      <c r="G1107" s="26">
        <v>188608</v>
      </c>
      <c r="H1107" s="28" t="s">
        <v>3010</v>
      </c>
      <c r="I1107" s="28" t="s">
        <v>1274</v>
      </c>
      <c r="J1107" s="28" t="s">
        <v>2341</v>
      </c>
    </row>
    <row r="1108" spans="1:10" x14ac:dyDescent="0.25">
      <c r="A1108" s="26">
        <v>12053</v>
      </c>
      <c r="B1108" s="26" t="s">
        <v>734</v>
      </c>
      <c r="C1108" s="27">
        <v>39256</v>
      </c>
      <c r="D1108" s="26">
        <v>2007</v>
      </c>
      <c r="E1108" s="26">
        <v>55</v>
      </c>
      <c r="F1108" s="26">
        <v>180</v>
      </c>
      <c r="G1108" s="26">
        <v>9765</v>
      </c>
      <c r="H1108" s="28" t="s">
        <v>3010</v>
      </c>
      <c r="I1108" s="28" t="s">
        <v>1274</v>
      </c>
      <c r="J1108" s="28" t="s">
        <v>2342</v>
      </c>
    </row>
    <row r="1109" spans="1:10" x14ac:dyDescent="0.25">
      <c r="A1109" s="26">
        <v>12054</v>
      </c>
      <c r="B1109" s="26" t="s">
        <v>734</v>
      </c>
      <c r="C1109" s="27">
        <v>39256</v>
      </c>
      <c r="D1109" s="26">
        <v>2007</v>
      </c>
      <c r="E1109" s="26">
        <v>541</v>
      </c>
      <c r="F1109" s="26">
        <v>82</v>
      </c>
      <c r="G1109" s="26">
        <v>11453</v>
      </c>
      <c r="H1109" s="28" t="s">
        <v>3010</v>
      </c>
      <c r="I1109" s="28" t="s">
        <v>1322</v>
      </c>
      <c r="J1109" s="28" t="s">
        <v>2343</v>
      </c>
    </row>
    <row r="1110" spans="1:10" x14ac:dyDescent="0.25">
      <c r="A1110" s="26">
        <v>12055</v>
      </c>
      <c r="B1110" s="26" t="s">
        <v>734</v>
      </c>
      <c r="C1110" s="27">
        <v>39256</v>
      </c>
      <c r="D1110" s="26">
        <v>2007</v>
      </c>
      <c r="E1110" s="26">
        <v>290</v>
      </c>
      <c r="F1110" s="26">
        <v>105</v>
      </c>
      <c r="G1110" s="26">
        <v>7994</v>
      </c>
      <c r="H1110" s="28" t="s">
        <v>3010</v>
      </c>
      <c r="I1110" s="28" t="s">
        <v>1322</v>
      </c>
      <c r="J1110" s="28" t="s">
        <v>2344</v>
      </c>
    </row>
    <row r="1111" spans="1:10" x14ac:dyDescent="0.25">
      <c r="A1111" s="26">
        <v>12056</v>
      </c>
      <c r="B1111" s="26" t="s">
        <v>734</v>
      </c>
      <c r="C1111" s="27">
        <v>39256</v>
      </c>
      <c r="D1111" s="26">
        <v>2007</v>
      </c>
      <c r="E1111" s="26">
        <v>716</v>
      </c>
      <c r="F1111" s="26">
        <v>141</v>
      </c>
      <c r="G1111" s="26">
        <v>81048</v>
      </c>
      <c r="H1111" s="28" t="s">
        <v>3010</v>
      </c>
      <c r="I1111" s="28" t="s">
        <v>1274</v>
      </c>
      <c r="J1111" s="28" t="s">
        <v>2345</v>
      </c>
    </row>
    <row r="1112" spans="1:10" x14ac:dyDescent="0.25">
      <c r="A1112" s="26">
        <v>12057</v>
      </c>
      <c r="B1112" s="26" t="s">
        <v>734</v>
      </c>
      <c r="C1112" s="27">
        <v>39256</v>
      </c>
      <c r="D1112" s="26">
        <v>2007</v>
      </c>
      <c r="E1112" s="26">
        <v>39</v>
      </c>
      <c r="F1112" s="26">
        <v>28</v>
      </c>
      <c r="G1112" s="26">
        <v>1092</v>
      </c>
      <c r="H1112" s="28" t="s">
        <v>3010</v>
      </c>
      <c r="I1112" s="28" t="s">
        <v>1274</v>
      </c>
      <c r="J1112" s="28" t="s">
        <v>2346</v>
      </c>
    </row>
    <row r="1113" spans="1:10" x14ac:dyDescent="0.25">
      <c r="A1113" s="26">
        <v>12059</v>
      </c>
      <c r="B1113" s="26" t="s">
        <v>734</v>
      </c>
      <c r="C1113" s="27">
        <v>39256</v>
      </c>
      <c r="D1113" s="26">
        <v>2007</v>
      </c>
      <c r="E1113" s="26">
        <v>77</v>
      </c>
      <c r="F1113" s="26">
        <v>28</v>
      </c>
      <c r="G1113" s="26">
        <v>2156</v>
      </c>
      <c r="H1113" s="28" t="s">
        <v>3010</v>
      </c>
      <c r="I1113" s="28" t="s">
        <v>1274</v>
      </c>
      <c r="J1113" s="28" t="s">
        <v>2347</v>
      </c>
    </row>
    <row r="1114" spans="1:10" x14ac:dyDescent="0.25">
      <c r="A1114" s="26">
        <v>12060</v>
      </c>
      <c r="B1114" s="26" t="s">
        <v>734</v>
      </c>
      <c r="C1114" s="27">
        <v>39256</v>
      </c>
      <c r="D1114" s="26">
        <v>2007</v>
      </c>
      <c r="E1114" s="26">
        <v>36</v>
      </c>
      <c r="F1114" s="26">
        <v>4</v>
      </c>
      <c r="G1114" s="26">
        <v>144</v>
      </c>
      <c r="H1114" s="28" t="s">
        <v>3010</v>
      </c>
      <c r="I1114" s="28" t="s">
        <v>1274</v>
      </c>
      <c r="J1114" s="28" t="s">
        <v>2348</v>
      </c>
    </row>
    <row r="1115" spans="1:10" x14ac:dyDescent="0.25">
      <c r="A1115" s="26">
        <v>12061</v>
      </c>
      <c r="B1115" s="26" t="s">
        <v>734</v>
      </c>
      <c r="C1115" s="27">
        <v>39256</v>
      </c>
      <c r="D1115" s="26">
        <v>2007</v>
      </c>
      <c r="E1115" s="26">
        <v>165</v>
      </c>
      <c r="F1115" s="26">
        <v>383</v>
      </c>
      <c r="G1115" s="26">
        <v>63195</v>
      </c>
      <c r="H1115" s="28" t="s">
        <v>3010</v>
      </c>
      <c r="I1115" s="28" t="s">
        <v>1299</v>
      </c>
      <c r="J1115" s="28" t="s">
        <v>2349</v>
      </c>
    </row>
    <row r="1116" spans="1:10" x14ac:dyDescent="0.25">
      <c r="A1116" s="26">
        <v>12062</v>
      </c>
      <c r="B1116" s="26" t="s">
        <v>761</v>
      </c>
      <c r="C1116" s="27">
        <v>39257</v>
      </c>
      <c r="D1116" s="26">
        <v>2007</v>
      </c>
      <c r="E1116" s="26">
        <v>12</v>
      </c>
      <c r="F1116" s="26">
        <v>202</v>
      </c>
      <c r="G1116" s="26">
        <v>2424</v>
      </c>
      <c r="H1116" s="28" t="s">
        <v>3010</v>
      </c>
      <c r="I1116" s="28" t="s">
        <v>1270</v>
      </c>
      <c r="J1116" s="28" t="s">
        <v>1569</v>
      </c>
    </row>
    <row r="1117" spans="1:10" x14ac:dyDescent="0.25">
      <c r="A1117" s="26">
        <v>12063</v>
      </c>
      <c r="B1117" s="26" t="s">
        <v>761</v>
      </c>
      <c r="C1117" s="27">
        <v>39257</v>
      </c>
      <c r="D1117" s="26">
        <v>2007</v>
      </c>
      <c r="E1117" s="26">
        <v>120</v>
      </c>
      <c r="F1117" s="26">
        <v>1260</v>
      </c>
      <c r="G1117" s="26">
        <v>33176</v>
      </c>
      <c r="H1117" s="28" t="s">
        <v>3010</v>
      </c>
      <c r="I1117" s="28" t="s">
        <v>1274</v>
      </c>
      <c r="J1117" s="28" t="s">
        <v>2350</v>
      </c>
    </row>
    <row r="1118" spans="1:10" x14ac:dyDescent="0.25">
      <c r="A1118" s="26">
        <v>12064</v>
      </c>
      <c r="B1118" s="26" t="s">
        <v>795</v>
      </c>
      <c r="C1118" s="27">
        <v>39258</v>
      </c>
      <c r="D1118" s="26">
        <v>2007</v>
      </c>
      <c r="E1118" s="26">
        <v>170</v>
      </c>
      <c r="F1118" s="26">
        <v>412</v>
      </c>
      <c r="G1118" s="26">
        <v>12464</v>
      </c>
      <c r="H1118" s="28" t="s">
        <v>3010</v>
      </c>
      <c r="I1118" s="28" t="s">
        <v>1283</v>
      </c>
      <c r="J1118" s="28" t="s">
        <v>2351</v>
      </c>
    </row>
    <row r="1119" spans="1:10" x14ac:dyDescent="0.25">
      <c r="A1119" s="26">
        <v>12084</v>
      </c>
      <c r="B1119" s="26" t="s">
        <v>795</v>
      </c>
      <c r="C1119" s="27">
        <v>39258</v>
      </c>
      <c r="D1119" s="26">
        <v>2007</v>
      </c>
      <c r="E1119" s="26">
        <v>283</v>
      </c>
      <c r="F1119" s="26">
        <v>9</v>
      </c>
      <c r="G1119" s="26">
        <v>2547</v>
      </c>
      <c r="H1119" s="28" t="s">
        <v>3011</v>
      </c>
      <c r="I1119" s="28" t="s">
        <v>1272</v>
      </c>
      <c r="J1119" s="28" t="s">
        <v>2352</v>
      </c>
    </row>
    <row r="1120" spans="1:10" x14ac:dyDescent="0.25">
      <c r="A1120" s="26">
        <v>12065</v>
      </c>
      <c r="B1120" s="26" t="s">
        <v>823</v>
      </c>
      <c r="C1120" s="27">
        <v>39259</v>
      </c>
      <c r="D1120" s="26">
        <v>2007</v>
      </c>
      <c r="E1120" s="26">
        <v>113</v>
      </c>
      <c r="F1120" s="26">
        <v>79</v>
      </c>
      <c r="G1120" s="26">
        <v>8927</v>
      </c>
      <c r="H1120" s="28" t="s">
        <v>3010</v>
      </c>
      <c r="I1120" s="28" t="s">
        <v>1274</v>
      </c>
      <c r="J1120" s="28" t="s">
        <v>2353</v>
      </c>
    </row>
    <row r="1121" spans="1:10" x14ac:dyDescent="0.25">
      <c r="A1121" s="26">
        <v>12066</v>
      </c>
      <c r="B1121" s="26" t="s">
        <v>823</v>
      </c>
      <c r="C1121" s="27">
        <v>39259</v>
      </c>
      <c r="D1121" s="26">
        <v>2007</v>
      </c>
      <c r="E1121" s="26">
        <v>133</v>
      </c>
      <c r="F1121" s="26">
        <v>834</v>
      </c>
      <c r="G1121" s="26">
        <v>15518</v>
      </c>
      <c r="H1121" s="28" t="s">
        <v>3010</v>
      </c>
      <c r="I1121" s="28" t="s">
        <v>1283</v>
      </c>
      <c r="J1121" s="28" t="s">
        <v>2354</v>
      </c>
    </row>
    <row r="1122" spans="1:10" x14ac:dyDescent="0.25">
      <c r="A1122" s="26">
        <v>12067</v>
      </c>
      <c r="B1122" s="26" t="s">
        <v>823</v>
      </c>
      <c r="C1122" s="27">
        <v>39259</v>
      </c>
      <c r="D1122" s="26">
        <v>2007</v>
      </c>
      <c r="E1122" s="26">
        <v>313</v>
      </c>
      <c r="F1122" s="26">
        <v>922</v>
      </c>
      <c r="G1122" s="26">
        <v>13271</v>
      </c>
      <c r="H1122" s="28" t="s">
        <v>3010</v>
      </c>
      <c r="I1122" s="28" t="s">
        <v>1283</v>
      </c>
      <c r="J1122" s="28" t="s">
        <v>2355</v>
      </c>
    </row>
    <row r="1123" spans="1:10" x14ac:dyDescent="0.25">
      <c r="A1123" s="26">
        <v>12068</v>
      </c>
      <c r="B1123" s="26" t="s">
        <v>852</v>
      </c>
      <c r="C1123" s="27">
        <v>39260</v>
      </c>
      <c r="D1123" s="26">
        <v>2007</v>
      </c>
      <c r="E1123" s="26">
        <v>110</v>
      </c>
      <c r="F1123" s="26">
        <v>51</v>
      </c>
      <c r="G1123" s="26">
        <v>3066</v>
      </c>
      <c r="H1123" s="28" t="s">
        <v>3010</v>
      </c>
      <c r="I1123" s="28" t="s">
        <v>1283</v>
      </c>
      <c r="J1123" s="28" t="s">
        <v>2356</v>
      </c>
    </row>
    <row r="1124" spans="1:10" x14ac:dyDescent="0.25">
      <c r="A1124" s="26">
        <v>12085</v>
      </c>
      <c r="B1124" s="26" t="s">
        <v>852</v>
      </c>
      <c r="C1124" s="27">
        <v>39260</v>
      </c>
      <c r="D1124" s="26">
        <v>2007</v>
      </c>
      <c r="E1124" s="26">
        <v>219</v>
      </c>
      <c r="F1124" s="26">
        <v>20</v>
      </c>
      <c r="G1124" s="26">
        <v>4380</v>
      </c>
      <c r="H1124" s="28" t="s">
        <v>3011</v>
      </c>
      <c r="I1124" s="28" t="s">
        <v>1272</v>
      </c>
      <c r="J1124" s="28" t="s">
        <v>2357</v>
      </c>
    </row>
    <row r="1125" spans="1:10" x14ac:dyDescent="0.25">
      <c r="A1125" s="26">
        <v>12086</v>
      </c>
      <c r="B1125" s="26" t="s">
        <v>918</v>
      </c>
      <c r="C1125" s="27">
        <v>39262</v>
      </c>
      <c r="D1125" s="26">
        <v>2007</v>
      </c>
      <c r="E1125" s="26">
        <v>160</v>
      </c>
      <c r="F1125" s="26">
        <v>7</v>
      </c>
      <c r="G1125" s="26">
        <v>1120</v>
      </c>
      <c r="H1125" s="28" t="s">
        <v>3011</v>
      </c>
      <c r="I1125" s="28" t="s">
        <v>1272</v>
      </c>
      <c r="J1125" s="28" t="s">
        <v>2358</v>
      </c>
    </row>
    <row r="1126" spans="1:10" x14ac:dyDescent="0.25">
      <c r="A1126" s="26">
        <v>12114</v>
      </c>
      <c r="B1126" s="26" t="s">
        <v>94</v>
      </c>
      <c r="C1126" s="27">
        <v>39266</v>
      </c>
      <c r="D1126" s="26">
        <v>2007</v>
      </c>
      <c r="E1126" s="26">
        <v>328</v>
      </c>
      <c r="F1126" s="26">
        <v>32</v>
      </c>
      <c r="G1126" s="26">
        <v>10496</v>
      </c>
      <c r="H1126" s="28" t="s">
        <v>3011</v>
      </c>
      <c r="I1126" s="28" t="s">
        <v>1272</v>
      </c>
      <c r="J1126" s="28" t="s">
        <v>2359</v>
      </c>
    </row>
    <row r="1127" spans="1:10" x14ac:dyDescent="0.25">
      <c r="A1127" s="26">
        <v>12100</v>
      </c>
      <c r="B1127" s="26" t="s">
        <v>124</v>
      </c>
      <c r="C1127" s="27">
        <v>39267</v>
      </c>
      <c r="D1127" s="26">
        <v>2007</v>
      </c>
      <c r="E1127" s="26">
        <v>70</v>
      </c>
      <c r="F1127" s="26">
        <v>21</v>
      </c>
      <c r="G1127" s="26">
        <v>1470</v>
      </c>
      <c r="H1127" s="28" t="s">
        <v>3010</v>
      </c>
      <c r="I1127" s="28" t="s">
        <v>1274</v>
      </c>
      <c r="J1127" s="28" t="s">
        <v>2360</v>
      </c>
    </row>
    <row r="1128" spans="1:10" x14ac:dyDescent="0.25">
      <c r="A1128" s="26">
        <v>12101</v>
      </c>
      <c r="B1128" s="26" t="s">
        <v>156</v>
      </c>
      <c r="C1128" s="27">
        <v>39268</v>
      </c>
      <c r="D1128" s="26">
        <v>2007</v>
      </c>
      <c r="E1128" s="26">
        <v>7</v>
      </c>
      <c r="F1128" s="26">
        <v>2470</v>
      </c>
      <c r="G1128" s="26">
        <v>13578</v>
      </c>
      <c r="H1128" s="28" t="s">
        <v>3010</v>
      </c>
      <c r="I1128" s="28" t="s">
        <v>1270</v>
      </c>
      <c r="J1128" s="28" t="s">
        <v>2098</v>
      </c>
    </row>
    <row r="1129" spans="1:10" x14ac:dyDescent="0.25">
      <c r="A1129" s="26">
        <v>12115</v>
      </c>
      <c r="B1129" s="26" t="s">
        <v>156</v>
      </c>
      <c r="C1129" s="27">
        <v>39268</v>
      </c>
      <c r="D1129" s="26">
        <v>2007</v>
      </c>
      <c r="E1129" s="26">
        <v>9</v>
      </c>
      <c r="F1129" s="26">
        <v>4</v>
      </c>
      <c r="G1129" s="26">
        <v>36</v>
      </c>
      <c r="H1129" s="28" t="s">
        <v>3011</v>
      </c>
      <c r="I1129" s="28" t="s">
        <v>1272</v>
      </c>
      <c r="J1129" s="28" t="s">
        <v>2361</v>
      </c>
    </row>
    <row r="1130" spans="1:10" x14ac:dyDescent="0.25">
      <c r="A1130" s="26">
        <v>12102</v>
      </c>
      <c r="B1130" s="26" t="s">
        <v>188</v>
      </c>
      <c r="C1130" s="27">
        <v>39270</v>
      </c>
      <c r="D1130" s="26">
        <v>2007</v>
      </c>
      <c r="E1130" s="26">
        <v>110</v>
      </c>
      <c r="F1130" s="26">
        <v>321</v>
      </c>
      <c r="G1130" s="26">
        <v>6422</v>
      </c>
      <c r="H1130" s="28" t="s">
        <v>3010</v>
      </c>
      <c r="I1130" s="28" t="s">
        <v>1274</v>
      </c>
      <c r="J1130" s="28" t="s">
        <v>2362</v>
      </c>
    </row>
    <row r="1131" spans="1:10" x14ac:dyDescent="0.25">
      <c r="A1131" s="26">
        <v>12116</v>
      </c>
      <c r="B1131" s="26" t="s">
        <v>188</v>
      </c>
      <c r="C1131" s="27">
        <v>39269</v>
      </c>
      <c r="D1131" s="26">
        <v>2007</v>
      </c>
      <c r="E1131" s="26">
        <v>197</v>
      </c>
      <c r="F1131" s="26">
        <v>18</v>
      </c>
      <c r="G1131" s="26">
        <v>3546</v>
      </c>
      <c r="H1131" s="28" t="s">
        <v>3011</v>
      </c>
      <c r="I1131" s="28" t="s">
        <v>1272</v>
      </c>
      <c r="J1131" s="28" t="s">
        <v>2363</v>
      </c>
    </row>
    <row r="1132" spans="1:10" x14ac:dyDescent="0.25">
      <c r="A1132" s="26">
        <v>12117</v>
      </c>
      <c r="B1132" s="26" t="s">
        <v>227</v>
      </c>
      <c r="C1132" s="27">
        <v>39270</v>
      </c>
      <c r="D1132" s="26">
        <v>2007</v>
      </c>
      <c r="E1132" s="26">
        <v>270</v>
      </c>
      <c r="F1132" s="26">
        <v>18</v>
      </c>
      <c r="G1132" s="26">
        <v>4860</v>
      </c>
      <c r="H1132" s="28" t="s">
        <v>3011</v>
      </c>
      <c r="I1132" s="28" t="s">
        <v>1272</v>
      </c>
      <c r="J1132" s="28" t="s">
        <v>2364</v>
      </c>
    </row>
    <row r="1133" spans="1:10" x14ac:dyDescent="0.25">
      <c r="A1133" s="26">
        <v>12103</v>
      </c>
      <c r="B1133" s="26" t="s">
        <v>263</v>
      </c>
      <c r="C1133" s="27">
        <v>39271</v>
      </c>
      <c r="D1133" s="26">
        <v>2007</v>
      </c>
      <c r="E1133" s="26">
        <v>140</v>
      </c>
      <c r="F1133" s="26">
        <v>190</v>
      </c>
      <c r="G1133" s="26">
        <v>14090</v>
      </c>
      <c r="H1133" s="28" t="s">
        <v>3010</v>
      </c>
      <c r="I1133" s="28" t="s">
        <v>1270</v>
      </c>
      <c r="J1133" s="28" t="s">
        <v>2365</v>
      </c>
    </row>
    <row r="1134" spans="1:10" x14ac:dyDescent="0.25">
      <c r="A1134" s="26">
        <v>12104</v>
      </c>
      <c r="B1134" s="26" t="s">
        <v>263</v>
      </c>
      <c r="C1134" s="27">
        <v>39271</v>
      </c>
      <c r="D1134" s="26">
        <v>2007</v>
      </c>
      <c r="E1134" s="26">
        <v>110</v>
      </c>
      <c r="F1134" s="26">
        <v>24</v>
      </c>
      <c r="G1134" s="26">
        <v>2640</v>
      </c>
      <c r="H1134" s="28" t="s">
        <v>3010</v>
      </c>
      <c r="I1134" s="28" t="s">
        <v>1283</v>
      </c>
      <c r="J1134" s="28" t="s">
        <v>2366</v>
      </c>
    </row>
    <row r="1135" spans="1:10" x14ac:dyDescent="0.25">
      <c r="A1135" s="26">
        <v>12118</v>
      </c>
      <c r="B1135" s="26" t="s">
        <v>263</v>
      </c>
      <c r="C1135" s="27">
        <v>39271</v>
      </c>
      <c r="D1135" s="26">
        <v>2007</v>
      </c>
      <c r="E1135" s="26">
        <v>538</v>
      </c>
      <c r="F1135" s="26">
        <v>3</v>
      </c>
      <c r="G1135" s="26">
        <v>1614</v>
      </c>
      <c r="H1135" s="28" t="s">
        <v>3011</v>
      </c>
      <c r="I1135" s="28" t="s">
        <v>1272</v>
      </c>
      <c r="J1135" s="28" t="s">
        <v>2367</v>
      </c>
    </row>
    <row r="1136" spans="1:10" x14ac:dyDescent="0.25">
      <c r="A1136" s="26">
        <v>12119</v>
      </c>
      <c r="B1136" s="26" t="s">
        <v>291</v>
      </c>
      <c r="C1136" s="27">
        <v>39272</v>
      </c>
      <c r="D1136" s="26">
        <v>2007</v>
      </c>
      <c r="E1136" s="26">
        <v>215</v>
      </c>
      <c r="F1136" s="26">
        <v>3</v>
      </c>
      <c r="G1136" s="26">
        <v>645</v>
      </c>
      <c r="H1136" s="28" t="s">
        <v>3011</v>
      </c>
      <c r="I1136" s="28" t="s">
        <v>1272</v>
      </c>
      <c r="J1136" s="28" t="s">
        <v>2368</v>
      </c>
    </row>
    <row r="1137" spans="1:10" x14ac:dyDescent="0.25">
      <c r="A1137" s="26">
        <v>12120</v>
      </c>
      <c r="B1137" s="26" t="s">
        <v>323</v>
      </c>
      <c r="C1137" s="27">
        <v>39273</v>
      </c>
      <c r="D1137" s="26">
        <v>2007</v>
      </c>
      <c r="E1137" s="26">
        <v>162</v>
      </c>
      <c r="F1137" s="26">
        <v>50</v>
      </c>
      <c r="G1137" s="26">
        <v>8100</v>
      </c>
      <c r="H1137" s="28" t="s">
        <v>3011</v>
      </c>
      <c r="I1137" s="28" t="s">
        <v>1272</v>
      </c>
      <c r="J1137" s="28" t="s">
        <v>2369</v>
      </c>
    </row>
    <row r="1138" spans="1:10" x14ac:dyDescent="0.25">
      <c r="A1138" s="26">
        <v>12105</v>
      </c>
      <c r="B1138" s="26" t="s">
        <v>357</v>
      </c>
      <c r="C1138" s="27">
        <v>39274</v>
      </c>
      <c r="D1138" s="26">
        <v>2007</v>
      </c>
      <c r="E1138" s="26">
        <v>82</v>
      </c>
      <c r="F1138" s="26">
        <v>20</v>
      </c>
      <c r="G1138" s="26">
        <v>1640</v>
      </c>
      <c r="H1138" s="28" t="s">
        <v>3010</v>
      </c>
      <c r="I1138" s="28" t="s">
        <v>1274</v>
      </c>
      <c r="J1138" s="28" t="s">
        <v>2370</v>
      </c>
    </row>
    <row r="1139" spans="1:10" x14ac:dyDescent="0.25">
      <c r="A1139" s="26">
        <v>12121</v>
      </c>
      <c r="B1139" s="26" t="s">
        <v>391</v>
      </c>
      <c r="C1139" s="27">
        <v>39275</v>
      </c>
      <c r="D1139" s="26">
        <v>2007</v>
      </c>
      <c r="E1139" s="26">
        <v>36</v>
      </c>
      <c r="F1139" s="26">
        <v>21</v>
      </c>
      <c r="G1139" s="26">
        <v>756</v>
      </c>
      <c r="H1139" s="28" t="s">
        <v>3011</v>
      </c>
      <c r="I1139" s="28" t="s">
        <v>1272</v>
      </c>
      <c r="J1139" s="28" t="s">
        <v>2371</v>
      </c>
    </row>
    <row r="1140" spans="1:10" x14ac:dyDescent="0.25">
      <c r="A1140" s="26">
        <v>12106</v>
      </c>
      <c r="B1140" s="26" t="s">
        <v>415</v>
      </c>
      <c r="C1140" s="27">
        <v>39276</v>
      </c>
      <c r="D1140" s="26">
        <v>2007</v>
      </c>
      <c r="E1140" s="26">
        <v>254</v>
      </c>
      <c r="F1140" s="26">
        <v>18</v>
      </c>
      <c r="G1140" s="26">
        <v>1835</v>
      </c>
      <c r="H1140" s="28" t="s">
        <v>3010</v>
      </c>
      <c r="I1140" s="28" t="s">
        <v>1283</v>
      </c>
      <c r="J1140" s="28" t="s">
        <v>2372</v>
      </c>
    </row>
    <row r="1141" spans="1:10" x14ac:dyDescent="0.25">
      <c r="A1141" s="26">
        <v>12107</v>
      </c>
      <c r="B1141" s="26" t="s">
        <v>415</v>
      </c>
      <c r="C1141" s="27">
        <v>39276</v>
      </c>
      <c r="D1141" s="26">
        <v>2007</v>
      </c>
      <c r="E1141" s="26">
        <v>165</v>
      </c>
      <c r="F1141" s="26">
        <v>43</v>
      </c>
      <c r="G1141" s="26">
        <v>7095</v>
      </c>
      <c r="H1141" s="28" t="s">
        <v>3010</v>
      </c>
      <c r="I1141" s="28" t="s">
        <v>1274</v>
      </c>
      <c r="J1141" s="28" t="s">
        <v>2373</v>
      </c>
    </row>
    <row r="1142" spans="1:10" x14ac:dyDescent="0.25">
      <c r="A1142" s="26">
        <v>12113</v>
      </c>
      <c r="B1142" s="26" t="s">
        <v>441</v>
      </c>
      <c r="C1142" s="27">
        <v>39277</v>
      </c>
      <c r="D1142" s="26">
        <v>2007</v>
      </c>
      <c r="E1142" s="26">
        <v>122</v>
      </c>
      <c r="F1142" s="26">
        <v>75</v>
      </c>
      <c r="G1142" s="26">
        <v>9150</v>
      </c>
      <c r="H1142" s="28" t="s">
        <v>3010</v>
      </c>
      <c r="I1142" s="28" t="s">
        <v>1283</v>
      </c>
      <c r="J1142" s="28" t="s">
        <v>2374</v>
      </c>
    </row>
    <row r="1143" spans="1:10" x14ac:dyDescent="0.25">
      <c r="A1143" s="26">
        <v>12108</v>
      </c>
      <c r="B1143" s="26" t="s">
        <v>506</v>
      </c>
      <c r="C1143" s="27">
        <v>39279</v>
      </c>
      <c r="D1143" s="26">
        <v>2007</v>
      </c>
      <c r="E1143" s="26">
        <v>43</v>
      </c>
      <c r="F1143" s="26">
        <v>79</v>
      </c>
      <c r="G1143" s="26">
        <v>3397</v>
      </c>
      <c r="H1143" s="28" t="s">
        <v>3010</v>
      </c>
      <c r="I1143" s="28" t="s">
        <v>1270</v>
      </c>
      <c r="J1143" s="28" t="s">
        <v>2375</v>
      </c>
    </row>
    <row r="1144" spans="1:10" x14ac:dyDescent="0.25">
      <c r="A1144" s="26">
        <v>12109</v>
      </c>
      <c r="B1144" s="26" t="s">
        <v>538</v>
      </c>
      <c r="C1144" s="27">
        <v>39280</v>
      </c>
      <c r="D1144" s="26">
        <v>2007</v>
      </c>
      <c r="E1144" s="26">
        <v>465</v>
      </c>
      <c r="F1144" s="26">
        <v>170</v>
      </c>
      <c r="G1144" s="26">
        <v>18550</v>
      </c>
      <c r="H1144" s="28" t="s">
        <v>3010</v>
      </c>
      <c r="I1144" s="28" t="s">
        <v>1274</v>
      </c>
      <c r="J1144" s="28" t="s">
        <v>2376</v>
      </c>
    </row>
    <row r="1145" spans="1:10" x14ac:dyDescent="0.25">
      <c r="A1145" s="26">
        <v>12110</v>
      </c>
      <c r="B1145" s="26" t="s">
        <v>576</v>
      </c>
      <c r="C1145" s="27">
        <v>39281</v>
      </c>
      <c r="D1145" s="26">
        <v>2007</v>
      </c>
      <c r="E1145" s="26">
        <v>88</v>
      </c>
      <c r="F1145" s="26">
        <v>402</v>
      </c>
      <c r="G1145" s="26">
        <v>29502</v>
      </c>
      <c r="H1145" s="28" t="s">
        <v>3010</v>
      </c>
      <c r="I1145" s="28" t="s">
        <v>1270</v>
      </c>
      <c r="J1145" s="28" t="s">
        <v>2377</v>
      </c>
    </row>
    <row r="1146" spans="1:10" x14ac:dyDescent="0.25">
      <c r="A1146" s="26">
        <v>12122</v>
      </c>
      <c r="B1146" s="26" t="s">
        <v>610</v>
      </c>
      <c r="C1146" s="27">
        <v>39282</v>
      </c>
      <c r="D1146" s="26">
        <v>2007</v>
      </c>
      <c r="E1146" s="26">
        <v>49</v>
      </c>
      <c r="F1146" s="26">
        <v>226</v>
      </c>
      <c r="G1146" s="26">
        <v>11074</v>
      </c>
      <c r="H1146" s="28" t="s">
        <v>3011</v>
      </c>
      <c r="I1146" s="28" t="s">
        <v>1272</v>
      </c>
      <c r="J1146" s="28" t="s">
        <v>2378</v>
      </c>
    </row>
    <row r="1147" spans="1:10" x14ac:dyDescent="0.25">
      <c r="A1147" s="26">
        <v>12111</v>
      </c>
      <c r="B1147" s="26" t="s">
        <v>644</v>
      </c>
      <c r="C1147" s="27">
        <v>39283</v>
      </c>
      <c r="D1147" s="26">
        <v>2007</v>
      </c>
      <c r="E1147" s="26">
        <v>64</v>
      </c>
      <c r="F1147" s="26">
        <v>201</v>
      </c>
      <c r="G1147" s="26">
        <v>12335</v>
      </c>
      <c r="H1147" s="28" t="s">
        <v>3010</v>
      </c>
      <c r="I1147" s="28" t="s">
        <v>1270</v>
      </c>
      <c r="J1147" s="28" t="s">
        <v>2379</v>
      </c>
    </row>
    <row r="1148" spans="1:10" x14ac:dyDescent="0.25">
      <c r="A1148" s="26">
        <v>12123</v>
      </c>
      <c r="B1148" s="26" t="s">
        <v>737</v>
      </c>
      <c r="C1148" s="27">
        <v>39286</v>
      </c>
      <c r="D1148" s="26">
        <v>2007</v>
      </c>
      <c r="E1148" s="26">
        <v>183</v>
      </c>
      <c r="F1148" s="26">
        <v>97</v>
      </c>
      <c r="G1148" s="26">
        <v>17751</v>
      </c>
      <c r="H1148" s="28" t="s">
        <v>3011</v>
      </c>
      <c r="I1148" s="28" t="s">
        <v>1272</v>
      </c>
      <c r="J1148" s="28" t="s">
        <v>2380</v>
      </c>
    </row>
    <row r="1149" spans="1:10" x14ac:dyDescent="0.25">
      <c r="A1149" s="26">
        <v>12124</v>
      </c>
      <c r="B1149" s="26" t="s">
        <v>797</v>
      </c>
      <c r="C1149" s="27">
        <v>39288</v>
      </c>
      <c r="D1149" s="26">
        <v>2007</v>
      </c>
      <c r="E1149" s="26">
        <v>66</v>
      </c>
      <c r="F1149" s="26">
        <v>138</v>
      </c>
      <c r="G1149" s="26">
        <v>9108</v>
      </c>
      <c r="H1149" s="28" t="s">
        <v>3011</v>
      </c>
      <c r="I1149" s="28" t="s">
        <v>1272</v>
      </c>
      <c r="J1149" s="28" t="s">
        <v>2381</v>
      </c>
    </row>
    <row r="1150" spans="1:10" x14ac:dyDescent="0.25">
      <c r="A1150" s="26">
        <v>12125</v>
      </c>
      <c r="B1150" s="26" t="s">
        <v>922</v>
      </c>
      <c r="C1150" s="27">
        <v>39292</v>
      </c>
      <c r="D1150" s="26">
        <v>2007</v>
      </c>
      <c r="E1150" s="26">
        <v>237</v>
      </c>
      <c r="F1150" s="26">
        <v>3</v>
      </c>
      <c r="G1150" s="26">
        <v>711</v>
      </c>
      <c r="H1150" s="28" t="s">
        <v>3011</v>
      </c>
      <c r="I1150" s="28" t="s">
        <v>1272</v>
      </c>
      <c r="J1150" s="28" t="s">
        <v>2367</v>
      </c>
    </row>
    <row r="1151" spans="1:10" x14ac:dyDescent="0.25">
      <c r="A1151" s="26">
        <v>12112</v>
      </c>
      <c r="B1151" s="26" t="s">
        <v>975</v>
      </c>
      <c r="C1151" s="27">
        <v>39294</v>
      </c>
      <c r="D1151" s="26">
        <v>2007</v>
      </c>
      <c r="E1151" s="26">
        <v>185</v>
      </c>
      <c r="F1151" s="26">
        <v>79</v>
      </c>
      <c r="G1151" s="26">
        <v>14615</v>
      </c>
      <c r="H1151" s="28" t="s">
        <v>3010</v>
      </c>
      <c r="I1151" s="28" t="s">
        <v>1322</v>
      </c>
      <c r="J1151" s="28" t="s">
        <v>2382</v>
      </c>
    </row>
    <row r="1152" spans="1:10" x14ac:dyDescent="0.25">
      <c r="A1152" s="26">
        <v>12135</v>
      </c>
      <c r="B1152" s="26" t="s">
        <v>30</v>
      </c>
      <c r="C1152" s="27">
        <v>39295</v>
      </c>
      <c r="D1152" s="26">
        <v>2007</v>
      </c>
      <c r="E1152" s="26">
        <v>241</v>
      </c>
      <c r="F1152" s="26">
        <v>237</v>
      </c>
      <c r="G1152" s="26">
        <v>45352</v>
      </c>
      <c r="H1152" s="28" t="s">
        <v>3010</v>
      </c>
      <c r="I1152" s="28" t="s">
        <v>1274</v>
      </c>
      <c r="J1152" s="28" t="s">
        <v>2383</v>
      </c>
    </row>
    <row r="1153" spans="1:10" x14ac:dyDescent="0.25">
      <c r="A1153" s="26">
        <v>12150</v>
      </c>
      <c r="B1153" s="26" t="s">
        <v>66</v>
      </c>
      <c r="C1153" s="27">
        <v>39296</v>
      </c>
      <c r="D1153" s="26">
        <v>2007</v>
      </c>
      <c r="E1153" s="26">
        <v>289</v>
      </c>
      <c r="F1153" s="26">
        <v>7</v>
      </c>
      <c r="G1153" s="26">
        <v>2023</v>
      </c>
      <c r="H1153" s="28" t="s">
        <v>3011</v>
      </c>
      <c r="I1153" s="28" t="s">
        <v>1272</v>
      </c>
      <c r="J1153" s="28" t="s">
        <v>2384</v>
      </c>
    </row>
    <row r="1154" spans="1:10" x14ac:dyDescent="0.25">
      <c r="A1154" s="26">
        <v>12136</v>
      </c>
      <c r="B1154" s="26" t="s">
        <v>191</v>
      </c>
      <c r="C1154" s="27">
        <v>39300</v>
      </c>
      <c r="D1154" s="26">
        <v>2007</v>
      </c>
      <c r="E1154" s="26">
        <v>66</v>
      </c>
      <c r="F1154" s="26">
        <v>16</v>
      </c>
      <c r="G1154" s="26">
        <v>1056</v>
      </c>
      <c r="H1154" s="28" t="s">
        <v>3010</v>
      </c>
      <c r="I1154" s="28" t="s">
        <v>1274</v>
      </c>
      <c r="J1154" s="28" t="s">
        <v>2385</v>
      </c>
    </row>
    <row r="1155" spans="1:10" x14ac:dyDescent="0.25">
      <c r="A1155" s="26">
        <v>12137</v>
      </c>
      <c r="B1155" s="26" t="s">
        <v>191</v>
      </c>
      <c r="C1155" s="27">
        <v>39300</v>
      </c>
      <c r="D1155" s="26">
        <v>2007</v>
      </c>
      <c r="E1155" s="26">
        <v>5</v>
      </c>
      <c r="F1155" s="26">
        <v>191</v>
      </c>
      <c r="G1155" s="26">
        <v>955</v>
      </c>
      <c r="H1155" s="28" t="s">
        <v>3010</v>
      </c>
      <c r="I1155" s="28" t="s">
        <v>1270</v>
      </c>
      <c r="J1155" s="28" t="s">
        <v>2386</v>
      </c>
    </row>
    <row r="1156" spans="1:10" x14ac:dyDescent="0.25">
      <c r="A1156" s="26">
        <v>12151</v>
      </c>
      <c r="B1156" s="26" t="s">
        <v>191</v>
      </c>
      <c r="C1156" s="27">
        <v>39300</v>
      </c>
      <c r="D1156" s="26">
        <v>2007</v>
      </c>
      <c r="E1156" s="26">
        <v>147</v>
      </c>
      <c r="F1156" s="26">
        <v>349</v>
      </c>
      <c r="G1156" s="26">
        <v>44491</v>
      </c>
      <c r="H1156" s="28" t="s">
        <v>3011</v>
      </c>
      <c r="I1156" s="28" t="s">
        <v>1272</v>
      </c>
      <c r="J1156" s="28" t="s">
        <v>2387</v>
      </c>
    </row>
    <row r="1157" spans="1:10" x14ac:dyDescent="0.25">
      <c r="A1157" s="26">
        <v>12152</v>
      </c>
      <c r="B1157" s="26" t="s">
        <v>230</v>
      </c>
      <c r="C1157" s="27">
        <v>39301</v>
      </c>
      <c r="D1157" s="26">
        <v>2007</v>
      </c>
      <c r="E1157" s="26">
        <v>33</v>
      </c>
      <c r="F1157" s="26">
        <v>12</v>
      </c>
      <c r="G1157" s="26">
        <v>396</v>
      </c>
      <c r="H1157" s="28" t="s">
        <v>3011</v>
      </c>
      <c r="I1157" s="28" t="s">
        <v>1272</v>
      </c>
      <c r="J1157" s="28" t="s">
        <v>2388</v>
      </c>
    </row>
    <row r="1158" spans="1:10" x14ac:dyDescent="0.25">
      <c r="A1158" s="26">
        <v>12153</v>
      </c>
      <c r="B1158" s="26" t="s">
        <v>230</v>
      </c>
      <c r="C1158" s="27">
        <v>39301</v>
      </c>
      <c r="D1158" s="26">
        <v>2007</v>
      </c>
      <c r="E1158" s="26">
        <v>300</v>
      </c>
      <c r="F1158" s="26">
        <v>38</v>
      </c>
      <c r="G1158" s="26">
        <v>11400</v>
      </c>
      <c r="H1158" s="28" t="s">
        <v>3011</v>
      </c>
      <c r="I1158" s="28" t="s">
        <v>1272</v>
      </c>
      <c r="J1158" s="28" t="s">
        <v>2389</v>
      </c>
    </row>
    <row r="1159" spans="1:10" x14ac:dyDescent="0.25">
      <c r="A1159" s="26">
        <v>12138</v>
      </c>
      <c r="B1159" s="26" t="s">
        <v>267</v>
      </c>
      <c r="C1159" s="27">
        <v>39302</v>
      </c>
      <c r="D1159" s="26">
        <v>2007</v>
      </c>
      <c r="E1159" s="26">
        <v>14</v>
      </c>
      <c r="F1159" s="26">
        <v>667</v>
      </c>
      <c r="G1159" s="26">
        <v>9025</v>
      </c>
      <c r="H1159" s="28" t="s">
        <v>3010</v>
      </c>
      <c r="I1159" s="28" t="s">
        <v>1270</v>
      </c>
      <c r="J1159" s="28" t="s">
        <v>2390</v>
      </c>
    </row>
    <row r="1160" spans="1:10" x14ac:dyDescent="0.25">
      <c r="A1160" s="26">
        <v>12139</v>
      </c>
      <c r="B1160" s="26" t="s">
        <v>418</v>
      </c>
      <c r="C1160" s="27">
        <v>39307</v>
      </c>
      <c r="D1160" s="26">
        <v>2007</v>
      </c>
      <c r="E1160" s="26">
        <v>213</v>
      </c>
      <c r="F1160" s="26">
        <v>26</v>
      </c>
      <c r="G1160" s="26">
        <v>5538</v>
      </c>
      <c r="H1160" s="28" t="s">
        <v>3010</v>
      </c>
      <c r="I1160" s="28" t="s">
        <v>1274</v>
      </c>
      <c r="J1160" s="28" t="s">
        <v>2391</v>
      </c>
    </row>
    <row r="1161" spans="1:10" x14ac:dyDescent="0.25">
      <c r="A1161" s="26">
        <v>12140</v>
      </c>
      <c r="B1161" s="26" t="s">
        <v>443</v>
      </c>
      <c r="C1161" s="27">
        <v>39308</v>
      </c>
      <c r="D1161" s="26">
        <v>2007</v>
      </c>
      <c r="E1161" s="26">
        <v>28</v>
      </c>
      <c r="F1161" s="26">
        <v>92</v>
      </c>
      <c r="G1161" s="26">
        <v>1173</v>
      </c>
      <c r="H1161" s="28" t="s">
        <v>3010</v>
      </c>
      <c r="I1161" s="28" t="s">
        <v>1274</v>
      </c>
      <c r="J1161" s="28" t="s">
        <v>2392</v>
      </c>
    </row>
    <row r="1162" spans="1:10" x14ac:dyDescent="0.25">
      <c r="A1162" s="26">
        <v>12154</v>
      </c>
      <c r="B1162" s="26" t="s">
        <v>474</v>
      </c>
      <c r="C1162" s="27">
        <v>39309</v>
      </c>
      <c r="D1162" s="26">
        <v>2007</v>
      </c>
      <c r="E1162" s="26">
        <v>53</v>
      </c>
      <c r="F1162" s="26">
        <v>92</v>
      </c>
      <c r="G1162" s="26">
        <v>8132</v>
      </c>
      <c r="H1162" s="28" t="s">
        <v>3011</v>
      </c>
      <c r="I1162" s="28" t="s">
        <v>1272</v>
      </c>
      <c r="J1162" s="28" t="s">
        <v>2393</v>
      </c>
    </row>
    <row r="1163" spans="1:10" x14ac:dyDescent="0.25">
      <c r="A1163" s="26">
        <v>12141</v>
      </c>
      <c r="B1163" s="26" t="s">
        <v>543</v>
      </c>
      <c r="C1163" s="27">
        <v>39311</v>
      </c>
      <c r="D1163" s="26">
        <v>2007</v>
      </c>
      <c r="E1163" s="26">
        <v>144</v>
      </c>
      <c r="F1163" s="26">
        <v>273</v>
      </c>
      <c r="G1163" s="26">
        <v>17394</v>
      </c>
      <c r="H1163" s="28" t="s">
        <v>3010</v>
      </c>
      <c r="I1163" s="28" t="s">
        <v>1283</v>
      </c>
      <c r="J1163" s="28" t="s">
        <v>2394</v>
      </c>
    </row>
    <row r="1164" spans="1:10" x14ac:dyDescent="0.25">
      <c r="A1164" s="26">
        <v>12155</v>
      </c>
      <c r="B1164" s="26" t="s">
        <v>646</v>
      </c>
      <c r="C1164" s="27">
        <v>39314</v>
      </c>
      <c r="D1164" s="26">
        <v>2007</v>
      </c>
      <c r="E1164" s="26">
        <v>246</v>
      </c>
      <c r="F1164" s="26">
        <v>22</v>
      </c>
      <c r="G1164" s="26">
        <v>5412</v>
      </c>
      <c r="H1164" s="28" t="s">
        <v>3011</v>
      </c>
      <c r="I1164" s="28" t="s">
        <v>1272</v>
      </c>
      <c r="J1164" s="28" t="s">
        <v>2395</v>
      </c>
    </row>
    <row r="1165" spans="1:10" x14ac:dyDescent="0.25">
      <c r="A1165" s="26">
        <v>12142</v>
      </c>
      <c r="B1165" s="26" t="s">
        <v>741</v>
      </c>
      <c r="C1165" s="27">
        <v>39317</v>
      </c>
      <c r="D1165" s="26">
        <v>2007</v>
      </c>
      <c r="E1165" s="26">
        <v>33</v>
      </c>
      <c r="F1165" s="26">
        <v>47</v>
      </c>
      <c r="G1165" s="26">
        <v>1551</v>
      </c>
      <c r="H1165" s="28" t="s">
        <v>3010</v>
      </c>
      <c r="I1165" s="28" t="s">
        <v>1274</v>
      </c>
      <c r="J1165" s="28" t="s">
        <v>2396</v>
      </c>
    </row>
    <row r="1166" spans="1:10" x14ac:dyDescent="0.25">
      <c r="A1166" s="26">
        <v>12143</v>
      </c>
      <c r="B1166" s="26" t="s">
        <v>741</v>
      </c>
      <c r="C1166" s="27">
        <v>39317</v>
      </c>
      <c r="D1166" s="26">
        <v>2007</v>
      </c>
      <c r="E1166" s="26">
        <v>97</v>
      </c>
      <c r="F1166" s="26">
        <v>201</v>
      </c>
      <c r="G1166" s="26">
        <v>19497</v>
      </c>
      <c r="H1166" s="28" t="s">
        <v>3010</v>
      </c>
      <c r="I1166" s="28" t="s">
        <v>1274</v>
      </c>
      <c r="J1166" s="28" t="s">
        <v>2397</v>
      </c>
    </row>
    <row r="1167" spans="1:10" x14ac:dyDescent="0.25">
      <c r="A1167" s="26">
        <v>12156</v>
      </c>
      <c r="B1167" s="26" t="s">
        <v>741</v>
      </c>
      <c r="C1167" s="27">
        <v>39317</v>
      </c>
      <c r="D1167" s="26">
        <v>2007</v>
      </c>
      <c r="E1167" s="26">
        <v>217</v>
      </c>
      <c r="F1167" s="26">
        <v>165</v>
      </c>
      <c r="G1167" s="26">
        <v>35805</v>
      </c>
      <c r="H1167" s="28" t="s">
        <v>3011</v>
      </c>
      <c r="I1167" s="28" t="s">
        <v>1272</v>
      </c>
      <c r="J1167" s="28" t="s">
        <v>2398</v>
      </c>
    </row>
    <row r="1168" spans="1:10" x14ac:dyDescent="0.25">
      <c r="A1168" s="26">
        <v>12144</v>
      </c>
      <c r="B1168" s="26" t="s">
        <v>768</v>
      </c>
      <c r="C1168" s="27">
        <v>39318</v>
      </c>
      <c r="D1168" s="26">
        <v>2007</v>
      </c>
      <c r="E1168" s="26">
        <v>264</v>
      </c>
      <c r="F1168" s="26">
        <v>3</v>
      </c>
      <c r="G1168" s="26">
        <v>792</v>
      </c>
      <c r="H1168" s="28" t="s">
        <v>3010</v>
      </c>
      <c r="I1168" s="28" t="s">
        <v>1322</v>
      </c>
      <c r="J1168" s="28" t="s">
        <v>2399</v>
      </c>
    </row>
    <row r="1169" spans="1:10" x14ac:dyDescent="0.25">
      <c r="A1169" s="26">
        <v>12145</v>
      </c>
      <c r="B1169" s="26" t="s">
        <v>859</v>
      </c>
      <c r="C1169" s="27">
        <v>39321</v>
      </c>
      <c r="D1169" s="26">
        <v>2007</v>
      </c>
      <c r="E1169" s="26">
        <v>70</v>
      </c>
      <c r="F1169" s="26">
        <v>26</v>
      </c>
      <c r="G1169" s="26">
        <v>1820</v>
      </c>
      <c r="H1169" s="28" t="s">
        <v>3010</v>
      </c>
      <c r="I1169" s="28" t="s">
        <v>1270</v>
      </c>
      <c r="J1169" s="28" t="s">
        <v>2400</v>
      </c>
    </row>
    <row r="1170" spans="1:10" x14ac:dyDescent="0.25">
      <c r="A1170" s="26">
        <v>12146</v>
      </c>
      <c r="B1170" s="26" t="s">
        <v>896</v>
      </c>
      <c r="C1170" s="27">
        <v>39322</v>
      </c>
      <c r="D1170" s="26">
        <v>2007</v>
      </c>
      <c r="E1170" s="26">
        <v>24</v>
      </c>
      <c r="F1170" s="26">
        <v>444</v>
      </c>
      <c r="G1170" s="26">
        <v>8863</v>
      </c>
      <c r="H1170" s="28" t="s">
        <v>3010</v>
      </c>
      <c r="I1170" s="28" t="s">
        <v>1322</v>
      </c>
      <c r="J1170" s="28" t="s">
        <v>2401</v>
      </c>
    </row>
    <row r="1171" spans="1:10" x14ac:dyDescent="0.25">
      <c r="A1171" s="26">
        <v>12157</v>
      </c>
      <c r="B1171" s="26" t="s">
        <v>896</v>
      </c>
      <c r="C1171" s="27">
        <v>39322</v>
      </c>
      <c r="D1171" s="26">
        <v>2007</v>
      </c>
      <c r="E1171" s="26">
        <v>79</v>
      </c>
      <c r="F1171" s="26">
        <v>136</v>
      </c>
      <c r="G1171" s="26">
        <v>7334</v>
      </c>
      <c r="H1171" s="28" t="s">
        <v>3011</v>
      </c>
      <c r="I1171" s="28" t="s">
        <v>1272</v>
      </c>
      <c r="J1171" s="28" t="s">
        <v>2402</v>
      </c>
    </row>
    <row r="1172" spans="1:10" x14ac:dyDescent="0.25">
      <c r="A1172" s="26">
        <v>12147</v>
      </c>
      <c r="B1172" s="26" t="s">
        <v>926</v>
      </c>
      <c r="C1172" s="27">
        <v>39323</v>
      </c>
      <c r="D1172" s="26">
        <v>2007</v>
      </c>
      <c r="E1172" s="26">
        <v>48</v>
      </c>
      <c r="F1172" s="26">
        <v>9</v>
      </c>
      <c r="G1172" s="26">
        <v>432</v>
      </c>
      <c r="H1172" s="28" t="s">
        <v>3010</v>
      </c>
      <c r="I1172" s="28" t="s">
        <v>1322</v>
      </c>
      <c r="J1172" s="28" t="s">
        <v>2403</v>
      </c>
    </row>
    <row r="1173" spans="1:10" x14ac:dyDescent="0.25">
      <c r="A1173" s="26">
        <v>12158</v>
      </c>
      <c r="B1173" s="26" t="s">
        <v>926</v>
      </c>
      <c r="C1173" s="27">
        <v>39323</v>
      </c>
      <c r="D1173" s="26">
        <v>2007</v>
      </c>
      <c r="E1173" s="26">
        <v>104</v>
      </c>
      <c r="F1173" s="26">
        <v>10</v>
      </c>
      <c r="G1173" s="26">
        <v>1040</v>
      </c>
      <c r="H1173" s="28" t="s">
        <v>3011</v>
      </c>
      <c r="I1173" s="28" t="s">
        <v>1272</v>
      </c>
      <c r="J1173" s="28" t="s">
        <v>2404</v>
      </c>
    </row>
    <row r="1174" spans="1:10" x14ac:dyDescent="0.25">
      <c r="A1174" s="26">
        <v>12159</v>
      </c>
      <c r="B1174" s="26" t="s">
        <v>954</v>
      </c>
      <c r="C1174" s="27">
        <v>39324</v>
      </c>
      <c r="D1174" s="26">
        <v>2007</v>
      </c>
      <c r="E1174" s="26">
        <v>349</v>
      </c>
      <c r="F1174" s="26">
        <v>14</v>
      </c>
      <c r="G1174" s="26">
        <v>4886</v>
      </c>
      <c r="H1174" s="28" t="s">
        <v>3011</v>
      </c>
      <c r="I1174" s="28" t="s">
        <v>1272</v>
      </c>
      <c r="J1174" s="28" t="s">
        <v>2405</v>
      </c>
    </row>
    <row r="1175" spans="1:10" x14ac:dyDescent="0.25">
      <c r="A1175" s="26">
        <v>12149</v>
      </c>
      <c r="B1175" s="26" t="s">
        <v>978</v>
      </c>
      <c r="C1175" s="27">
        <v>39325</v>
      </c>
      <c r="D1175" s="26">
        <v>2007</v>
      </c>
      <c r="E1175" s="26">
        <v>300</v>
      </c>
      <c r="F1175" s="26">
        <v>50</v>
      </c>
      <c r="G1175" s="26">
        <v>4293</v>
      </c>
      <c r="H1175" s="28" t="s">
        <v>3010</v>
      </c>
      <c r="I1175" s="28" t="s">
        <v>1322</v>
      </c>
      <c r="J1175" s="28" t="s">
        <v>2406</v>
      </c>
    </row>
    <row r="1176" spans="1:10" x14ac:dyDescent="0.25">
      <c r="A1176" s="26">
        <v>12166</v>
      </c>
      <c r="B1176" s="26" t="s">
        <v>34</v>
      </c>
      <c r="C1176" s="27">
        <v>39326</v>
      </c>
      <c r="D1176" s="26">
        <v>2007</v>
      </c>
      <c r="E1176" s="26">
        <v>157</v>
      </c>
      <c r="F1176" s="26">
        <v>7</v>
      </c>
      <c r="G1176" s="26">
        <v>1099</v>
      </c>
      <c r="H1176" s="28" t="s">
        <v>3010</v>
      </c>
      <c r="I1176" s="28" t="s">
        <v>1274</v>
      </c>
      <c r="J1176" s="28" t="s">
        <v>2407</v>
      </c>
    </row>
    <row r="1177" spans="1:10" x14ac:dyDescent="0.25">
      <c r="A1177" s="26">
        <v>12167</v>
      </c>
      <c r="B1177" s="26" t="s">
        <v>99</v>
      </c>
      <c r="C1177" s="27">
        <v>39328</v>
      </c>
      <c r="D1177" s="26">
        <v>2007</v>
      </c>
      <c r="E1177" s="26">
        <v>80</v>
      </c>
      <c r="F1177" s="26">
        <v>7</v>
      </c>
      <c r="G1177" s="26">
        <v>560</v>
      </c>
      <c r="H1177" s="28" t="s">
        <v>3010</v>
      </c>
      <c r="I1177" s="28" t="s">
        <v>1274</v>
      </c>
      <c r="J1177" s="28" t="s">
        <v>2408</v>
      </c>
    </row>
    <row r="1178" spans="1:10" x14ac:dyDescent="0.25">
      <c r="A1178" s="26">
        <v>12174</v>
      </c>
      <c r="B1178" s="26" t="s">
        <v>99</v>
      </c>
      <c r="C1178" s="27">
        <v>39328</v>
      </c>
      <c r="D1178" s="26">
        <v>2007</v>
      </c>
      <c r="E1178" s="26">
        <v>6</v>
      </c>
      <c r="F1178" s="26">
        <v>53</v>
      </c>
      <c r="G1178" s="26">
        <v>318</v>
      </c>
      <c r="H1178" s="28" t="s">
        <v>3011</v>
      </c>
      <c r="I1178" s="28" t="s">
        <v>1272</v>
      </c>
      <c r="J1178" s="28" t="s">
        <v>2409</v>
      </c>
    </row>
    <row r="1179" spans="1:10" x14ac:dyDescent="0.25">
      <c r="A1179" s="26">
        <v>12168</v>
      </c>
      <c r="B1179" s="26" t="s">
        <v>161</v>
      </c>
      <c r="C1179" s="27">
        <v>39330</v>
      </c>
      <c r="D1179" s="26">
        <v>2007</v>
      </c>
      <c r="E1179" s="26">
        <v>250</v>
      </c>
      <c r="F1179" s="26">
        <v>71</v>
      </c>
      <c r="G1179" s="26">
        <v>9100</v>
      </c>
      <c r="H1179" s="28" t="s">
        <v>3010</v>
      </c>
      <c r="I1179" s="28" t="s">
        <v>1322</v>
      </c>
      <c r="J1179" s="28" t="s">
        <v>2410</v>
      </c>
    </row>
    <row r="1180" spans="1:10" x14ac:dyDescent="0.25">
      <c r="A1180" s="26">
        <v>12175</v>
      </c>
      <c r="B1180" s="26" t="s">
        <v>161</v>
      </c>
      <c r="C1180" s="27">
        <v>39330</v>
      </c>
      <c r="D1180" s="26">
        <v>2007</v>
      </c>
      <c r="E1180" s="26">
        <v>10</v>
      </c>
      <c r="F1180" s="26">
        <v>3</v>
      </c>
      <c r="G1180" s="26">
        <v>30</v>
      </c>
      <c r="H1180" s="28" t="s">
        <v>3011</v>
      </c>
      <c r="I1180" s="28" t="s">
        <v>1272</v>
      </c>
      <c r="J1180" s="28" t="s">
        <v>2411</v>
      </c>
    </row>
    <row r="1181" spans="1:10" x14ac:dyDescent="0.25">
      <c r="A1181" s="26">
        <v>12169</v>
      </c>
      <c r="B1181" s="26" t="s">
        <v>195</v>
      </c>
      <c r="C1181" s="27">
        <v>39331</v>
      </c>
      <c r="D1181" s="26">
        <v>2007</v>
      </c>
      <c r="E1181" s="26">
        <v>475</v>
      </c>
      <c r="F1181" s="26">
        <v>743</v>
      </c>
      <c r="G1181" s="26">
        <v>69025</v>
      </c>
      <c r="H1181" s="28" t="s">
        <v>3010</v>
      </c>
      <c r="I1181" s="28" t="s">
        <v>1283</v>
      </c>
      <c r="J1181" s="28" t="s">
        <v>2412</v>
      </c>
    </row>
    <row r="1182" spans="1:10" x14ac:dyDescent="0.25">
      <c r="A1182" s="26">
        <v>12170</v>
      </c>
      <c r="B1182" s="26" t="s">
        <v>234</v>
      </c>
      <c r="C1182" s="27">
        <v>39332</v>
      </c>
      <c r="D1182" s="26">
        <v>2007</v>
      </c>
      <c r="E1182" s="26">
        <v>172</v>
      </c>
      <c r="F1182" s="26">
        <v>18</v>
      </c>
      <c r="G1182" s="26">
        <v>3096</v>
      </c>
      <c r="H1182" s="28" t="s">
        <v>3010</v>
      </c>
      <c r="I1182" s="28" t="s">
        <v>1274</v>
      </c>
      <c r="J1182" s="28" t="s">
        <v>2413</v>
      </c>
    </row>
    <row r="1183" spans="1:10" x14ac:dyDescent="0.25">
      <c r="A1183" s="26">
        <v>12171</v>
      </c>
      <c r="B1183" s="26" t="s">
        <v>361</v>
      </c>
      <c r="C1183" s="27">
        <v>39336</v>
      </c>
      <c r="D1183" s="26">
        <v>2007</v>
      </c>
      <c r="E1183" s="26">
        <v>228</v>
      </c>
      <c r="F1183" s="26">
        <v>94</v>
      </c>
      <c r="G1183" s="26">
        <v>1551</v>
      </c>
      <c r="H1183" s="28" t="s">
        <v>3010</v>
      </c>
      <c r="I1183" s="28" t="s">
        <v>1322</v>
      </c>
      <c r="J1183" s="28" t="s">
        <v>2414</v>
      </c>
    </row>
    <row r="1184" spans="1:10" x14ac:dyDescent="0.25">
      <c r="A1184" s="26">
        <v>12176</v>
      </c>
      <c r="B1184" s="26" t="s">
        <v>361</v>
      </c>
      <c r="C1184" s="27">
        <v>39336</v>
      </c>
      <c r="D1184" s="26">
        <v>2007</v>
      </c>
      <c r="E1184" s="26">
        <v>166</v>
      </c>
      <c r="F1184" s="26">
        <v>21</v>
      </c>
      <c r="G1184" s="26">
        <v>3486</v>
      </c>
      <c r="H1184" s="28" t="s">
        <v>3011</v>
      </c>
      <c r="I1184" s="28" t="s">
        <v>1272</v>
      </c>
      <c r="J1184" s="28" t="s">
        <v>2415</v>
      </c>
    </row>
    <row r="1185" spans="1:10" x14ac:dyDescent="0.25">
      <c r="A1185" s="26">
        <v>12172</v>
      </c>
      <c r="B1185" s="26" t="s">
        <v>478</v>
      </c>
      <c r="C1185" s="27">
        <v>39340</v>
      </c>
      <c r="D1185" s="26">
        <v>2007</v>
      </c>
      <c r="E1185" s="26">
        <v>47</v>
      </c>
      <c r="F1185" s="26">
        <v>1106</v>
      </c>
      <c r="G1185" s="26">
        <v>44469</v>
      </c>
      <c r="H1185" s="28" t="s">
        <v>3010</v>
      </c>
      <c r="I1185" s="28" t="s">
        <v>1274</v>
      </c>
      <c r="J1185" s="28" t="s">
        <v>2416</v>
      </c>
    </row>
    <row r="1186" spans="1:10" x14ac:dyDescent="0.25">
      <c r="A1186" s="26">
        <v>12177</v>
      </c>
      <c r="B1186" s="26" t="s">
        <v>583</v>
      </c>
      <c r="C1186" s="27">
        <v>39343</v>
      </c>
      <c r="D1186" s="26">
        <v>2007</v>
      </c>
      <c r="E1186" s="26">
        <v>50</v>
      </c>
      <c r="F1186" s="26">
        <v>4</v>
      </c>
      <c r="G1186" s="26">
        <v>200</v>
      </c>
      <c r="H1186" s="28" t="s">
        <v>3011</v>
      </c>
      <c r="I1186" s="28" t="s">
        <v>1272</v>
      </c>
      <c r="J1186" s="28" t="s">
        <v>2417</v>
      </c>
    </row>
    <row r="1187" spans="1:10" x14ac:dyDescent="0.25">
      <c r="A1187" s="26">
        <v>12178</v>
      </c>
      <c r="B1187" s="26" t="s">
        <v>583</v>
      </c>
      <c r="C1187" s="27">
        <v>39343</v>
      </c>
      <c r="D1187" s="26">
        <v>2007</v>
      </c>
      <c r="E1187" s="26">
        <v>50</v>
      </c>
      <c r="F1187" s="26">
        <v>4</v>
      </c>
      <c r="G1187" s="26">
        <v>348</v>
      </c>
      <c r="H1187" s="28" t="s">
        <v>3011</v>
      </c>
      <c r="I1187" s="28" t="s">
        <v>1272</v>
      </c>
      <c r="J1187" s="28" t="s">
        <v>2418</v>
      </c>
    </row>
    <row r="1188" spans="1:10" x14ac:dyDescent="0.25">
      <c r="A1188" s="26">
        <v>12173</v>
      </c>
      <c r="B1188" s="26" t="s">
        <v>650</v>
      </c>
      <c r="C1188" s="27">
        <v>39345</v>
      </c>
      <c r="D1188" s="26">
        <v>2007</v>
      </c>
      <c r="E1188" s="26">
        <v>177</v>
      </c>
      <c r="F1188" s="26">
        <v>75</v>
      </c>
      <c r="G1188" s="26">
        <v>13275</v>
      </c>
      <c r="H1188" s="28" t="s">
        <v>3010</v>
      </c>
      <c r="I1188" s="28" t="s">
        <v>1274</v>
      </c>
      <c r="J1188" s="28" t="s">
        <v>2419</v>
      </c>
    </row>
    <row r="1189" spans="1:10" x14ac:dyDescent="0.25">
      <c r="A1189" s="26">
        <v>12179</v>
      </c>
      <c r="B1189" s="26" t="s">
        <v>650</v>
      </c>
      <c r="C1189" s="27">
        <v>39345</v>
      </c>
      <c r="D1189" s="26">
        <v>2007</v>
      </c>
      <c r="E1189" s="26">
        <v>355</v>
      </c>
      <c r="F1189" s="26">
        <v>5</v>
      </c>
      <c r="G1189" s="26">
        <v>1775</v>
      </c>
      <c r="H1189" s="28" t="s">
        <v>3011</v>
      </c>
      <c r="I1189" s="28" t="s">
        <v>1272</v>
      </c>
      <c r="J1189" s="28" t="s">
        <v>1567</v>
      </c>
    </row>
    <row r="1190" spans="1:10" x14ac:dyDescent="0.25">
      <c r="A1190" s="26">
        <v>12181</v>
      </c>
      <c r="B1190" s="26" t="s">
        <v>864</v>
      </c>
      <c r="C1190" s="27">
        <v>39352</v>
      </c>
      <c r="D1190" s="26">
        <v>2007</v>
      </c>
      <c r="E1190" s="26">
        <v>78</v>
      </c>
      <c r="F1190" s="26">
        <v>7</v>
      </c>
      <c r="G1190" s="26">
        <v>546</v>
      </c>
      <c r="H1190" s="28" t="s">
        <v>3011</v>
      </c>
      <c r="I1190" s="28" t="s">
        <v>1272</v>
      </c>
      <c r="J1190" s="28" t="s">
        <v>2420</v>
      </c>
    </row>
    <row r="1191" spans="1:10" x14ac:dyDescent="0.25">
      <c r="A1191" s="26">
        <v>12183</v>
      </c>
      <c r="B1191" s="26" t="s">
        <v>70</v>
      </c>
      <c r="C1191" s="27">
        <v>39357</v>
      </c>
      <c r="D1191" s="26">
        <v>2007</v>
      </c>
      <c r="E1191" s="26">
        <v>1040</v>
      </c>
      <c r="F1191" s="26">
        <v>115</v>
      </c>
      <c r="G1191" s="26">
        <v>98544</v>
      </c>
      <c r="H1191" s="28" t="s">
        <v>3010</v>
      </c>
      <c r="I1191" s="28" t="s">
        <v>1322</v>
      </c>
      <c r="J1191" s="28" t="s">
        <v>2421</v>
      </c>
    </row>
    <row r="1192" spans="1:10" x14ac:dyDescent="0.25">
      <c r="A1192" s="26">
        <v>12184</v>
      </c>
      <c r="B1192" s="26" t="s">
        <v>102</v>
      </c>
      <c r="C1192" s="27">
        <v>39358</v>
      </c>
      <c r="D1192" s="26">
        <v>2007</v>
      </c>
      <c r="E1192" s="26">
        <v>56</v>
      </c>
      <c r="F1192" s="26">
        <v>5</v>
      </c>
      <c r="G1192" s="26">
        <v>280</v>
      </c>
      <c r="H1192" s="28" t="s">
        <v>3010</v>
      </c>
      <c r="I1192" s="28" t="s">
        <v>1274</v>
      </c>
      <c r="J1192" s="28" t="s">
        <v>2422</v>
      </c>
    </row>
    <row r="1193" spans="1:10" x14ac:dyDescent="0.25">
      <c r="A1193" s="26">
        <v>12232</v>
      </c>
      <c r="B1193" s="26" t="s">
        <v>102</v>
      </c>
      <c r="C1193" s="27">
        <v>39358</v>
      </c>
      <c r="D1193" s="26">
        <v>2007</v>
      </c>
      <c r="E1193" s="26">
        <v>264</v>
      </c>
      <c r="F1193" s="26">
        <v>83</v>
      </c>
      <c r="G1193" s="26">
        <v>21912</v>
      </c>
      <c r="H1193" s="28" t="s">
        <v>3011</v>
      </c>
      <c r="I1193" s="28" t="s">
        <v>1272</v>
      </c>
      <c r="J1193" s="28" t="s">
        <v>2423</v>
      </c>
    </row>
    <row r="1194" spans="1:10" x14ac:dyDescent="0.25">
      <c r="A1194" s="26">
        <v>12186</v>
      </c>
      <c r="B1194" s="26" t="s">
        <v>132</v>
      </c>
      <c r="C1194" s="27">
        <v>39359</v>
      </c>
      <c r="D1194" s="26">
        <v>2007</v>
      </c>
      <c r="E1194" s="26">
        <v>75</v>
      </c>
      <c r="F1194" s="26">
        <v>675</v>
      </c>
      <c r="G1194" s="26">
        <v>50625</v>
      </c>
      <c r="H1194" s="28" t="s">
        <v>3010</v>
      </c>
      <c r="I1194" s="28" t="s">
        <v>1270</v>
      </c>
      <c r="J1194" s="28" t="s">
        <v>2424</v>
      </c>
    </row>
    <row r="1195" spans="1:10" x14ac:dyDescent="0.25">
      <c r="A1195" s="26">
        <v>12185</v>
      </c>
      <c r="B1195" s="26" t="s">
        <v>166</v>
      </c>
      <c r="C1195" s="27">
        <v>39360</v>
      </c>
      <c r="D1195" s="26">
        <v>2007</v>
      </c>
      <c r="E1195" s="26">
        <v>1031</v>
      </c>
      <c r="F1195" s="26">
        <v>26</v>
      </c>
      <c r="G1195" s="26">
        <v>12646</v>
      </c>
      <c r="H1195" s="28" t="s">
        <v>3010</v>
      </c>
      <c r="I1195" s="28" t="s">
        <v>1274</v>
      </c>
      <c r="J1195" s="28" t="s">
        <v>2425</v>
      </c>
    </row>
    <row r="1196" spans="1:10" x14ac:dyDescent="0.25">
      <c r="A1196" s="26">
        <v>12187</v>
      </c>
      <c r="B1196" s="26" t="s">
        <v>166</v>
      </c>
      <c r="C1196" s="27">
        <v>39360</v>
      </c>
      <c r="D1196" s="26">
        <v>2007</v>
      </c>
      <c r="E1196" s="26">
        <v>72</v>
      </c>
      <c r="F1196" s="26">
        <v>26</v>
      </c>
      <c r="G1196" s="26">
        <v>1872</v>
      </c>
      <c r="H1196" s="28" t="s">
        <v>3010</v>
      </c>
      <c r="I1196" s="28" t="s">
        <v>1274</v>
      </c>
      <c r="J1196" s="28" t="s">
        <v>2426</v>
      </c>
    </row>
    <row r="1197" spans="1:10" x14ac:dyDescent="0.25">
      <c r="A1197" s="26">
        <v>12188</v>
      </c>
      <c r="B1197" s="26" t="s">
        <v>166</v>
      </c>
      <c r="C1197" s="27">
        <v>39360</v>
      </c>
      <c r="D1197" s="26">
        <v>2007</v>
      </c>
      <c r="E1197" s="26">
        <v>125</v>
      </c>
      <c r="F1197" s="26">
        <v>8</v>
      </c>
      <c r="G1197" s="26">
        <v>1000</v>
      </c>
      <c r="H1197" s="28" t="s">
        <v>3010</v>
      </c>
      <c r="I1197" s="28" t="s">
        <v>1299</v>
      </c>
      <c r="J1197" s="28" t="s">
        <v>2427</v>
      </c>
    </row>
    <row r="1198" spans="1:10" x14ac:dyDescent="0.25">
      <c r="A1198" s="26">
        <v>12189</v>
      </c>
      <c r="B1198" s="26" t="s">
        <v>166</v>
      </c>
      <c r="C1198" s="27">
        <v>39360</v>
      </c>
      <c r="D1198" s="26">
        <v>2007</v>
      </c>
      <c r="E1198" s="26">
        <v>282</v>
      </c>
      <c r="F1198" s="26">
        <v>7</v>
      </c>
      <c r="G1198" s="26">
        <v>1974</v>
      </c>
      <c r="H1198" s="28" t="s">
        <v>3010</v>
      </c>
      <c r="I1198" s="28" t="s">
        <v>1299</v>
      </c>
      <c r="J1198" s="28" t="s">
        <v>2428</v>
      </c>
    </row>
    <row r="1199" spans="1:10" x14ac:dyDescent="0.25">
      <c r="A1199" s="26">
        <v>12190</v>
      </c>
      <c r="B1199" s="26" t="s">
        <v>166</v>
      </c>
      <c r="C1199" s="27">
        <v>39360</v>
      </c>
      <c r="D1199" s="26">
        <v>2007</v>
      </c>
      <c r="E1199" s="26">
        <v>500</v>
      </c>
      <c r="F1199" s="26">
        <v>12</v>
      </c>
      <c r="G1199" s="26">
        <v>6000</v>
      </c>
      <c r="H1199" s="28" t="s">
        <v>3010</v>
      </c>
      <c r="I1199" s="28" t="s">
        <v>1299</v>
      </c>
      <c r="J1199" s="28" t="s">
        <v>2429</v>
      </c>
    </row>
    <row r="1200" spans="1:10" x14ac:dyDescent="0.25">
      <c r="A1200" s="26">
        <v>12191</v>
      </c>
      <c r="B1200" s="26" t="s">
        <v>166</v>
      </c>
      <c r="C1200" s="27">
        <v>39360</v>
      </c>
      <c r="D1200" s="26">
        <v>2007</v>
      </c>
      <c r="E1200" s="26">
        <v>754</v>
      </c>
      <c r="F1200" s="26">
        <v>106</v>
      </c>
      <c r="G1200" s="26">
        <v>44992</v>
      </c>
      <c r="H1200" s="28" t="s">
        <v>3010</v>
      </c>
      <c r="I1200" s="28" t="s">
        <v>1322</v>
      </c>
      <c r="J1200" s="28" t="s">
        <v>2430</v>
      </c>
    </row>
    <row r="1201" spans="1:10" x14ac:dyDescent="0.25">
      <c r="A1201" s="26">
        <v>12192</v>
      </c>
      <c r="B1201" s="26" t="s">
        <v>166</v>
      </c>
      <c r="C1201" s="27">
        <v>39360</v>
      </c>
      <c r="D1201" s="26">
        <v>2007</v>
      </c>
      <c r="E1201" s="26">
        <v>755</v>
      </c>
      <c r="F1201" s="26">
        <v>94</v>
      </c>
      <c r="G1201" s="26">
        <v>21993</v>
      </c>
      <c r="H1201" s="28" t="s">
        <v>3010</v>
      </c>
      <c r="I1201" s="28" t="s">
        <v>1322</v>
      </c>
      <c r="J1201" s="28" t="s">
        <v>2431</v>
      </c>
    </row>
    <row r="1202" spans="1:10" x14ac:dyDescent="0.25">
      <c r="A1202" s="26">
        <v>12193</v>
      </c>
      <c r="B1202" s="26" t="s">
        <v>166</v>
      </c>
      <c r="C1202" s="27">
        <v>39360</v>
      </c>
      <c r="D1202" s="26">
        <v>2007</v>
      </c>
      <c r="E1202" s="26">
        <v>565</v>
      </c>
      <c r="F1202" s="26">
        <v>130</v>
      </c>
      <c r="G1202" s="26">
        <v>16993</v>
      </c>
      <c r="H1202" s="28" t="s">
        <v>3010</v>
      </c>
      <c r="I1202" s="28" t="s">
        <v>1299</v>
      </c>
      <c r="J1202" s="28" t="s">
        <v>2432</v>
      </c>
    </row>
    <row r="1203" spans="1:10" x14ac:dyDescent="0.25">
      <c r="A1203" s="26">
        <v>12194</v>
      </c>
      <c r="B1203" s="26" t="s">
        <v>166</v>
      </c>
      <c r="C1203" s="27">
        <v>39360</v>
      </c>
      <c r="D1203" s="26">
        <v>2007</v>
      </c>
      <c r="E1203" s="26">
        <v>128</v>
      </c>
      <c r="F1203" s="26">
        <v>195</v>
      </c>
      <c r="G1203" s="26">
        <v>24681</v>
      </c>
      <c r="H1203" s="28" t="s">
        <v>3010</v>
      </c>
      <c r="I1203" s="28" t="s">
        <v>1270</v>
      </c>
      <c r="J1203" s="28" t="s">
        <v>2433</v>
      </c>
    </row>
    <row r="1204" spans="1:10" x14ac:dyDescent="0.25">
      <c r="A1204" s="26">
        <v>12195</v>
      </c>
      <c r="B1204" s="26" t="s">
        <v>166</v>
      </c>
      <c r="C1204" s="27">
        <v>39360</v>
      </c>
      <c r="D1204" s="26">
        <v>2007</v>
      </c>
      <c r="E1204" s="26">
        <v>478</v>
      </c>
      <c r="F1204" s="26">
        <v>158</v>
      </c>
      <c r="G1204" s="26">
        <v>63499</v>
      </c>
      <c r="H1204" s="28" t="s">
        <v>3010</v>
      </c>
      <c r="I1204" s="28" t="s">
        <v>1322</v>
      </c>
      <c r="J1204" s="28" t="s">
        <v>2434</v>
      </c>
    </row>
    <row r="1205" spans="1:10" x14ac:dyDescent="0.25">
      <c r="A1205" s="26">
        <v>12196</v>
      </c>
      <c r="B1205" s="26" t="s">
        <v>166</v>
      </c>
      <c r="C1205" s="27">
        <v>39360</v>
      </c>
      <c r="D1205" s="26">
        <v>2007</v>
      </c>
      <c r="E1205" s="26">
        <v>332</v>
      </c>
      <c r="F1205" s="26">
        <v>412</v>
      </c>
      <c r="G1205" s="26">
        <v>45319</v>
      </c>
      <c r="H1205" s="28" t="s">
        <v>3010</v>
      </c>
      <c r="I1205" s="28" t="s">
        <v>1299</v>
      </c>
      <c r="J1205" s="28" t="s">
        <v>2435</v>
      </c>
    </row>
    <row r="1206" spans="1:10" x14ac:dyDescent="0.25">
      <c r="A1206" s="26">
        <v>12197</v>
      </c>
      <c r="B1206" s="26" t="s">
        <v>197</v>
      </c>
      <c r="C1206" s="27">
        <v>39361</v>
      </c>
      <c r="D1206" s="26">
        <v>2007</v>
      </c>
      <c r="E1206" s="26">
        <v>48</v>
      </c>
      <c r="F1206" s="26">
        <v>18</v>
      </c>
      <c r="G1206" s="26">
        <v>864</v>
      </c>
      <c r="H1206" s="28" t="s">
        <v>3010</v>
      </c>
      <c r="I1206" s="28" t="s">
        <v>1274</v>
      </c>
      <c r="J1206" s="28" t="s">
        <v>2436</v>
      </c>
    </row>
    <row r="1207" spans="1:10" x14ac:dyDescent="0.25">
      <c r="A1207" s="26">
        <v>12198</v>
      </c>
      <c r="B1207" s="26" t="s">
        <v>237</v>
      </c>
      <c r="C1207" s="27">
        <v>39362</v>
      </c>
      <c r="D1207" s="26">
        <v>2007</v>
      </c>
      <c r="E1207" s="26">
        <v>443</v>
      </c>
      <c r="F1207" s="26">
        <v>140</v>
      </c>
      <c r="G1207" s="26">
        <v>21952</v>
      </c>
      <c r="H1207" s="28" t="s">
        <v>3010</v>
      </c>
      <c r="I1207" s="28" t="s">
        <v>1274</v>
      </c>
      <c r="J1207" s="28" t="s">
        <v>2437</v>
      </c>
    </row>
    <row r="1208" spans="1:10" x14ac:dyDescent="0.25">
      <c r="A1208" s="26">
        <v>12199</v>
      </c>
      <c r="B1208" s="26" t="s">
        <v>237</v>
      </c>
      <c r="C1208" s="27">
        <v>39362</v>
      </c>
      <c r="D1208" s="26">
        <v>2007</v>
      </c>
      <c r="E1208" s="26">
        <v>29</v>
      </c>
      <c r="F1208" s="26">
        <v>3281</v>
      </c>
      <c r="G1208" s="26">
        <v>95149</v>
      </c>
      <c r="H1208" s="28" t="s">
        <v>3010</v>
      </c>
      <c r="I1208" s="28" t="s">
        <v>1274</v>
      </c>
      <c r="J1208" s="28" t="s">
        <v>2438</v>
      </c>
    </row>
    <row r="1209" spans="1:10" x14ac:dyDescent="0.25">
      <c r="A1209" s="26">
        <v>12200</v>
      </c>
      <c r="B1209" s="26" t="s">
        <v>274</v>
      </c>
      <c r="C1209" s="27">
        <v>39363</v>
      </c>
      <c r="D1209" s="26">
        <v>2007</v>
      </c>
      <c r="E1209" s="26">
        <v>128</v>
      </c>
      <c r="F1209" s="26">
        <v>354</v>
      </c>
      <c r="G1209" s="26">
        <v>12231</v>
      </c>
      <c r="H1209" s="28" t="s">
        <v>3010</v>
      </c>
      <c r="I1209" s="28" t="s">
        <v>1274</v>
      </c>
      <c r="J1209" s="28" t="s">
        <v>2439</v>
      </c>
    </row>
    <row r="1210" spans="1:10" x14ac:dyDescent="0.25">
      <c r="A1210" s="26">
        <v>12201</v>
      </c>
      <c r="B1210" s="26" t="s">
        <v>296</v>
      </c>
      <c r="C1210" s="27">
        <v>39364</v>
      </c>
      <c r="D1210" s="26">
        <v>2007</v>
      </c>
      <c r="E1210" s="26">
        <v>48</v>
      </c>
      <c r="F1210" s="26">
        <v>135</v>
      </c>
      <c r="G1210" s="26">
        <v>6480</v>
      </c>
      <c r="H1210" s="28" t="s">
        <v>3010</v>
      </c>
      <c r="I1210" s="28" t="s">
        <v>1274</v>
      </c>
      <c r="J1210" s="28" t="s">
        <v>2440</v>
      </c>
    </row>
    <row r="1211" spans="1:10" x14ac:dyDescent="0.25">
      <c r="A1211" s="26">
        <v>12233</v>
      </c>
      <c r="B1211" s="26" t="s">
        <v>296</v>
      </c>
      <c r="C1211" s="27">
        <v>39364</v>
      </c>
      <c r="D1211" s="26">
        <v>2007</v>
      </c>
      <c r="E1211" s="26">
        <v>251</v>
      </c>
      <c r="F1211" s="26">
        <v>51</v>
      </c>
      <c r="G1211" s="26">
        <v>12801</v>
      </c>
      <c r="H1211" s="28" t="s">
        <v>3011</v>
      </c>
      <c r="I1211" s="28" t="s">
        <v>1272</v>
      </c>
      <c r="J1211" s="28" t="s">
        <v>2441</v>
      </c>
    </row>
    <row r="1212" spans="1:10" x14ac:dyDescent="0.25">
      <c r="A1212" s="26">
        <v>12234</v>
      </c>
      <c r="B1212" s="26" t="s">
        <v>332</v>
      </c>
      <c r="C1212" s="27">
        <v>39365</v>
      </c>
      <c r="D1212" s="26">
        <v>2007</v>
      </c>
      <c r="E1212" s="26">
        <v>271</v>
      </c>
      <c r="F1212" s="26">
        <v>28</v>
      </c>
      <c r="G1212" s="26">
        <v>7588</v>
      </c>
      <c r="H1212" s="28" t="s">
        <v>3011</v>
      </c>
      <c r="I1212" s="28" t="s">
        <v>1272</v>
      </c>
      <c r="J1212" s="28" t="s">
        <v>2442</v>
      </c>
    </row>
    <row r="1213" spans="1:10" x14ac:dyDescent="0.25">
      <c r="A1213" s="26">
        <v>12235</v>
      </c>
      <c r="B1213" s="26" t="s">
        <v>332</v>
      </c>
      <c r="C1213" s="27">
        <v>39365</v>
      </c>
      <c r="D1213" s="26">
        <v>2007</v>
      </c>
      <c r="E1213" s="26">
        <v>163</v>
      </c>
      <c r="F1213" s="26">
        <v>4</v>
      </c>
      <c r="G1213" s="26">
        <v>652</v>
      </c>
      <c r="H1213" s="28" t="s">
        <v>3011</v>
      </c>
      <c r="I1213" s="28" t="s">
        <v>1272</v>
      </c>
      <c r="J1213" s="28" t="s">
        <v>2443</v>
      </c>
    </row>
    <row r="1214" spans="1:10" x14ac:dyDescent="0.25">
      <c r="A1214" s="26">
        <v>12202</v>
      </c>
      <c r="B1214" s="26" t="s">
        <v>364</v>
      </c>
      <c r="C1214" s="27">
        <v>39366</v>
      </c>
      <c r="D1214" s="26">
        <v>2007</v>
      </c>
      <c r="E1214" s="26">
        <v>193</v>
      </c>
      <c r="F1214" s="26">
        <v>201</v>
      </c>
      <c r="G1214" s="26">
        <v>38793</v>
      </c>
      <c r="H1214" s="28" t="s">
        <v>3010</v>
      </c>
      <c r="I1214" s="28" t="s">
        <v>1274</v>
      </c>
      <c r="J1214" s="28" t="s">
        <v>2444</v>
      </c>
    </row>
    <row r="1215" spans="1:10" x14ac:dyDescent="0.25">
      <c r="A1215" s="26">
        <v>12203</v>
      </c>
      <c r="B1215" s="26" t="s">
        <v>364</v>
      </c>
      <c r="C1215" s="27">
        <v>39366</v>
      </c>
      <c r="D1215" s="26">
        <v>2007</v>
      </c>
      <c r="E1215" s="26">
        <v>503</v>
      </c>
      <c r="F1215" s="26">
        <v>444</v>
      </c>
      <c r="G1215" s="26">
        <v>49421</v>
      </c>
      <c r="H1215" s="28" t="s">
        <v>3010</v>
      </c>
      <c r="I1215" s="28" t="s">
        <v>1322</v>
      </c>
      <c r="J1215" s="28" t="s">
        <v>2445</v>
      </c>
    </row>
    <row r="1216" spans="1:10" x14ac:dyDescent="0.25">
      <c r="A1216" s="26">
        <v>12236</v>
      </c>
      <c r="B1216" s="26" t="s">
        <v>364</v>
      </c>
      <c r="C1216" s="27">
        <v>39366</v>
      </c>
      <c r="D1216" s="26">
        <v>2007</v>
      </c>
      <c r="E1216" s="26">
        <v>146</v>
      </c>
      <c r="F1216" s="26">
        <v>41</v>
      </c>
      <c r="G1216" s="26">
        <v>5986</v>
      </c>
      <c r="H1216" s="28" t="s">
        <v>3011</v>
      </c>
      <c r="I1216" s="28" t="s">
        <v>1272</v>
      </c>
      <c r="J1216" s="28" t="s">
        <v>2446</v>
      </c>
    </row>
    <row r="1217" spans="1:10" x14ac:dyDescent="0.25">
      <c r="A1217" s="26">
        <v>12204</v>
      </c>
      <c r="B1217" s="26" t="s">
        <v>448</v>
      </c>
      <c r="C1217" s="27">
        <v>39369</v>
      </c>
      <c r="D1217" s="26">
        <v>2007</v>
      </c>
      <c r="E1217" s="26">
        <v>107</v>
      </c>
      <c r="F1217" s="26">
        <v>407</v>
      </c>
      <c r="G1217" s="26">
        <v>3449</v>
      </c>
      <c r="H1217" s="28" t="s">
        <v>3010</v>
      </c>
      <c r="I1217" s="28" t="s">
        <v>1299</v>
      </c>
      <c r="J1217" s="28" t="s">
        <v>2447</v>
      </c>
    </row>
    <row r="1218" spans="1:10" x14ac:dyDescent="0.25">
      <c r="A1218" s="26">
        <v>12205</v>
      </c>
      <c r="B1218" s="26" t="s">
        <v>448</v>
      </c>
      <c r="C1218" s="27">
        <v>39369</v>
      </c>
      <c r="D1218" s="26">
        <v>2007</v>
      </c>
      <c r="E1218" s="26">
        <v>156</v>
      </c>
      <c r="F1218" s="26">
        <v>54</v>
      </c>
      <c r="G1218" s="26">
        <v>8424</v>
      </c>
      <c r="H1218" s="28" t="s">
        <v>3010</v>
      </c>
      <c r="I1218" s="28" t="s">
        <v>1274</v>
      </c>
      <c r="J1218" s="28" t="s">
        <v>2448</v>
      </c>
    </row>
    <row r="1219" spans="1:10" x14ac:dyDescent="0.25">
      <c r="A1219" s="26">
        <v>12206</v>
      </c>
      <c r="B1219" s="26" t="s">
        <v>448</v>
      </c>
      <c r="C1219" s="27">
        <v>39369</v>
      </c>
      <c r="D1219" s="26">
        <v>2007</v>
      </c>
      <c r="E1219" s="26">
        <v>344</v>
      </c>
      <c r="F1219" s="26">
        <v>149</v>
      </c>
      <c r="G1219" s="26">
        <v>17748</v>
      </c>
      <c r="H1219" s="28" t="s">
        <v>3010</v>
      </c>
      <c r="I1219" s="28" t="s">
        <v>1322</v>
      </c>
      <c r="J1219" s="28" t="s">
        <v>2449</v>
      </c>
    </row>
    <row r="1220" spans="1:10" x14ac:dyDescent="0.25">
      <c r="A1220" s="26">
        <v>12207</v>
      </c>
      <c r="B1220" s="26" t="s">
        <v>448</v>
      </c>
      <c r="C1220" s="27">
        <v>39369</v>
      </c>
      <c r="D1220" s="26">
        <v>2007</v>
      </c>
      <c r="E1220" s="26">
        <v>209</v>
      </c>
      <c r="F1220" s="26">
        <v>296</v>
      </c>
      <c r="G1220" s="26">
        <v>37264</v>
      </c>
      <c r="H1220" s="28" t="s">
        <v>3010</v>
      </c>
      <c r="I1220" s="28" t="s">
        <v>1322</v>
      </c>
      <c r="J1220" s="28" t="s">
        <v>2450</v>
      </c>
    </row>
    <row r="1221" spans="1:10" x14ac:dyDescent="0.25">
      <c r="A1221" s="26">
        <v>12208</v>
      </c>
      <c r="B1221" s="26" t="s">
        <v>448</v>
      </c>
      <c r="C1221" s="27">
        <v>39369</v>
      </c>
      <c r="D1221" s="26">
        <v>2007</v>
      </c>
      <c r="E1221" s="26">
        <v>1058</v>
      </c>
      <c r="F1221" s="26">
        <v>13</v>
      </c>
      <c r="G1221" s="26">
        <v>5610</v>
      </c>
      <c r="H1221" s="28" t="s">
        <v>3010</v>
      </c>
      <c r="I1221" s="28" t="s">
        <v>1322</v>
      </c>
      <c r="J1221" s="28" t="s">
        <v>2451</v>
      </c>
    </row>
    <row r="1222" spans="1:10" x14ac:dyDescent="0.25">
      <c r="A1222" s="26">
        <v>12209</v>
      </c>
      <c r="B1222" s="26" t="s">
        <v>448</v>
      </c>
      <c r="C1222" s="27">
        <v>39369</v>
      </c>
      <c r="D1222" s="26">
        <v>2007</v>
      </c>
      <c r="E1222" s="26">
        <v>449</v>
      </c>
      <c r="F1222" s="26">
        <v>106</v>
      </c>
      <c r="G1222" s="26">
        <v>16994</v>
      </c>
      <c r="H1222" s="28" t="s">
        <v>3010</v>
      </c>
      <c r="I1222" s="28" t="s">
        <v>1322</v>
      </c>
      <c r="J1222" s="28" t="s">
        <v>2452</v>
      </c>
    </row>
    <row r="1223" spans="1:10" x14ac:dyDescent="0.25">
      <c r="A1223" s="26">
        <v>12210</v>
      </c>
      <c r="B1223" s="26" t="s">
        <v>481</v>
      </c>
      <c r="C1223" s="27">
        <v>39370</v>
      </c>
      <c r="D1223" s="26">
        <v>2007</v>
      </c>
      <c r="E1223" s="26">
        <v>1260</v>
      </c>
      <c r="F1223" s="26">
        <v>18</v>
      </c>
      <c r="G1223" s="26">
        <v>22680</v>
      </c>
      <c r="H1223" s="28" t="s">
        <v>3010</v>
      </c>
      <c r="I1223" s="28" t="s">
        <v>1274</v>
      </c>
      <c r="J1223" s="28" t="s">
        <v>2453</v>
      </c>
    </row>
    <row r="1224" spans="1:10" x14ac:dyDescent="0.25">
      <c r="A1224" s="26">
        <v>12211</v>
      </c>
      <c r="B1224" s="26" t="s">
        <v>481</v>
      </c>
      <c r="C1224" s="27">
        <v>38640</v>
      </c>
      <c r="D1224" s="26">
        <v>2007</v>
      </c>
      <c r="E1224" s="26">
        <v>23</v>
      </c>
      <c r="F1224" s="26">
        <v>263</v>
      </c>
      <c r="G1224" s="26">
        <v>5959</v>
      </c>
      <c r="H1224" s="28" t="s">
        <v>3010</v>
      </c>
      <c r="I1224" s="28" t="s">
        <v>1274</v>
      </c>
      <c r="J1224" s="28" t="s">
        <v>2454</v>
      </c>
    </row>
    <row r="1225" spans="1:10" x14ac:dyDescent="0.25">
      <c r="A1225" s="26">
        <v>12237</v>
      </c>
      <c r="B1225" s="26" t="s">
        <v>481</v>
      </c>
      <c r="C1225" s="27">
        <v>39370</v>
      </c>
      <c r="D1225" s="26">
        <v>2007</v>
      </c>
      <c r="E1225" s="26">
        <v>152</v>
      </c>
      <c r="F1225" s="26">
        <v>22</v>
      </c>
      <c r="G1225" s="26">
        <v>3344</v>
      </c>
      <c r="H1225" s="28" t="s">
        <v>3011</v>
      </c>
      <c r="I1225" s="28" t="s">
        <v>1272</v>
      </c>
      <c r="J1225" s="28" t="s">
        <v>2455</v>
      </c>
    </row>
    <row r="1226" spans="1:10" x14ac:dyDescent="0.25">
      <c r="A1226" s="26">
        <v>12212</v>
      </c>
      <c r="B1226" s="26" t="s">
        <v>514</v>
      </c>
      <c r="C1226" s="27">
        <v>39371</v>
      </c>
      <c r="D1226" s="26">
        <v>2007</v>
      </c>
      <c r="E1226" s="26">
        <v>319</v>
      </c>
      <c r="F1226" s="26">
        <v>60</v>
      </c>
      <c r="G1226" s="26">
        <v>5717</v>
      </c>
      <c r="H1226" s="28" t="s">
        <v>3010</v>
      </c>
      <c r="I1226" s="28" t="s">
        <v>1274</v>
      </c>
      <c r="J1226" s="28" t="s">
        <v>2456</v>
      </c>
    </row>
    <row r="1227" spans="1:10" x14ac:dyDescent="0.25">
      <c r="A1227" s="26">
        <v>12213</v>
      </c>
      <c r="B1227" s="26" t="s">
        <v>514</v>
      </c>
      <c r="C1227" s="27">
        <v>39371</v>
      </c>
      <c r="D1227" s="26">
        <v>2007</v>
      </c>
      <c r="E1227" s="26">
        <v>38</v>
      </c>
      <c r="F1227" s="26">
        <v>32</v>
      </c>
      <c r="G1227" s="26">
        <v>1216</v>
      </c>
      <c r="H1227" s="28" t="s">
        <v>3010</v>
      </c>
      <c r="I1227" s="28" t="s">
        <v>1274</v>
      </c>
      <c r="J1227" s="28" t="s">
        <v>2457</v>
      </c>
    </row>
    <row r="1228" spans="1:10" x14ac:dyDescent="0.25">
      <c r="A1228" s="26">
        <v>12214</v>
      </c>
      <c r="B1228" s="26" t="s">
        <v>547</v>
      </c>
      <c r="C1228" s="27">
        <v>39372</v>
      </c>
      <c r="D1228" s="26">
        <v>2007</v>
      </c>
      <c r="E1228" s="26">
        <v>384</v>
      </c>
      <c r="F1228" s="26">
        <v>61</v>
      </c>
      <c r="G1228" s="26">
        <v>23352</v>
      </c>
      <c r="H1228" s="28" t="s">
        <v>3010</v>
      </c>
      <c r="I1228" s="28" t="s">
        <v>1322</v>
      </c>
      <c r="J1228" s="28" t="s">
        <v>2458</v>
      </c>
    </row>
    <row r="1229" spans="1:10" x14ac:dyDescent="0.25">
      <c r="A1229" s="26">
        <v>12215</v>
      </c>
      <c r="B1229" s="26" t="s">
        <v>547</v>
      </c>
      <c r="C1229" s="27">
        <v>39372</v>
      </c>
      <c r="D1229" s="26">
        <v>2007</v>
      </c>
      <c r="E1229" s="26">
        <v>261</v>
      </c>
      <c r="F1229" s="26">
        <v>47</v>
      </c>
      <c r="G1229" s="26">
        <v>12267</v>
      </c>
      <c r="H1229" s="28" t="s">
        <v>3010</v>
      </c>
      <c r="I1229" s="28" t="s">
        <v>1274</v>
      </c>
      <c r="J1229" s="28" t="s">
        <v>2459</v>
      </c>
    </row>
    <row r="1230" spans="1:10" x14ac:dyDescent="0.25">
      <c r="A1230" s="26">
        <v>12216</v>
      </c>
      <c r="B1230" s="26" t="s">
        <v>547</v>
      </c>
      <c r="C1230" s="27">
        <v>39372</v>
      </c>
      <c r="D1230" s="26">
        <v>2007</v>
      </c>
      <c r="E1230" s="26">
        <v>196</v>
      </c>
      <c r="F1230" s="26">
        <v>10</v>
      </c>
      <c r="G1230" s="26">
        <v>1960</v>
      </c>
      <c r="H1230" s="28" t="s">
        <v>3010</v>
      </c>
      <c r="I1230" s="28" t="s">
        <v>1322</v>
      </c>
      <c r="J1230" s="28" t="s">
        <v>2460</v>
      </c>
    </row>
    <row r="1231" spans="1:10" x14ac:dyDescent="0.25">
      <c r="A1231" s="26">
        <v>12217</v>
      </c>
      <c r="B1231" s="26" t="s">
        <v>547</v>
      </c>
      <c r="C1231" s="27">
        <v>39372</v>
      </c>
      <c r="D1231" s="26">
        <v>2007</v>
      </c>
      <c r="E1231" s="26">
        <v>142</v>
      </c>
      <c r="F1231" s="26">
        <v>5961</v>
      </c>
      <c r="G1231" s="26">
        <v>209458</v>
      </c>
      <c r="H1231" s="28" t="s">
        <v>3010</v>
      </c>
      <c r="I1231" s="28" t="s">
        <v>1274</v>
      </c>
      <c r="J1231" s="28" t="s">
        <v>2461</v>
      </c>
    </row>
    <row r="1232" spans="1:10" x14ac:dyDescent="0.25">
      <c r="A1232" s="26">
        <v>12218</v>
      </c>
      <c r="B1232" s="26" t="s">
        <v>547</v>
      </c>
      <c r="C1232" s="27">
        <v>39372</v>
      </c>
      <c r="D1232" s="26">
        <v>2007</v>
      </c>
      <c r="E1232" s="26">
        <v>63</v>
      </c>
      <c r="F1232" s="26">
        <v>1446</v>
      </c>
      <c r="G1232" s="26">
        <v>45322</v>
      </c>
      <c r="H1232" s="28" t="s">
        <v>3010</v>
      </c>
      <c r="I1232" s="28" t="s">
        <v>1299</v>
      </c>
      <c r="J1232" s="28" t="s">
        <v>2462</v>
      </c>
    </row>
    <row r="1233" spans="1:10" x14ac:dyDescent="0.25">
      <c r="A1233" s="26">
        <v>12219</v>
      </c>
      <c r="B1233" s="26" t="s">
        <v>586</v>
      </c>
      <c r="C1233" s="27">
        <v>39373</v>
      </c>
      <c r="D1233" s="26">
        <v>2007</v>
      </c>
      <c r="E1233" s="26">
        <v>162</v>
      </c>
      <c r="F1233" s="26">
        <v>570</v>
      </c>
      <c r="G1233" s="26">
        <v>59918</v>
      </c>
      <c r="H1233" s="28" t="s">
        <v>3010</v>
      </c>
      <c r="I1233" s="28" t="s">
        <v>1270</v>
      </c>
      <c r="J1233" s="28" t="s">
        <v>2463</v>
      </c>
    </row>
    <row r="1234" spans="1:10" x14ac:dyDescent="0.25">
      <c r="A1234" s="26">
        <v>12238</v>
      </c>
      <c r="B1234" s="26" t="s">
        <v>586</v>
      </c>
      <c r="C1234" s="27">
        <v>39373</v>
      </c>
      <c r="D1234" s="26">
        <v>2007</v>
      </c>
      <c r="E1234" s="26">
        <v>513</v>
      </c>
      <c r="F1234" s="26">
        <v>100</v>
      </c>
      <c r="G1234" s="26">
        <v>34650</v>
      </c>
      <c r="H1234" s="28" t="s">
        <v>3011</v>
      </c>
      <c r="I1234" s="28" t="s">
        <v>1272</v>
      </c>
      <c r="J1234" s="28" t="s">
        <v>2464</v>
      </c>
    </row>
    <row r="1235" spans="1:10" x14ac:dyDescent="0.25">
      <c r="A1235" s="26">
        <v>12239</v>
      </c>
      <c r="B1235" s="26" t="s">
        <v>586</v>
      </c>
      <c r="C1235" s="27">
        <v>39373</v>
      </c>
      <c r="D1235" s="26">
        <v>2007</v>
      </c>
      <c r="E1235" s="26">
        <v>27</v>
      </c>
      <c r="F1235" s="26">
        <v>268</v>
      </c>
      <c r="G1235" s="26">
        <v>7236</v>
      </c>
      <c r="H1235" s="28" t="s">
        <v>3011</v>
      </c>
      <c r="I1235" s="28" t="s">
        <v>1272</v>
      </c>
      <c r="J1235" s="28" t="s">
        <v>2465</v>
      </c>
    </row>
    <row r="1236" spans="1:10" x14ac:dyDescent="0.25">
      <c r="A1236" s="26">
        <v>12220</v>
      </c>
      <c r="B1236" s="26" t="s">
        <v>619</v>
      </c>
      <c r="C1236" s="27">
        <v>39374</v>
      </c>
      <c r="D1236" s="26">
        <v>2007</v>
      </c>
      <c r="E1236" s="26">
        <v>72</v>
      </c>
      <c r="F1236" s="26">
        <v>625</v>
      </c>
      <c r="G1236" s="26">
        <v>15048</v>
      </c>
      <c r="H1236" s="28" t="s">
        <v>3010</v>
      </c>
      <c r="I1236" s="28" t="s">
        <v>1322</v>
      </c>
      <c r="J1236" s="28" t="s">
        <v>2466</v>
      </c>
    </row>
    <row r="1237" spans="1:10" x14ac:dyDescent="0.25">
      <c r="A1237" s="26">
        <v>12221</v>
      </c>
      <c r="B1237" s="26" t="s">
        <v>619</v>
      </c>
      <c r="C1237" s="27">
        <v>39374</v>
      </c>
      <c r="D1237" s="26">
        <v>2007</v>
      </c>
      <c r="E1237" s="26">
        <v>245</v>
      </c>
      <c r="F1237" s="26">
        <v>38</v>
      </c>
      <c r="G1237" s="26">
        <v>5398</v>
      </c>
      <c r="H1237" s="28" t="s">
        <v>3010</v>
      </c>
      <c r="I1237" s="28" t="s">
        <v>1322</v>
      </c>
      <c r="J1237" s="28" t="s">
        <v>2467</v>
      </c>
    </row>
    <row r="1238" spans="1:10" x14ac:dyDescent="0.25">
      <c r="A1238" s="26">
        <v>12222</v>
      </c>
      <c r="B1238" s="26" t="s">
        <v>652</v>
      </c>
      <c r="C1238" s="27">
        <v>39375</v>
      </c>
      <c r="D1238" s="26">
        <v>2007</v>
      </c>
      <c r="E1238" s="26">
        <v>169</v>
      </c>
      <c r="F1238" s="26">
        <v>164</v>
      </c>
      <c r="G1238" s="26">
        <v>6773</v>
      </c>
      <c r="H1238" s="28" t="s">
        <v>3010</v>
      </c>
      <c r="I1238" s="28" t="s">
        <v>1274</v>
      </c>
      <c r="J1238" s="28" t="s">
        <v>2468</v>
      </c>
    </row>
    <row r="1239" spans="1:10" x14ac:dyDescent="0.25">
      <c r="A1239" s="26">
        <v>12223</v>
      </c>
      <c r="B1239" s="26" t="s">
        <v>709</v>
      </c>
      <c r="C1239" s="27">
        <v>39377</v>
      </c>
      <c r="D1239" s="26">
        <v>2007</v>
      </c>
      <c r="E1239" s="26">
        <v>17</v>
      </c>
      <c r="F1239" s="26">
        <v>783</v>
      </c>
      <c r="G1239" s="26">
        <v>12816</v>
      </c>
      <c r="H1239" s="28" t="s">
        <v>3010</v>
      </c>
      <c r="I1239" s="28" t="s">
        <v>1270</v>
      </c>
      <c r="J1239" s="28" t="s">
        <v>2469</v>
      </c>
    </row>
    <row r="1240" spans="1:10" x14ac:dyDescent="0.25">
      <c r="A1240" s="26">
        <v>12224</v>
      </c>
      <c r="B1240" s="26" t="s">
        <v>709</v>
      </c>
      <c r="C1240" s="27">
        <v>39377</v>
      </c>
      <c r="D1240" s="26">
        <v>2007</v>
      </c>
      <c r="E1240" s="26">
        <v>4</v>
      </c>
      <c r="F1240" s="26">
        <v>202</v>
      </c>
      <c r="G1240" s="26">
        <v>808</v>
      </c>
      <c r="H1240" s="28" t="s">
        <v>3010</v>
      </c>
      <c r="I1240" s="28" t="s">
        <v>1270</v>
      </c>
      <c r="J1240" s="28" t="s">
        <v>2470</v>
      </c>
    </row>
    <row r="1241" spans="1:10" x14ac:dyDescent="0.25">
      <c r="A1241" s="26">
        <v>12225</v>
      </c>
      <c r="B1241" s="26" t="s">
        <v>709</v>
      </c>
      <c r="C1241" s="27">
        <v>39377</v>
      </c>
      <c r="D1241" s="26">
        <v>2007</v>
      </c>
      <c r="E1241" s="26">
        <v>13</v>
      </c>
      <c r="F1241" s="26">
        <v>118</v>
      </c>
      <c r="G1241" s="26">
        <v>1534</v>
      </c>
      <c r="H1241" s="28" t="s">
        <v>3010</v>
      </c>
      <c r="I1241" s="28" t="s">
        <v>1270</v>
      </c>
      <c r="J1241" s="28" t="s">
        <v>2471</v>
      </c>
    </row>
    <row r="1242" spans="1:10" x14ac:dyDescent="0.25">
      <c r="A1242" s="26">
        <v>12226</v>
      </c>
      <c r="B1242" s="26" t="s">
        <v>745</v>
      </c>
      <c r="C1242" s="27">
        <v>39378</v>
      </c>
      <c r="D1242" s="26">
        <v>2007</v>
      </c>
      <c r="E1242" s="26">
        <v>55</v>
      </c>
      <c r="F1242" s="26">
        <v>118</v>
      </c>
      <c r="G1242" s="26">
        <v>6490</v>
      </c>
      <c r="H1242" s="28" t="s">
        <v>3010</v>
      </c>
      <c r="I1242" s="28" t="s">
        <v>1322</v>
      </c>
      <c r="J1242" s="28" t="s">
        <v>2472</v>
      </c>
    </row>
    <row r="1243" spans="1:10" x14ac:dyDescent="0.25">
      <c r="A1243" s="26">
        <v>12227</v>
      </c>
      <c r="B1243" s="26" t="s">
        <v>833</v>
      </c>
      <c r="C1243" s="27">
        <v>39381</v>
      </c>
      <c r="D1243" s="26">
        <v>2007</v>
      </c>
      <c r="E1243" s="26">
        <v>140</v>
      </c>
      <c r="F1243" s="26">
        <v>60</v>
      </c>
      <c r="G1243" s="26">
        <v>3524</v>
      </c>
      <c r="H1243" s="28" t="s">
        <v>3010</v>
      </c>
      <c r="I1243" s="28" t="s">
        <v>1274</v>
      </c>
      <c r="J1243" s="28" t="s">
        <v>2473</v>
      </c>
    </row>
    <row r="1244" spans="1:10" x14ac:dyDescent="0.25">
      <c r="A1244" s="26">
        <v>12228</v>
      </c>
      <c r="B1244" s="26" t="s">
        <v>867</v>
      </c>
      <c r="C1244" s="27">
        <v>39382</v>
      </c>
      <c r="D1244" s="26">
        <v>2007</v>
      </c>
      <c r="E1244" s="26">
        <v>154</v>
      </c>
      <c r="F1244" s="26">
        <v>75</v>
      </c>
      <c r="G1244" s="26">
        <v>11550</v>
      </c>
      <c r="H1244" s="28" t="s">
        <v>3010</v>
      </c>
      <c r="I1244" s="28" t="s">
        <v>1274</v>
      </c>
      <c r="J1244" s="28" t="s">
        <v>2474</v>
      </c>
    </row>
    <row r="1245" spans="1:10" x14ac:dyDescent="0.25">
      <c r="A1245" s="26">
        <v>12229</v>
      </c>
      <c r="B1245" s="26" t="s">
        <v>898</v>
      </c>
      <c r="C1245" s="27">
        <v>39383</v>
      </c>
      <c r="D1245" s="26">
        <v>2007</v>
      </c>
      <c r="E1245" s="26">
        <v>11</v>
      </c>
      <c r="F1245" s="26">
        <v>1446</v>
      </c>
      <c r="G1245" s="26">
        <v>15906</v>
      </c>
      <c r="H1245" s="28" t="s">
        <v>3010</v>
      </c>
      <c r="I1245" s="28" t="s">
        <v>1270</v>
      </c>
      <c r="J1245" s="28" t="s">
        <v>2475</v>
      </c>
    </row>
    <row r="1246" spans="1:10" x14ac:dyDescent="0.25">
      <c r="A1246" s="26">
        <v>12230</v>
      </c>
      <c r="B1246" s="26" t="s">
        <v>931</v>
      </c>
      <c r="C1246" s="27">
        <v>39384</v>
      </c>
      <c r="D1246" s="26">
        <v>2007</v>
      </c>
      <c r="E1246" s="26">
        <v>153</v>
      </c>
      <c r="F1246" s="26">
        <v>118</v>
      </c>
      <c r="G1246" s="26">
        <v>15684</v>
      </c>
      <c r="H1246" s="28" t="s">
        <v>3010</v>
      </c>
      <c r="I1246" s="28" t="s">
        <v>1322</v>
      </c>
      <c r="J1246" s="28" t="s">
        <v>2476</v>
      </c>
    </row>
    <row r="1247" spans="1:10" x14ac:dyDescent="0.25">
      <c r="A1247" s="26">
        <v>12240</v>
      </c>
      <c r="B1247" s="26" t="s">
        <v>39</v>
      </c>
      <c r="C1247" s="27">
        <v>39387</v>
      </c>
      <c r="D1247" s="26">
        <v>2007</v>
      </c>
      <c r="E1247" s="26">
        <v>120</v>
      </c>
      <c r="F1247" s="26">
        <v>12</v>
      </c>
      <c r="G1247" s="26">
        <v>1440</v>
      </c>
      <c r="H1247" s="28" t="s">
        <v>3010</v>
      </c>
      <c r="I1247" s="28" t="s">
        <v>1274</v>
      </c>
      <c r="J1247" s="28" t="s">
        <v>2477</v>
      </c>
    </row>
    <row r="1248" spans="1:10" x14ac:dyDescent="0.25">
      <c r="A1248" s="26">
        <v>12241</v>
      </c>
      <c r="B1248" s="26" t="s">
        <v>75</v>
      </c>
      <c r="C1248" s="27">
        <v>39388</v>
      </c>
      <c r="D1248" s="26">
        <v>2007</v>
      </c>
      <c r="E1248" s="26">
        <v>279</v>
      </c>
      <c r="F1248" s="26">
        <v>138</v>
      </c>
      <c r="G1248" s="26">
        <v>6674</v>
      </c>
      <c r="H1248" s="28" t="s">
        <v>3010</v>
      </c>
      <c r="I1248" s="28" t="s">
        <v>1270</v>
      </c>
      <c r="J1248" s="28" t="s">
        <v>2478</v>
      </c>
    </row>
    <row r="1249" spans="1:10" x14ac:dyDescent="0.25">
      <c r="A1249" s="26">
        <v>12242</v>
      </c>
      <c r="B1249" s="26" t="s">
        <v>135</v>
      </c>
      <c r="C1249" s="27">
        <v>39390</v>
      </c>
      <c r="D1249" s="26">
        <v>2007</v>
      </c>
      <c r="E1249" s="26">
        <v>185</v>
      </c>
      <c r="F1249" s="26">
        <v>68</v>
      </c>
      <c r="G1249" s="26">
        <v>12580</v>
      </c>
      <c r="H1249" s="28" t="s">
        <v>3010</v>
      </c>
      <c r="I1249" s="28" t="s">
        <v>1274</v>
      </c>
      <c r="J1249" s="28" t="s">
        <v>2479</v>
      </c>
    </row>
    <row r="1250" spans="1:10" x14ac:dyDescent="0.25">
      <c r="A1250" s="26">
        <v>12243</v>
      </c>
      <c r="B1250" s="26" t="s">
        <v>199</v>
      </c>
      <c r="C1250" s="27">
        <v>39392</v>
      </c>
      <c r="D1250" s="26">
        <v>2007</v>
      </c>
      <c r="E1250" s="26">
        <v>35</v>
      </c>
      <c r="F1250" s="26">
        <v>1041</v>
      </c>
      <c r="G1250" s="26">
        <v>33025</v>
      </c>
      <c r="H1250" s="28" t="s">
        <v>3010</v>
      </c>
      <c r="I1250" s="28" t="s">
        <v>1274</v>
      </c>
      <c r="J1250" s="28" t="s">
        <v>2480</v>
      </c>
    </row>
    <row r="1251" spans="1:10" x14ac:dyDescent="0.25">
      <c r="A1251" s="26">
        <v>12244</v>
      </c>
      <c r="B1251" s="26" t="s">
        <v>241</v>
      </c>
      <c r="C1251" s="27">
        <v>39393</v>
      </c>
      <c r="D1251" s="26">
        <v>2007</v>
      </c>
      <c r="E1251" s="26">
        <v>16</v>
      </c>
      <c r="F1251" s="26">
        <v>2470</v>
      </c>
      <c r="G1251" s="26">
        <v>35872</v>
      </c>
      <c r="H1251" s="28" t="s">
        <v>3010</v>
      </c>
      <c r="I1251" s="28" t="s">
        <v>1270</v>
      </c>
      <c r="J1251" s="28" t="s">
        <v>2481</v>
      </c>
    </row>
    <row r="1252" spans="1:10" x14ac:dyDescent="0.25">
      <c r="A1252" s="26">
        <v>12245</v>
      </c>
      <c r="B1252" s="26" t="s">
        <v>300</v>
      </c>
      <c r="C1252" s="27">
        <v>39395</v>
      </c>
      <c r="D1252" s="26">
        <v>2007</v>
      </c>
      <c r="E1252" s="26">
        <v>158</v>
      </c>
      <c r="F1252" s="26">
        <v>177</v>
      </c>
      <c r="G1252" s="26">
        <v>6095</v>
      </c>
      <c r="H1252" s="28" t="s">
        <v>3010</v>
      </c>
      <c r="I1252" s="28" t="s">
        <v>1283</v>
      </c>
      <c r="J1252" s="28" t="s">
        <v>2482</v>
      </c>
    </row>
    <row r="1253" spans="1:10" x14ac:dyDescent="0.25">
      <c r="A1253" s="26">
        <v>12246</v>
      </c>
      <c r="B1253" s="26" t="s">
        <v>300</v>
      </c>
      <c r="C1253" s="27">
        <v>39395</v>
      </c>
      <c r="D1253" s="26">
        <v>2007</v>
      </c>
      <c r="E1253" s="26">
        <v>52</v>
      </c>
      <c r="F1253" s="26">
        <v>42</v>
      </c>
      <c r="G1253" s="26">
        <v>2184</v>
      </c>
      <c r="H1253" s="28" t="s">
        <v>3010</v>
      </c>
      <c r="I1253" s="28" t="s">
        <v>1283</v>
      </c>
      <c r="J1253" s="28" t="s">
        <v>2483</v>
      </c>
    </row>
    <row r="1254" spans="1:10" x14ac:dyDescent="0.25">
      <c r="A1254" s="26">
        <v>12247</v>
      </c>
      <c r="B1254" s="26" t="s">
        <v>335</v>
      </c>
      <c r="C1254" s="27">
        <v>39396</v>
      </c>
      <c r="D1254" s="26">
        <v>2007</v>
      </c>
      <c r="E1254" s="26">
        <v>201</v>
      </c>
      <c r="F1254" s="26">
        <v>1062</v>
      </c>
      <c r="G1254" s="26">
        <v>34902</v>
      </c>
      <c r="H1254" s="28" t="s">
        <v>3010</v>
      </c>
      <c r="I1254" s="28" t="s">
        <v>1283</v>
      </c>
      <c r="J1254" s="28" t="s">
        <v>2484</v>
      </c>
    </row>
    <row r="1255" spans="1:10" x14ac:dyDescent="0.25">
      <c r="A1255" s="26">
        <v>12248</v>
      </c>
      <c r="B1255" s="26" t="s">
        <v>426</v>
      </c>
      <c r="C1255" s="27">
        <v>39399</v>
      </c>
      <c r="D1255" s="26">
        <v>2007</v>
      </c>
      <c r="E1255" s="26">
        <v>36</v>
      </c>
      <c r="F1255" s="26">
        <v>106</v>
      </c>
      <c r="G1255" s="26">
        <v>3816</v>
      </c>
      <c r="H1255" s="28" t="s">
        <v>3010</v>
      </c>
      <c r="I1255" s="28" t="s">
        <v>1270</v>
      </c>
      <c r="J1255" s="28" t="s">
        <v>2484</v>
      </c>
    </row>
    <row r="1256" spans="1:10" x14ac:dyDescent="0.25">
      <c r="A1256" s="26">
        <v>12249</v>
      </c>
      <c r="B1256" s="26" t="s">
        <v>426</v>
      </c>
      <c r="C1256" s="27">
        <v>39399</v>
      </c>
      <c r="D1256" s="26">
        <v>2007</v>
      </c>
      <c r="E1256" s="26">
        <v>156</v>
      </c>
      <c r="F1256" s="26">
        <v>5</v>
      </c>
      <c r="G1256" s="26">
        <v>780</v>
      </c>
      <c r="H1256" s="28" t="s">
        <v>3010</v>
      </c>
      <c r="I1256" s="28" t="s">
        <v>1299</v>
      </c>
      <c r="J1256" s="28" t="s">
        <v>2485</v>
      </c>
    </row>
    <row r="1257" spans="1:10" x14ac:dyDescent="0.25">
      <c r="A1257" s="26">
        <v>12257</v>
      </c>
      <c r="B1257" s="26" t="s">
        <v>426</v>
      </c>
      <c r="C1257" s="27">
        <v>39399</v>
      </c>
      <c r="D1257" s="26">
        <v>2007</v>
      </c>
      <c r="E1257" s="26">
        <v>25</v>
      </c>
      <c r="F1257" s="26">
        <v>29</v>
      </c>
      <c r="G1257" s="26">
        <v>1015</v>
      </c>
      <c r="H1257" s="28" t="s">
        <v>3011</v>
      </c>
      <c r="I1257" s="28" t="s">
        <v>1272</v>
      </c>
      <c r="J1257" s="28" t="s">
        <v>2486</v>
      </c>
    </row>
    <row r="1258" spans="1:10" x14ac:dyDescent="0.25">
      <c r="A1258" s="26">
        <v>12250</v>
      </c>
      <c r="B1258" s="26" t="s">
        <v>453</v>
      </c>
      <c r="C1258" s="27">
        <v>39400</v>
      </c>
      <c r="D1258" s="26">
        <v>2007</v>
      </c>
      <c r="E1258" s="26">
        <v>384</v>
      </c>
      <c r="F1258" s="26">
        <v>56</v>
      </c>
      <c r="G1258" s="26">
        <v>17632</v>
      </c>
      <c r="H1258" s="28" t="s">
        <v>3010</v>
      </c>
      <c r="I1258" s="28" t="s">
        <v>1274</v>
      </c>
      <c r="J1258" s="28" t="s">
        <v>2487</v>
      </c>
    </row>
    <row r="1259" spans="1:10" x14ac:dyDescent="0.25">
      <c r="A1259" s="26">
        <v>12251</v>
      </c>
      <c r="B1259" s="26" t="s">
        <v>453</v>
      </c>
      <c r="C1259" s="27">
        <v>39400</v>
      </c>
      <c r="D1259" s="26">
        <v>2007</v>
      </c>
      <c r="E1259" s="26">
        <v>206</v>
      </c>
      <c r="F1259" s="26">
        <v>106</v>
      </c>
      <c r="G1259" s="26">
        <v>12528</v>
      </c>
      <c r="H1259" s="28" t="s">
        <v>3010</v>
      </c>
      <c r="I1259" s="28" t="s">
        <v>1322</v>
      </c>
      <c r="J1259" s="28" t="s">
        <v>2488</v>
      </c>
    </row>
    <row r="1260" spans="1:10" x14ac:dyDescent="0.25">
      <c r="A1260" s="26">
        <v>12252</v>
      </c>
      <c r="B1260" s="26" t="s">
        <v>453</v>
      </c>
      <c r="C1260" s="27">
        <v>39400</v>
      </c>
      <c r="D1260" s="26">
        <v>2007</v>
      </c>
      <c r="E1260" s="26">
        <v>463</v>
      </c>
      <c r="F1260" s="26">
        <v>210</v>
      </c>
      <c r="G1260" s="26">
        <v>69015</v>
      </c>
      <c r="H1260" s="28" t="s">
        <v>3010</v>
      </c>
      <c r="I1260" s="28" t="s">
        <v>1299</v>
      </c>
      <c r="J1260" s="28" t="s">
        <v>2489</v>
      </c>
    </row>
    <row r="1261" spans="1:10" x14ac:dyDescent="0.25">
      <c r="A1261" s="26">
        <v>12253</v>
      </c>
      <c r="B1261" s="26" t="s">
        <v>682</v>
      </c>
      <c r="C1261" s="27">
        <v>39407</v>
      </c>
      <c r="D1261" s="26">
        <v>2007</v>
      </c>
      <c r="E1261" s="26">
        <v>269</v>
      </c>
      <c r="F1261" s="26">
        <v>11</v>
      </c>
      <c r="G1261" s="26">
        <v>2959</v>
      </c>
      <c r="H1261" s="28" t="s">
        <v>3010</v>
      </c>
      <c r="I1261" s="28" t="s">
        <v>1322</v>
      </c>
      <c r="J1261" s="28" t="s">
        <v>2490</v>
      </c>
    </row>
    <row r="1262" spans="1:10" x14ac:dyDescent="0.25">
      <c r="A1262" s="26">
        <v>12254</v>
      </c>
      <c r="B1262" s="26" t="s">
        <v>682</v>
      </c>
      <c r="C1262" s="27">
        <v>39407</v>
      </c>
      <c r="D1262" s="26">
        <v>2007</v>
      </c>
      <c r="E1262" s="26">
        <v>275</v>
      </c>
      <c r="F1262" s="26">
        <v>47</v>
      </c>
      <c r="G1262" s="26">
        <v>3845</v>
      </c>
      <c r="H1262" s="28" t="s">
        <v>3010</v>
      </c>
      <c r="I1262" s="28" t="s">
        <v>1322</v>
      </c>
      <c r="J1262" s="28" t="s">
        <v>2491</v>
      </c>
    </row>
    <row r="1263" spans="1:10" x14ac:dyDescent="0.25">
      <c r="A1263" s="26">
        <v>12258</v>
      </c>
      <c r="B1263" s="26" t="s">
        <v>682</v>
      </c>
      <c r="C1263" s="27">
        <v>39407</v>
      </c>
      <c r="D1263" s="26">
        <v>2007</v>
      </c>
      <c r="E1263" s="26">
        <v>200</v>
      </c>
      <c r="F1263" s="26">
        <v>3</v>
      </c>
      <c r="G1263" s="26">
        <v>600</v>
      </c>
      <c r="H1263" s="28" t="s">
        <v>3011</v>
      </c>
      <c r="I1263" s="28" t="s">
        <v>1272</v>
      </c>
      <c r="J1263" s="28" t="s">
        <v>2492</v>
      </c>
    </row>
    <row r="1264" spans="1:10" x14ac:dyDescent="0.25">
      <c r="A1264" s="26">
        <v>12255</v>
      </c>
      <c r="B1264" s="26" t="s">
        <v>713</v>
      </c>
      <c r="C1264" s="27">
        <v>39408</v>
      </c>
      <c r="D1264" s="26">
        <v>2007</v>
      </c>
      <c r="E1264" s="26">
        <v>245</v>
      </c>
      <c r="F1264" s="26">
        <v>20</v>
      </c>
      <c r="G1264" s="26">
        <v>4900</v>
      </c>
      <c r="H1264" s="28" t="s">
        <v>3010</v>
      </c>
      <c r="I1264" s="28" t="s">
        <v>1268</v>
      </c>
      <c r="J1264" s="28" t="s">
        <v>2493</v>
      </c>
    </row>
    <row r="1265" spans="1:10" x14ac:dyDescent="0.25">
      <c r="A1265" s="26">
        <v>12259</v>
      </c>
      <c r="B1265" s="26" t="s">
        <v>777</v>
      </c>
      <c r="C1265" s="27">
        <v>39410</v>
      </c>
      <c r="D1265" s="26">
        <v>2007</v>
      </c>
      <c r="E1265" s="26">
        <v>240</v>
      </c>
      <c r="F1265" s="26">
        <v>40</v>
      </c>
      <c r="G1265" s="26">
        <v>9600</v>
      </c>
      <c r="H1265" s="28" t="s">
        <v>3011</v>
      </c>
      <c r="I1265" s="28" t="s">
        <v>1272</v>
      </c>
      <c r="J1265" s="28" t="s">
        <v>2492</v>
      </c>
    </row>
    <row r="1266" spans="1:10" x14ac:dyDescent="0.25">
      <c r="A1266" s="26">
        <v>12261</v>
      </c>
      <c r="B1266" s="26" t="s">
        <v>836</v>
      </c>
      <c r="C1266" s="27">
        <v>39412</v>
      </c>
      <c r="D1266" s="26">
        <v>2007</v>
      </c>
      <c r="E1266" s="26">
        <v>7</v>
      </c>
      <c r="F1266" s="26">
        <v>21</v>
      </c>
      <c r="G1266" s="26">
        <v>147</v>
      </c>
      <c r="H1266" s="28" t="s">
        <v>3011</v>
      </c>
      <c r="I1266" s="28" t="s">
        <v>1272</v>
      </c>
      <c r="J1266" s="28" t="s">
        <v>2494</v>
      </c>
    </row>
    <row r="1267" spans="1:10" x14ac:dyDescent="0.25">
      <c r="A1267" s="26">
        <v>12256</v>
      </c>
      <c r="B1267" s="26" t="s">
        <v>902</v>
      </c>
      <c r="C1267" s="27">
        <v>39414</v>
      </c>
      <c r="D1267" s="26">
        <v>2007</v>
      </c>
      <c r="E1267" s="26">
        <v>88</v>
      </c>
      <c r="F1267" s="26">
        <v>712</v>
      </c>
      <c r="G1267" s="26">
        <v>32224</v>
      </c>
      <c r="H1267" s="28" t="s">
        <v>3010</v>
      </c>
      <c r="I1267" s="28" t="s">
        <v>1274</v>
      </c>
      <c r="J1267" s="28" t="s">
        <v>2495</v>
      </c>
    </row>
    <row r="1268" spans="1:10" x14ac:dyDescent="0.25">
      <c r="A1268" s="26">
        <v>12285</v>
      </c>
      <c r="B1268" s="26" t="s">
        <v>43</v>
      </c>
      <c r="C1268" s="27">
        <v>39417</v>
      </c>
      <c r="D1268" s="26">
        <v>2007</v>
      </c>
      <c r="E1268" s="26">
        <v>200</v>
      </c>
      <c r="F1268" s="26">
        <v>10</v>
      </c>
      <c r="G1268" s="26">
        <v>2000</v>
      </c>
      <c r="H1268" s="28" t="s">
        <v>3011</v>
      </c>
      <c r="I1268" s="28" t="s">
        <v>1272</v>
      </c>
      <c r="J1268" s="28" t="s">
        <v>2496</v>
      </c>
    </row>
    <row r="1269" spans="1:10" x14ac:dyDescent="0.25">
      <c r="A1269" s="26">
        <v>12262</v>
      </c>
      <c r="B1269" s="26" t="s">
        <v>109</v>
      </c>
      <c r="C1269" s="27">
        <v>39419</v>
      </c>
      <c r="D1269" s="26">
        <v>2007</v>
      </c>
      <c r="E1269" s="26">
        <v>226</v>
      </c>
      <c r="F1269" s="26">
        <v>139</v>
      </c>
      <c r="G1269" s="26">
        <v>13864</v>
      </c>
      <c r="H1269" s="28" t="s">
        <v>3010</v>
      </c>
      <c r="I1269" s="28" t="s">
        <v>1322</v>
      </c>
      <c r="J1269" s="28" t="s">
        <v>2497</v>
      </c>
    </row>
    <row r="1270" spans="1:10" x14ac:dyDescent="0.25">
      <c r="A1270" s="26">
        <v>12263</v>
      </c>
      <c r="B1270" s="26" t="s">
        <v>203</v>
      </c>
      <c r="C1270" s="27">
        <v>39422</v>
      </c>
      <c r="D1270" s="26">
        <v>2007</v>
      </c>
      <c r="E1270" s="26">
        <v>129</v>
      </c>
      <c r="F1270" s="26">
        <v>46</v>
      </c>
      <c r="G1270" s="26">
        <v>3594</v>
      </c>
      <c r="H1270" s="28" t="s">
        <v>3010</v>
      </c>
      <c r="I1270" s="28" t="s">
        <v>1322</v>
      </c>
      <c r="J1270" s="28" t="s">
        <v>2498</v>
      </c>
    </row>
    <row r="1271" spans="1:10" x14ac:dyDescent="0.25">
      <c r="A1271" s="26">
        <v>12264</v>
      </c>
      <c r="B1271" s="26" t="s">
        <v>203</v>
      </c>
      <c r="C1271" s="27">
        <v>39422</v>
      </c>
      <c r="D1271" s="26">
        <v>2007</v>
      </c>
      <c r="E1271" s="26">
        <v>142</v>
      </c>
      <c r="F1271" s="26">
        <v>70</v>
      </c>
      <c r="G1271" s="26">
        <v>8500</v>
      </c>
      <c r="H1271" s="28" t="s">
        <v>3010</v>
      </c>
      <c r="I1271" s="28" t="s">
        <v>1274</v>
      </c>
      <c r="J1271" s="28" t="s">
        <v>2499</v>
      </c>
    </row>
    <row r="1272" spans="1:10" x14ac:dyDescent="0.25">
      <c r="A1272" s="26">
        <v>12265</v>
      </c>
      <c r="B1272" s="26" t="s">
        <v>203</v>
      </c>
      <c r="C1272" s="27">
        <v>39422</v>
      </c>
      <c r="D1272" s="26">
        <v>2007</v>
      </c>
      <c r="E1272" s="26">
        <v>117</v>
      </c>
      <c r="F1272" s="26">
        <v>645</v>
      </c>
      <c r="G1272" s="26">
        <v>56834</v>
      </c>
      <c r="H1272" s="28" t="s">
        <v>3010</v>
      </c>
      <c r="I1272" s="28" t="s">
        <v>1270</v>
      </c>
      <c r="J1272" s="28" t="s">
        <v>2500</v>
      </c>
    </row>
    <row r="1273" spans="1:10" x14ac:dyDescent="0.25">
      <c r="A1273" s="26">
        <v>12266</v>
      </c>
      <c r="B1273" s="26" t="s">
        <v>203</v>
      </c>
      <c r="C1273" s="27">
        <v>39422</v>
      </c>
      <c r="D1273" s="26">
        <v>2007</v>
      </c>
      <c r="E1273" s="26">
        <v>430</v>
      </c>
      <c r="F1273" s="26">
        <v>178</v>
      </c>
      <c r="G1273" s="26">
        <v>60641</v>
      </c>
      <c r="H1273" s="28" t="s">
        <v>3010</v>
      </c>
      <c r="I1273" s="28" t="s">
        <v>1274</v>
      </c>
      <c r="J1273" s="28" t="s">
        <v>2501</v>
      </c>
    </row>
    <row r="1274" spans="1:10" x14ac:dyDescent="0.25">
      <c r="A1274" s="26">
        <v>12267</v>
      </c>
      <c r="B1274" s="26" t="s">
        <v>244</v>
      </c>
      <c r="C1274" s="27">
        <v>39423</v>
      </c>
      <c r="D1274" s="26">
        <v>2007</v>
      </c>
      <c r="E1274" s="26">
        <v>468</v>
      </c>
      <c r="F1274" s="26">
        <v>802</v>
      </c>
      <c r="G1274" s="26">
        <v>148390</v>
      </c>
      <c r="H1274" s="28" t="s">
        <v>3010</v>
      </c>
      <c r="I1274" s="28" t="s">
        <v>1268</v>
      </c>
      <c r="J1274" s="28" t="s">
        <v>2502</v>
      </c>
    </row>
    <row r="1275" spans="1:10" x14ac:dyDescent="0.25">
      <c r="A1275" s="26">
        <v>12268</v>
      </c>
      <c r="B1275" s="26" t="s">
        <v>244</v>
      </c>
      <c r="C1275" s="27">
        <v>39423</v>
      </c>
      <c r="D1275" s="26">
        <v>2007</v>
      </c>
      <c r="E1275" s="26">
        <v>593</v>
      </c>
      <c r="F1275" s="26">
        <v>258</v>
      </c>
      <c r="G1275" s="26">
        <v>8803</v>
      </c>
      <c r="H1275" s="28" t="s">
        <v>3010</v>
      </c>
      <c r="I1275" s="28" t="s">
        <v>1274</v>
      </c>
      <c r="J1275" s="28" t="s">
        <v>2503</v>
      </c>
    </row>
    <row r="1276" spans="1:10" x14ac:dyDescent="0.25">
      <c r="A1276" s="26">
        <v>12269</v>
      </c>
      <c r="B1276" s="26" t="s">
        <v>244</v>
      </c>
      <c r="C1276" s="27">
        <v>39423</v>
      </c>
      <c r="D1276" s="26">
        <v>2007</v>
      </c>
      <c r="E1276" s="26">
        <v>246</v>
      </c>
      <c r="F1276" s="26">
        <v>129</v>
      </c>
      <c r="G1276" s="26">
        <v>5058</v>
      </c>
      <c r="H1276" s="28" t="s">
        <v>3010</v>
      </c>
      <c r="I1276" s="28" t="s">
        <v>1322</v>
      </c>
      <c r="J1276" s="28" t="s">
        <v>2504</v>
      </c>
    </row>
    <row r="1277" spans="1:10" x14ac:dyDescent="0.25">
      <c r="A1277" s="26">
        <v>12270</v>
      </c>
      <c r="B1277" s="26" t="s">
        <v>304</v>
      </c>
      <c r="C1277" s="27">
        <v>39425</v>
      </c>
      <c r="D1277" s="26">
        <v>2007</v>
      </c>
      <c r="E1277" s="26">
        <v>34</v>
      </c>
      <c r="F1277" s="26">
        <v>191</v>
      </c>
      <c r="G1277" s="26">
        <v>6494</v>
      </c>
      <c r="H1277" s="28" t="s">
        <v>3010</v>
      </c>
      <c r="I1277" s="28" t="s">
        <v>1270</v>
      </c>
      <c r="J1277" s="28" t="s">
        <v>2505</v>
      </c>
    </row>
    <row r="1278" spans="1:10" x14ac:dyDescent="0.25">
      <c r="A1278" s="26">
        <v>12286</v>
      </c>
      <c r="B1278" s="26" t="s">
        <v>400</v>
      </c>
      <c r="C1278" s="27">
        <v>39428</v>
      </c>
      <c r="D1278" s="26">
        <v>2007</v>
      </c>
      <c r="E1278" s="26">
        <v>360</v>
      </c>
      <c r="F1278" s="26">
        <v>57</v>
      </c>
      <c r="G1278" s="26">
        <v>20520</v>
      </c>
      <c r="H1278" s="28" t="s">
        <v>3011</v>
      </c>
      <c r="I1278" s="28" t="s">
        <v>1272</v>
      </c>
      <c r="J1278" s="28" t="s">
        <v>2506</v>
      </c>
    </row>
    <row r="1279" spans="1:10" x14ac:dyDescent="0.25">
      <c r="A1279" s="26">
        <v>12271</v>
      </c>
      <c r="B1279" s="26" t="s">
        <v>429</v>
      </c>
      <c r="C1279" s="27">
        <v>39429</v>
      </c>
      <c r="D1279" s="26">
        <v>2007</v>
      </c>
      <c r="E1279" s="26">
        <v>15</v>
      </c>
      <c r="F1279" s="26">
        <v>67</v>
      </c>
      <c r="G1279" s="26">
        <v>1005</v>
      </c>
      <c r="H1279" s="28" t="s">
        <v>3010</v>
      </c>
      <c r="I1279" s="28" t="s">
        <v>1274</v>
      </c>
      <c r="J1279" s="28" t="s">
        <v>2507</v>
      </c>
    </row>
    <row r="1280" spans="1:10" x14ac:dyDescent="0.25">
      <c r="A1280" s="26">
        <v>12287</v>
      </c>
      <c r="B1280" s="26" t="s">
        <v>429</v>
      </c>
      <c r="C1280" s="27">
        <v>39429</v>
      </c>
      <c r="D1280" s="26">
        <v>2007</v>
      </c>
      <c r="E1280" s="26">
        <v>325</v>
      </c>
      <c r="F1280" s="26">
        <v>21</v>
      </c>
      <c r="G1280" s="26">
        <v>6825</v>
      </c>
      <c r="H1280" s="28" t="s">
        <v>3011</v>
      </c>
      <c r="I1280" s="28" t="s">
        <v>1272</v>
      </c>
      <c r="J1280" s="28" t="s">
        <v>2508</v>
      </c>
    </row>
    <row r="1281" spans="1:10" x14ac:dyDescent="0.25">
      <c r="A1281" s="26">
        <v>12288</v>
      </c>
      <c r="B1281" s="26" t="s">
        <v>429</v>
      </c>
      <c r="C1281" s="27">
        <v>39429</v>
      </c>
      <c r="D1281" s="26">
        <v>2007</v>
      </c>
      <c r="E1281" s="26">
        <v>231</v>
      </c>
      <c r="F1281" s="26">
        <v>5</v>
      </c>
      <c r="G1281" s="26">
        <v>1155</v>
      </c>
      <c r="H1281" s="28" t="s">
        <v>3011</v>
      </c>
      <c r="I1281" s="28" t="s">
        <v>1272</v>
      </c>
      <c r="J1281" s="28" t="s">
        <v>2509</v>
      </c>
    </row>
    <row r="1282" spans="1:10" x14ac:dyDescent="0.25">
      <c r="A1282" s="26">
        <v>12289</v>
      </c>
      <c r="B1282" s="26" t="s">
        <v>591</v>
      </c>
      <c r="C1282" s="27">
        <v>39434</v>
      </c>
      <c r="D1282" s="26">
        <v>2007</v>
      </c>
      <c r="E1282" s="26">
        <v>225</v>
      </c>
      <c r="F1282" s="26">
        <v>67</v>
      </c>
      <c r="G1282" s="26">
        <v>15075</v>
      </c>
      <c r="H1282" s="28" t="s">
        <v>3011</v>
      </c>
      <c r="I1282" s="28" t="s">
        <v>1272</v>
      </c>
      <c r="J1282" s="28" t="s">
        <v>2510</v>
      </c>
    </row>
    <row r="1283" spans="1:10" x14ac:dyDescent="0.25">
      <c r="A1283" s="26">
        <v>12272</v>
      </c>
      <c r="B1283" s="26" t="s">
        <v>625</v>
      </c>
      <c r="C1283" s="27">
        <v>39435</v>
      </c>
      <c r="D1283" s="26">
        <v>2007</v>
      </c>
      <c r="E1283" s="26">
        <v>11</v>
      </c>
      <c r="F1283" s="26">
        <v>66</v>
      </c>
      <c r="G1283" s="26">
        <v>726</v>
      </c>
      <c r="H1283" s="28" t="s">
        <v>3010</v>
      </c>
      <c r="I1283" s="28" t="s">
        <v>1270</v>
      </c>
      <c r="J1283" s="28" t="s">
        <v>2511</v>
      </c>
    </row>
    <row r="1284" spans="1:10" x14ac:dyDescent="0.25">
      <c r="A1284" s="26">
        <v>12273</v>
      </c>
      <c r="B1284" s="26" t="s">
        <v>625</v>
      </c>
      <c r="C1284" s="27">
        <v>39435</v>
      </c>
      <c r="D1284" s="26">
        <v>2007</v>
      </c>
      <c r="E1284" s="26">
        <v>523</v>
      </c>
      <c r="F1284" s="26">
        <v>18</v>
      </c>
      <c r="G1284" s="26">
        <v>9414</v>
      </c>
      <c r="H1284" s="28" t="s">
        <v>3010</v>
      </c>
      <c r="I1284" s="28" t="s">
        <v>1274</v>
      </c>
      <c r="J1284" s="28" t="s">
        <v>2512</v>
      </c>
    </row>
    <row r="1285" spans="1:10" x14ac:dyDescent="0.25">
      <c r="A1285" s="26">
        <v>12274</v>
      </c>
      <c r="B1285" s="26" t="s">
        <v>659</v>
      </c>
      <c r="C1285" s="27">
        <v>39436</v>
      </c>
      <c r="D1285" s="26">
        <v>2007</v>
      </c>
      <c r="E1285" s="26">
        <v>152</v>
      </c>
      <c r="F1285" s="26">
        <v>8</v>
      </c>
      <c r="G1285" s="26">
        <v>1216</v>
      </c>
      <c r="H1285" s="28" t="s">
        <v>3010</v>
      </c>
      <c r="I1285" s="28" t="s">
        <v>1299</v>
      </c>
      <c r="J1285" s="28" t="s">
        <v>2513</v>
      </c>
    </row>
    <row r="1286" spans="1:10" x14ac:dyDescent="0.25">
      <c r="A1286" s="26">
        <v>12276</v>
      </c>
      <c r="B1286" s="26" t="s">
        <v>659</v>
      </c>
      <c r="C1286" s="27">
        <v>39436</v>
      </c>
      <c r="D1286" s="26">
        <v>2007</v>
      </c>
      <c r="E1286" s="26">
        <v>20</v>
      </c>
      <c r="F1286" s="26">
        <v>201</v>
      </c>
      <c r="G1286" s="26">
        <v>4020</v>
      </c>
      <c r="H1286" s="28" t="s">
        <v>3010</v>
      </c>
      <c r="I1286" s="28" t="s">
        <v>1270</v>
      </c>
      <c r="J1286" s="28" t="s">
        <v>2514</v>
      </c>
    </row>
    <row r="1287" spans="1:10" x14ac:dyDescent="0.25">
      <c r="A1287" s="26">
        <v>12278</v>
      </c>
      <c r="B1287" s="26" t="s">
        <v>659</v>
      </c>
      <c r="C1287" s="27">
        <v>39436</v>
      </c>
      <c r="D1287" s="26">
        <v>2007</v>
      </c>
      <c r="E1287" s="26">
        <v>27</v>
      </c>
      <c r="F1287" s="26">
        <v>78</v>
      </c>
      <c r="G1287" s="26">
        <v>2106</v>
      </c>
      <c r="H1287" s="28" t="s">
        <v>3010</v>
      </c>
      <c r="I1287" s="28" t="s">
        <v>1322</v>
      </c>
      <c r="J1287" s="28" t="s">
        <v>2515</v>
      </c>
    </row>
    <row r="1288" spans="1:10" x14ac:dyDescent="0.25">
      <c r="A1288" s="26">
        <v>12284</v>
      </c>
      <c r="B1288" s="26" t="s">
        <v>659</v>
      </c>
      <c r="C1288" s="27">
        <v>39436</v>
      </c>
      <c r="D1288" s="26">
        <v>2007</v>
      </c>
      <c r="E1288" s="26">
        <v>330</v>
      </c>
      <c r="F1288" s="26">
        <v>19051</v>
      </c>
      <c r="G1288" s="26">
        <v>1335121</v>
      </c>
      <c r="H1288" s="28" t="s">
        <v>3010</v>
      </c>
      <c r="I1288" s="28" t="s">
        <v>1530</v>
      </c>
      <c r="J1288" s="28" t="s">
        <v>2516</v>
      </c>
    </row>
    <row r="1289" spans="1:10" x14ac:dyDescent="0.25">
      <c r="A1289" s="26">
        <v>12279</v>
      </c>
      <c r="B1289" s="26" t="s">
        <v>687</v>
      </c>
      <c r="C1289" s="27">
        <v>39437</v>
      </c>
      <c r="D1289" s="26">
        <v>2007</v>
      </c>
      <c r="E1289" s="26">
        <v>24</v>
      </c>
      <c r="F1289" s="26">
        <v>31</v>
      </c>
      <c r="G1289" s="26">
        <v>744</v>
      </c>
      <c r="H1289" s="28" t="s">
        <v>3010</v>
      </c>
      <c r="I1289" s="28" t="s">
        <v>1530</v>
      </c>
      <c r="J1289" s="28" t="s">
        <v>2517</v>
      </c>
    </row>
    <row r="1290" spans="1:10" x14ac:dyDescent="0.25">
      <c r="A1290" s="26">
        <v>12280</v>
      </c>
      <c r="B1290" s="26" t="s">
        <v>687</v>
      </c>
      <c r="C1290" s="27">
        <v>39437</v>
      </c>
      <c r="D1290" s="26">
        <v>2007</v>
      </c>
      <c r="E1290" s="26">
        <v>43</v>
      </c>
      <c r="F1290" s="26">
        <v>61</v>
      </c>
      <c r="G1290" s="26">
        <v>2623</v>
      </c>
      <c r="H1290" s="28" t="s">
        <v>3010</v>
      </c>
      <c r="I1290" s="28" t="s">
        <v>1530</v>
      </c>
      <c r="J1290" s="28" t="s">
        <v>2518</v>
      </c>
    </row>
    <row r="1291" spans="1:10" x14ac:dyDescent="0.25">
      <c r="A1291" s="26">
        <v>12281</v>
      </c>
      <c r="B1291" s="26" t="s">
        <v>687</v>
      </c>
      <c r="C1291" s="27">
        <v>39437</v>
      </c>
      <c r="D1291" s="26">
        <v>2007</v>
      </c>
      <c r="E1291" s="26">
        <v>75</v>
      </c>
      <c r="F1291" s="26">
        <v>3</v>
      </c>
      <c r="G1291" s="26">
        <v>225</v>
      </c>
      <c r="H1291" s="28" t="s">
        <v>3010</v>
      </c>
      <c r="I1291" s="28" t="s">
        <v>1530</v>
      </c>
      <c r="J1291" s="28" t="s">
        <v>2519</v>
      </c>
    </row>
    <row r="1292" spans="1:10" x14ac:dyDescent="0.25">
      <c r="A1292" s="26">
        <v>12282</v>
      </c>
      <c r="B1292" s="26" t="s">
        <v>905</v>
      </c>
      <c r="C1292" s="27">
        <v>39444</v>
      </c>
      <c r="D1292" s="26">
        <v>2007</v>
      </c>
      <c r="E1292" s="26">
        <v>307</v>
      </c>
      <c r="F1292" s="26">
        <v>77</v>
      </c>
      <c r="G1292" s="26">
        <v>9989</v>
      </c>
      <c r="H1292" s="28" t="s">
        <v>3010</v>
      </c>
      <c r="I1292" s="28" t="s">
        <v>1299</v>
      </c>
      <c r="J1292" s="28" t="s">
        <v>2520</v>
      </c>
    </row>
    <row r="1293" spans="1:10" x14ac:dyDescent="0.25">
      <c r="A1293" s="26">
        <v>12283</v>
      </c>
      <c r="B1293" s="26" t="s">
        <v>961</v>
      </c>
      <c r="C1293" s="27">
        <v>39446</v>
      </c>
      <c r="D1293" s="26">
        <v>2007</v>
      </c>
      <c r="E1293" s="26">
        <v>235</v>
      </c>
      <c r="F1293" s="26">
        <v>180</v>
      </c>
      <c r="G1293" s="26">
        <v>35615</v>
      </c>
      <c r="H1293" s="28" t="s">
        <v>3010</v>
      </c>
      <c r="I1293" s="28" t="s">
        <v>1530</v>
      </c>
      <c r="J1293" s="28" t="s">
        <v>2521</v>
      </c>
    </row>
    <row r="1294" spans="1:10" x14ac:dyDescent="0.25">
      <c r="A1294" s="26">
        <v>12290</v>
      </c>
      <c r="B1294" s="26" t="s">
        <v>139</v>
      </c>
      <c r="C1294" s="27">
        <v>39452</v>
      </c>
      <c r="D1294" s="26">
        <v>2007</v>
      </c>
      <c r="E1294" s="26">
        <v>266</v>
      </c>
      <c r="F1294" s="26">
        <v>334</v>
      </c>
      <c r="G1294" s="26">
        <v>29961</v>
      </c>
      <c r="H1294" s="28" t="s">
        <v>3010</v>
      </c>
      <c r="I1294" s="28" t="s">
        <v>1322</v>
      </c>
      <c r="J1294" s="28" t="s">
        <v>2522</v>
      </c>
    </row>
    <row r="1295" spans="1:10" x14ac:dyDescent="0.25">
      <c r="A1295" s="26">
        <v>12291</v>
      </c>
      <c r="B1295" s="26" t="s">
        <v>139</v>
      </c>
      <c r="C1295" s="27">
        <v>39452</v>
      </c>
      <c r="D1295" s="26">
        <v>2007</v>
      </c>
      <c r="E1295" s="26">
        <v>501</v>
      </c>
      <c r="F1295" s="26">
        <v>743</v>
      </c>
      <c r="G1295" s="26">
        <v>78983</v>
      </c>
      <c r="H1295" s="28" t="s">
        <v>3010</v>
      </c>
      <c r="I1295" s="28" t="s">
        <v>1283</v>
      </c>
      <c r="J1295" s="28" t="s">
        <v>2523</v>
      </c>
    </row>
    <row r="1296" spans="1:10" x14ac:dyDescent="0.25">
      <c r="A1296" s="26">
        <v>12292</v>
      </c>
      <c r="B1296" s="26" t="s">
        <v>247</v>
      </c>
      <c r="C1296" s="27">
        <v>39455</v>
      </c>
      <c r="D1296" s="26">
        <v>2007</v>
      </c>
      <c r="E1296" s="26">
        <v>212</v>
      </c>
      <c r="F1296" s="26">
        <v>26</v>
      </c>
      <c r="G1296" s="26">
        <v>3424</v>
      </c>
      <c r="H1296" s="28" t="s">
        <v>3010</v>
      </c>
      <c r="I1296" s="28" t="s">
        <v>1322</v>
      </c>
      <c r="J1296" s="28" t="s">
        <v>2524</v>
      </c>
    </row>
    <row r="1297" spans="1:10" x14ac:dyDescent="0.25">
      <c r="A1297" s="26">
        <v>12293</v>
      </c>
      <c r="B1297" s="26" t="s">
        <v>247</v>
      </c>
      <c r="C1297" s="27">
        <v>39456</v>
      </c>
      <c r="D1297" s="26">
        <v>2007</v>
      </c>
      <c r="E1297" s="26">
        <v>384</v>
      </c>
      <c r="F1297" s="26">
        <v>170</v>
      </c>
      <c r="G1297" s="26">
        <v>4523</v>
      </c>
      <c r="H1297" s="28" t="s">
        <v>3010</v>
      </c>
      <c r="I1297" s="28" t="s">
        <v>1299</v>
      </c>
      <c r="J1297" s="28" t="s">
        <v>2525</v>
      </c>
    </row>
    <row r="1298" spans="1:10" x14ac:dyDescent="0.25">
      <c r="A1298" s="26">
        <v>12316</v>
      </c>
      <c r="B1298" s="26" t="s">
        <v>247</v>
      </c>
      <c r="C1298" s="27">
        <v>39455</v>
      </c>
      <c r="D1298" s="26">
        <v>2007</v>
      </c>
      <c r="E1298" s="26">
        <v>86</v>
      </c>
      <c r="F1298" s="26">
        <v>118</v>
      </c>
      <c r="G1298" s="26">
        <v>9394</v>
      </c>
      <c r="H1298" s="28" t="s">
        <v>3011</v>
      </c>
      <c r="I1298" s="28" t="s">
        <v>1272</v>
      </c>
      <c r="J1298" s="28" t="s">
        <v>2526</v>
      </c>
    </row>
    <row r="1299" spans="1:10" x14ac:dyDescent="0.25">
      <c r="A1299" s="26">
        <v>12294</v>
      </c>
      <c r="B1299" s="26" t="s">
        <v>308</v>
      </c>
      <c r="C1299" s="27">
        <v>39457</v>
      </c>
      <c r="D1299" s="26">
        <v>2007</v>
      </c>
      <c r="E1299" s="26">
        <v>968</v>
      </c>
      <c r="F1299" s="26">
        <v>132</v>
      </c>
      <c r="G1299" s="26">
        <v>31840</v>
      </c>
      <c r="H1299" s="28" t="s">
        <v>3010</v>
      </c>
      <c r="I1299" s="28" t="s">
        <v>1322</v>
      </c>
      <c r="J1299" s="28" t="s">
        <v>2527</v>
      </c>
    </row>
    <row r="1300" spans="1:10" x14ac:dyDescent="0.25">
      <c r="A1300" s="26">
        <v>12295</v>
      </c>
      <c r="B1300" s="26" t="s">
        <v>308</v>
      </c>
      <c r="C1300" s="27">
        <v>39457</v>
      </c>
      <c r="D1300" s="26">
        <v>2007</v>
      </c>
      <c r="E1300" s="26">
        <v>87</v>
      </c>
      <c r="F1300" s="26">
        <v>936</v>
      </c>
      <c r="G1300" s="26">
        <v>35022</v>
      </c>
      <c r="H1300" s="28" t="s">
        <v>3010</v>
      </c>
      <c r="I1300" s="28" t="s">
        <v>1274</v>
      </c>
      <c r="J1300" s="28" t="s">
        <v>2528</v>
      </c>
    </row>
    <row r="1301" spans="1:10" x14ac:dyDescent="0.25">
      <c r="A1301" s="26">
        <v>12317</v>
      </c>
      <c r="B1301" s="26" t="s">
        <v>308</v>
      </c>
      <c r="C1301" s="27">
        <v>39457</v>
      </c>
      <c r="D1301" s="26">
        <v>2007</v>
      </c>
      <c r="E1301" s="26">
        <v>175</v>
      </c>
      <c r="F1301" s="26">
        <v>24</v>
      </c>
      <c r="G1301" s="26">
        <v>4200</v>
      </c>
      <c r="H1301" s="28" t="s">
        <v>3011</v>
      </c>
      <c r="I1301" s="28" t="s">
        <v>1272</v>
      </c>
      <c r="J1301" s="28" t="s">
        <v>2529</v>
      </c>
    </row>
    <row r="1302" spans="1:10" x14ac:dyDescent="0.25">
      <c r="A1302" s="26">
        <v>12296</v>
      </c>
      <c r="B1302" s="26" t="s">
        <v>371</v>
      </c>
      <c r="C1302" s="27">
        <v>39459</v>
      </c>
      <c r="D1302" s="26">
        <v>2007</v>
      </c>
      <c r="E1302" s="26">
        <v>191</v>
      </c>
      <c r="F1302" s="26">
        <v>143</v>
      </c>
      <c r="G1302" s="26">
        <v>20658</v>
      </c>
      <c r="H1302" s="28" t="s">
        <v>3010</v>
      </c>
      <c r="I1302" s="28" t="s">
        <v>1322</v>
      </c>
      <c r="J1302" s="28" t="s">
        <v>2530</v>
      </c>
    </row>
    <row r="1303" spans="1:10" x14ac:dyDescent="0.25">
      <c r="A1303" s="26">
        <v>12297</v>
      </c>
      <c r="B1303" s="26" t="s">
        <v>556</v>
      </c>
      <c r="C1303" s="27">
        <v>39465</v>
      </c>
      <c r="D1303" s="26">
        <v>2007</v>
      </c>
      <c r="E1303" s="26">
        <v>85</v>
      </c>
      <c r="F1303" s="26">
        <v>13</v>
      </c>
      <c r="G1303" s="26">
        <v>1105</v>
      </c>
      <c r="H1303" s="28" t="s">
        <v>3010</v>
      </c>
      <c r="I1303" s="28" t="s">
        <v>1274</v>
      </c>
      <c r="J1303" s="28" t="s">
        <v>2531</v>
      </c>
    </row>
    <row r="1304" spans="1:10" x14ac:dyDescent="0.25">
      <c r="A1304" s="26">
        <v>12298</v>
      </c>
      <c r="B1304" s="26" t="s">
        <v>556</v>
      </c>
      <c r="C1304" s="27">
        <v>39465</v>
      </c>
      <c r="D1304" s="26">
        <v>2007</v>
      </c>
      <c r="E1304" s="26">
        <v>35</v>
      </c>
      <c r="F1304" s="26">
        <v>9</v>
      </c>
      <c r="G1304" s="26">
        <v>315</v>
      </c>
      <c r="H1304" s="28" t="s">
        <v>3010</v>
      </c>
      <c r="I1304" s="28" t="s">
        <v>1322</v>
      </c>
      <c r="J1304" s="28" t="s">
        <v>2532</v>
      </c>
    </row>
    <row r="1305" spans="1:10" x14ac:dyDescent="0.25">
      <c r="A1305" s="26">
        <v>12299</v>
      </c>
      <c r="B1305" s="26" t="s">
        <v>592</v>
      </c>
      <c r="C1305" s="27">
        <v>39466</v>
      </c>
      <c r="D1305" s="26">
        <v>2007</v>
      </c>
      <c r="E1305" s="26">
        <v>50</v>
      </c>
      <c r="F1305" s="26">
        <v>82</v>
      </c>
      <c r="G1305" s="26">
        <v>2624</v>
      </c>
      <c r="H1305" s="28" t="s">
        <v>3010</v>
      </c>
      <c r="I1305" s="28" t="s">
        <v>1274</v>
      </c>
      <c r="J1305" s="28" t="s">
        <v>2533</v>
      </c>
    </row>
    <row r="1306" spans="1:10" x14ac:dyDescent="0.25">
      <c r="A1306" s="26">
        <v>12300</v>
      </c>
      <c r="B1306" s="26" t="s">
        <v>592</v>
      </c>
      <c r="C1306" s="27">
        <v>39466</v>
      </c>
      <c r="D1306" s="26">
        <v>2007</v>
      </c>
      <c r="E1306" s="26">
        <v>15</v>
      </c>
      <c r="F1306" s="26">
        <v>8</v>
      </c>
      <c r="G1306" s="26">
        <v>120</v>
      </c>
      <c r="H1306" s="28" t="s">
        <v>3010</v>
      </c>
      <c r="I1306" s="28" t="s">
        <v>1322</v>
      </c>
      <c r="J1306" s="28" t="s">
        <v>2534</v>
      </c>
    </row>
    <row r="1307" spans="1:10" x14ac:dyDescent="0.25">
      <c r="A1307" s="26">
        <v>12301</v>
      </c>
      <c r="B1307" s="26" t="s">
        <v>592</v>
      </c>
      <c r="C1307" s="27">
        <v>39466</v>
      </c>
      <c r="D1307" s="26">
        <v>2007</v>
      </c>
      <c r="E1307" s="26">
        <v>81</v>
      </c>
      <c r="F1307" s="26">
        <v>79</v>
      </c>
      <c r="G1307" s="26">
        <v>6399</v>
      </c>
      <c r="H1307" s="28" t="s">
        <v>3010</v>
      </c>
      <c r="I1307" s="28" t="s">
        <v>1274</v>
      </c>
      <c r="J1307" s="28" t="s">
        <v>2535</v>
      </c>
    </row>
    <row r="1308" spans="1:10" x14ac:dyDescent="0.25">
      <c r="A1308" s="26">
        <v>12302</v>
      </c>
      <c r="B1308" s="26" t="s">
        <v>592</v>
      </c>
      <c r="C1308" s="27">
        <v>39466</v>
      </c>
      <c r="D1308" s="26">
        <v>2007</v>
      </c>
      <c r="E1308" s="26">
        <v>195</v>
      </c>
      <c r="F1308" s="26">
        <v>31</v>
      </c>
      <c r="G1308" s="26">
        <v>6045</v>
      </c>
      <c r="H1308" s="28" t="s">
        <v>3010</v>
      </c>
      <c r="I1308" s="28" t="s">
        <v>1322</v>
      </c>
      <c r="J1308" s="28" t="s">
        <v>2536</v>
      </c>
    </row>
    <row r="1309" spans="1:10" x14ac:dyDescent="0.25">
      <c r="A1309" s="26">
        <v>12303</v>
      </c>
      <c r="B1309" s="26" t="s">
        <v>592</v>
      </c>
      <c r="C1309" s="27">
        <v>39466</v>
      </c>
      <c r="D1309" s="26">
        <v>2007</v>
      </c>
      <c r="E1309" s="26">
        <v>172</v>
      </c>
      <c r="F1309" s="26">
        <v>88</v>
      </c>
      <c r="G1309" s="26">
        <v>8120</v>
      </c>
      <c r="H1309" s="28" t="s">
        <v>3010</v>
      </c>
      <c r="I1309" s="28" t="s">
        <v>1274</v>
      </c>
      <c r="J1309" s="28" t="s">
        <v>2537</v>
      </c>
    </row>
    <row r="1310" spans="1:10" x14ac:dyDescent="0.25">
      <c r="A1310" s="26">
        <v>12304</v>
      </c>
      <c r="B1310" s="26" t="s">
        <v>629</v>
      </c>
      <c r="C1310" s="27">
        <v>39467</v>
      </c>
      <c r="D1310" s="26">
        <v>2007</v>
      </c>
      <c r="E1310" s="26">
        <v>73</v>
      </c>
      <c r="F1310" s="26">
        <v>38</v>
      </c>
      <c r="G1310" s="26">
        <v>2774</v>
      </c>
      <c r="H1310" s="28" t="s">
        <v>3010</v>
      </c>
      <c r="I1310" s="28" t="s">
        <v>1274</v>
      </c>
      <c r="J1310" s="28" t="s">
        <v>2538</v>
      </c>
    </row>
    <row r="1311" spans="1:10" x14ac:dyDescent="0.25">
      <c r="A1311" s="26">
        <v>12305</v>
      </c>
      <c r="B1311" s="26" t="s">
        <v>629</v>
      </c>
      <c r="C1311" s="27">
        <v>39467</v>
      </c>
      <c r="D1311" s="26">
        <v>2007</v>
      </c>
      <c r="E1311" s="26">
        <v>80</v>
      </c>
      <c r="F1311" s="26">
        <v>2470</v>
      </c>
      <c r="G1311" s="26">
        <v>117637</v>
      </c>
      <c r="H1311" s="28" t="s">
        <v>3010</v>
      </c>
      <c r="I1311" s="28" t="s">
        <v>1274</v>
      </c>
      <c r="J1311" s="28" t="s">
        <v>2539</v>
      </c>
    </row>
    <row r="1312" spans="1:10" x14ac:dyDescent="0.25">
      <c r="A1312" s="26">
        <v>12306</v>
      </c>
      <c r="B1312" s="26" t="s">
        <v>629</v>
      </c>
      <c r="C1312" s="27">
        <v>39467</v>
      </c>
      <c r="D1312" s="26">
        <v>2007</v>
      </c>
      <c r="E1312" s="26">
        <v>80</v>
      </c>
      <c r="F1312" s="26">
        <v>12</v>
      </c>
      <c r="G1312" s="26">
        <v>960</v>
      </c>
      <c r="H1312" s="28" t="s">
        <v>3010</v>
      </c>
      <c r="I1312" s="28" t="s">
        <v>1322</v>
      </c>
      <c r="J1312" s="28" t="s">
        <v>2540</v>
      </c>
    </row>
    <row r="1313" spans="1:10" x14ac:dyDescent="0.25">
      <c r="A1313" s="26">
        <v>12307</v>
      </c>
      <c r="B1313" s="26" t="s">
        <v>690</v>
      </c>
      <c r="C1313" s="27">
        <v>39469</v>
      </c>
      <c r="D1313" s="26">
        <v>2007</v>
      </c>
      <c r="E1313" s="26">
        <v>1465</v>
      </c>
      <c r="F1313" s="26">
        <v>88</v>
      </c>
      <c r="G1313" s="26">
        <v>6236</v>
      </c>
      <c r="H1313" s="28" t="s">
        <v>3010</v>
      </c>
      <c r="I1313" s="28" t="s">
        <v>1299</v>
      </c>
      <c r="J1313" s="28" t="s">
        <v>2541</v>
      </c>
    </row>
    <row r="1314" spans="1:10" x14ac:dyDescent="0.25">
      <c r="A1314" s="26">
        <v>12308</v>
      </c>
      <c r="B1314" s="26" t="s">
        <v>690</v>
      </c>
      <c r="C1314" s="27">
        <v>39469</v>
      </c>
      <c r="D1314" s="26">
        <v>2007</v>
      </c>
      <c r="E1314" s="26">
        <v>46</v>
      </c>
      <c r="F1314" s="26">
        <v>2470</v>
      </c>
      <c r="G1314" s="26">
        <v>68258</v>
      </c>
      <c r="H1314" s="28" t="s">
        <v>3010</v>
      </c>
      <c r="I1314" s="28" t="s">
        <v>1274</v>
      </c>
      <c r="J1314" s="28" t="s">
        <v>2542</v>
      </c>
    </row>
    <row r="1315" spans="1:10" x14ac:dyDescent="0.25">
      <c r="A1315" s="26">
        <v>12309</v>
      </c>
      <c r="B1315" s="26" t="s">
        <v>690</v>
      </c>
      <c r="C1315" s="27">
        <v>39469</v>
      </c>
      <c r="D1315" s="26">
        <v>2007</v>
      </c>
      <c r="E1315" s="26">
        <v>45</v>
      </c>
      <c r="F1315" s="26">
        <v>19</v>
      </c>
      <c r="G1315" s="26">
        <v>855</v>
      </c>
      <c r="H1315" s="28" t="s">
        <v>3010</v>
      </c>
      <c r="I1315" s="28" t="s">
        <v>1299</v>
      </c>
      <c r="J1315" s="28" t="s">
        <v>2543</v>
      </c>
    </row>
    <row r="1316" spans="1:10" x14ac:dyDescent="0.25">
      <c r="A1316" s="26">
        <v>12310</v>
      </c>
      <c r="B1316" s="26" t="s">
        <v>690</v>
      </c>
      <c r="C1316" s="27">
        <v>39469</v>
      </c>
      <c r="D1316" s="26">
        <v>2007</v>
      </c>
      <c r="E1316" s="26">
        <v>283</v>
      </c>
      <c r="F1316" s="26">
        <v>166</v>
      </c>
      <c r="G1316" s="26">
        <v>1094</v>
      </c>
      <c r="H1316" s="28" t="s">
        <v>3010</v>
      </c>
      <c r="I1316" s="28" t="s">
        <v>1299</v>
      </c>
      <c r="J1316" s="28" t="s">
        <v>2543</v>
      </c>
    </row>
    <row r="1317" spans="1:10" x14ac:dyDescent="0.25">
      <c r="A1317" s="26">
        <v>12311</v>
      </c>
      <c r="B1317" s="26" t="s">
        <v>690</v>
      </c>
      <c r="C1317" s="27">
        <v>39469</v>
      </c>
      <c r="D1317" s="26">
        <v>2007</v>
      </c>
      <c r="E1317" s="26">
        <v>798</v>
      </c>
      <c r="F1317" s="26">
        <v>86</v>
      </c>
      <c r="G1317" s="26">
        <v>28442</v>
      </c>
      <c r="H1317" s="28" t="s">
        <v>3010</v>
      </c>
      <c r="I1317" s="28" t="s">
        <v>1299</v>
      </c>
      <c r="J1317" s="28" t="s">
        <v>2544</v>
      </c>
    </row>
    <row r="1318" spans="1:10" x14ac:dyDescent="0.25">
      <c r="A1318" s="26">
        <v>12312</v>
      </c>
      <c r="B1318" s="26" t="s">
        <v>873</v>
      </c>
      <c r="C1318" s="27">
        <v>39475</v>
      </c>
      <c r="D1318" s="26">
        <v>2007</v>
      </c>
      <c r="E1318" s="26">
        <v>13</v>
      </c>
      <c r="F1318" s="26">
        <v>374</v>
      </c>
      <c r="G1318" s="26">
        <v>4862</v>
      </c>
      <c r="H1318" s="28" t="s">
        <v>3010</v>
      </c>
      <c r="I1318" s="28" t="s">
        <v>1270</v>
      </c>
      <c r="J1318" s="28" t="s">
        <v>2500</v>
      </c>
    </row>
    <row r="1319" spans="1:10" x14ac:dyDescent="0.25">
      <c r="A1319" s="26">
        <v>12313</v>
      </c>
      <c r="B1319" s="26" t="s">
        <v>906</v>
      </c>
      <c r="C1319" s="27">
        <v>39476</v>
      </c>
      <c r="D1319" s="26">
        <v>2007</v>
      </c>
      <c r="E1319" s="26">
        <v>47</v>
      </c>
      <c r="F1319" s="26">
        <v>76</v>
      </c>
      <c r="G1319" s="26">
        <v>3382</v>
      </c>
      <c r="H1319" s="28" t="s">
        <v>3010</v>
      </c>
      <c r="I1319" s="28" t="s">
        <v>1274</v>
      </c>
      <c r="J1319" s="28" t="s">
        <v>2545</v>
      </c>
    </row>
    <row r="1320" spans="1:10" x14ac:dyDescent="0.25">
      <c r="A1320" s="26">
        <v>12314</v>
      </c>
      <c r="B1320" s="26" t="s">
        <v>965</v>
      </c>
      <c r="C1320" s="27">
        <v>39478</v>
      </c>
      <c r="D1320" s="26">
        <v>2007</v>
      </c>
      <c r="E1320" s="26">
        <v>10</v>
      </c>
      <c r="F1320" s="26">
        <v>43</v>
      </c>
      <c r="G1320" s="26">
        <v>430</v>
      </c>
      <c r="H1320" s="28" t="s">
        <v>3010</v>
      </c>
      <c r="I1320" s="28" t="s">
        <v>1274</v>
      </c>
      <c r="J1320" s="28" t="s">
        <v>2546</v>
      </c>
    </row>
    <row r="1321" spans="1:10" x14ac:dyDescent="0.25">
      <c r="A1321" s="26">
        <v>12318</v>
      </c>
      <c r="B1321" s="26" t="s">
        <v>965</v>
      </c>
      <c r="C1321" s="27">
        <v>39478</v>
      </c>
      <c r="D1321" s="26">
        <v>2007</v>
      </c>
      <c r="E1321" s="26">
        <v>125</v>
      </c>
      <c r="F1321" s="26">
        <v>14</v>
      </c>
      <c r="G1321" s="26">
        <v>1750</v>
      </c>
      <c r="H1321" s="28" t="s">
        <v>3011</v>
      </c>
      <c r="I1321" s="28" t="s">
        <v>1272</v>
      </c>
      <c r="J1321" s="28" t="s">
        <v>2547</v>
      </c>
    </row>
    <row r="1322" spans="1:10" x14ac:dyDescent="0.25">
      <c r="A1322" s="26">
        <v>12319</v>
      </c>
      <c r="B1322" s="26" t="s">
        <v>965</v>
      </c>
      <c r="C1322" s="27">
        <v>39478</v>
      </c>
      <c r="D1322" s="26">
        <v>2007</v>
      </c>
      <c r="E1322" s="26">
        <v>155</v>
      </c>
      <c r="F1322" s="26">
        <v>12</v>
      </c>
      <c r="G1322" s="26">
        <v>1860</v>
      </c>
      <c r="H1322" s="28" t="s">
        <v>3011</v>
      </c>
      <c r="I1322" s="28" t="s">
        <v>1272</v>
      </c>
      <c r="J1322" s="28" t="s">
        <v>2548</v>
      </c>
    </row>
    <row r="1323" spans="1:10" x14ac:dyDescent="0.25">
      <c r="A1323" s="26">
        <v>12320</v>
      </c>
      <c r="B1323" s="26" t="s">
        <v>11</v>
      </c>
      <c r="C1323" s="27">
        <v>39479</v>
      </c>
      <c r="D1323" s="26">
        <v>2007</v>
      </c>
      <c r="E1323" s="26">
        <v>181</v>
      </c>
      <c r="F1323" s="26">
        <v>43</v>
      </c>
      <c r="G1323" s="26">
        <v>7783</v>
      </c>
      <c r="H1323" s="28" t="s">
        <v>3010</v>
      </c>
      <c r="I1323" s="28" t="s">
        <v>1274</v>
      </c>
      <c r="J1323" s="28" t="s">
        <v>2549</v>
      </c>
    </row>
    <row r="1324" spans="1:10" x14ac:dyDescent="0.25">
      <c r="A1324" s="26">
        <v>12321</v>
      </c>
      <c r="B1324" s="26" t="s">
        <v>176</v>
      </c>
      <c r="C1324" s="27">
        <v>39484</v>
      </c>
      <c r="D1324" s="26">
        <v>2007</v>
      </c>
      <c r="E1324" s="26">
        <v>12</v>
      </c>
      <c r="F1324" s="26">
        <v>922</v>
      </c>
      <c r="G1324" s="26">
        <v>11064</v>
      </c>
      <c r="H1324" s="28" t="s">
        <v>3010</v>
      </c>
      <c r="I1324" s="28" t="s">
        <v>1270</v>
      </c>
      <c r="J1324" s="28" t="s">
        <v>2550</v>
      </c>
    </row>
    <row r="1325" spans="1:10" x14ac:dyDescent="0.25">
      <c r="A1325" s="26">
        <v>12322</v>
      </c>
      <c r="B1325" s="26" t="s">
        <v>211</v>
      </c>
      <c r="C1325" s="27">
        <v>39485</v>
      </c>
      <c r="D1325" s="26">
        <v>2007</v>
      </c>
      <c r="E1325" s="26">
        <v>214</v>
      </c>
      <c r="F1325" s="26">
        <v>103</v>
      </c>
      <c r="G1325" s="26">
        <v>22042</v>
      </c>
      <c r="H1325" s="28" t="s">
        <v>3010</v>
      </c>
      <c r="I1325" s="28" t="s">
        <v>1274</v>
      </c>
      <c r="J1325" s="28" t="s">
        <v>2551</v>
      </c>
    </row>
    <row r="1326" spans="1:10" x14ac:dyDescent="0.25">
      <c r="A1326" s="26">
        <v>12323</v>
      </c>
      <c r="B1326" s="26" t="s">
        <v>211</v>
      </c>
      <c r="C1326" s="27">
        <v>39485</v>
      </c>
      <c r="D1326" s="26">
        <v>2007</v>
      </c>
      <c r="E1326" s="26">
        <v>196</v>
      </c>
      <c r="F1326" s="26">
        <v>122</v>
      </c>
      <c r="G1326" s="26">
        <v>8598</v>
      </c>
      <c r="H1326" s="28" t="s">
        <v>3010</v>
      </c>
      <c r="I1326" s="28" t="s">
        <v>1530</v>
      </c>
      <c r="J1326" s="28" t="s">
        <v>2552</v>
      </c>
    </row>
    <row r="1327" spans="1:10" x14ac:dyDescent="0.25">
      <c r="A1327" s="26">
        <v>12335</v>
      </c>
      <c r="B1327" s="26" t="s">
        <v>211</v>
      </c>
      <c r="C1327" s="27">
        <v>39485</v>
      </c>
      <c r="D1327" s="26">
        <v>2007</v>
      </c>
      <c r="E1327" s="26">
        <v>218</v>
      </c>
      <c r="F1327" s="26">
        <v>12</v>
      </c>
      <c r="G1327" s="26">
        <v>2616</v>
      </c>
      <c r="H1327" s="28" t="s">
        <v>3011</v>
      </c>
      <c r="I1327" s="28" t="s">
        <v>1272</v>
      </c>
      <c r="J1327" s="28" t="s">
        <v>2553</v>
      </c>
    </row>
    <row r="1328" spans="1:10" x14ac:dyDescent="0.25">
      <c r="A1328" s="26">
        <v>12324</v>
      </c>
      <c r="B1328" s="26" t="s">
        <v>310</v>
      </c>
      <c r="C1328" s="27">
        <v>39488</v>
      </c>
      <c r="D1328" s="26">
        <v>2007</v>
      </c>
      <c r="E1328" s="26">
        <v>102</v>
      </c>
      <c r="F1328" s="26">
        <v>118</v>
      </c>
      <c r="G1328" s="26">
        <v>12036</v>
      </c>
      <c r="H1328" s="28" t="s">
        <v>3010</v>
      </c>
      <c r="I1328" s="28" t="s">
        <v>1283</v>
      </c>
      <c r="J1328" s="28" t="s">
        <v>2554</v>
      </c>
    </row>
    <row r="1329" spans="1:10" x14ac:dyDescent="0.25">
      <c r="A1329" s="26">
        <v>12325</v>
      </c>
      <c r="B1329" s="26" t="s">
        <v>346</v>
      </c>
      <c r="C1329" s="27">
        <v>39489</v>
      </c>
      <c r="D1329" s="26">
        <v>2007</v>
      </c>
      <c r="E1329" s="26">
        <v>18</v>
      </c>
      <c r="F1329" s="26">
        <v>119</v>
      </c>
      <c r="G1329" s="26">
        <v>2142</v>
      </c>
      <c r="H1329" s="28" t="s">
        <v>3010</v>
      </c>
      <c r="I1329" s="28" t="s">
        <v>1274</v>
      </c>
      <c r="J1329" s="28" t="s">
        <v>2555</v>
      </c>
    </row>
    <row r="1330" spans="1:10" x14ac:dyDescent="0.25">
      <c r="A1330" s="26">
        <v>12326</v>
      </c>
      <c r="B1330" s="26" t="s">
        <v>432</v>
      </c>
      <c r="C1330" s="27">
        <v>39492</v>
      </c>
      <c r="D1330" s="26">
        <v>2007</v>
      </c>
      <c r="E1330" s="26">
        <v>116</v>
      </c>
      <c r="F1330" s="26">
        <v>227</v>
      </c>
      <c r="G1330" s="26">
        <v>11017</v>
      </c>
      <c r="H1330" s="28" t="s">
        <v>3010</v>
      </c>
      <c r="I1330" s="28" t="s">
        <v>1322</v>
      </c>
      <c r="J1330" s="28" t="s">
        <v>2556</v>
      </c>
    </row>
    <row r="1331" spans="1:10" x14ac:dyDescent="0.25">
      <c r="A1331" s="26">
        <v>12336</v>
      </c>
      <c r="B1331" s="26" t="s">
        <v>432</v>
      </c>
      <c r="C1331" s="27">
        <v>39492</v>
      </c>
      <c r="D1331" s="26">
        <v>2007</v>
      </c>
      <c r="E1331" s="26">
        <v>104</v>
      </c>
      <c r="F1331" s="26">
        <v>59</v>
      </c>
      <c r="G1331" s="26">
        <v>4732</v>
      </c>
      <c r="H1331" s="28" t="s">
        <v>3011</v>
      </c>
      <c r="I1331" s="28" t="s">
        <v>1272</v>
      </c>
      <c r="J1331" s="28" t="s">
        <v>2557</v>
      </c>
    </row>
    <row r="1332" spans="1:10" x14ac:dyDescent="0.25">
      <c r="A1332" s="26">
        <v>12327</v>
      </c>
      <c r="B1332" s="26" t="s">
        <v>524</v>
      </c>
      <c r="C1332" s="27">
        <v>39495</v>
      </c>
      <c r="D1332" s="26">
        <v>2007</v>
      </c>
      <c r="E1332" s="26">
        <v>12</v>
      </c>
      <c r="F1332" s="26">
        <v>271</v>
      </c>
      <c r="G1332" s="26">
        <v>3252</v>
      </c>
      <c r="H1332" s="28" t="s">
        <v>3010</v>
      </c>
      <c r="I1332" s="28" t="s">
        <v>1270</v>
      </c>
      <c r="J1332" s="28" t="s">
        <v>2558</v>
      </c>
    </row>
    <row r="1333" spans="1:10" x14ac:dyDescent="0.25">
      <c r="A1333" s="26">
        <v>12328</v>
      </c>
      <c r="B1333" s="26" t="s">
        <v>524</v>
      </c>
      <c r="C1333" s="27">
        <v>39495</v>
      </c>
      <c r="D1333" s="26">
        <v>2007</v>
      </c>
      <c r="E1333" s="26">
        <v>150</v>
      </c>
      <c r="F1333" s="26">
        <v>40</v>
      </c>
      <c r="G1333" s="26">
        <v>6000</v>
      </c>
      <c r="H1333" s="28" t="s">
        <v>3010</v>
      </c>
      <c r="I1333" s="28" t="s">
        <v>1283</v>
      </c>
      <c r="J1333" s="28" t="s">
        <v>2559</v>
      </c>
    </row>
    <row r="1334" spans="1:10" x14ac:dyDescent="0.25">
      <c r="A1334" s="26">
        <v>12337</v>
      </c>
      <c r="B1334" s="26" t="s">
        <v>524</v>
      </c>
      <c r="C1334" s="27">
        <v>39495</v>
      </c>
      <c r="D1334" s="26">
        <v>2007</v>
      </c>
      <c r="E1334" s="26">
        <v>420</v>
      </c>
      <c r="F1334" s="26">
        <v>53</v>
      </c>
      <c r="G1334" s="26">
        <v>22260</v>
      </c>
      <c r="H1334" s="28" t="s">
        <v>3011</v>
      </c>
      <c r="I1334" s="28" t="s">
        <v>1272</v>
      </c>
      <c r="J1334" s="28" t="s">
        <v>2560</v>
      </c>
    </row>
    <row r="1335" spans="1:10" x14ac:dyDescent="0.25">
      <c r="A1335" s="26">
        <v>12338</v>
      </c>
      <c r="B1335" s="26" t="s">
        <v>595</v>
      </c>
      <c r="C1335" s="27">
        <v>39497</v>
      </c>
      <c r="D1335" s="26">
        <v>2007</v>
      </c>
      <c r="E1335" s="26">
        <v>74</v>
      </c>
      <c r="F1335" s="26">
        <v>5</v>
      </c>
      <c r="G1335" s="26">
        <v>370</v>
      </c>
      <c r="H1335" s="28" t="s">
        <v>3011</v>
      </c>
      <c r="I1335" s="28" t="s">
        <v>1272</v>
      </c>
      <c r="J1335" s="28" t="s">
        <v>2561</v>
      </c>
    </row>
    <row r="1336" spans="1:10" x14ac:dyDescent="0.25">
      <c r="A1336" s="26">
        <v>12329</v>
      </c>
      <c r="B1336" s="26" t="s">
        <v>664</v>
      </c>
      <c r="C1336" s="27">
        <v>38404</v>
      </c>
      <c r="D1336" s="26">
        <v>2007</v>
      </c>
      <c r="E1336" s="26">
        <v>68</v>
      </c>
      <c r="F1336" s="26">
        <v>73</v>
      </c>
      <c r="G1336" s="26">
        <v>4964</v>
      </c>
      <c r="H1336" s="28" t="s">
        <v>3010</v>
      </c>
      <c r="I1336" s="28" t="s">
        <v>1274</v>
      </c>
      <c r="J1336" s="28" t="s">
        <v>2562</v>
      </c>
    </row>
    <row r="1337" spans="1:10" x14ac:dyDescent="0.25">
      <c r="A1337" s="26">
        <v>12339</v>
      </c>
      <c r="B1337" s="26" t="s">
        <v>664</v>
      </c>
      <c r="C1337" s="27">
        <v>39499</v>
      </c>
      <c r="D1337" s="26">
        <v>2007</v>
      </c>
      <c r="E1337" s="26">
        <v>295</v>
      </c>
      <c r="F1337" s="26">
        <v>87</v>
      </c>
      <c r="G1337" s="26">
        <v>25665</v>
      </c>
      <c r="H1337" s="28" t="s">
        <v>3011</v>
      </c>
      <c r="I1337" s="28" t="s">
        <v>1272</v>
      </c>
      <c r="J1337" s="28" t="s">
        <v>2563</v>
      </c>
    </row>
    <row r="1338" spans="1:10" x14ac:dyDescent="0.25">
      <c r="A1338" s="26">
        <v>12330</v>
      </c>
      <c r="B1338" s="26" t="s">
        <v>722</v>
      </c>
      <c r="C1338" s="27">
        <v>39501</v>
      </c>
      <c r="D1338" s="26">
        <v>2007</v>
      </c>
      <c r="E1338" s="26">
        <v>184</v>
      </c>
      <c r="F1338" s="26">
        <v>465</v>
      </c>
      <c r="G1338" s="26">
        <v>29983</v>
      </c>
      <c r="H1338" s="28" t="s">
        <v>3010</v>
      </c>
      <c r="I1338" s="28" t="s">
        <v>1283</v>
      </c>
      <c r="J1338" s="28" t="s">
        <v>2564</v>
      </c>
    </row>
    <row r="1339" spans="1:10" x14ac:dyDescent="0.25">
      <c r="A1339" s="26">
        <v>12340</v>
      </c>
      <c r="B1339" s="26" t="s">
        <v>809</v>
      </c>
      <c r="C1339" s="27">
        <v>39504</v>
      </c>
      <c r="D1339" s="26">
        <v>2007</v>
      </c>
      <c r="E1339" s="26">
        <v>142</v>
      </c>
      <c r="F1339" s="26">
        <v>65</v>
      </c>
      <c r="G1339" s="26">
        <v>9230</v>
      </c>
      <c r="H1339" s="28" t="s">
        <v>3011</v>
      </c>
      <c r="I1339" s="28" t="s">
        <v>1272</v>
      </c>
      <c r="J1339" s="28" t="s">
        <v>2565</v>
      </c>
    </row>
    <row r="1340" spans="1:10" x14ac:dyDescent="0.25">
      <c r="A1340" s="26">
        <v>12331</v>
      </c>
      <c r="B1340" s="26" t="s">
        <v>841</v>
      </c>
      <c r="C1340" s="27">
        <v>39505</v>
      </c>
      <c r="D1340" s="26">
        <v>2007</v>
      </c>
      <c r="E1340" s="26">
        <v>97</v>
      </c>
      <c r="F1340" s="26">
        <v>54</v>
      </c>
      <c r="G1340" s="26">
        <v>5238</v>
      </c>
      <c r="H1340" s="28" t="s">
        <v>3010</v>
      </c>
      <c r="I1340" s="28" t="s">
        <v>1283</v>
      </c>
      <c r="J1340" s="28" t="s">
        <v>2566</v>
      </c>
    </row>
    <row r="1341" spans="1:10" x14ac:dyDescent="0.25">
      <c r="A1341" s="26">
        <v>12332</v>
      </c>
      <c r="B1341" s="26" t="s">
        <v>878</v>
      </c>
      <c r="C1341" s="27">
        <v>39506</v>
      </c>
      <c r="D1341" s="26">
        <v>2007</v>
      </c>
      <c r="E1341" s="26">
        <v>6</v>
      </c>
      <c r="F1341" s="26">
        <v>91</v>
      </c>
      <c r="G1341" s="26">
        <v>546</v>
      </c>
      <c r="H1341" s="28" t="s">
        <v>3010</v>
      </c>
      <c r="I1341" s="28" t="s">
        <v>1299</v>
      </c>
      <c r="J1341" s="28" t="s">
        <v>2567</v>
      </c>
    </row>
    <row r="1342" spans="1:10" x14ac:dyDescent="0.25">
      <c r="A1342" s="26">
        <v>12334</v>
      </c>
      <c r="B1342" s="26" t="s">
        <v>907</v>
      </c>
      <c r="C1342" s="27">
        <v>39507</v>
      </c>
      <c r="D1342" s="26">
        <v>2007</v>
      </c>
      <c r="E1342" s="26">
        <v>11</v>
      </c>
      <c r="F1342" s="26">
        <v>925</v>
      </c>
      <c r="G1342" s="26">
        <v>10175</v>
      </c>
      <c r="H1342" s="28" t="s">
        <v>3010</v>
      </c>
      <c r="I1342" s="28" t="s">
        <v>1270</v>
      </c>
      <c r="J1342" s="28" t="s">
        <v>2568</v>
      </c>
    </row>
    <row r="1343" spans="1:10" x14ac:dyDescent="0.25">
      <c r="A1343" s="26">
        <v>12341</v>
      </c>
      <c r="B1343" s="26" t="s">
        <v>907</v>
      </c>
      <c r="C1343" s="27">
        <v>39507</v>
      </c>
      <c r="D1343" s="26">
        <v>2007</v>
      </c>
      <c r="E1343" s="26">
        <v>50</v>
      </c>
      <c r="F1343" s="26">
        <v>217</v>
      </c>
      <c r="G1343" s="26">
        <v>10850</v>
      </c>
      <c r="H1343" s="28" t="s">
        <v>3011</v>
      </c>
      <c r="I1343" s="28" t="s">
        <v>1272</v>
      </c>
      <c r="J1343" s="28" t="s">
        <v>2569</v>
      </c>
    </row>
    <row r="1344" spans="1:10" x14ac:dyDescent="0.25">
      <c r="A1344" s="26">
        <v>12342</v>
      </c>
      <c r="B1344" s="26" t="s">
        <v>55</v>
      </c>
      <c r="C1344" s="27">
        <v>39509</v>
      </c>
      <c r="D1344" s="26">
        <v>2007</v>
      </c>
      <c r="E1344" s="26">
        <v>564</v>
      </c>
      <c r="F1344" s="26">
        <v>96</v>
      </c>
      <c r="G1344" s="26">
        <v>11350</v>
      </c>
      <c r="H1344" s="28" t="s">
        <v>3010</v>
      </c>
      <c r="I1344" s="28" t="s">
        <v>1322</v>
      </c>
      <c r="J1344" s="28" t="s">
        <v>2570</v>
      </c>
    </row>
    <row r="1345" spans="1:10" x14ac:dyDescent="0.25">
      <c r="A1345" s="26">
        <v>12343</v>
      </c>
      <c r="B1345" s="26" t="s">
        <v>83</v>
      </c>
      <c r="C1345" s="27">
        <v>39510</v>
      </c>
      <c r="D1345" s="26">
        <v>2007</v>
      </c>
      <c r="E1345" s="26">
        <v>723</v>
      </c>
      <c r="F1345" s="26">
        <v>66</v>
      </c>
      <c r="G1345" s="26">
        <v>47718</v>
      </c>
      <c r="H1345" s="28" t="s">
        <v>3010</v>
      </c>
      <c r="I1345" s="28" t="s">
        <v>1322</v>
      </c>
      <c r="J1345" s="28" t="s">
        <v>2571</v>
      </c>
    </row>
    <row r="1346" spans="1:10" x14ac:dyDescent="0.25">
      <c r="A1346" s="26">
        <v>12349</v>
      </c>
      <c r="B1346" s="26" t="s">
        <v>83</v>
      </c>
      <c r="C1346" s="27">
        <v>39510</v>
      </c>
      <c r="D1346" s="26">
        <v>2007</v>
      </c>
      <c r="E1346" s="26">
        <v>224</v>
      </c>
      <c r="F1346" s="26">
        <v>22</v>
      </c>
      <c r="G1346" s="26">
        <v>4928</v>
      </c>
      <c r="H1346" s="28" t="s">
        <v>3011</v>
      </c>
      <c r="I1346" s="28" t="s">
        <v>1272</v>
      </c>
      <c r="J1346" s="28" t="s">
        <v>2572</v>
      </c>
    </row>
    <row r="1347" spans="1:10" x14ac:dyDescent="0.25">
      <c r="A1347" s="26">
        <v>12350</v>
      </c>
      <c r="B1347" s="26" t="s">
        <v>83</v>
      </c>
      <c r="C1347" s="27">
        <v>39510</v>
      </c>
      <c r="D1347" s="26">
        <v>2007</v>
      </c>
      <c r="E1347" s="26">
        <v>302</v>
      </c>
      <c r="F1347" s="26">
        <v>5</v>
      </c>
      <c r="G1347" s="26">
        <v>1510</v>
      </c>
      <c r="H1347" s="28" t="s">
        <v>3011</v>
      </c>
      <c r="I1347" s="28" t="s">
        <v>1272</v>
      </c>
      <c r="J1347" s="28" t="s">
        <v>2573</v>
      </c>
    </row>
    <row r="1348" spans="1:10" x14ac:dyDescent="0.25">
      <c r="A1348" s="26">
        <v>12355</v>
      </c>
      <c r="B1348" s="26" t="s">
        <v>83</v>
      </c>
      <c r="C1348" s="27">
        <v>39510</v>
      </c>
      <c r="D1348" s="26">
        <v>2007</v>
      </c>
      <c r="E1348" s="26">
        <v>46</v>
      </c>
      <c r="F1348" s="26">
        <v>91</v>
      </c>
      <c r="G1348" s="26">
        <v>4186</v>
      </c>
      <c r="H1348" s="28" t="s">
        <v>3011</v>
      </c>
      <c r="I1348" s="28" t="s">
        <v>1272</v>
      </c>
      <c r="J1348" s="28" t="s">
        <v>2574</v>
      </c>
    </row>
    <row r="1349" spans="1:10" x14ac:dyDescent="0.25">
      <c r="A1349" s="26">
        <v>12344</v>
      </c>
      <c r="B1349" s="26" t="s">
        <v>116</v>
      </c>
      <c r="C1349" s="27">
        <v>39511</v>
      </c>
      <c r="D1349" s="26">
        <v>2007</v>
      </c>
      <c r="E1349" s="26">
        <v>229</v>
      </c>
      <c r="F1349" s="26">
        <v>94</v>
      </c>
      <c r="G1349" s="26">
        <v>7710</v>
      </c>
      <c r="H1349" s="28" t="s">
        <v>3010</v>
      </c>
      <c r="I1349" s="28" t="s">
        <v>1322</v>
      </c>
      <c r="J1349" s="28" t="s">
        <v>2575</v>
      </c>
    </row>
    <row r="1350" spans="1:10" x14ac:dyDescent="0.25">
      <c r="A1350" s="26">
        <v>12351</v>
      </c>
      <c r="B1350" s="26" t="s">
        <v>116</v>
      </c>
      <c r="C1350" s="27">
        <v>39511</v>
      </c>
      <c r="D1350" s="26">
        <v>2007</v>
      </c>
      <c r="E1350" s="26">
        <v>112</v>
      </c>
      <c r="F1350" s="26">
        <v>33</v>
      </c>
      <c r="G1350" s="26">
        <v>3696</v>
      </c>
      <c r="H1350" s="28" t="s">
        <v>3011</v>
      </c>
      <c r="I1350" s="28" t="s">
        <v>1272</v>
      </c>
      <c r="J1350" s="28" t="s">
        <v>2576</v>
      </c>
    </row>
    <row r="1351" spans="1:10" x14ac:dyDescent="0.25">
      <c r="A1351" s="26">
        <v>12345</v>
      </c>
      <c r="B1351" s="26" t="s">
        <v>146</v>
      </c>
      <c r="C1351" s="27">
        <v>39512</v>
      </c>
      <c r="D1351" s="26">
        <v>2007</v>
      </c>
      <c r="E1351" s="26">
        <v>84</v>
      </c>
      <c r="F1351" s="26">
        <v>70</v>
      </c>
      <c r="G1351" s="26">
        <v>3930</v>
      </c>
      <c r="H1351" s="28" t="s">
        <v>3010</v>
      </c>
      <c r="I1351" s="28" t="s">
        <v>1322</v>
      </c>
      <c r="J1351" s="28" t="s">
        <v>2577</v>
      </c>
    </row>
    <row r="1352" spans="1:10" x14ac:dyDescent="0.25">
      <c r="A1352" s="26">
        <v>12352</v>
      </c>
      <c r="B1352" s="26" t="s">
        <v>215</v>
      </c>
      <c r="C1352" s="27">
        <v>39514</v>
      </c>
      <c r="D1352" s="26">
        <v>2007</v>
      </c>
      <c r="E1352" s="26">
        <v>50</v>
      </c>
      <c r="F1352" s="26">
        <v>40</v>
      </c>
      <c r="G1352" s="26">
        <v>2000</v>
      </c>
      <c r="H1352" s="28" t="s">
        <v>3011</v>
      </c>
      <c r="I1352" s="28" t="s">
        <v>1272</v>
      </c>
      <c r="J1352" s="28" t="s">
        <v>2578</v>
      </c>
    </row>
    <row r="1353" spans="1:10" x14ac:dyDescent="0.25">
      <c r="A1353" s="26">
        <v>12353</v>
      </c>
      <c r="B1353" s="26" t="s">
        <v>349</v>
      </c>
      <c r="C1353" s="27">
        <v>39518</v>
      </c>
      <c r="D1353" s="26">
        <v>2007</v>
      </c>
      <c r="E1353" s="26">
        <v>31</v>
      </c>
      <c r="F1353" s="26">
        <v>226</v>
      </c>
      <c r="G1353" s="26">
        <v>7006</v>
      </c>
      <c r="H1353" s="28" t="s">
        <v>3011</v>
      </c>
      <c r="I1353" s="28" t="s">
        <v>1272</v>
      </c>
      <c r="J1353" s="28" t="s">
        <v>2579</v>
      </c>
    </row>
    <row r="1354" spans="1:10" x14ac:dyDescent="0.25">
      <c r="A1354" s="26">
        <v>12354</v>
      </c>
      <c r="B1354" s="26" t="s">
        <v>377</v>
      </c>
      <c r="C1354" s="27">
        <v>39519</v>
      </c>
      <c r="D1354" s="26">
        <v>2007</v>
      </c>
      <c r="E1354" s="26">
        <v>60</v>
      </c>
      <c r="F1354" s="26">
        <v>58</v>
      </c>
      <c r="G1354" s="26">
        <v>3480</v>
      </c>
      <c r="H1354" s="28" t="s">
        <v>3011</v>
      </c>
      <c r="I1354" s="28" t="s">
        <v>1272</v>
      </c>
      <c r="J1354" s="28" t="s">
        <v>2580</v>
      </c>
    </row>
    <row r="1355" spans="1:10" x14ac:dyDescent="0.25">
      <c r="A1355" s="26">
        <v>12346</v>
      </c>
      <c r="B1355" s="26" t="s">
        <v>527</v>
      </c>
      <c r="C1355" s="27">
        <v>39524</v>
      </c>
      <c r="D1355" s="26">
        <v>2007</v>
      </c>
      <c r="E1355" s="26">
        <v>96</v>
      </c>
      <c r="F1355" s="26">
        <v>113</v>
      </c>
      <c r="G1355" s="26">
        <v>10848</v>
      </c>
      <c r="H1355" s="28" t="s">
        <v>3010</v>
      </c>
      <c r="I1355" s="28" t="s">
        <v>1274</v>
      </c>
      <c r="J1355" s="28" t="s">
        <v>2581</v>
      </c>
    </row>
    <row r="1356" spans="1:10" x14ac:dyDescent="0.25">
      <c r="A1356" s="26">
        <v>12358</v>
      </c>
      <c r="B1356" s="26" t="s">
        <v>599</v>
      </c>
      <c r="C1356" s="27">
        <v>39526</v>
      </c>
      <c r="D1356" s="26">
        <v>2007</v>
      </c>
      <c r="E1356" s="26">
        <v>24</v>
      </c>
      <c r="F1356" s="26">
        <v>10</v>
      </c>
      <c r="G1356" s="26">
        <v>240</v>
      </c>
      <c r="H1356" s="28" t="s">
        <v>3011</v>
      </c>
      <c r="I1356" s="28" t="s">
        <v>1272</v>
      </c>
      <c r="J1356" s="28" t="s">
        <v>2582</v>
      </c>
    </row>
    <row r="1357" spans="1:10" x14ac:dyDescent="0.25">
      <c r="A1357" s="26">
        <v>12347</v>
      </c>
      <c r="B1357" s="26" t="s">
        <v>694</v>
      </c>
      <c r="C1357" s="27">
        <v>39529</v>
      </c>
      <c r="D1357" s="26">
        <v>2007</v>
      </c>
      <c r="E1357" s="26">
        <v>114</v>
      </c>
      <c r="F1357" s="26">
        <v>50</v>
      </c>
      <c r="G1357" s="26">
        <v>3206</v>
      </c>
      <c r="H1357" s="28" t="s">
        <v>3010</v>
      </c>
      <c r="I1357" s="28" t="s">
        <v>1274</v>
      </c>
      <c r="J1357" s="28" t="s">
        <v>2583</v>
      </c>
    </row>
    <row r="1358" spans="1:10" x14ac:dyDescent="0.25">
      <c r="A1358" s="26">
        <v>12359</v>
      </c>
      <c r="B1358" s="26" t="s">
        <v>843</v>
      </c>
      <c r="C1358" s="27">
        <v>39534</v>
      </c>
      <c r="D1358" s="26">
        <v>2007</v>
      </c>
      <c r="E1358" s="26">
        <v>325</v>
      </c>
      <c r="F1358" s="26">
        <v>5</v>
      </c>
      <c r="G1358" s="26">
        <v>1625</v>
      </c>
      <c r="H1358" s="28" t="s">
        <v>3011</v>
      </c>
      <c r="I1358" s="28" t="s">
        <v>1272</v>
      </c>
      <c r="J1358" s="28" t="s">
        <v>2584</v>
      </c>
    </row>
    <row r="1359" spans="1:10" x14ac:dyDescent="0.25">
      <c r="A1359" s="26">
        <v>12348</v>
      </c>
      <c r="B1359" s="26" t="s">
        <v>882</v>
      </c>
      <c r="C1359" s="27">
        <v>39535</v>
      </c>
      <c r="D1359" s="26">
        <v>2007</v>
      </c>
      <c r="E1359" s="26">
        <v>11</v>
      </c>
      <c r="F1359" s="26">
        <v>27</v>
      </c>
      <c r="G1359" s="26">
        <v>297</v>
      </c>
      <c r="H1359" s="28" t="s">
        <v>3010</v>
      </c>
      <c r="I1359" s="28" t="s">
        <v>1274</v>
      </c>
      <c r="J1359" s="28" t="s">
        <v>2585</v>
      </c>
    </row>
    <row r="1360" spans="1:10" x14ac:dyDescent="0.25">
      <c r="A1360" s="26">
        <v>12357</v>
      </c>
      <c r="B1360" s="26" t="s">
        <v>910</v>
      </c>
      <c r="C1360" s="27">
        <v>39536</v>
      </c>
      <c r="D1360" s="26">
        <v>2007</v>
      </c>
      <c r="E1360" s="26">
        <v>113</v>
      </c>
      <c r="F1360" s="26">
        <v>175</v>
      </c>
      <c r="G1360" s="26">
        <v>19775</v>
      </c>
      <c r="H1360" s="28" t="s">
        <v>3011</v>
      </c>
      <c r="I1360" s="28" t="s">
        <v>1272</v>
      </c>
      <c r="J1360" s="28" t="s">
        <v>2586</v>
      </c>
    </row>
    <row r="1361" spans="1:10" x14ac:dyDescent="0.25">
      <c r="A1361" s="26">
        <v>12356</v>
      </c>
      <c r="B1361" s="26" t="s">
        <v>968</v>
      </c>
      <c r="C1361" s="27">
        <v>39538</v>
      </c>
      <c r="D1361" s="26">
        <v>2007</v>
      </c>
      <c r="E1361" s="26">
        <v>233</v>
      </c>
      <c r="F1361" s="26">
        <v>142</v>
      </c>
      <c r="G1361" s="26">
        <v>33086</v>
      </c>
      <c r="H1361" s="28" t="s">
        <v>3011</v>
      </c>
      <c r="I1361" s="28" t="s">
        <v>1272</v>
      </c>
      <c r="J1361" s="28" t="s">
        <v>2587</v>
      </c>
    </row>
    <row r="1362" spans="1:10" x14ac:dyDescent="0.25">
      <c r="A1362" s="26">
        <v>12360</v>
      </c>
      <c r="B1362" s="26" t="s">
        <v>17</v>
      </c>
      <c r="C1362" s="27">
        <v>39539</v>
      </c>
      <c r="D1362" s="26">
        <v>2008</v>
      </c>
      <c r="E1362" s="26">
        <v>34</v>
      </c>
      <c r="F1362" s="26">
        <v>1106</v>
      </c>
      <c r="G1362" s="26">
        <v>30284</v>
      </c>
      <c r="H1362" s="28" t="s">
        <v>3010</v>
      </c>
      <c r="I1362" s="28" t="s">
        <v>1270</v>
      </c>
      <c r="J1362" s="28" t="s">
        <v>2588</v>
      </c>
    </row>
    <row r="1363" spans="1:10" x14ac:dyDescent="0.25">
      <c r="A1363" s="26">
        <v>12361</v>
      </c>
      <c r="B1363" s="26" t="s">
        <v>17</v>
      </c>
      <c r="C1363" s="27">
        <v>39539</v>
      </c>
      <c r="D1363" s="26">
        <v>2008</v>
      </c>
      <c r="E1363" s="26">
        <v>275</v>
      </c>
      <c r="F1363" s="26">
        <v>286</v>
      </c>
      <c r="G1363" s="26">
        <v>57478</v>
      </c>
      <c r="H1363" s="28" t="s">
        <v>3010</v>
      </c>
      <c r="I1363" s="28" t="s">
        <v>1283</v>
      </c>
      <c r="J1363" s="28" t="s">
        <v>2589</v>
      </c>
    </row>
    <row r="1364" spans="1:10" x14ac:dyDescent="0.25">
      <c r="A1364" s="26">
        <v>12383</v>
      </c>
      <c r="B1364" s="26" t="s">
        <v>59</v>
      </c>
      <c r="C1364" s="27">
        <v>39540</v>
      </c>
      <c r="D1364" s="26">
        <v>2008</v>
      </c>
      <c r="E1364" s="26">
        <v>325</v>
      </c>
      <c r="F1364" s="26">
        <v>26</v>
      </c>
      <c r="G1364" s="26">
        <v>8450</v>
      </c>
      <c r="H1364" s="28" t="s">
        <v>3011</v>
      </c>
      <c r="I1364" s="28" t="s">
        <v>1272</v>
      </c>
      <c r="J1364" s="28" t="s">
        <v>2590</v>
      </c>
    </row>
    <row r="1365" spans="1:10" x14ac:dyDescent="0.25">
      <c r="A1365" s="26">
        <v>12362</v>
      </c>
      <c r="B1365" s="26" t="s">
        <v>118</v>
      </c>
      <c r="C1365" s="27">
        <v>39542</v>
      </c>
      <c r="D1365" s="26">
        <v>2008</v>
      </c>
      <c r="E1365" s="26">
        <v>87</v>
      </c>
      <c r="F1365" s="26">
        <v>26</v>
      </c>
      <c r="G1365" s="26">
        <v>2262</v>
      </c>
      <c r="H1365" s="28" t="s">
        <v>3010</v>
      </c>
      <c r="I1365" s="28" t="s">
        <v>1274</v>
      </c>
      <c r="J1365" s="28" t="s">
        <v>2591</v>
      </c>
    </row>
    <row r="1366" spans="1:10" x14ac:dyDescent="0.25">
      <c r="A1366" s="26">
        <v>12363</v>
      </c>
      <c r="B1366" s="26" t="s">
        <v>218</v>
      </c>
      <c r="C1366" s="27">
        <v>39545</v>
      </c>
      <c r="D1366" s="26">
        <v>2008</v>
      </c>
      <c r="E1366" s="26">
        <v>95</v>
      </c>
      <c r="F1366" s="26">
        <v>118</v>
      </c>
      <c r="G1366" s="26">
        <v>4181</v>
      </c>
      <c r="H1366" s="28" t="s">
        <v>3010</v>
      </c>
      <c r="I1366" s="28" t="s">
        <v>1322</v>
      </c>
      <c r="J1366" s="28" t="s">
        <v>2592</v>
      </c>
    </row>
    <row r="1367" spans="1:10" x14ac:dyDescent="0.25">
      <c r="A1367" s="26">
        <v>12364</v>
      </c>
      <c r="B1367" s="26" t="s">
        <v>252</v>
      </c>
      <c r="C1367" s="27">
        <v>39546</v>
      </c>
      <c r="D1367" s="26">
        <v>2008</v>
      </c>
      <c r="E1367" s="26">
        <v>207</v>
      </c>
      <c r="F1367" s="26">
        <v>374</v>
      </c>
      <c r="G1367" s="26">
        <v>15693</v>
      </c>
      <c r="H1367" s="28" t="s">
        <v>3010</v>
      </c>
      <c r="I1367" s="28" t="s">
        <v>1322</v>
      </c>
      <c r="J1367" s="28" t="s">
        <v>2593</v>
      </c>
    </row>
    <row r="1368" spans="1:10" x14ac:dyDescent="0.25">
      <c r="A1368" s="26">
        <v>12365</v>
      </c>
      <c r="B1368" s="26" t="s">
        <v>252</v>
      </c>
      <c r="C1368" s="27">
        <v>39546</v>
      </c>
      <c r="D1368" s="26">
        <v>2008</v>
      </c>
      <c r="E1368" s="26">
        <v>524</v>
      </c>
      <c r="F1368" s="26">
        <v>143</v>
      </c>
      <c r="G1368" s="26">
        <v>27408</v>
      </c>
      <c r="H1368" s="28" t="s">
        <v>3010</v>
      </c>
      <c r="I1368" s="28" t="s">
        <v>1322</v>
      </c>
      <c r="J1368" s="28" t="s">
        <v>2594</v>
      </c>
    </row>
    <row r="1369" spans="1:10" x14ac:dyDescent="0.25">
      <c r="A1369" s="26">
        <v>12366</v>
      </c>
      <c r="B1369" s="26" t="s">
        <v>252</v>
      </c>
      <c r="C1369" s="27">
        <v>39546</v>
      </c>
      <c r="D1369" s="26">
        <v>2008</v>
      </c>
      <c r="E1369" s="26">
        <v>56</v>
      </c>
      <c r="F1369" s="26">
        <v>5</v>
      </c>
      <c r="G1369" s="26">
        <v>280</v>
      </c>
      <c r="H1369" s="28" t="s">
        <v>3010</v>
      </c>
      <c r="I1369" s="28" t="s">
        <v>1274</v>
      </c>
      <c r="J1369" s="28" t="s">
        <v>2595</v>
      </c>
    </row>
    <row r="1370" spans="1:10" x14ac:dyDescent="0.25">
      <c r="A1370" s="26">
        <v>12367</v>
      </c>
      <c r="B1370" s="26" t="s">
        <v>284</v>
      </c>
      <c r="C1370" s="27">
        <v>39547</v>
      </c>
      <c r="D1370" s="26">
        <v>2008</v>
      </c>
      <c r="E1370" s="26">
        <v>130</v>
      </c>
      <c r="F1370" s="26">
        <v>75</v>
      </c>
      <c r="G1370" s="26">
        <v>9750</v>
      </c>
      <c r="H1370" s="28" t="s">
        <v>3010</v>
      </c>
      <c r="I1370" s="28" t="s">
        <v>1283</v>
      </c>
      <c r="J1370" s="28" t="s">
        <v>2596</v>
      </c>
    </row>
    <row r="1371" spans="1:10" x14ac:dyDescent="0.25">
      <c r="A1371" s="26">
        <v>12368</v>
      </c>
      <c r="B1371" s="26" t="s">
        <v>316</v>
      </c>
      <c r="C1371" s="27">
        <v>39548</v>
      </c>
      <c r="D1371" s="26">
        <v>2008</v>
      </c>
      <c r="E1371" s="26">
        <v>21</v>
      </c>
      <c r="F1371" s="26">
        <v>2487</v>
      </c>
      <c r="G1371" s="26">
        <v>47368</v>
      </c>
      <c r="H1371" s="28" t="s">
        <v>3010</v>
      </c>
      <c r="I1371" s="28" t="s">
        <v>1270</v>
      </c>
      <c r="J1371" s="28" t="s">
        <v>1886</v>
      </c>
    </row>
    <row r="1372" spans="1:10" x14ac:dyDescent="0.25">
      <c r="A1372" s="26">
        <v>12369</v>
      </c>
      <c r="B1372" s="26" t="s">
        <v>381</v>
      </c>
      <c r="C1372" s="27">
        <v>39550</v>
      </c>
      <c r="D1372" s="26">
        <v>2008</v>
      </c>
      <c r="E1372" s="26">
        <v>40</v>
      </c>
      <c r="F1372" s="26">
        <v>29</v>
      </c>
      <c r="G1372" s="26">
        <v>1160</v>
      </c>
      <c r="H1372" s="28" t="s">
        <v>3010</v>
      </c>
      <c r="I1372" s="28" t="s">
        <v>1283</v>
      </c>
      <c r="J1372" s="28" t="s">
        <v>2597</v>
      </c>
    </row>
    <row r="1373" spans="1:10" x14ac:dyDescent="0.25">
      <c r="A1373" s="26">
        <v>12370</v>
      </c>
      <c r="B1373" s="26" t="s">
        <v>462</v>
      </c>
      <c r="C1373" s="27">
        <v>39553</v>
      </c>
      <c r="D1373" s="26">
        <v>2008</v>
      </c>
      <c r="E1373" s="26">
        <v>131</v>
      </c>
      <c r="F1373" s="26">
        <v>399</v>
      </c>
      <c r="G1373" s="26">
        <v>17790</v>
      </c>
      <c r="H1373" s="28" t="s">
        <v>3010</v>
      </c>
      <c r="I1373" s="28" t="s">
        <v>1274</v>
      </c>
      <c r="J1373" s="28" t="s">
        <v>2598</v>
      </c>
    </row>
    <row r="1374" spans="1:10" x14ac:dyDescent="0.25">
      <c r="A1374" s="26">
        <v>12371</v>
      </c>
      <c r="B1374" s="26" t="s">
        <v>497</v>
      </c>
      <c r="C1374" s="27">
        <v>39554</v>
      </c>
      <c r="D1374" s="26">
        <v>2008</v>
      </c>
      <c r="E1374" s="26">
        <v>941</v>
      </c>
      <c r="F1374" s="26">
        <v>92</v>
      </c>
      <c r="G1374" s="26">
        <v>28964</v>
      </c>
      <c r="H1374" s="28" t="s">
        <v>3010</v>
      </c>
      <c r="I1374" s="28" t="s">
        <v>1274</v>
      </c>
      <c r="J1374" s="28" t="s">
        <v>2599</v>
      </c>
    </row>
    <row r="1375" spans="1:10" x14ac:dyDescent="0.25">
      <c r="A1375" s="26">
        <v>12372</v>
      </c>
      <c r="B1375" s="26" t="s">
        <v>530</v>
      </c>
      <c r="C1375" s="27">
        <v>39555</v>
      </c>
      <c r="D1375" s="26">
        <v>2008</v>
      </c>
      <c r="E1375" s="26">
        <v>1250</v>
      </c>
      <c r="F1375" s="26">
        <v>218</v>
      </c>
      <c r="G1375" s="26">
        <v>58376</v>
      </c>
      <c r="H1375" s="28" t="s">
        <v>3010</v>
      </c>
      <c r="I1375" s="28" t="s">
        <v>1299</v>
      </c>
      <c r="J1375" s="28" t="s">
        <v>2600</v>
      </c>
    </row>
    <row r="1376" spans="1:10" x14ac:dyDescent="0.25">
      <c r="A1376" s="26">
        <v>12373</v>
      </c>
      <c r="B1376" s="26" t="s">
        <v>530</v>
      </c>
      <c r="C1376" s="27">
        <v>39555</v>
      </c>
      <c r="D1376" s="26">
        <v>2008</v>
      </c>
      <c r="E1376" s="26">
        <v>260</v>
      </c>
      <c r="F1376" s="26">
        <v>38</v>
      </c>
      <c r="G1376" s="26">
        <v>7540</v>
      </c>
      <c r="H1376" s="28" t="s">
        <v>3010</v>
      </c>
      <c r="I1376" s="28" t="s">
        <v>1274</v>
      </c>
      <c r="J1376" s="28" t="s">
        <v>2601</v>
      </c>
    </row>
    <row r="1377" spans="1:10" x14ac:dyDescent="0.25">
      <c r="A1377" s="26">
        <v>12374</v>
      </c>
      <c r="B1377" s="26" t="s">
        <v>530</v>
      </c>
      <c r="C1377" s="27">
        <v>39555</v>
      </c>
      <c r="D1377" s="26">
        <v>2008</v>
      </c>
      <c r="E1377" s="26">
        <v>201</v>
      </c>
      <c r="F1377" s="26">
        <v>127</v>
      </c>
      <c r="G1377" s="26">
        <v>5577</v>
      </c>
      <c r="H1377" s="28" t="s">
        <v>3010</v>
      </c>
      <c r="I1377" s="28" t="s">
        <v>1322</v>
      </c>
      <c r="J1377" s="28" t="s">
        <v>2602</v>
      </c>
    </row>
    <row r="1378" spans="1:10" x14ac:dyDescent="0.25">
      <c r="A1378" s="26">
        <v>12375</v>
      </c>
      <c r="B1378" s="26" t="s">
        <v>530</v>
      </c>
      <c r="C1378" s="27">
        <v>39555</v>
      </c>
      <c r="D1378" s="26">
        <v>2008</v>
      </c>
      <c r="E1378" s="26">
        <v>314</v>
      </c>
      <c r="F1378" s="26">
        <v>182</v>
      </c>
      <c r="G1378" s="26">
        <v>43638</v>
      </c>
      <c r="H1378" s="28" t="s">
        <v>3010</v>
      </c>
      <c r="I1378" s="28" t="s">
        <v>1270</v>
      </c>
      <c r="J1378" s="28" t="s">
        <v>2603</v>
      </c>
    </row>
    <row r="1379" spans="1:10" x14ac:dyDescent="0.25">
      <c r="A1379" s="26">
        <v>12376</v>
      </c>
      <c r="B1379" s="26" t="s">
        <v>566</v>
      </c>
      <c r="C1379" s="27">
        <v>39556</v>
      </c>
      <c r="D1379" s="26">
        <v>2008</v>
      </c>
      <c r="E1379" s="26">
        <v>188</v>
      </c>
      <c r="F1379" s="26">
        <v>199</v>
      </c>
      <c r="G1379" s="26">
        <v>25531</v>
      </c>
      <c r="H1379" s="28" t="s">
        <v>3010</v>
      </c>
      <c r="I1379" s="28" t="s">
        <v>1322</v>
      </c>
      <c r="J1379" s="28" t="s">
        <v>2604</v>
      </c>
    </row>
    <row r="1380" spans="1:10" x14ac:dyDescent="0.25">
      <c r="A1380" s="26">
        <v>12384</v>
      </c>
      <c r="B1380" s="26" t="s">
        <v>566</v>
      </c>
      <c r="C1380" s="27">
        <v>39556</v>
      </c>
      <c r="D1380" s="26">
        <v>2008</v>
      </c>
      <c r="E1380" s="26">
        <v>189</v>
      </c>
      <c r="F1380" s="26">
        <v>38</v>
      </c>
      <c r="G1380" s="26">
        <v>7182</v>
      </c>
      <c r="H1380" s="28" t="s">
        <v>3011</v>
      </c>
      <c r="I1380" s="28" t="s">
        <v>1272</v>
      </c>
      <c r="J1380" s="28" t="s">
        <v>2605</v>
      </c>
    </row>
    <row r="1381" spans="1:10" x14ac:dyDescent="0.25">
      <c r="A1381" s="26">
        <v>12377</v>
      </c>
      <c r="B1381" s="26" t="s">
        <v>602</v>
      </c>
      <c r="C1381" s="27">
        <v>39557</v>
      </c>
      <c r="D1381" s="26">
        <v>2008</v>
      </c>
      <c r="E1381" s="26">
        <v>10</v>
      </c>
      <c r="F1381" s="26">
        <v>202</v>
      </c>
      <c r="G1381" s="26">
        <v>2020</v>
      </c>
      <c r="H1381" s="28" t="s">
        <v>3010</v>
      </c>
      <c r="I1381" s="28" t="s">
        <v>1270</v>
      </c>
      <c r="J1381" s="28" t="s">
        <v>2606</v>
      </c>
    </row>
    <row r="1382" spans="1:10" x14ac:dyDescent="0.25">
      <c r="A1382" s="26">
        <v>12378</v>
      </c>
      <c r="B1382" s="26" t="s">
        <v>669</v>
      </c>
      <c r="C1382" s="27">
        <v>39559</v>
      </c>
      <c r="D1382" s="26">
        <v>2008</v>
      </c>
      <c r="E1382" s="26">
        <v>7</v>
      </c>
      <c r="F1382" s="26">
        <v>206</v>
      </c>
      <c r="G1382" s="26">
        <v>1276</v>
      </c>
      <c r="H1382" s="28" t="s">
        <v>3010</v>
      </c>
      <c r="I1382" s="28" t="s">
        <v>1270</v>
      </c>
      <c r="J1382" s="28" t="s">
        <v>2607</v>
      </c>
    </row>
    <row r="1383" spans="1:10" x14ac:dyDescent="0.25">
      <c r="A1383" s="26">
        <v>12385</v>
      </c>
      <c r="B1383" s="26" t="s">
        <v>696</v>
      </c>
      <c r="C1383" s="27">
        <v>39560</v>
      </c>
      <c r="D1383" s="26">
        <v>2008</v>
      </c>
      <c r="E1383" s="26">
        <v>122</v>
      </c>
      <c r="F1383" s="26">
        <v>16</v>
      </c>
      <c r="G1383" s="26">
        <v>1952</v>
      </c>
      <c r="H1383" s="28" t="s">
        <v>3011</v>
      </c>
      <c r="I1383" s="28" t="s">
        <v>1272</v>
      </c>
      <c r="J1383" s="28" t="s">
        <v>2608</v>
      </c>
    </row>
    <row r="1384" spans="1:10" x14ac:dyDescent="0.25">
      <c r="A1384" s="26">
        <v>12386</v>
      </c>
      <c r="B1384" s="26" t="s">
        <v>726</v>
      </c>
      <c r="C1384" s="27">
        <v>39561</v>
      </c>
      <c r="D1384" s="26">
        <v>2008</v>
      </c>
      <c r="E1384" s="26">
        <v>282</v>
      </c>
      <c r="F1384" s="26">
        <v>9</v>
      </c>
      <c r="G1384" s="26">
        <v>2538</v>
      </c>
      <c r="H1384" s="28" t="s">
        <v>3011</v>
      </c>
      <c r="I1384" s="28" t="s">
        <v>1272</v>
      </c>
      <c r="J1384" s="28" t="s">
        <v>2609</v>
      </c>
    </row>
    <row r="1385" spans="1:10" x14ac:dyDescent="0.25">
      <c r="A1385" s="26">
        <v>12379</v>
      </c>
      <c r="B1385" s="26" t="s">
        <v>789</v>
      </c>
      <c r="C1385" s="27">
        <v>39563</v>
      </c>
      <c r="D1385" s="26">
        <v>2008</v>
      </c>
      <c r="E1385" s="26">
        <v>6</v>
      </c>
      <c r="F1385" s="26">
        <v>636</v>
      </c>
      <c r="G1385" s="26">
        <v>2872</v>
      </c>
      <c r="H1385" s="28" t="s">
        <v>3010</v>
      </c>
      <c r="I1385" s="28" t="s">
        <v>1270</v>
      </c>
      <c r="J1385" s="28" t="s">
        <v>2610</v>
      </c>
    </row>
    <row r="1386" spans="1:10" x14ac:dyDescent="0.25">
      <c r="A1386" s="26">
        <v>12380</v>
      </c>
      <c r="B1386" s="26" t="s">
        <v>817</v>
      </c>
      <c r="C1386" s="27">
        <v>39564</v>
      </c>
      <c r="D1386" s="26">
        <v>2008</v>
      </c>
      <c r="E1386" s="26">
        <v>8</v>
      </c>
      <c r="F1386" s="26">
        <v>2487</v>
      </c>
      <c r="G1386" s="26">
        <v>19896</v>
      </c>
      <c r="H1386" s="28" t="s">
        <v>3010</v>
      </c>
      <c r="I1386" s="28" t="s">
        <v>1270</v>
      </c>
      <c r="J1386" s="28" t="s">
        <v>2611</v>
      </c>
    </row>
    <row r="1387" spans="1:10" x14ac:dyDescent="0.25">
      <c r="A1387" s="26">
        <v>12387</v>
      </c>
      <c r="B1387" s="26" t="s">
        <v>885</v>
      </c>
      <c r="C1387" s="27">
        <v>39566</v>
      </c>
      <c r="D1387" s="26">
        <v>2008</v>
      </c>
      <c r="E1387" s="26">
        <v>51</v>
      </c>
      <c r="F1387" s="26">
        <v>78</v>
      </c>
      <c r="G1387" s="26">
        <v>3978</v>
      </c>
      <c r="H1387" s="28" t="s">
        <v>3011</v>
      </c>
      <c r="I1387" s="28" t="s">
        <v>1272</v>
      </c>
      <c r="J1387" s="28" t="s">
        <v>2612</v>
      </c>
    </row>
    <row r="1388" spans="1:10" x14ac:dyDescent="0.25">
      <c r="A1388" s="26">
        <v>12381</v>
      </c>
      <c r="B1388" s="26" t="s">
        <v>912</v>
      </c>
      <c r="C1388" s="27">
        <v>39567</v>
      </c>
      <c r="D1388" s="26">
        <v>2008</v>
      </c>
      <c r="E1388" s="26">
        <v>74</v>
      </c>
      <c r="F1388" s="26">
        <v>51</v>
      </c>
      <c r="G1388" s="26">
        <v>3774</v>
      </c>
      <c r="H1388" s="28" t="s">
        <v>3010</v>
      </c>
      <c r="I1388" s="28" t="s">
        <v>1283</v>
      </c>
      <c r="J1388" s="28" t="s">
        <v>2613</v>
      </c>
    </row>
    <row r="1389" spans="1:10" x14ac:dyDescent="0.25">
      <c r="A1389" s="26">
        <v>12388</v>
      </c>
      <c r="B1389" s="26" t="s">
        <v>912</v>
      </c>
      <c r="C1389" s="27">
        <v>39567</v>
      </c>
      <c r="D1389" s="26">
        <v>2008</v>
      </c>
      <c r="E1389" s="26">
        <v>89</v>
      </c>
      <c r="F1389" s="26">
        <v>44</v>
      </c>
      <c r="G1389" s="26">
        <v>655</v>
      </c>
      <c r="H1389" s="28" t="s">
        <v>3011</v>
      </c>
      <c r="I1389" s="28" t="s">
        <v>1272</v>
      </c>
      <c r="J1389" s="28" t="s">
        <v>2614</v>
      </c>
    </row>
    <row r="1390" spans="1:10" x14ac:dyDescent="0.25">
      <c r="A1390" s="26">
        <v>12389</v>
      </c>
      <c r="B1390" s="26" t="s">
        <v>912</v>
      </c>
      <c r="C1390" s="27">
        <v>39567</v>
      </c>
      <c r="D1390" s="26">
        <v>2008</v>
      </c>
      <c r="E1390" s="26">
        <v>89</v>
      </c>
      <c r="F1390" s="26">
        <v>135</v>
      </c>
      <c r="G1390" s="26">
        <v>12015</v>
      </c>
      <c r="H1390" s="28" t="s">
        <v>3011</v>
      </c>
      <c r="I1390" s="28" t="s">
        <v>1272</v>
      </c>
      <c r="J1390" s="28" t="s">
        <v>2615</v>
      </c>
    </row>
    <row r="1391" spans="1:10" x14ac:dyDescent="0.25">
      <c r="A1391" s="26">
        <v>12382</v>
      </c>
      <c r="B1391" s="26" t="s">
        <v>943</v>
      </c>
      <c r="C1391" s="27">
        <v>39568</v>
      </c>
      <c r="D1391" s="26">
        <v>2008</v>
      </c>
      <c r="E1391" s="26">
        <v>119</v>
      </c>
      <c r="F1391" s="26">
        <v>51</v>
      </c>
      <c r="G1391" s="26">
        <v>6069</v>
      </c>
      <c r="H1391" s="28" t="s">
        <v>3010</v>
      </c>
      <c r="I1391" s="28" t="s">
        <v>1283</v>
      </c>
      <c r="J1391" s="28" t="s">
        <v>2616</v>
      </c>
    </row>
    <row r="1392" spans="1:10" x14ac:dyDescent="0.25">
      <c r="A1392" s="26">
        <v>12390</v>
      </c>
      <c r="B1392" s="26" t="s">
        <v>943</v>
      </c>
      <c r="C1392" s="27">
        <v>39568</v>
      </c>
      <c r="D1392" s="26">
        <v>2008</v>
      </c>
      <c r="E1392" s="26">
        <v>211</v>
      </c>
      <c r="F1392" s="26">
        <v>23</v>
      </c>
      <c r="G1392" s="26">
        <v>4853</v>
      </c>
      <c r="H1392" s="28" t="s">
        <v>3011</v>
      </c>
      <c r="I1392" s="28" t="s">
        <v>1272</v>
      </c>
      <c r="J1392" s="28" t="s">
        <v>2617</v>
      </c>
    </row>
    <row r="1393" spans="1:10" x14ac:dyDescent="0.25">
      <c r="A1393" s="26">
        <v>12391</v>
      </c>
      <c r="B1393" s="26" t="s">
        <v>943</v>
      </c>
      <c r="C1393" s="27">
        <v>39568</v>
      </c>
      <c r="D1393" s="26">
        <v>2008</v>
      </c>
      <c r="E1393" s="26">
        <v>210</v>
      </c>
      <c r="F1393" s="26">
        <v>23</v>
      </c>
      <c r="G1393" s="26">
        <v>4830</v>
      </c>
      <c r="H1393" s="28" t="s">
        <v>3011</v>
      </c>
      <c r="I1393" s="28" t="s">
        <v>1272</v>
      </c>
      <c r="J1393" s="28" t="s">
        <v>2618</v>
      </c>
    </row>
    <row r="1394" spans="1:10" x14ac:dyDescent="0.25">
      <c r="A1394" s="26">
        <v>12392</v>
      </c>
      <c r="B1394" s="26" t="s">
        <v>21</v>
      </c>
      <c r="C1394" s="27">
        <v>39569</v>
      </c>
      <c r="D1394" s="26">
        <v>2008</v>
      </c>
      <c r="E1394" s="26">
        <v>94</v>
      </c>
      <c r="F1394" s="26">
        <v>146</v>
      </c>
      <c r="G1394" s="26">
        <v>6164</v>
      </c>
      <c r="H1394" s="28" t="s">
        <v>3010</v>
      </c>
      <c r="I1394" s="28" t="s">
        <v>1299</v>
      </c>
      <c r="J1394" s="28" t="s">
        <v>2619</v>
      </c>
    </row>
    <row r="1395" spans="1:10" x14ac:dyDescent="0.25">
      <c r="A1395" s="26">
        <v>12393</v>
      </c>
      <c r="B1395" s="26" t="s">
        <v>21</v>
      </c>
      <c r="C1395" s="27">
        <v>39569</v>
      </c>
      <c r="D1395" s="26">
        <v>2008</v>
      </c>
      <c r="E1395" s="26">
        <v>2161</v>
      </c>
      <c r="F1395" s="26">
        <v>253</v>
      </c>
      <c r="G1395" s="26">
        <v>357594</v>
      </c>
      <c r="H1395" s="28" t="s">
        <v>3010</v>
      </c>
      <c r="I1395" s="28" t="s">
        <v>1274</v>
      </c>
      <c r="J1395" s="28" t="s">
        <v>2620</v>
      </c>
    </row>
    <row r="1396" spans="1:10" x14ac:dyDescent="0.25">
      <c r="A1396" s="26">
        <v>12394</v>
      </c>
      <c r="B1396" s="26" t="s">
        <v>21</v>
      </c>
      <c r="C1396" s="27">
        <v>39569</v>
      </c>
      <c r="D1396" s="26">
        <v>2008</v>
      </c>
      <c r="E1396" s="26">
        <v>55</v>
      </c>
      <c r="F1396" s="26">
        <v>70</v>
      </c>
      <c r="G1396" s="26">
        <v>3850</v>
      </c>
      <c r="H1396" s="28" t="s">
        <v>3011</v>
      </c>
      <c r="I1396" s="28" t="s">
        <v>1272</v>
      </c>
      <c r="J1396" s="28" t="s">
        <v>2621</v>
      </c>
    </row>
    <row r="1397" spans="1:10" x14ac:dyDescent="0.25">
      <c r="A1397" s="26">
        <v>12395</v>
      </c>
      <c r="B1397" s="26" t="s">
        <v>21</v>
      </c>
      <c r="C1397" s="27">
        <v>39569</v>
      </c>
      <c r="D1397" s="26">
        <v>2008</v>
      </c>
      <c r="E1397" s="26">
        <v>190</v>
      </c>
      <c r="F1397" s="26">
        <v>48</v>
      </c>
      <c r="G1397" s="26">
        <v>9120</v>
      </c>
      <c r="H1397" s="28" t="s">
        <v>3011</v>
      </c>
      <c r="I1397" s="28" t="s">
        <v>1272</v>
      </c>
      <c r="J1397" s="28" t="s">
        <v>2622</v>
      </c>
    </row>
    <row r="1398" spans="1:10" x14ac:dyDescent="0.25">
      <c r="A1398" s="26">
        <v>12396</v>
      </c>
      <c r="B1398" s="26" t="s">
        <v>151</v>
      </c>
      <c r="C1398" s="27">
        <v>39573</v>
      </c>
      <c r="D1398" s="26">
        <v>2008</v>
      </c>
      <c r="E1398" s="26">
        <v>863</v>
      </c>
      <c r="F1398" s="26">
        <v>120</v>
      </c>
      <c r="G1398" s="26">
        <v>21366</v>
      </c>
      <c r="H1398" s="28" t="s">
        <v>3010</v>
      </c>
      <c r="I1398" s="28" t="s">
        <v>1270</v>
      </c>
      <c r="J1398" s="28" t="s">
        <v>2623</v>
      </c>
    </row>
    <row r="1399" spans="1:10" x14ac:dyDescent="0.25">
      <c r="A1399" s="26">
        <v>12397</v>
      </c>
      <c r="B1399" s="26" t="s">
        <v>221</v>
      </c>
      <c r="C1399" s="27">
        <v>39575</v>
      </c>
      <c r="D1399" s="26">
        <v>2008</v>
      </c>
      <c r="E1399" s="26">
        <v>36</v>
      </c>
      <c r="F1399" s="26">
        <v>63</v>
      </c>
      <c r="G1399" s="26">
        <v>2268</v>
      </c>
      <c r="H1399" s="28" t="s">
        <v>3010</v>
      </c>
      <c r="I1399" s="28" t="s">
        <v>1274</v>
      </c>
      <c r="J1399" s="28" t="s">
        <v>2624</v>
      </c>
    </row>
    <row r="1400" spans="1:10" x14ac:dyDescent="0.25">
      <c r="A1400" s="26">
        <v>12398</v>
      </c>
      <c r="B1400" s="26" t="s">
        <v>256</v>
      </c>
      <c r="C1400" s="27">
        <v>39576</v>
      </c>
      <c r="D1400" s="26">
        <v>2008</v>
      </c>
      <c r="E1400" s="26">
        <v>125</v>
      </c>
      <c r="F1400" s="26">
        <v>175</v>
      </c>
      <c r="G1400" s="26">
        <v>21835</v>
      </c>
      <c r="H1400" s="28" t="s">
        <v>3010</v>
      </c>
      <c r="I1400" s="28" t="s">
        <v>1322</v>
      </c>
      <c r="J1400" s="28" t="s">
        <v>2625</v>
      </c>
    </row>
    <row r="1401" spans="1:10" x14ac:dyDescent="0.25">
      <c r="A1401" s="26">
        <v>12399</v>
      </c>
      <c r="B1401" s="26" t="s">
        <v>256</v>
      </c>
      <c r="C1401" s="27">
        <v>39576</v>
      </c>
      <c r="D1401" s="26">
        <v>2008</v>
      </c>
      <c r="E1401" s="26">
        <v>6</v>
      </c>
      <c r="F1401" s="26">
        <v>119</v>
      </c>
      <c r="G1401" s="26">
        <v>714</v>
      </c>
      <c r="H1401" s="28" t="s">
        <v>3011</v>
      </c>
      <c r="I1401" s="28" t="s">
        <v>1272</v>
      </c>
      <c r="J1401" s="28" t="s">
        <v>2626</v>
      </c>
    </row>
    <row r="1402" spans="1:10" x14ac:dyDescent="0.25">
      <c r="A1402" s="26">
        <v>12400</v>
      </c>
      <c r="B1402" s="26" t="s">
        <v>354</v>
      </c>
      <c r="C1402" s="27">
        <v>39580</v>
      </c>
      <c r="D1402" s="26">
        <v>2008</v>
      </c>
      <c r="E1402" s="26">
        <v>1282</v>
      </c>
      <c r="F1402" s="26">
        <v>104</v>
      </c>
      <c r="G1402" s="26">
        <v>53048</v>
      </c>
      <c r="H1402" s="28" t="s">
        <v>3010</v>
      </c>
      <c r="I1402" s="28" t="s">
        <v>1274</v>
      </c>
      <c r="J1402" s="28" t="s">
        <v>2627</v>
      </c>
    </row>
    <row r="1403" spans="1:10" x14ac:dyDescent="0.25">
      <c r="A1403" s="26">
        <v>12401</v>
      </c>
      <c r="B1403" s="26" t="s">
        <v>354</v>
      </c>
      <c r="C1403" s="27">
        <v>39580</v>
      </c>
      <c r="D1403" s="26">
        <v>2008</v>
      </c>
      <c r="E1403" s="26">
        <v>956</v>
      </c>
      <c r="F1403" s="26">
        <v>329</v>
      </c>
      <c r="G1403" s="26">
        <v>21561</v>
      </c>
      <c r="H1403" s="28" t="s">
        <v>3010</v>
      </c>
      <c r="I1403" s="28" t="s">
        <v>1274</v>
      </c>
      <c r="J1403" s="28" t="s">
        <v>2628</v>
      </c>
    </row>
    <row r="1404" spans="1:10" x14ac:dyDescent="0.25">
      <c r="A1404" s="26">
        <v>12402</v>
      </c>
      <c r="B1404" s="26" t="s">
        <v>385</v>
      </c>
      <c r="C1404" s="27">
        <v>39580</v>
      </c>
      <c r="D1404" s="26">
        <v>2008</v>
      </c>
      <c r="E1404" s="26">
        <v>4</v>
      </c>
      <c r="F1404" s="26">
        <v>103</v>
      </c>
      <c r="G1404" s="26">
        <v>412</v>
      </c>
      <c r="H1404" s="28" t="s">
        <v>3011</v>
      </c>
      <c r="I1404" s="28" t="s">
        <v>1272</v>
      </c>
      <c r="J1404" s="28" t="s">
        <v>2629</v>
      </c>
    </row>
    <row r="1405" spans="1:10" x14ac:dyDescent="0.25">
      <c r="A1405" s="26">
        <v>12403</v>
      </c>
      <c r="B1405" s="26" t="s">
        <v>385</v>
      </c>
      <c r="C1405" s="27">
        <v>39580</v>
      </c>
      <c r="D1405" s="26">
        <v>2008</v>
      </c>
      <c r="E1405" s="26">
        <v>318</v>
      </c>
      <c r="F1405" s="26">
        <v>16</v>
      </c>
      <c r="G1405" s="26">
        <v>5098</v>
      </c>
      <c r="H1405" s="28" t="s">
        <v>3010</v>
      </c>
      <c r="I1405" s="28" t="s">
        <v>1283</v>
      </c>
      <c r="J1405" s="28" t="s">
        <v>2630</v>
      </c>
    </row>
    <row r="1406" spans="1:10" x14ac:dyDescent="0.25">
      <c r="A1406" s="26">
        <v>12404</v>
      </c>
      <c r="B1406" s="26" t="s">
        <v>437</v>
      </c>
      <c r="C1406" s="27">
        <v>39582</v>
      </c>
      <c r="D1406" s="26">
        <v>2008</v>
      </c>
      <c r="E1406" s="26">
        <v>2</v>
      </c>
      <c r="F1406" s="26">
        <v>13</v>
      </c>
      <c r="G1406" s="26">
        <v>26</v>
      </c>
      <c r="H1406" s="28" t="s">
        <v>3011</v>
      </c>
      <c r="I1406" s="28" t="s">
        <v>1272</v>
      </c>
      <c r="J1406" s="28" t="s">
        <v>2631</v>
      </c>
    </row>
    <row r="1407" spans="1:10" x14ac:dyDescent="0.25">
      <c r="A1407" s="26">
        <v>12405</v>
      </c>
      <c r="B1407" s="26" t="s">
        <v>437</v>
      </c>
      <c r="C1407" s="27">
        <v>39582</v>
      </c>
      <c r="D1407" s="26">
        <v>2008</v>
      </c>
      <c r="E1407" s="26">
        <v>77</v>
      </c>
      <c r="F1407" s="26">
        <v>446</v>
      </c>
      <c r="G1407" s="26">
        <v>15778</v>
      </c>
      <c r="H1407" s="28" t="s">
        <v>3010</v>
      </c>
      <c r="I1407" s="28" t="s">
        <v>1283</v>
      </c>
      <c r="J1407" s="28" t="s">
        <v>2632</v>
      </c>
    </row>
    <row r="1408" spans="1:10" x14ac:dyDescent="0.25">
      <c r="A1408" s="26">
        <v>12406</v>
      </c>
      <c r="B1408" s="26" t="s">
        <v>437</v>
      </c>
      <c r="C1408" s="27">
        <v>39582</v>
      </c>
      <c r="D1408" s="26">
        <v>2008</v>
      </c>
      <c r="E1408" s="26">
        <v>297</v>
      </c>
      <c r="F1408" s="26">
        <v>202</v>
      </c>
      <c r="G1408" s="26">
        <v>14802</v>
      </c>
      <c r="H1408" s="28" t="s">
        <v>3010</v>
      </c>
      <c r="I1408" s="28" t="s">
        <v>1283</v>
      </c>
      <c r="J1408" s="28" t="s">
        <v>2633</v>
      </c>
    </row>
    <row r="1409" spans="1:10" x14ac:dyDescent="0.25">
      <c r="A1409" s="26">
        <v>12407</v>
      </c>
      <c r="B1409" s="26" t="s">
        <v>437</v>
      </c>
      <c r="C1409" s="27">
        <v>39582</v>
      </c>
      <c r="D1409" s="26">
        <v>2008</v>
      </c>
      <c r="E1409" s="26">
        <v>121</v>
      </c>
      <c r="F1409" s="26">
        <v>46</v>
      </c>
      <c r="G1409" s="26">
        <v>2676</v>
      </c>
      <c r="H1409" s="28" t="s">
        <v>3010</v>
      </c>
      <c r="I1409" s="28" t="s">
        <v>1274</v>
      </c>
      <c r="J1409" s="28" t="s">
        <v>2634</v>
      </c>
    </row>
    <row r="1410" spans="1:10" x14ac:dyDescent="0.25">
      <c r="A1410" s="26">
        <v>12414</v>
      </c>
      <c r="B1410" s="26" t="s">
        <v>500</v>
      </c>
      <c r="C1410" s="27">
        <v>39584</v>
      </c>
      <c r="D1410" s="26">
        <v>2008</v>
      </c>
      <c r="E1410" s="26">
        <v>41</v>
      </c>
      <c r="F1410" s="26">
        <v>80</v>
      </c>
      <c r="G1410" s="26">
        <v>3280</v>
      </c>
      <c r="H1410" s="28" t="s">
        <v>3010</v>
      </c>
      <c r="I1410" s="28" t="s">
        <v>1283</v>
      </c>
      <c r="J1410" s="28" t="s">
        <v>2635</v>
      </c>
    </row>
    <row r="1411" spans="1:10" x14ac:dyDescent="0.25">
      <c r="A1411" s="26">
        <v>12415</v>
      </c>
      <c r="B1411" s="26" t="s">
        <v>500</v>
      </c>
      <c r="C1411" s="27">
        <v>39584</v>
      </c>
      <c r="D1411" s="26">
        <v>2008</v>
      </c>
      <c r="E1411" s="26">
        <v>157</v>
      </c>
      <c r="F1411" s="26">
        <v>16</v>
      </c>
      <c r="G1411" s="26">
        <v>2372</v>
      </c>
      <c r="H1411" s="28" t="s">
        <v>3010</v>
      </c>
      <c r="I1411" s="28" t="s">
        <v>1274</v>
      </c>
      <c r="J1411" s="28" t="s">
        <v>2636</v>
      </c>
    </row>
    <row r="1412" spans="1:10" x14ac:dyDescent="0.25">
      <c r="A1412" s="26">
        <v>12408</v>
      </c>
      <c r="B1412" s="26" t="s">
        <v>638</v>
      </c>
      <c r="C1412" s="27">
        <v>39588</v>
      </c>
      <c r="D1412" s="26">
        <v>2008</v>
      </c>
      <c r="E1412" s="26">
        <v>178</v>
      </c>
      <c r="F1412" s="26">
        <v>37</v>
      </c>
      <c r="G1412" s="26">
        <v>6586</v>
      </c>
      <c r="H1412" s="28" t="s">
        <v>3011</v>
      </c>
      <c r="I1412" s="28" t="s">
        <v>1272</v>
      </c>
      <c r="J1412" s="28" t="s">
        <v>2637</v>
      </c>
    </row>
    <row r="1413" spans="1:10" x14ac:dyDescent="0.25">
      <c r="A1413" s="26">
        <v>12410</v>
      </c>
      <c r="B1413" s="26" t="s">
        <v>730</v>
      </c>
      <c r="C1413" s="27">
        <v>39591</v>
      </c>
      <c r="D1413" s="26">
        <v>2008</v>
      </c>
      <c r="E1413" s="26">
        <v>199</v>
      </c>
      <c r="F1413" s="26">
        <v>16</v>
      </c>
      <c r="G1413" s="26">
        <v>3286</v>
      </c>
      <c r="H1413" s="28" t="s">
        <v>3011</v>
      </c>
      <c r="I1413" s="28" t="s">
        <v>1272</v>
      </c>
      <c r="J1413" s="28" t="s">
        <v>2638</v>
      </c>
    </row>
    <row r="1414" spans="1:10" x14ac:dyDescent="0.25">
      <c r="A1414" s="26">
        <v>12409</v>
      </c>
      <c r="B1414" s="26" t="s">
        <v>792</v>
      </c>
      <c r="C1414" s="27">
        <v>39573</v>
      </c>
      <c r="D1414" s="26">
        <v>2008</v>
      </c>
      <c r="E1414" s="26">
        <v>241</v>
      </c>
      <c r="F1414" s="26">
        <v>218</v>
      </c>
      <c r="G1414" s="26">
        <v>28694</v>
      </c>
      <c r="H1414" s="28" t="s">
        <v>3010</v>
      </c>
      <c r="I1414" s="28" t="s">
        <v>1274</v>
      </c>
      <c r="J1414" s="28" t="s">
        <v>2639</v>
      </c>
    </row>
    <row r="1415" spans="1:10" x14ac:dyDescent="0.25">
      <c r="A1415" s="26">
        <v>12411</v>
      </c>
      <c r="B1415" s="26" t="s">
        <v>820</v>
      </c>
      <c r="C1415" s="27">
        <v>39594</v>
      </c>
      <c r="D1415" s="26">
        <v>2008</v>
      </c>
      <c r="E1415" s="26">
        <v>218</v>
      </c>
      <c r="F1415" s="26">
        <v>63</v>
      </c>
      <c r="G1415" s="26">
        <v>13734</v>
      </c>
      <c r="H1415" s="28" t="s">
        <v>3010</v>
      </c>
      <c r="I1415" s="28" t="s">
        <v>1274</v>
      </c>
      <c r="J1415" s="28" t="s">
        <v>2640</v>
      </c>
    </row>
    <row r="1416" spans="1:10" x14ac:dyDescent="0.25">
      <c r="A1416" s="26">
        <v>12416</v>
      </c>
      <c r="B1416" s="26" t="s">
        <v>820</v>
      </c>
      <c r="C1416" s="27">
        <v>39594</v>
      </c>
      <c r="D1416" s="26">
        <v>2008</v>
      </c>
      <c r="E1416" s="26">
        <v>50</v>
      </c>
      <c r="F1416" s="26">
        <v>175</v>
      </c>
      <c r="G1416" s="26">
        <v>8078</v>
      </c>
      <c r="H1416" s="28" t="s">
        <v>3010</v>
      </c>
      <c r="I1416" s="28" t="s">
        <v>1274</v>
      </c>
      <c r="J1416" s="28" t="s">
        <v>2641</v>
      </c>
    </row>
    <row r="1417" spans="1:10" x14ac:dyDescent="0.25">
      <c r="A1417" s="26">
        <v>12412</v>
      </c>
      <c r="B1417" s="26" t="s">
        <v>849</v>
      </c>
      <c r="C1417" s="27">
        <v>39595</v>
      </c>
      <c r="D1417" s="26">
        <v>2008</v>
      </c>
      <c r="E1417" s="26">
        <v>90</v>
      </c>
      <c r="F1417" s="26">
        <v>936</v>
      </c>
      <c r="G1417" s="26">
        <v>60765</v>
      </c>
      <c r="H1417" s="28" t="s">
        <v>3010</v>
      </c>
      <c r="I1417" s="28" t="s">
        <v>1270</v>
      </c>
      <c r="J1417" s="28" t="s">
        <v>2642</v>
      </c>
    </row>
    <row r="1418" spans="1:10" x14ac:dyDescent="0.25">
      <c r="A1418" s="26">
        <v>12413</v>
      </c>
      <c r="B1418" s="26" t="s">
        <v>849</v>
      </c>
      <c r="C1418" s="27">
        <v>39595</v>
      </c>
      <c r="D1418" s="26">
        <v>2008</v>
      </c>
      <c r="E1418" s="26">
        <v>409</v>
      </c>
      <c r="F1418" s="26">
        <v>360</v>
      </c>
      <c r="G1418" s="26">
        <v>20375</v>
      </c>
      <c r="H1418" s="28" t="s">
        <v>3010</v>
      </c>
      <c r="I1418" s="28" t="s">
        <v>1322</v>
      </c>
      <c r="J1418" s="28" t="s">
        <v>2643</v>
      </c>
    </row>
    <row r="1419" spans="1:10" x14ac:dyDescent="0.25">
      <c r="A1419" s="26">
        <v>12417</v>
      </c>
      <c r="B1419" s="26" t="s">
        <v>915</v>
      </c>
      <c r="C1419" s="27">
        <v>39597</v>
      </c>
      <c r="D1419" s="26">
        <v>2008</v>
      </c>
      <c r="E1419" s="26">
        <v>447</v>
      </c>
      <c r="F1419" s="26">
        <v>26</v>
      </c>
      <c r="G1419" s="26">
        <v>5190</v>
      </c>
      <c r="H1419" s="28" t="s">
        <v>3010</v>
      </c>
      <c r="I1419" s="28" t="s">
        <v>1283</v>
      </c>
      <c r="J1419" s="28" t="s">
        <v>2644</v>
      </c>
    </row>
    <row r="1420" spans="1:10" x14ac:dyDescent="0.25">
      <c r="A1420" s="26">
        <v>12418</v>
      </c>
      <c r="B1420" s="26" t="s">
        <v>915</v>
      </c>
      <c r="C1420" s="27">
        <v>39597</v>
      </c>
      <c r="D1420" s="26">
        <v>2008</v>
      </c>
      <c r="E1420" s="26">
        <v>161</v>
      </c>
      <c r="F1420" s="26">
        <v>13</v>
      </c>
      <c r="G1420" s="26">
        <v>2093</v>
      </c>
      <c r="H1420" s="28" t="s">
        <v>3010</v>
      </c>
      <c r="I1420" s="28" t="s">
        <v>1274</v>
      </c>
      <c r="J1420" s="28" t="s">
        <v>2645</v>
      </c>
    </row>
    <row r="1421" spans="1:10" x14ac:dyDescent="0.25">
      <c r="A1421" s="26">
        <v>12419</v>
      </c>
      <c r="B1421" s="26" t="s">
        <v>915</v>
      </c>
      <c r="C1421" s="27">
        <v>39597</v>
      </c>
      <c r="D1421" s="26">
        <v>2008</v>
      </c>
      <c r="E1421" s="26">
        <v>21</v>
      </c>
      <c r="F1421" s="26">
        <v>1791</v>
      </c>
      <c r="G1421" s="26">
        <v>37611</v>
      </c>
      <c r="H1421" s="28" t="s">
        <v>3010</v>
      </c>
      <c r="I1421" s="28" t="s">
        <v>1283</v>
      </c>
      <c r="J1421" s="28" t="s">
        <v>2644</v>
      </c>
    </row>
    <row r="1422" spans="1:10" x14ac:dyDescent="0.25">
      <c r="A1422" s="26">
        <v>12420</v>
      </c>
      <c r="B1422" s="26" t="s">
        <v>948</v>
      </c>
      <c r="C1422" s="27">
        <v>39598</v>
      </c>
      <c r="D1422" s="26">
        <v>2008</v>
      </c>
      <c r="E1422" s="26">
        <v>50</v>
      </c>
      <c r="F1422" s="26">
        <v>936</v>
      </c>
      <c r="G1422" s="26">
        <v>30635</v>
      </c>
      <c r="H1422" s="28" t="s">
        <v>3010</v>
      </c>
      <c r="I1422" s="28" t="s">
        <v>1274</v>
      </c>
      <c r="J1422" s="28" t="s">
        <v>2646</v>
      </c>
    </row>
    <row r="1423" spans="1:10" x14ac:dyDescent="0.25">
      <c r="A1423" s="26">
        <v>12421</v>
      </c>
      <c r="B1423" s="26" t="s">
        <v>973</v>
      </c>
      <c r="C1423" s="27">
        <v>39599</v>
      </c>
      <c r="D1423" s="26">
        <v>2008</v>
      </c>
      <c r="E1423" s="26">
        <v>150</v>
      </c>
      <c r="F1423" s="26">
        <v>399</v>
      </c>
      <c r="G1423" s="26">
        <v>30828</v>
      </c>
      <c r="H1423" s="28" t="s">
        <v>3010</v>
      </c>
      <c r="I1423" s="28" t="s">
        <v>1274</v>
      </c>
      <c r="J1423" s="28" t="s">
        <v>2647</v>
      </c>
    </row>
    <row r="1424" spans="1:10" x14ac:dyDescent="0.25">
      <c r="A1424" s="26">
        <v>12422</v>
      </c>
      <c r="B1424" s="26" t="s">
        <v>25</v>
      </c>
      <c r="C1424" s="27">
        <v>39600</v>
      </c>
      <c r="D1424" s="26">
        <v>2008</v>
      </c>
      <c r="E1424" s="26">
        <v>58</v>
      </c>
      <c r="F1424" s="26">
        <v>734</v>
      </c>
      <c r="G1424" s="26">
        <v>32311</v>
      </c>
      <c r="H1424" s="28" t="s">
        <v>3010</v>
      </c>
      <c r="I1424" s="28" t="s">
        <v>1274</v>
      </c>
      <c r="J1424" s="28" t="s">
        <v>2648</v>
      </c>
    </row>
    <row r="1425" spans="1:10" x14ac:dyDescent="0.25">
      <c r="A1425" s="26">
        <v>12423</v>
      </c>
      <c r="B1425" s="26" t="s">
        <v>92</v>
      </c>
      <c r="C1425" s="27">
        <v>39602</v>
      </c>
      <c r="D1425" s="26">
        <v>2008</v>
      </c>
      <c r="E1425" s="26">
        <v>9</v>
      </c>
      <c r="F1425" s="26">
        <v>399</v>
      </c>
      <c r="G1425" s="26">
        <v>3121</v>
      </c>
      <c r="H1425" s="28" t="s">
        <v>3010</v>
      </c>
      <c r="I1425" s="28" t="s">
        <v>1274</v>
      </c>
      <c r="J1425" s="28" t="s">
        <v>2649</v>
      </c>
    </row>
    <row r="1426" spans="1:10" x14ac:dyDescent="0.25">
      <c r="A1426" s="26">
        <v>12425</v>
      </c>
      <c r="B1426" s="26" t="s">
        <v>92</v>
      </c>
      <c r="C1426" s="27">
        <v>39602</v>
      </c>
      <c r="D1426" s="26">
        <v>2008</v>
      </c>
      <c r="E1426" s="26">
        <v>200</v>
      </c>
      <c r="F1426" s="26">
        <v>28</v>
      </c>
      <c r="G1426" s="26">
        <v>5600</v>
      </c>
      <c r="H1426" s="28" t="s">
        <v>3010</v>
      </c>
      <c r="I1426" s="28" t="s">
        <v>1283</v>
      </c>
      <c r="J1426" s="28" t="s">
        <v>2650</v>
      </c>
    </row>
    <row r="1427" spans="1:10" x14ac:dyDescent="0.25">
      <c r="A1427" s="26">
        <v>12447</v>
      </c>
      <c r="B1427" s="26" t="s">
        <v>123</v>
      </c>
      <c r="C1427" s="27">
        <v>39603</v>
      </c>
      <c r="D1427" s="26">
        <v>2008</v>
      </c>
      <c r="E1427" s="26">
        <v>168</v>
      </c>
      <c r="F1427" s="26">
        <v>47</v>
      </c>
      <c r="G1427" s="26">
        <v>7896</v>
      </c>
      <c r="H1427" s="28" t="s">
        <v>3011</v>
      </c>
      <c r="I1427" s="28" t="s">
        <v>1272</v>
      </c>
      <c r="J1427" s="28" t="s">
        <v>2651</v>
      </c>
    </row>
    <row r="1428" spans="1:10" x14ac:dyDescent="0.25">
      <c r="A1428" s="26">
        <v>12448</v>
      </c>
      <c r="B1428" s="26" t="s">
        <v>185</v>
      </c>
      <c r="C1428" s="27">
        <v>39605</v>
      </c>
      <c r="D1428" s="26">
        <v>2008</v>
      </c>
      <c r="E1428" s="26">
        <v>175</v>
      </c>
      <c r="F1428" s="26">
        <v>78</v>
      </c>
      <c r="G1428" s="26">
        <v>13650</v>
      </c>
      <c r="H1428" s="28" t="s">
        <v>3011</v>
      </c>
      <c r="I1428" s="28" t="s">
        <v>1272</v>
      </c>
      <c r="J1428" s="28" t="s">
        <v>2652</v>
      </c>
    </row>
    <row r="1429" spans="1:10" x14ac:dyDescent="0.25">
      <c r="A1429" s="26">
        <v>12426</v>
      </c>
      <c r="B1429" s="26" t="s">
        <v>224</v>
      </c>
      <c r="C1429" s="27">
        <v>39606</v>
      </c>
      <c r="D1429" s="26">
        <v>2008</v>
      </c>
      <c r="E1429" s="26">
        <v>6</v>
      </c>
      <c r="F1429" s="26">
        <v>1514</v>
      </c>
      <c r="G1429" s="26">
        <v>13626</v>
      </c>
      <c r="H1429" s="28" t="s">
        <v>3010</v>
      </c>
      <c r="I1429" s="28" t="s">
        <v>1322</v>
      </c>
      <c r="J1429" s="28" t="s">
        <v>2653</v>
      </c>
    </row>
    <row r="1430" spans="1:10" x14ac:dyDescent="0.25">
      <c r="A1430" s="26">
        <v>12427</v>
      </c>
      <c r="B1430" s="26" t="s">
        <v>224</v>
      </c>
      <c r="C1430" s="27">
        <v>39606</v>
      </c>
      <c r="D1430" s="26">
        <v>2008</v>
      </c>
      <c r="E1430" s="26">
        <v>37</v>
      </c>
      <c r="F1430" s="26">
        <v>90</v>
      </c>
      <c r="G1430" s="26">
        <v>3330</v>
      </c>
      <c r="H1430" s="28" t="s">
        <v>3010</v>
      </c>
      <c r="I1430" s="28" t="s">
        <v>1274</v>
      </c>
      <c r="J1430" s="28" t="s">
        <v>2654</v>
      </c>
    </row>
    <row r="1431" spans="1:10" x14ac:dyDescent="0.25">
      <c r="A1431" s="26">
        <v>12428</v>
      </c>
      <c r="B1431" s="26" t="s">
        <v>224</v>
      </c>
      <c r="C1431" s="27">
        <v>39606</v>
      </c>
      <c r="D1431" s="26">
        <v>2008</v>
      </c>
      <c r="E1431" s="26">
        <v>120</v>
      </c>
      <c r="F1431" s="26">
        <v>255</v>
      </c>
      <c r="G1431" s="26">
        <v>30600</v>
      </c>
      <c r="H1431" s="28" t="s">
        <v>3010</v>
      </c>
      <c r="I1431" s="28" t="s">
        <v>1283</v>
      </c>
      <c r="J1431" s="28" t="s">
        <v>2655</v>
      </c>
    </row>
    <row r="1432" spans="1:10" x14ac:dyDescent="0.25">
      <c r="A1432" s="26">
        <v>12429</v>
      </c>
      <c r="B1432" s="26" t="s">
        <v>224</v>
      </c>
      <c r="C1432" s="27">
        <v>39606</v>
      </c>
      <c r="D1432" s="26">
        <v>2008</v>
      </c>
      <c r="E1432" s="26">
        <v>263</v>
      </c>
      <c r="F1432" s="26">
        <v>435</v>
      </c>
      <c r="G1432" s="26">
        <v>81340</v>
      </c>
      <c r="H1432" s="28" t="s">
        <v>3010</v>
      </c>
      <c r="I1432" s="28" t="s">
        <v>1322</v>
      </c>
      <c r="J1432" s="28" t="s">
        <v>2656</v>
      </c>
    </row>
    <row r="1433" spans="1:10" x14ac:dyDescent="0.25">
      <c r="A1433" s="26">
        <v>12430</v>
      </c>
      <c r="B1433" s="26" t="s">
        <v>260</v>
      </c>
      <c r="C1433" s="27">
        <v>39607</v>
      </c>
      <c r="D1433" s="26">
        <v>2008</v>
      </c>
      <c r="E1433" s="26">
        <v>380</v>
      </c>
      <c r="F1433" s="26">
        <v>93</v>
      </c>
      <c r="G1433" s="26">
        <v>12833</v>
      </c>
      <c r="H1433" s="28" t="s">
        <v>3010</v>
      </c>
      <c r="I1433" s="28" t="s">
        <v>1274</v>
      </c>
      <c r="J1433" s="28" t="s">
        <v>2657</v>
      </c>
    </row>
    <row r="1434" spans="1:10" x14ac:dyDescent="0.25">
      <c r="A1434" s="26">
        <v>12431</v>
      </c>
      <c r="B1434" s="26" t="s">
        <v>260</v>
      </c>
      <c r="C1434" s="27">
        <v>39607</v>
      </c>
      <c r="D1434" s="26">
        <v>2008</v>
      </c>
      <c r="E1434" s="26">
        <v>625</v>
      </c>
      <c r="F1434" s="26">
        <v>1170</v>
      </c>
      <c r="G1434" s="26">
        <v>22321</v>
      </c>
      <c r="H1434" s="28" t="s">
        <v>3010</v>
      </c>
      <c r="I1434" s="28" t="s">
        <v>1283</v>
      </c>
      <c r="J1434" s="28" t="s">
        <v>2658</v>
      </c>
    </row>
    <row r="1435" spans="1:10" x14ac:dyDescent="0.25">
      <c r="A1435" s="26">
        <v>12449</v>
      </c>
      <c r="B1435" s="26" t="s">
        <v>389</v>
      </c>
      <c r="C1435" s="27">
        <v>39611</v>
      </c>
      <c r="D1435" s="26">
        <v>2008</v>
      </c>
      <c r="E1435" s="26">
        <v>346</v>
      </c>
      <c r="F1435" s="26">
        <v>49</v>
      </c>
      <c r="G1435" s="26">
        <v>2914</v>
      </c>
      <c r="H1435" s="28" t="s">
        <v>3011</v>
      </c>
      <c r="I1435" s="28" t="s">
        <v>1272</v>
      </c>
      <c r="J1435" s="28" t="s">
        <v>2659</v>
      </c>
    </row>
    <row r="1436" spans="1:10" x14ac:dyDescent="0.25">
      <c r="A1436" s="26">
        <v>12450</v>
      </c>
      <c r="B1436" s="26" t="s">
        <v>389</v>
      </c>
      <c r="C1436" s="27">
        <v>39611</v>
      </c>
      <c r="D1436" s="26">
        <v>2008</v>
      </c>
      <c r="E1436" s="26">
        <v>96</v>
      </c>
      <c r="F1436" s="26">
        <v>6</v>
      </c>
      <c r="G1436" s="26">
        <v>576</v>
      </c>
      <c r="H1436" s="28" t="s">
        <v>3011</v>
      </c>
      <c r="I1436" s="28" t="s">
        <v>1272</v>
      </c>
      <c r="J1436" s="28" t="s">
        <v>2492</v>
      </c>
    </row>
    <row r="1437" spans="1:10" x14ac:dyDescent="0.25">
      <c r="A1437" s="26">
        <v>12433</v>
      </c>
      <c r="B1437" s="26" t="s">
        <v>413</v>
      </c>
      <c r="C1437" s="27">
        <v>39612</v>
      </c>
      <c r="D1437" s="26">
        <v>2008</v>
      </c>
      <c r="E1437" s="26">
        <v>119</v>
      </c>
      <c r="F1437" s="26">
        <v>378</v>
      </c>
      <c r="G1437" s="26">
        <v>37748</v>
      </c>
      <c r="H1437" s="28" t="s">
        <v>3010</v>
      </c>
      <c r="I1437" s="28" t="s">
        <v>1270</v>
      </c>
      <c r="J1437" s="28" t="s">
        <v>2660</v>
      </c>
    </row>
    <row r="1438" spans="1:10" x14ac:dyDescent="0.25">
      <c r="A1438" s="26">
        <v>12446</v>
      </c>
      <c r="B1438" s="26" t="s">
        <v>468</v>
      </c>
      <c r="C1438" s="27">
        <v>39614</v>
      </c>
      <c r="D1438" s="26">
        <v>2008</v>
      </c>
      <c r="E1438" s="26">
        <v>17</v>
      </c>
      <c r="F1438" s="26">
        <v>60</v>
      </c>
      <c r="G1438" s="26">
        <v>1020</v>
      </c>
      <c r="H1438" s="28" t="s">
        <v>3011</v>
      </c>
      <c r="I1438" s="28" t="s">
        <v>1272</v>
      </c>
      <c r="J1438" s="28" t="s">
        <v>2661</v>
      </c>
    </row>
    <row r="1439" spans="1:10" x14ac:dyDescent="0.25">
      <c r="A1439" s="26">
        <v>12434</v>
      </c>
      <c r="B1439" s="26" t="s">
        <v>504</v>
      </c>
      <c r="C1439" s="27">
        <v>39615</v>
      </c>
      <c r="D1439" s="26">
        <v>2008</v>
      </c>
      <c r="E1439" s="26">
        <v>97</v>
      </c>
      <c r="F1439" s="26">
        <v>20</v>
      </c>
      <c r="G1439" s="26">
        <v>1940</v>
      </c>
      <c r="H1439" s="28" t="s">
        <v>3010</v>
      </c>
      <c r="I1439" s="28" t="s">
        <v>1274</v>
      </c>
      <c r="J1439" s="28" t="s">
        <v>2662</v>
      </c>
    </row>
    <row r="1440" spans="1:10" x14ac:dyDescent="0.25">
      <c r="A1440" s="26">
        <v>12435</v>
      </c>
      <c r="B1440" s="26" t="s">
        <v>504</v>
      </c>
      <c r="C1440" s="27">
        <v>39615</v>
      </c>
      <c r="D1440" s="26">
        <v>2008</v>
      </c>
      <c r="E1440" s="26">
        <v>334</v>
      </c>
      <c r="F1440" s="26">
        <v>268</v>
      </c>
      <c r="G1440" s="26">
        <v>41633</v>
      </c>
      <c r="H1440" s="28" t="s">
        <v>3010</v>
      </c>
      <c r="I1440" s="28" t="s">
        <v>1274</v>
      </c>
      <c r="J1440" s="28" t="s">
        <v>2663</v>
      </c>
    </row>
    <row r="1441" spans="1:10" x14ac:dyDescent="0.25">
      <c r="A1441" s="26">
        <v>12436</v>
      </c>
      <c r="B1441" s="26" t="s">
        <v>535</v>
      </c>
      <c r="C1441" s="27">
        <v>39616</v>
      </c>
      <c r="D1441" s="26">
        <v>2008</v>
      </c>
      <c r="E1441" s="26">
        <v>35</v>
      </c>
      <c r="F1441" s="26">
        <v>258</v>
      </c>
      <c r="G1441" s="26">
        <v>9030</v>
      </c>
      <c r="H1441" s="28" t="s">
        <v>3010</v>
      </c>
      <c r="I1441" s="28" t="s">
        <v>1299</v>
      </c>
      <c r="J1441" s="28" t="s">
        <v>2664</v>
      </c>
    </row>
    <row r="1442" spans="1:10" x14ac:dyDescent="0.25">
      <c r="A1442" s="26">
        <v>12451</v>
      </c>
      <c r="B1442" s="26" t="s">
        <v>535</v>
      </c>
      <c r="C1442" s="27">
        <v>39616</v>
      </c>
      <c r="D1442" s="26">
        <v>2008</v>
      </c>
      <c r="E1442" s="26">
        <v>382</v>
      </c>
      <c r="F1442" s="26">
        <v>47</v>
      </c>
      <c r="G1442" s="26">
        <v>17954</v>
      </c>
      <c r="H1442" s="28" t="s">
        <v>3011</v>
      </c>
      <c r="I1442" s="28" t="s">
        <v>1272</v>
      </c>
      <c r="J1442" s="28" t="s">
        <v>2665</v>
      </c>
    </row>
    <row r="1443" spans="1:10" x14ac:dyDescent="0.25">
      <c r="A1443" s="26">
        <v>12452</v>
      </c>
      <c r="B1443" s="26" t="s">
        <v>607</v>
      </c>
      <c r="C1443" s="27">
        <v>39618</v>
      </c>
      <c r="D1443" s="26">
        <v>2008</v>
      </c>
      <c r="E1443" s="26">
        <v>370</v>
      </c>
      <c r="F1443" s="26">
        <v>63</v>
      </c>
      <c r="G1443" s="26">
        <v>23310</v>
      </c>
      <c r="H1443" s="28" t="s">
        <v>3011</v>
      </c>
      <c r="I1443" s="28" t="s">
        <v>1272</v>
      </c>
      <c r="J1443" s="28" t="s">
        <v>2666</v>
      </c>
    </row>
    <row r="1444" spans="1:10" x14ac:dyDescent="0.25">
      <c r="A1444" s="26">
        <v>12437</v>
      </c>
      <c r="B1444" s="26" t="s">
        <v>735</v>
      </c>
      <c r="C1444" s="27">
        <v>39622</v>
      </c>
      <c r="D1444" s="26">
        <v>2008</v>
      </c>
      <c r="E1444" s="26">
        <v>35</v>
      </c>
      <c r="F1444" s="26">
        <v>7</v>
      </c>
      <c r="G1444" s="26">
        <v>406</v>
      </c>
      <c r="H1444" s="28" t="s">
        <v>3010</v>
      </c>
      <c r="I1444" s="28" t="s">
        <v>1449</v>
      </c>
      <c r="J1444" s="28" t="s">
        <v>2667</v>
      </c>
    </row>
    <row r="1445" spans="1:10" x14ac:dyDescent="0.25">
      <c r="A1445" s="26">
        <v>12444</v>
      </c>
      <c r="B1445" s="26" t="s">
        <v>762</v>
      </c>
      <c r="C1445" s="27">
        <v>39623</v>
      </c>
      <c r="D1445" s="26">
        <v>2008</v>
      </c>
      <c r="E1445" s="26">
        <v>0</v>
      </c>
      <c r="F1445" s="26">
        <v>165</v>
      </c>
      <c r="G1445" s="26">
        <v>12375</v>
      </c>
      <c r="H1445" s="28" t="s">
        <v>3011</v>
      </c>
      <c r="I1445" s="28" t="s">
        <v>1272</v>
      </c>
      <c r="J1445" s="28" t="s">
        <v>2668</v>
      </c>
    </row>
    <row r="1446" spans="1:10" x14ac:dyDescent="0.25">
      <c r="A1446" s="26">
        <v>12445</v>
      </c>
      <c r="B1446" s="26" t="s">
        <v>762</v>
      </c>
      <c r="C1446" s="27">
        <v>39623</v>
      </c>
      <c r="D1446" s="26">
        <v>2008</v>
      </c>
      <c r="E1446" s="26">
        <v>7</v>
      </c>
      <c r="F1446" s="26">
        <v>88</v>
      </c>
      <c r="G1446" s="26">
        <v>616</v>
      </c>
      <c r="H1446" s="28" t="s">
        <v>3011</v>
      </c>
      <c r="I1446" s="28" t="s">
        <v>1272</v>
      </c>
      <c r="J1446" s="28" t="s">
        <v>2669</v>
      </c>
    </row>
    <row r="1447" spans="1:10" x14ac:dyDescent="0.25">
      <c r="A1447" s="26">
        <v>12438</v>
      </c>
      <c r="B1447" s="26" t="s">
        <v>824</v>
      </c>
      <c r="C1447" s="27">
        <v>39259</v>
      </c>
      <c r="D1447" s="26">
        <v>2008</v>
      </c>
      <c r="E1447" s="26">
        <v>60</v>
      </c>
      <c r="F1447" s="26">
        <v>222</v>
      </c>
      <c r="G1447" s="26">
        <v>13320</v>
      </c>
      <c r="H1447" s="28" t="s">
        <v>3010</v>
      </c>
      <c r="I1447" s="28" t="s">
        <v>1274</v>
      </c>
      <c r="J1447" s="28" t="s">
        <v>2670</v>
      </c>
    </row>
    <row r="1448" spans="1:10" x14ac:dyDescent="0.25">
      <c r="A1448" s="26">
        <v>12439</v>
      </c>
      <c r="B1448" s="26" t="s">
        <v>853</v>
      </c>
      <c r="C1448" s="27">
        <v>39626</v>
      </c>
      <c r="D1448" s="26">
        <v>2008</v>
      </c>
      <c r="E1448" s="26">
        <v>105</v>
      </c>
      <c r="F1448" s="26">
        <v>275</v>
      </c>
      <c r="G1448" s="26">
        <v>12595</v>
      </c>
      <c r="H1448" s="28" t="s">
        <v>3010</v>
      </c>
      <c r="I1448" s="28" t="s">
        <v>1322</v>
      </c>
      <c r="J1448" s="28" t="s">
        <v>2671</v>
      </c>
    </row>
    <row r="1449" spans="1:10" x14ac:dyDescent="0.25">
      <c r="A1449" s="26">
        <v>12440</v>
      </c>
      <c r="B1449" s="26" t="s">
        <v>853</v>
      </c>
      <c r="C1449" s="27">
        <v>39626</v>
      </c>
      <c r="D1449" s="26">
        <v>2008</v>
      </c>
      <c r="E1449" s="26">
        <v>1113</v>
      </c>
      <c r="F1449" s="26">
        <v>156</v>
      </c>
      <c r="G1449" s="26">
        <v>35518</v>
      </c>
      <c r="H1449" s="28" t="s">
        <v>3010</v>
      </c>
      <c r="I1449" s="28" t="s">
        <v>1322</v>
      </c>
      <c r="J1449" s="28" t="s">
        <v>2672</v>
      </c>
    </row>
    <row r="1450" spans="1:10" x14ac:dyDescent="0.25">
      <c r="A1450" s="26">
        <v>12441</v>
      </c>
      <c r="B1450" s="26" t="s">
        <v>853</v>
      </c>
      <c r="C1450" s="27">
        <v>39626</v>
      </c>
      <c r="D1450" s="26">
        <v>2008</v>
      </c>
      <c r="E1450" s="26">
        <v>300</v>
      </c>
      <c r="F1450" s="26">
        <v>172</v>
      </c>
      <c r="G1450" s="26">
        <v>14256</v>
      </c>
      <c r="H1450" s="28" t="s">
        <v>3010</v>
      </c>
      <c r="I1450" s="28" t="s">
        <v>1274</v>
      </c>
      <c r="J1450" s="28" t="s">
        <v>2673</v>
      </c>
    </row>
    <row r="1451" spans="1:10" x14ac:dyDescent="0.25">
      <c r="A1451" s="26">
        <v>12442</v>
      </c>
      <c r="B1451" s="26" t="s">
        <v>853</v>
      </c>
      <c r="C1451" s="27">
        <v>39626</v>
      </c>
      <c r="D1451" s="26">
        <v>2008</v>
      </c>
      <c r="E1451" s="26">
        <v>831</v>
      </c>
      <c r="F1451" s="26">
        <v>90</v>
      </c>
      <c r="G1451" s="26">
        <v>16572</v>
      </c>
      <c r="H1451" s="28" t="s">
        <v>3010</v>
      </c>
      <c r="I1451" s="28" t="s">
        <v>1299</v>
      </c>
      <c r="J1451" s="28" t="s">
        <v>2674</v>
      </c>
    </row>
    <row r="1452" spans="1:10" x14ac:dyDescent="0.25">
      <c r="A1452" s="26">
        <v>12443</v>
      </c>
      <c r="B1452" s="26" t="s">
        <v>919</v>
      </c>
      <c r="C1452" s="27">
        <v>39628</v>
      </c>
      <c r="D1452" s="26">
        <v>2008</v>
      </c>
      <c r="E1452" s="26">
        <v>337</v>
      </c>
      <c r="F1452" s="26">
        <v>404</v>
      </c>
      <c r="G1452" s="26">
        <v>43979</v>
      </c>
      <c r="H1452" s="28" t="s">
        <v>3010</v>
      </c>
      <c r="I1452" s="28" t="s">
        <v>1449</v>
      </c>
      <c r="J1452" s="28" t="s">
        <v>2675</v>
      </c>
    </row>
    <row r="1453" spans="1:10" x14ac:dyDescent="0.25">
      <c r="A1453" s="26">
        <v>12495</v>
      </c>
      <c r="B1453" s="26" t="s">
        <v>27</v>
      </c>
      <c r="C1453" s="27">
        <v>39630</v>
      </c>
      <c r="D1453" s="26">
        <v>2008</v>
      </c>
      <c r="E1453" s="26">
        <v>323</v>
      </c>
      <c r="F1453" s="26">
        <v>5</v>
      </c>
      <c r="G1453" s="26">
        <v>1615</v>
      </c>
      <c r="H1453" s="28" t="s">
        <v>3011</v>
      </c>
      <c r="I1453" s="28" t="s">
        <v>1272</v>
      </c>
      <c r="J1453" s="28" t="s">
        <v>2676</v>
      </c>
    </row>
    <row r="1454" spans="1:10" x14ac:dyDescent="0.25">
      <c r="A1454" s="26">
        <v>12453</v>
      </c>
      <c r="B1454" s="26" t="s">
        <v>95</v>
      </c>
      <c r="C1454" s="27">
        <v>39632</v>
      </c>
      <c r="D1454" s="26">
        <v>2008</v>
      </c>
      <c r="E1454" s="26">
        <v>135</v>
      </c>
      <c r="F1454" s="26">
        <v>12</v>
      </c>
      <c r="G1454" s="26">
        <v>1620</v>
      </c>
      <c r="H1454" s="28" t="s">
        <v>3010</v>
      </c>
      <c r="I1454" s="28" t="s">
        <v>1322</v>
      </c>
      <c r="J1454" s="28" t="s">
        <v>2677</v>
      </c>
    </row>
    <row r="1455" spans="1:10" x14ac:dyDescent="0.25">
      <c r="A1455" s="26">
        <v>12496</v>
      </c>
      <c r="B1455" s="26" t="s">
        <v>95</v>
      </c>
      <c r="C1455" s="27">
        <v>39632</v>
      </c>
      <c r="D1455" s="26">
        <v>2008</v>
      </c>
      <c r="E1455" s="26">
        <v>317</v>
      </c>
      <c r="F1455" s="26">
        <v>28</v>
      </c>
      <c r="G1455" s="26">
        <v>1071</v>
      </c>
      <c r="H1455" s="28" t="s">
        <v>3011</v>
      </c>
      <c r="I1455" s="28" t="s">
        <v>1272</v>
      </c>
      <c r="J1455" s="28" t="s">
        <v>2678</v>
      </c>
    </row>
    <row r="1456" spans="1:10" x14ac:dyDescent="0.25">
      <c r="A1456" s="26">
        <v>12497</v>
      </c>
      <c r="B1456" s="26" t="s">
        <v>95</v>
      </c>
      <c r="C1456" s="27">
        <v>39632</v>
      </c>
      <c r="D1456" s="26">
        <v>2008</v>
      </c>
      <c r="E1456" s="26">
        <v>2</v>
      </c>
      <c r="F1456" s="26">
        <v>15</v>
      </c>
      <c r="G1456" s="26">
        <v>30</v>
      </c>
      <c r="H1456" s="28" t="s">
        <v>3011</v>
      </c>
      <c r="I1456" s="28" t="s">
        <v>1272</v>
      </c>
      <c r="J1456" s="28" t="s">
        <v>2679</v>
      </c>
    </row>
    <row r="1457" spans="1:10" x14ac:dyDescent="0.25">
      <c r="A1457" s="26">
        <v>12454</v>
      </c>
      <c r="B1457" s="26" t="s">
        <v>125</v>
      </c>
      <c r="C1457" s="27">
        <v>39633</v>
      </c>
      <c r="D1457" s="26">
        <v>2008</v>
      </c>
      <c r="E1457" s="26">
        <v>394</v>
      </c>
      <c r="F1457" s="26">
        <v>169</v>
      </c>
      <c r="G1457" s="26">
        <v>17004</v>
      </c>
      <c r="H1457" s="28" t="s">
        <v>3010</v>
      </c>
      <c r="I1457" s="28" t="s">
        <v>1283</v>
      </c>
      <c r="J1457" s="28" t="s">
        <v>2680</v>
      </c>
    </row>
    <row r="1458" spans="1:10" x14ac:dyDescent="0.25">
      <c r="A1458" s="26">
        <v>12455</v>
      </c>
      <c r="B1458" s="26" t="s">
        <v>125</v>
      </c>
      <c r="C1458" s="27">
        <v>39633</v>
      </c>
      <c r="D1458" s="26">
        <v>2008</v>
      </c>
      <c r="E1458" s="26">
        <v>837</v>
      </c>
      <c r="F1458" s="26">
        <v>92</v>
      </c>
      <c r="G1458" s="26">
        <v>7827</v>
      </c>
      <c r="H1458" s="28" t="s">
        <v>3010</v>
      </c>
      <c r="I1458" s="28" t="s">
        <v>1322</v>
      </c>
      <c r="J1458" s="28" t="s">
        <v>2681</v>
      </c>
    </row>
    <row r="1459" spans="1:10" x14ac:dyDescent="0.25">
      <c r="A1459" s="26">
        <v>12456</v>
      </c>
      <c r="B1459" s="26" t="s">
        <v>189</v>
      </c>
      <c r="C1459" s="27">
        <v>39635</v>
      </c>
      <c r="D1459" s="26">
        <v>2008</v>
      </c>
      <c r="E1459" s="26">
        <v>124</v>
      </c>
      <c r="F1459" s="26">
        <v>958</v>
      </c>
      <c r="G1459" s="26">
        <v>41477</v>
      </c>
      <c r="H1459" s="28" t="s">
        <v>3010</v>
      </c>
      <c r="I1459" s="28" t="s">
        <v>1283</v>
      </c>
      <c r="J1459" s="28" t="s">
        <v>2682</v>
      </c>
    </row>
    <row r="1460" spans="1:10" x14ac:dyDescent="0.25">
      <c r="A1460" s="26">
        <v>12457</v>
      </c>
      <c r="B1460" s="26" t="s">
        <v>189</v>
      </c>
      <c r="C1460" s="27">
        <v>39635</v>
      </c>
      <c r="D1460" s="26">
        <v>2008</v>
      </c>
      <c r="E1460" s="26">
        <v>34</v>
      </c>
      <c r="F1460" s="26">
        <v>418</v>
      </c>
      <c r="G1460" s="26">
        <v>13952</v>
      </c>
      <c r="H1460" s="28" t="s">
        <v>3010</v>
      </c>
      <c r="I1460" s="28" t="s">
        <v>1270</v>
      </c>
      <c r="J1460" s="28" t="s">
        <v>1812</v>
      </c>
    </row>
    <row r="1461" spans="1:10" x14ac:dyDescent="0.25">
      <c r="A1461" s="26">
        <v>12458</v>
      </c>
      <c r="B1461" s="26" t="s">
        <v>189</v>
      </c>
      <c r="C1461" s="27">
        <v>39635</v>
      </c>
      <c r="D1461" s="26">
        <v>2008</v>
      </c>
      <c r="E1461" s="26">
        <v>112</v>
      </c>
      <c r="F1461" s="26">
        <v>145</v>
      </c>
      <c r="G1461" s="26">
        <v>10160</v>
      </c>
      <c r="H1461" s="28" t="s">
        <v>3010</v>
      </c>
      <c r="I1461" s="28" t="s">
        <v>1274</v>
      </c>
      <c r="J1461" s="28" t="s">
        <v>2683</v>
      </c>
    </row>
    <row r="1462" spans="1:10" x14ac:dyDescent="0.25">
      <c r="A1462" s="26">
        <v>12459</v>
      </c>
      <c r="B1462" s="26" t="s">
        <v>189</v>
      </c>
      <c r="C1462" s="27">
        <v>39635</v>
      </c>
      <c r="D1462" s="26">
        <v>2008</v>
      </c>
      <c r="E1462" s="26">
        <v>219</v>
      </c>
      <c r="F1462" s="26">
        <v>485</v>
      </c>
      <c r="G1462" s="26">
        <v>47544</v>
      </c>
      <c r="H1462" s="28" t="s">
        <v>3010</v>
      </c>
      <c r="I1462" s="28" t="s">
        <v>1299</v>
      </c>
      <c r="J1462" s="28" t="s">
        <v>2684</v>
      </c>
    </row>
    <row r="1463" spans="1:10" x14ac:dyDescent="0.25">
      <c r="A1463" s="26">
        <v>12460</v>
      </c>
      <c r="B1463" s="26" t="s">
        <v>189</v>
      </c>
      <c r="C1463" s="27">
        <v>39635</v>
      </c>
      <c r="D1463" s="26">
        <v>2008</v>
      </c>
      <c r="E1463" s="26">
        <v>474</v>
      </c>
      <c r="F1463" s="26">
        <v>73</v>
      </c>
      <c r="G1463" s="26">
        <v>12785</v>
      </c>
      <c r="H1463" s="28" t="s">
        <v>3010</v>
      </c>
      <c r="I1463" s="28" t="s">
        <v>1270</v>
      </c>
      <c r="J1463" s="28" t="s">
        <v>2685</v>
      </c>
    </row>
    <row r="1464" spans="1:10" x14ac:dyDescent="0.25">
      <c r="A1464" s="26">
        <v>12461</v>
      </c>
      <c r="B1464" s="26" t="s">
        <v>228</v>
      </c>
      <c r="C1464" s="27">
        <v>39636</v>
      </c>
      <c r="D1464" s="26">
        <v>2008</v>
      </c>
      <c r="E1464" s="26">
        <v>15</v>
      </c>
      <c r="F1464" s="26">
        <v>833</v>
      </c>
      <c r="G1464" s="26">
        <v>11571</v>
      </c>
      <c r="H1464" s="28" t="s">
        <v>3010</v>
      </c>
      <c r="I1464" s="28" t="s">
        <v>1270</v>
      </c>
      <c r="J1464" s="28" t="s">
        <v>2686</v>
      </c>
    </row>
    <row r="1465" spans="1:10" x14ac:dyDescent="0.25">
      <c r="A1465" s="26">
        <v>12462</v>
      </c>
      <c r="B1465" s="26" t="s">
        <v>228</v>
      </c>
      <c r="C1465" s="27">
        <v>39636</v>
      </c>
      <c r="D1465" s="26">
        <v>2008</v>
      </c>
      <c r="E1465" s="26">
        <v>1175</v>
      </c>
      <c r="F1465" s="26">
        <v>81</v>
      </c>
      <c r="G1465" s="26">
        <v>23985</v>
      </c>
      <c r="H1465" s="28" t="s">
        <v>3010</v>
      </c>
      <c r="I1465" s="28" t="s">
        <v>1283</v>
      </c>
      <c r="J1465" s="28" t="s">
        <v>2687</v>
      </c>
    </row>
    <row r="1466" spans="1:10" x14ac:dyDescent="0.25">
      <c r="A1466" s="26">
        <v>12498</v>
      </c>
      <c r="B1466" s="26" t="s">
        <v>228</v>
      </c>
      <c r="C1466" s="27">
        <v>39636</v>
      </c>
      <c r="D1466" s="26">
        <v>2008</v>
      </c>
      <c r="E1466" s="26">
        <v>16</v>
      </c>
      <c r="F1466" s="26">
        <v>63</v>
      </c>
      <c r="G1466" s="26">
        <v>1827</v>
      </c>
      <c r="H1466" s="28" t="s">
        <v>3011</v>
      </c>
      <c r="I1466" s="28" t="s">
        <v>1272</v>
      </c>
      <c r="J1466" s="28" t="s">
        <v>2688</v>
      </c>
    </row>
    <row r="1467" spans="1:10" x14ac:dyDescent="0.25">
      <c r="A1467" s="26">
        <v>12499</v>
      </c>
      <c r="B1467" s="26" t="s">
        <v>264</v>
      </c>
      <c r="C1467" s="27">
        <v>39637</v>
      </c>
      <c r="D1467" s="26">
        <v>2008</v>
      </c>
      <c r="E1467" s="26">
        <v>210</v>
      </c>
      <c r="F1467" s="26">
        <v>28</v>
      </c>
      <c r="G1467" s="26">
        <v>5880</v>
      </c>
      <c r="H1467" s="28" t="s">
        <v>3011</v>
      </c>
      <c r="I1467" s="28" t="s">
        <v>1272</v>
      </c>
      <c r="J1467" s="28" t="s">
        <v>2689</v>
      </c>
    </row>
    <row r="1468" spans="1:10" x14ac:dyDescent="0.25">
      <c r="A1468" s="26">
        <v>12463</v>
      </c>
      <c r="B1468" s="26" t="s">
        <v>292</v>
      </c>
      <c r="C1468" s="27">
        <v>39635</v>
      </c>
      <c r="D1468" s="26">
        <v>2008</v>
      </c>
      <c r="E1468" s="26">
        <v>46</v>
      </c>
      <c r="F1468" s="26">
        <v>24</v>
      </c>
      <c r="G1468" s="26">
        <v>1104</v>
      </c>
      <c r="H1468" s="28" t="s">
        <v>3010</v>
      </c>
      <c r="I1468" s="28" t="s">
        <v>1274</v>
      </c>
      <c r="J1468" s="28" t="s">
        <v>2690</v>
      </c>
    </row>
    <row r="1469" spans="1:10" x14ac:dyDescent="0.25">
      <c r="A1469" s="26">
        <v>12500</v>
      </c>
      <c r="B1469" s="26" t="s">
        <v>292</v>
      </c>
      <c r="C1469" s="27">
        <v>39638</v>
      </c>
      <c r="D1469" s="26">
        <v>2008</v>
      </c>
      <c r="E1469" s="26">
        <v>161</v>
      </c>
      <c r="F1469" s="26">
        <v>9</v>
      </c>
      <c r="G1469" s="26">
        <v>1449</v>
      </c>
      <c r="H1469" s="28" t="s">
        <v>3011</v>
      </c>
      <c r="I1469" s="28" t="s">
        <v>1272</v>
      </c>
      <c r="J1469" s="28" t="s">
        <v>2691</v>
      </c>
    </row>
    <row r="1470" spans="1:10" x14ac:dyDescent="0.25">
      <c r="A1470" s="26">
        <v>12501</v>
      </c>
      <c r="B1470" s="26" t="s">
        <v>292</v>
      </c>
      <c r="C1470" s="27">
        <v>39638</v>
      </c>
      <c r="D1470" s="26">
        <v>2008</v>
      </c>
      <c r="E1470" s="26">
        <v>225</v>
      </c>
      <c r="F1470" s="26">
        <v>3</v>
      </c>
      <c r="G1470" s="26">
        <v>675</v>
      </c>
      <c r="H1470" s="28" t="s">
        <v>3011</v>
      </c>
      <c r="I1470" s="28" t="s">
        <v>1272</v>
      </c>
      <c r="J1470" s="28" t="s">
        <v>2692</v>
      </c>
    </row>
    <row r="1471" spans="1:10" x14ac:dyDescent="0.25">
      <c r="A1471" s="26">
        <v>12502</v>
      </c>
      <c r="B1471" s="26" t="s">
        <v>324</v>
      </c>
      <c r="C1471" s="27">
        <v>39639</v>
      </c>
      <c r="D1471" s="26">
        <v>2008</v>
      </c>
      <c r="E1471" s="26">
        <v>289</v>
      </c>
      <c r="F1471" s="26">
        <v>26</v>
      </c>
      <c r="G1471" s="26">
        <v>7514</v>
      </c>
      <c r="H1471" s="28" t="s">
        <v>3011</v>
      </c>
      <c r="I1471" s="28" t="s">
        <v>1272</v>
      </c>
      <c r="J1471" s="28" t="s">
        <v>2693</v>
      </c>
    </row>
    <row r="1472" spans="1:10" x14ac:dyDescent="0.25">
      <c r="A1472" s="26">
        <v>12503</v>
      </c>
      <c r="B1472" s="26" t="s">
        <v>324</v>
      </c>
      <c r="C1472" s="27">
        <v>39639</v>
      </c>
      <c r="D1472" s="26">
        <v>2008</v>
      </c>
      <c r="E1472" s="26">
        <v>287</v>
      </c>
      <c r="F1472" s="26">
        <v>16</v>
      </c>
      <c r="G1472" s="26">
        <v>4592</v>
      </c>
      <c r="H1472" s="28" t="s">
        <v>3011</v>
      </c>
      <c r="I1472" s="28" t="s">
        <v>1272</v>
      </c>
      <c r="J1472" s="28" t="s">
        <v>2694</v>
      </c>
    </row>
    <row r="1473" spans="1:10" x14ac:dyDescent="0.25">
      <c r="A1473" s="26">
        <v>12464</v>
      </c>
      <c r="B1473" s="26" t="s">
        <v>442</v>
      </c>
      <c r="C1473" s="27">
        <v>39643</v>
      </c>
      <c r="D1473" s="26">
        <v>2008</v>
      </c>
      <c r="E1473" s="26">
        <v>28</v>
      </c>
      <c r="F1473" s="26">
        <v>22</v>
      </c>
      <c r="G1473" s="26">
        <v>718</v>
      </c>
      <c r="H1473" s="28" t="s">
        <v>3010</v>
      </c>
      <c r="I1473" s="28" t="s">
        <v>1322</v>
      </c>
      <c r="J1473" s="28" t="s">
        <v>2695</v>
      </c>
    </row>
    <row r="1474" spans="1:10" x14ac:dyDescent="0.25">
      <c r="A1474" s="26">
        <v>12504</v>
      </c>
      <c r="B1474" s="26" t="s">
        <v>442</v>
      </c>
      <c r="C1474" s="27">
        <v>39643</v>
      </c>
      <c r="D1474" s="26">
        <v>2008</v>
      </c>
      <c r="E1474" s="26">
        <v>275</v>
      </c>
      <c r="F1474" s="26">
        <v>5</v>
      </c>
      <c r="G1474" s="26">
        <v>1375</v>
      </c>
      <c r="H1474" s="28" t="s">
        <v>3011</v>
      </c>
      <c r="I1474" s="28" t="s">
        <v>1272</v>
      </c>
      <c r="J1474" s="28" t="s">
        <v>2696</v>
      </c>
    </row>
    <row r="1475" spans="1:10" x14ac:dyDescent="0.25">
      <c r="A1475" s="26">
        <v>12505</v>
      </c>
      <c r="B1475" s="26" t="s">
        <v>471</v>
      </c>
      <c r="C1475" s="27">
        <v>39644</v>
      </c>
      <c r="D1475" s="26">
        <v>2008</v>
      </c>
      <c r="E1475" s="26">
        <v>399</v>
      </c>
      <c r="F1475" s="26">
        <v>276</v>
      </c>
      <c r="G1475" s="26">
        <v>39640</v>
      </c>
      <c r="H1475" s="28" t="s">
        <v>3011</v>
      </c>
      <c r="I1475" s="28" t="s">
        <v>1272</v>
      </c>
      <c r="J1475" s="28" t="s">
        <v>2697</v>
      </c>
    </row>
    <row r="1476" spans="1:10" x14ac:dyDescent="0.25">
      <c r="A1476" s="26">
        <v>12465</v>
      </c>
      <c r="B1476" s="26" t="s">
        <v>507</v>
      </c>
      <c r="C1476" s="27">
        <v>39645</v>
      </c>
      <c r="D1476" s="26">
        <v>2008</v>
      </c>
      <c r="E1476" s="26">
        <v>144</v>
      </c>
      <c r="F1476" s="26">
        <v>92</v>
      </c>
      <c r="G1476" s="26">
        <v>9414</v>
      </c>
      <c r="H1476" s="28" t="s">
        <v>3010</v>
      </c>
      <c r="I1476" s="28" t="s">
        <v>1283</v>
      </c>
      <c r="J1476" s="28" t="s">
        <v>2698</v>
      </c>
    </row>
    <row r="1477" spans="1:10" x14ac:dyDescent="0.25">
      <c r="A1477" s="26">
        <v>12506</v>
      </c>
      <c r="B1477" s="26" t="s">
        <v>507</v>
      </c>
      <c r="C1477" s="27">
        <v>39645</v>
      </c>
      <c r="D1477" s="26">
        <v>2008</v>
      </c>
      <c r="E1477" s="26">
        <v>82</v>
      </c>
      <c r="F1477" s="26">
        <v>10</v>
      </c>
      <c r="G1477" s="26">
        <v>820</v>
      </c>
      <c r="H1477" s="28" t="s">
        <v>3011</v>
      </c>
      <c r="I1477" s="28" t="s">
        <v>1272</v>
      </c>
      <c r="J1477" s="28" t="s">
        <v>2699</v>
      </c>
    </row>
    <row r="1478" spans="1:10" x14ac:dyDescent="0.25">
      <c r="A1478" s="26">
        <v>12508</v>
      </c>
      <c r="B1478" s="26" t="s">
        <v>539</v>
      </c>
      <c r="C1478" s="27">
        <v>39646</v>
      </c>
      <c r="D1478" s="26">
        <v>2008</v>
      </c>
      <c r="E1478" s="26">
        <v>220</v>
      </c>
      <c r="F1478" s="26">
        <v>7</v>
      </c>
      <c r="G1478" s="26">
        <v>1540</v>
      </c>
      <c r="H1478" s="28" t="s">
        <v>3011</v>
      </c>
      <c r="I1478" s="28" t="s">
        <v>1272</v>
      </c>
      <c r="J1478" s="28" t="s">
        <v>2700</v>
      </c>
    </row>
    <row r="1479" spans="1:10" x14ac:dyDescent="0.25">
      <c r="A1479" s="26">
        <v>12509</v>
      </c>
      <c r="B1479" s="26" t="s">
        <v>539</v>
      </c>
      <c r="C1479" s="27">
        <v>39646</v>
      </c>
      <c r="D1479" s="26">
        <v>2008</v>
      </c>
      <c r="E1479" s="26">
        <v>54</v>
      </c>
      <c r="F1479" s="26">
        <v>31</v>
      </c>
      <c r="G1479" s="26">
        <v>3317</v>
      </c>
      <c r="H1479" s="28" t="s">
        <v>3011</v>
      </c>
      <c r="I1479" s="28" t="s">
        <v>1272</v>
      </c>
      <c r="J1479" s="28" t="s">
        <v>2701</v>
      </c>
    </row>
    <row r="1480" spans="1:10" x14ac:dyDescent="0.25">
      <c r="A1480" s="26">
        <v>12510</v>
      </c>
      <c r="B1480" s="26" t="s">
        <v>577</v>
      </c>
      <c r="C1480" s="27">
        <v>39647</v>
      </c>
      <c r="D1480" s="26">
        <v>2008</v>
      </c>
      <c r="E1480" s="26">
        <v>15</v>
      </c>
      <c r="F1480" s="26">
        <v>257</v>
      </c>
      <c r="G1480" s="26">
        <v>3855</v>
      </c>
      <c r="H1480" s="28" t="s">
        <v>3011</v>
      </c>
      <c r="I1480" s="28" t="s">
        <v>1272</v>
      </c>
      <c r="J1480" s="28" t="s">
        <v>2702</v>
      </c>
    </row>
    <row r="1481" spans="1:10" x14ac:dyDescent="0.25">
      <c r="A1481" s="26">
        <v>12511</v>
      </c>
      <c r="B1481" s="26" t="s">
        <v>577</v>
      </c>
      <c r="C1481" s="27">
        <v>39647</v>
      </c>
      <c r="D1481" s="26">
        <v>2008</v>
      </c>
      <c r="E1481" s="26">
        <v>122</v>
      </c>
      <c r="F1481" s="26">
        <v>23</v>
      </c>
      <c r="G1481" s="26">
        <v>2806</v>
      </c>
      <c r="H1481" s="28" t="s">
        <v>3011</v>
      </c>
      <c r="I1481" s="28" t="s">
        <v>1272</v>
      </c>
      <c r="J1481" s="28" t="s">
        <v>2703</v>
      </c>
    </row>
    <row r="1482" spans="1:10" x14ac:dyDescent="0.25">
      <c r="A1482" s="26">
        <v>12466</v>
      </c>
      <c r="B1482" s="26" t="s">
        <v>611</v>
      </c>
      <c r="C1482" s="27">
        <v>39648</v>
      </c>
      <c r="D1482" s="26">
        <v>2008</v>
      </c>
      <c r="E1482" s="26">
        <v>211</v>
      </c>
      <c r="F1482" s="26">
        <v>92</v>
      </c>
      <c r="G1482" s="26">
        <v>12647</v>
      </c>
      <c r="H1482" s="28" t="s">
        <v>3010</v>
      </c>
      <c r="I1482" s="28" t="s">
        <v>1283</v>
      </c>
      <c r="J1482" s="28" t="s">
        <v>2704</v>
      </c>
    </row>
    <row r="1483" spans="1:10" x14ac:dyDescent="0.25">
      <c r="A1483" s="26">
        <v>12467</v>
      </c>
      <c r="B1483" s="26" t="s">
        <v>677</v>
      </c>
      <c r="C1483" s="27">
        <v>39650</v>
      </c>
      <c r="D1483" s="26">
        <v>2008</v>
      </c>
      <c r="E1483" s="26">
        <v>114</v>
      </c>
      <c r="F1483" s="26">
        <v>120</v>
      </c>
      <c r="G1483" s="26">
        <v>23160</v>
      </c>
      <c r="H1483" s="28" t="s">
        <v>3010</v>
      </c>
      <c r="I1483" s="28" t="s">
        <v>1274</v>
      </c>
      <c r="J1483" s="28" t="s">
        <v>2705</v>
      </c>
    </row>
    <row r="1484" spans="1:10" x14ac:dyDescent="0.25">
      <c r="A1484" s="26">
        <v>12512</v>
      </c>
      <c r="B1484" s="26" t="s">
        <v>765</v>
      </c>
      <c r="C1484" s="27">
        <v>39653</v>
      </c>
      <c r="D1484" s="26">
        <v>2008</v>
      </c>
      <c r="E1484" s="26">
        <v>190</v>
      </c>
      <c r="F1484" s="26">
        <v>15</v>
      </c>
      <c r="G1484" s="26">
        <v>2850</v>
      </c>
      <c r="H1484" s="28" t="s">
        <v>3011</v>
      </c>
      <c r="I1484" s="28" t="s">
        <v>1272</v>
      </c>
      <c r="J1484" s="28" t="s">
        <v>2706</v>
      </c>
    </row>
    <row r="1485" spans="1:10" x14ac:dyDescent="0.25">
      <c r="A1485" s="26">
        <v>12513</v>
      </c>
      <c r="B1485" s="26" t="s">
        <v>765</v>
      </c>
      <c r="C1485" s="27">
        <v>39653</v>
      </c>
      <c r="D1485" s="26">
        <v>2008</v>
      </c>
      <c r="E1485" s="26">
        <v>71</v>
      </c>
      <c r="F1485" s="26">
        <v>135</v>
      </c>
      <c r="G1485" s="26">
        <v>9585</v>
      </c>
      <c r="H1485" s="28" t="s">
        <v>3011</v>
      </c>
      <c r="I1485" s="28" t="s">
        <v>1272</v>
      </c>
      <c r="J1485" s="28" t="s">
        <v>2707</v>
      </c>
    </row>
    <row r="1486" spans="1:10" x14ac:dyDescent="0.25">
      <c r="A1486" s="26">
        <v>12468</v>
      </c>
      <c r="B1486" s="26" t="s">
        <v>856</v>
      </c>
      <c r="C1486" s="27">
        <v>39656</v>
      </c>
      <c r="D1486" s="26">
        <v>2008</v>
      </c>
      <c r="E1486" s="26">
        <v>40</v>
      </c>
      <c r="F1486" s="26">
        <v>16</v>
      </c>
      <c r="G1486" s="26">
        <v>784</v>
      </c>
      <c r="H1486" s="28" t="s">
        <v>3012</v>
      </c>
      <c r="I1486" s="28" t="s">
        <v>1274</v>
      </c>
      <c r="J1486" s="28" t="s">
        <v>2708</v>
      </c>
    </row>
    <row r="1487" spans="1:10" x14ac:dyDescent="0.25">
      <c r="A1487" s="26">
        <v>12469</v>
      </c>
      <c r="B1487" s="26" t="s">
        <v>856</v>
      </c>
      <c r="C1487" s="27">
        <v>39656</v>
      </c>
      <c r="D1487" s="26">
        <v>2008</v>
      </c>
      <c r="E1487" s="26">
        <v>35</v>
      </c>
      <c r="F1487" s="26">
        <v>352</v>
      </c>
      <c r="G1487" s="26">
        <v>12320</v>
      </c>
      <c r="H1487" s="28" t="s">
        <v>3010</v>
      </c>
      <c r="I1487" s="28" t="s">
        <v>1274</v>
      </c>
      <c r="J1487" s="28" t="s">
        <v>2709</v>
      </c>
    </row>
    <row r="1488" spans="1:10" x14ac:dyDescent="0.25">
      <c r="A1488" s="26">
        <v>12470</v>
      </c>
      <c r="B1488" s="26" t="s">
        <v>923</v>
      </c>
      <c r="C1488" s="27">
        <v>39658</v>
      </c>
      <c r="D1488" s="26">
        <v>2008</v>
      </c>
      <c r="E1488" s="26">
        <v>91</v>
      </c>
      <c r="F1488" s="26">
        <v>10</v>
      </c>
      <c r="G1488" s="26">
        <v>910</v>
      </c>
      <c r="H1488" s="28" t="s">
        <v>3010</v>
      </c>
      <c r="I1488" s="28" t="s">
        <v>1274</v>
      </c>
      <c r="J1488" s="28" t="s">
        <v>2710</v>
      </c>
    </row>
    <row r="1489" spans="1:10" x14ac:dyDescent="0.25">
      <c r="A1489" s="26">
        <v>12471</v>
      </c>
      <c r="B1489" s="26" t="s">
        <v>951</v>
      </c>
      <c r="C1489" s="27">
        <v>39659</v>
      </c>
      <c r="D1489" s="26">
        <v>2008</v>
      </c>
      <c r="E1489" s="26">
        <v>1198</v>
      </c>
      <c r="F1489" s="26">
        <v>93</v>
      </c>
      <c r="G1489" s="26">
        <v>21114</v>
      </c>
      <c r="H1489" s="28" t="s">
        <v>3010</v>
      </c>
      <c r="I1489" s="28" t="s">
        <v>1322</v>
      </c>
      <c r="J1489" s="28" t="s">
        <v>2711</v>
      </c>
    </row>
    <row r="1490" spans="1:10" x14ac:dyDescent="0.25">
      <c r="A1490" s="26">
        <v>12472</v>
      </c>
      <c r="B1490" s="26" t="s">
        <v>951</v>
      </c>
      <c r="C1490" s="27">
        <v>39659</v>
      </c>
      <c r="D1490" s="26">
        <v>2008</v>
      </c>
      <c r="E1490" s="26">
        <v>1195</v>
      </c>
      <c r="F1490" s="26">
        <v>9</v>
      </c>
      <c r="G1490" s="26">
        <v>10755</v>
      </c>
      <c r="H1490" s="28" t="s">
        <v>3010</v>
      </c>
      <c r="I1490" s="28" t="s">
        <v>1274</v>
      </c>
      <c r="J1490" s="28" t="s">
        <v>2712</v>
      </c>
    </row>
    <row r="1491" spans="1:10" x14ac:dyDescent="0.25">
      <c r="A1491" s="26">
        <v>12473</v>
      </c>
      <c r="B1491" s="26" t="s">
        <v>951</v>
      </c>
      <c r="C1491" s="27">
        <v>39659</v>
      </c>
      <c r="D1491" s="26">
        <v>2008</v>
      </c>
      <c r="E1491" s="26">
        <v>335</v>
      </c>
      <c r="F1491" s="26">
        <v>241</v>
      </c>
      <c r="G1491" s="26">
        <v>18534</v>
      </c>
      <c r="H1491" s="28" t="s">
        <v>3010</v>
      </c>
      <c r="I1491" s="28" t="s">
        <v>1274</v>
      </c>
      <c r="J1491" s="28" t="s">
        <v>2713</v>
      </c>
    </row>
    <row r="1492" spans="1:10" x14ac:dyDescent="0.25">
      <c r="A1492" s="26">
        <v>12474</v>
      </c>
      <c r="B1492" s="26" t="s">
        <v>951</v>
      </c>
      <c r="C1492" s="27">
        <v>39659</v>
      </c>
      <c r="D1492" s="26">
        <v>2008</v>
      </c>
      <c r="E1492" s="26">
        <v>238</v>
      </c>
      <c r="F1492" s="26">
        <v>341</v>
      </c>
      <c r="G1492" s="26">
        <v>55009</v>
      </c>
      <c r="H1492" s="28" t="s">
        <v>3010</v>
      </c>
      <c r="I1492" s="28" t="s">
        <v>1299</v>
      </c>
      <c r="J1492" s="28" t="s">
        <v>2714</v>
      </c>
    </row>
    <row r="1493" spans="1:10" x14ac:dyDescent="0.25">
      <c r="A1493" s="26">
        <v>12475</v>
      </c>
      <c r="B1493" s="26" t="s">
        <v>951</v>
      </c>
      <c r="C1493" s="27">
        <v>39659</v>
      </c>
      <c r="D1493" s="26">
        <v>2008</v>
      </c>
      <c r="E1493" s="26">
        <v>300</v>
      </c>
      <c r="F1493" s="26">
        <v>45</v>
      </c>
      <c r="G1493" s="26">
        <v>6405</v>
      </c>
      <c r="H1493" s="28" t="s">
        <v>3010</v>
      </c>
      <c r="I1493" s="28" t="s">
        <v>1299</v>
      </c>
      <c r="J1493" s="28" t="s">
        <v>2715</v>
      </c>
    </row>
    <row r="1494" spans="1:10" x14ac:dyDescent="0.25">
      <c r="A1494" s="26">
        <v>12476</v>
      </c>
      <c r="B1494" s="26" t="s">
        <v>951</v>
      </c>
      <c r="C1494" s="27">
        <v>39659</v>
      </c>
      <c r="D1494" s="26">
        <v>2008</v>
      </c>
      <c r="E1494" s="26">
        <v>161</v>
      </c>
      <c r="F1494" s="26">
        <v>29</v>
      </c>
      <c r="G1494" s="26">
        <v>4669</v>
      </c>
      <c r="H1494" s="28" t="s">
        <v>3010</v>
      </c>
      <c r="I1494" s="28" t="s">
        <v>1299</v>
      </c>
      <c r="J1494" s="28" t="s">
        <v>2716</v>
      </c>
    </row>
    <row r="1495" spans="1:10" x14ac:dyDescent="0.25">
      <c r="A1495" s="26">
        <v>12477</v>
      </c>
      <c r="B1495" s="26" t="s">
        <v>951</v>
      </c>
      <c r="C1495" s="27">
        <v>39659</v>
      </c>
      <c r="D1495" s="26">
        <v>2008</v>
      </c>
      <c r="E1495" s="26">
        <v>1082</v>
      </c>
      <c r="F1495" s="26">
        <v>218</v>
      </c>
      <c r="G1495" s="26">
        <v>28898</v>
      </c>
      <c r="H1495" s="28" t="s">
        <v>3010</v>
      </c>
      <c r="I1495" s="28" t="s">
        <v>1299</v>
      </c>
      <c r="J1495" s="28" t="s">
        <v>2717</v>
      </c>
    </row>
    <row r="1496" spans="1:10" x14ac:dyDescent="0.25">
      <c r="A1496" s="26">
        <v>12478</v>
      </c>
      <c r="B1496" s="26" t="s">
        <v>951</v>
      </c>
      <c r="C1496" s="27">
        <v>39659</v>
      </c>
      <c r="D1496" s="26">
        <v>2008</v>
      </c>
      <c r="E1496" s="26">
        <v>179</v>
      </c>
      <c r="F1496" s="26">
        <v>732</v>
      </c>
      <c r="G1496" s="26">
        <v>74043</v>
      </c>
      <c r="H1496" s="28" t="s">
        <v>3010</v>
      </c>
      <c r="I1496" s="28" t="s">
        <v>1299</v>
      </c>
      <c r="J1496" s="28" t="s">
        <v>2718</v>
      </c>
    </row>
    <row r="1497" spans="1:10" x14ac:dyDescent="0.25">
      <c r="A1497" s="26">
        <v>12479</v>
      </c>
      <c r="B1497" s="26" t="s">
        <v>951</v>
      </c>
      <c r="C1497" s="27">
        <v>39659</v>
      </c>
      <c r="D1497" s="26">
        <v>2008</v>
      </c>
      <c r="E1497" s="26">
        <v>22</v>
      </c>
      <c r="F1497" s="26">
        <v>1108</v>
      </c>
      <c r="G1497" s="26">
        <v>21391</v>
      </c>
      <c r="H1497" s="28" t="s">
        <v>3010</v>
      </c>
      <c r="I1497" s="28" t="s">
        <v>1270</v>
      </c>
      <c r="J1497" s="28" t="s">
        <v>2719</v>
      </c>
    </row>
    <row r="1498" spans="1:10" x14ac:dyDescent="0.25">
      <c r="A1498" s="26">
        <v>12480</v>
      </c>
      <c r="B1498" s="26" t="s">
        <v>951</v>
      </c>
      <c r="C1498" s="27">
        <v>39659</v>
      </c>
      <c r="D1498" s="26">
        <v>2008</v>
      </c>
      <c r="E1498" s="26">
        <v>1328</v>
      </c>
      <c r="F1498" s="26">
        <v>261</v>
      </c>
      <c r="G1498" s="26">
        <v>40474</v>
      </c>
      <c r="H1498" s="28" t="s">
        <v>3010</v>
      </c>
      <c r="I1498" s="28" t="s">
        <v>1322</v>
      </c>
      <c r="J1498" s="28" t="s">
        <v>2720</v>
      </c>
    </row>
    <row r="1499" spans="1:10" x14ac:dyDescent="0.25">
      <c r="A1499" s="26">
        <v>12481</v>
      </c>
      <c r="B1499" s="26" t="s">
        <v>951</v>
      </c>
      <c r="C1499" s="27">
        <v>39659</v>
      </c>
      <c r="D1499" s="26">
        <v>2008</v>
      </c>
      <c r="E1499" s="26">
        <v>102</v>
      </c>
      <c r="F1499" s="26">
        <v>691</v>
      </c>
      <c r="G1499" s="26">
        <v>11372</v>
      </c>
      <c r="H1499" s="28" t="s">
        <v>3010</v>
      </c>
      <c r="I1499" s="28" t="s">
        <v>1322</v>
      </c>
      <c r="J1499" s="28" t="s">
        <v>2721</v>
      </c>
    </row>
    <row r="1500" spans="1:10" x14ac:dyDescent="0.25">
      <c r="A1500" s="26">
        <v>12482</v>
      </c>
      <c r="B1500" s="26" t="s">
        <v>951</v>
      </c>
      <c r="C1500" s="27">
        <v>39659</v>
      </c>
      <c r="D1500" s="26">
        <v>2008</v>
      </c>
      <c r="E1500" s="26">
        <v>300</v>
      </c>
      <c r="F1500" s="26">
        <v>76</v>
      </c>
      <c r="G1500" s="26">
        <v>4008</v>
      </c>
      <c r="H1500" s="28" t="s">
        <v>3010</v>
      </c>
      <c r="I1500" s="28" t="s">
        <v>1299</v>
      </c>
      <c r="J1500" s="28" t="s">
        <v>2722</v>
      </c>
    </row>
    <row r="1501" spans="1:10" x14ac:dyDescent="0.25">
      <c r="A1501" s="26">
        <v>12483</v>
      </c>
      <c r="B1501" s="26" t="s">
        <v>951</v>
      </c>
      <c r="C1501" s="27">
        <v>39659</v>
      </c>
      <c r="D1501" s="26">
        <v>2008</v>
      </c>
      <c r="E1501" s="26">
        <v>310</v>
      </c>
      <c r="F1501" s="26">
        <v>339</v>
      </c>
      <c r="G1501" s="26">
        <v>11592</v>
      </c>
      <c r="H1501" s="28" t="s">
        <v>3010</v>
      </c>
      <c r="I1501" s="28" t="s">
        <v>1274</v>
      </c>
      <c r="J1501" s="28" t="s">
        <v>2723</v>
      </c>
    </row>
    <row r="1502" spans="1:10" x14ac:dyDescent="0.25">
      <c r="A1502" s="26">
        <v>12484</v>
      </c>
      <c r="B1502" s="26" t="s">
        <v>951</v>
      </c>
      <c r="C1502" s="27">
        <v>39659</v>
      </c>
      <c r="D1502" s="26">
        <v>2008</v>
      </c>
      <c r="E1502" s="26">
        <v>183</v>
      </c>
      <c r="F1502" s="26">
        <v>437</v>
      </c>
      <c r="G1502" s="26">
        <v>16527</v>
      </c>
      <c r="H1502" s="28" t="s">
        <v>3010</v>
      </c>
      <c r="I1502" s="28" t="s">
        <v>1299</v>
      </c>
      <c r="J1502" s="28" t="s">
        <v>2724</v>
      </c>
    </row>
    <row r="1503" spans="1:10" x14ac:dyDescent="0.25">
      <c r="A1503" s="26">
        <v>12485</v>
      </c>
      <c r="B1503" s="26" t="s">
        <v>976</v>
      </c>
      <c r="C1503" s="27">
        <v>39660</v>
      </c>
      <c r="D1503" s="26">
        <v>2008</v>
      </c>
      <c r="E1503" s="26">
        <v>147</v>
      </c>
      <c r="F1503" s="26">
        <v>72</v>
      </c>
      <c r="G1503" s="26">
        <v>5484</v>
      </c>
      <c r="H1503" s="28" t="s">
        <v>3010</v>
      </c>
      <c r="I1503" s="28" t="s">
        <v>1322</v>
      </c>
      <c r="J1503" s="28" t="s">
        <v>2725</v>
      </c>
    </row>
    <row r="1504" spans="1:10" x14ac:dyDescent="0.25">
      <c r="A1504" s="26">
        <v>12486</v>
      </c>
      <c r="B1504" s="26" t="s">
        <v>976</v>
      </c>
      <c r="C1504" s="27">
        <v>39660</v>
      </c>
      <c r="D1504" s="26">
        <v>2008</v>
      </c>
      <c r="E1504" s="26">
        <v>295</v>
      </c>
      <c r="F1504" s="26">
        <v>150</v>
      </c>
      <c r="G1504" s="26">
        <v>36465</v>
      </c>
      <c r="H1504" s="28" t="s">
        <v>3010</v>
      </c>
      <c r="I1504" s="28" t="s">
        <v>1322</v>
      </c>
      <c r="J1504" s="28" t="s">
        <v>2726</v>
      </c>
    </row>
    <row r="1505" spans="1:10" x14ac:dyDescent="0.25">
      <c r="A1505" s="26">
        <v>12487</v>
      </c>
      <c r="B1505" s="26" t="s">
        <v>976</v>
      </c>
      <c r="C1505" s="27">
        <v>39660</v>
      </c>
      <c r="D1505" s="26">
        <v>2008</v>
      </c>
      <c r="E1505" s="26">
        <v>18</v>
      </c>
      <c r="F1505" s="26">
        <v>58</v>
      </c>
      <c r="G1505" s="26">
        <v>1002</v>
      </c>
      <c r="H1505" s="28" t="s">
        <v>3010</v>
      </c>
      <c r="I1505" s="28" t="s">
        <v>1270</v>
      </c>
      <c r="J1505" s="28" t="s">
        <v>2727</v>
      </c>
    </row>
    <row r="1506" spans="1:10" x14ac:dyDescent="0.25">
      <c r="A1506" s="26">
        <v>12488</v>
      </c>
      <c r="B1506" s="26" t="s">
        <v>976</v>
      </c>
      <c r="C1506" s="27">
        <v>39660</v>
      </c>
      <c r="D1506" s="26">
        <v>2008</v>
      </c>
      <c r="E1506" s="26">
        <v>48</v>
      </c>
      <c r="F1506" s="26">
        <v>176</v>
      </c>
      <c r="G1506" s="26">
        <v>8015</v>
      </c>
      <c r="H1506" s="28" t="s">
        <v>3010</v>
      </c>
      <c r="I1506" s="28" t="s">
        <v>1270</v>
      </c>
      <c r="J1506" s="28" t="s">
        <v>2728</v>
      </c>
    </row>
    <row r="1507" spans="1:10" x14ac:dyDescent="0.25">
      <c r="A1507" s="26">
        <v>12489</v>
      </c>
      <c r="B1507" s="26" t="s">
        <v>976</v>
      </c>
      <c r="C1507" s="27">
        <v>39660</v>
      </c>
      <c r="D1507" s="26">
        <v>2008</v>
      </c>
      <c r="E1507" s="26">
        <v>30</v>
      </c>
      <c r="F1507" s="26">
        <v>142</v>
      </c>
      <c r="G1507" s="26">
        <v>4215</v>
      </c>
      <c r="H1507" s="28" t="s">
        <v>3010</v>
      </c>
      <c r="I1507" s="28" t="s">
        <v>1322</v>
      </c>
      <c r="J1507" s="28" t="s">
        <v>2729</v>
      </c>
    </row>
    <row r="1508" spans="1:10" x14ac:dyDescent="0.25">
      <c r="A1508" s="26">
        <v>12490</v>
      </c>
      <c r="B1508" s="26" t="s">
        <v>976</v>
      </c>
      <c r="C1508" s="27">
        <v>39660</v>
      </c>
      <c r="D1508" s="26">
        <v>2008</v>
      </c>
      <c r="E1508" s="26">
        <v>23</v>
      </c>
      <c r="F1508" s="26">
        <v>8</v>
      </c>
      <c r="G1508" s="26">
        <v>414</v>
      </c>
      <c r="H1508" s="28" t="s">
        <v>3010</v>
      </c>
      <c r="I1508" s="28" t="s">
        <v>1274</v>
      </c>
      <c r="J1508" s="28" t="s">
        <v>2730</v>
      </c>
    </row>
    <row r="1509" spans="1:10" x14ac:dyDescent="0.25">
      <c r="A1509" s="26">
        <v>12491</v>
      </c>
      <c r="B1509" s="26" t="s">
        <v>976</v>
      </c>
      <c r="C1509" s="27">
        <v>39660</v>
      </c>
      <c r="D1509" s="26">
        <v>2008</v>
      </c>
      <c r="E1509" s="26">
        <v>37</v>
      </c>
      <c r="F1509" s="26">
        <v>57</v>
      </c>
      <c r="G1509" s="26">
        <v>2109</v>
      </c>
      <c r="H1509" s="28" t="s">
        <v>3010</v>
      </c>
      <c r="I1509" s="28" t="s">
        <v>1274</v>
      </c>
      <c r="J1509" s="28" t="s">
        <v>2731</v>
      </c>
    </row>
    <row r="1510" spans="1:10" x14ac:dyDescent="0.25">
      <c r="A1510" s="26">
        <v>12492</v>
      </c>
      <c r="B1510" s="26" t="s">
        <v>976</v>
      </c>
      <c r="C1510" s="27">
        <v>39660</v>
      </c>
      <c r="D1510" s="26">
        <v>2008</v>
      </c>
      <c r="E1510" s="26">
        <v>184</v>
      </c>
      <c r="F1510" s="26">
        <v>275</v>
      </c>
      <c r="G1510" s="26">
        <v>21386</v>
      </c>
      <c r="H1510" s="28" t="s">
        <v>3010</v>
      </c>
      <c r="I1510" s="28" t="s">
        <v>1274</v>
      </c>
      <c r="J1510" s="28" t="s">
        <v>2732</v>
      </c>
    </row>
    <row r="1511" spans="1:10" x14ac:dyDescent="0.25">
      <c r="A1511" s="26">
        <v>12493</v>
      </c>
      <c r="B1511" s="26" t="s">
        <v>976</v>
      </c>
      <c r="C1511" s="27">
        <v>39660</v>
      </c>
      <c r="D1511" s="26">
        <v>2008</v>
      </c>
      <c r="E1511" s="26">
        <v>821</v>
      </c>
      <c r="F1511" s="26">
        <v>77</v>
      </c>
      <c r="G1511" s="26">
        <v>51085</v>
      </c>
      <c r="H1511" s="28" t="s">
        <v>3010</v>
      </c>
      <c r="I1511" s="28" t="s">
        <v>1274</v>
      </c>
      <c r="J1511" s="28" t="s">
        <v>2733</v>
      </c>
    </row>
    <row r="1512" spans="1:10" x14ac:dyDescent="0.25">
      <c r="A1512" s="26">
        <v>12514</v>
      </c>
      <c r="B1512" s="26" t="s">
        <v>31</v>
      </c>
      <c r="C1512" s="27">
        <v>39661</v>
      </c>
      <c r="D1512" s="26">
        <v>2008</v>
      </c>
      <c r="E1512" s="26">
        <v>16</v>
      </c>
      <c r="F1512" s="26">
        <v>14</v>
      </c>
      <c r="G1512" s="26">
        <v>224</v>
      </c>
      <c r="H1512" s="28" t="s">
        <v>3010</v>
      </c>
      <c r="I1512" s="28" t="s">
        <v>1299</v>
      </c>
      <c r="J1512" s="28" t="s">
        <v>2734</v>
      </c>
    </row>
    <row r="1513" spans="1:10" x14ac:dyDescent="0.25">
      <c r="A1513" s="26">
        <v>12515</v>
      </c>
      <c r="B1513" s="26" t="s">
        <v>31</v>
      </c>
      <c r="C1513" s="27">
        <v>39661</v>
      </c>
      <c r="D1513" s="26">
        <v>2008</v>
      </c>
      <c r="E1513" s="26">
        <v>298</v>
      </c>
      <c r="F1513" s="26">
        <v>9</v>
      </c>
      <c r="G1513" s="26">
        <v>2682</v>
      </c>
      <c r="H1513" s="28" t="s">
        <v>3010</v>
      </c>
      <c r="I1513" s="28" t="s">
        <v>1274</v>
      </c>
      <c r="J1513" s="28" t="s">
        <v>2735</v>
      </c>
    </row>
    <row r="1514" spans="1:10" x14ac:dyDescent="0.25">
      <c r="A1514" s="26">
        <v>12516</v>
      </c>
      <c r="B1514" s="26" t="s">
        <v>31</v>
      </c>
      <c r="C1514" s="27">
        <v>39661</v>
      </c>
      <c r="D1514" s="26">
        <v>2008</v>
      </c>
      <c r="E1514" s="26">
        <v>145</v>
      </c>
      <c r="F1514" s="26">
        <v>29</v>
      </c>
      <c r="G1514" s="26">
        <v>3095</v>
      </c>
      <c r="H1514" s="28" t="s">
        <v>3010</v>
      </c>
      <c r="I1514" s="28" t="s">
        <v>1299</v>
      </c>
      <c r="J1514" s="28" t="s">
        <v>2736</v>
      </c>
    </row>
    <row r="1515" spans="1:10" x14ac:dyDescent="0.25">
      <c r="A1515" s="26">
        <v>12517</v>
      </c>
      <c r="B1515" s="26" t="s">
        <v>67</v>
      </c>
      <c r="C1515" s="27">
        <v>39662</v>
      </c>
      <c r="D1515" s="26">
        <v>2008</v>
      </c>
      <c r="E1515" s="26">
        <v>278</v>
      </c>
      <c r="F1515" s="26">
        <v>169</v>
      </c>
      <c r="G1515" s="26">
        <v>13738</v>
      </c>
      <c r="H1515" s="28" t="s">
        <v>3010</v>
      </c>
      <c r="I1515" s="28" t="s">
        <v>1322</v>
      </c>
      <c r="J1515" s="28" t="s">
        <v>2737</v>
      </c>
    </row>
    <row r="1516" spans="1:10" x14ac:dyDescent="0.25">
      <c r="A1516" s="26">
        <v>12518</v>
      </c>
      <c r="B1516" s="26" t="s">
        <v>97</v>
      </c>
      <c r="C1516" s="27">
        <v>39663</v>
      </c>
      <c r="D1516" s="26">
        <v>2008</v>
      </c>
      <c r="E1516" s="26">
        <v>20</v>
      </c>
      <c r="F1516" s="26">
        <v>90</v>
      </c>
      <c r="G1516" s="26">
        <v>1800</v>
      </c>
      <c r="H1516" s="28" t="s">
        <v>3010</v>
      </c>
      <c r="I1516" s="28" t="s">
        <v>1322</v>
      </c>
      <c r="J1516" s="28" t="s">
        <v>2738</v>
      </c>
    </row>
    <row r="1517" spans="1:10" x14ac:dyDescent="0.25">
      <c r="A1517" s="26">
        <v>12519</v>
      </c>
      <c r="B1517" s="26" t="s">
        <v>97</v>
      </c>
      <c r="C1517" s="27">
        <v>39663</v>
      </c>
      <c r="D1517" s="26">
        <v>2008</v>
      </c>
      <c r="E1517" s="26">
        <v>366</v>
      </c>
      <c r="F1517" s="26">
        <v>155</v>
      </c>
      <c r="G1517" s="26">
        <v>10219</v>
      </c>
      <c r="H1517" s="28" t="s">
        <v>3010</v>
      </c>
      <c r="I1517" s="28" t="s">
        <v>1299</v>
      </c>
      <c r="J1517" s="28" t="s">
        <v>2739</v>
      </c>
    </row>
    <row r="1518" spans="1:10" x14ac:dyDescent="0.25">
      <c r="A1518" s="26">
        <v>12520</v>
      </c>
      <c r="B1518" s="26" t="s">
        <v>128</v>
      </c>
      <c r="C1518" s="27">
        <v>39664</v>
      </c>
      <c r="D1518" s="26">
        <v>2008</v>
      </c>
      <c r="E1518" s="26">
        <v>32</v>
      </c>
      <c r="F1518" s="26">
        <v>13</v>
      </c>
      <c r="G1518" s="26">
        <v>416</v>
      </c>
      <c r="H1518" s="28" t="s">
        <v>3010</v>
      </c>
      <c r="I1518" s="28" t="s">
        <v>1322</v>
      </c>
      <c r="J1518" s="28" t="s">
        <v>2740</v>
      </c>
    </row>
    <row r="1519" spans="1:10" x14ac:dyDescent="0.25">
      <c r="A1519" s="26">
        <v>12536</v>
      </c>
      <c r="B1519" s="26" t="s">
        <v>128</v>
      </c>
      <c r="C1519" s="27">
        <v>39664</v>
      </c>
      <c r="D1519" s="26">
        <v>2008</v>
      </c>
      <c r="E1519" s="26">
        <v>66</v>
      </c>
      <c r="F1519" s="26">
        <v>129</v>
      </c>
      <c r="G1519" s="26">
        <v>13158</v>
      </c>
      <c r="H1519" s="28" t="s">
        <v>3011</v>
      </c>
      <c r="I1519" s="28" t="s">
        <v>1272</v>
      </c>
      <c r="J1519" s="28" t="s">
        <v>2741</v>
      </c>
    </row>
    <row r="1520" spans="1:10" x14ac:dyDescent="0.25">
      <c r="A1520" s="26">
        <v>12539</v>
      </c>
      <c r="B1520" s="26" t="s">
        <v>158</v>
      </c>
      <c r="C1520" s="27">
        <v>39665</v>
      </c>
      <c r="D1520" s="26">
        <v>2008</v>
      </c>
      <c r="E1520" s="26">
        <v>162</v>
      </c>
      <c r="F1520" s="26">
        <v>117</v>
      </c>
      <c r="G1520" s="26">
        <v>18954</v>
      </c>
      <c r="H1520" s="28" t="s">
        <v>3011</v>
      </c>
      <c r="I1520" s="28" t="s">
        <v>1272</v>
      </c>
      <c r="J1520" s="28" t="s">
        <v>2742</v>
      </c>
    </row>
    <row r="1521" spans="1:10" x14ac:dyDescent="0.25">
      <c r="A1521" s="26">
        <v>12537</v>
      </c>
      <c r="B1521" s="26" t="s">
        <v>192</v>
      </c>
      <c r="C1521" s="27">
        <v>39666</v>
      </c>
      <c r="D1521" s="26">
        <v>2008</v>
      </c>
      <c r="E1521" s="26">
        <v>158</v>
      </c>
      <c r="F1521" s="26">
        <v>18</v>
      </c>
      <c r="G1521" s="26">
        <v>2844</v>
      </c>
      <c r="H1521" s="28" t="s">
        <v>3011</v>
      </c>
      <c r="I1521" s="28" t="s">
        <v>1272</v>
      </c>
      <c r="J1521" s="28" t="s">
        <v>2743</v>
      </c>
    </row>
    <row r="1522" spans="1:10" x14ac:dyDescent="0.25">
      <c r="A1522" s="26">
        <v>12540</v>
      </c>
      <c r="B1522" s="26" t="s">
        <v>192</v>
      </c>
      <c r="C1522" s="27">
        <v>39666</v>
      </c>
      <c r="D1522" s="26">
        <v>2008</v>
      </c>
      <c r="E1522" s="26">
        <v>185</v>
      </c>
      <c r="F1522" s="26">
        <v>9</v>
      </c>
      <c r="G1522" s="26">
        <v>1665</v>
      </c>
      <c r="H1522" s="28" t="s">
        <v>3011</v>
      </c>
      <c r="I1522" s="28" t="s">
        <v>1272</v>
      </c>
      <c r="J1522" s="28" t="s">
        <v>2744</v>
      </c>
    </row>
    <row r="1523" spans="1:10" x14ac:dyDescent="0.25">
      <c r="A1523" s="26">
        <v>12542</v>
      </c>
      <c r="B1523" s="26" t="s">
        <v>192</v>
      </c>
      <c r="C1523" s="27">
        <v>39666</v>
      </c>
      <c r="D1523" s="26">
        <v>2008</v>
      </c>
      <c r="E1523" s="26">
        <v>104</v>
      </c>
      <c r="F1523" s="26">
        <v>10</v>
      </c>
      <c r="G1523" s="26">
        <v>1040</v>
      </c>
      <c r="H1523" s="28" t="s">
        <v>3011</v>
      </c>
      <c r="I1523" s="28" t="s">
        <v>1272</v>
      </c>
      <c r="J1523" s="28" t="s">
        <v>2745</v>
      </c>
    </row>
    <row r="1524" spans="1:10" x14ac:dyDescent="0.25">
      <c r="A1524" s="26">
        <v>12544</v>
      </c>
      <c r="B1524" s="26" t="s">
        <v>192</v>
      </c>
      <c r="C1524" s="27">
        <v>39666</v>
      </c>
      <c r="D1524" s="26">
        <v>2008</v>
      </c>
      <c r="E1524" s="26">
        <v>26</v>
      </c>
      <c r="F1524" s="26">
        <v>142</v>
      </c>
      <c r="G1524" s="26">
        <v>2452</v>
      </c>
      <c r="H1524" s="28" t="s">
        <v>3011</v>
      </c>
      <c r="I1524" s="28" t="s">
        <v>1272</v>
      </c>
      <c r="J1524" s="28" t="s">
        <v>2746</v>
      </c>
    </row>
    <row r="1525" spans="1:10" x14ac:dyDescent="0.25">
      <c r="A1525" s="26">
        <v>12521</v>
      </c>
      <c r="B1525" s="26" t="s">
        <v>231</v>
      </c>
      <c r="C1525" s="27">
        <v>39667</v>
      </c>
      <c r="D1525" s="26">
        <v>2008</v>
      </c>
      <c r="E1525" s="26">
        <v>104</v>
      </c>
      <c r="F1525" s="26">
        <v>1962</v>
      </c>
      <c r="G1525" s="26">
        <v>52775</v>
      </c>
      <c r="H1525" s="28" t="s">
        <v>3010</v>
      </c>
      <c r="I1525" s="28" t="s">
        <v>1274</v>
      </c>
      <c r="J1525" s="28" t="s">
        <v>2747</v>
      </c>
    </row>
    <row r="1526" spans="1:10" x14ac:dyDescent="0.25">
      <c r="A1526" s="26">
        <v>12545</v>
      </c>
      <c r="B1526" s="26" t="s">
        <v>231</v>
      </c>
      <c r="C1526" s="27">
        <v>39667</v>
      </c>
      <c r="D1526" s="26">
        <v>2008</v>
      </c>
      <c r="E1526" s="26">
        <v>184</v>
      </c>
      <c r="F1526" s="26">
        <v>27</v>
      </c>
      <c r="G1526" s="26">
        <v>4968</v>
      </c>
      <c r="H1526" s="28" t="s">
        <v>3011</v>
      </c>
      <c r="I1526" s="28" t="s">
        <v>1272</v>
      </c>
      <c r="J1526" s="28" t="s">
        <v>2748</v>
      </c>
    </row>
    <row r="1527" spans="1:10" x14ac:dyDescent="0.25">
      <c r="A1527" s="26">
        <v>12522</v>
      </c>
      <c r="B1527" s="26" t="s">
        <v>268</v>
      </c>
      <c r="C1527" s="27">
        <v>39668</v>
      </c>
      <c r="D1527" s="26">
        <v>2008</v>
      </c>
      <c r="E1527" s="26">
        <v>13</v>
      </c>
      <c r="F1527" s="26">
        <v>1688</v>
      </c>
      <c r="G1527" s="26">
        <v>33866</v>
      </c>
      <c r="H1527" s="28" t="s">
        <v>3010</v>
      </c>
      <c r="I1527" s="28" t="s">
        <v>1270</v>
      </c>
      <c r="J1527" s="28" t="s">
        <v>2204</v>
      </c>
    </row>
    <row r="1528" spans="1:10" x14ac:dyDescent="0.25">
      <c r="A1528" s="26">
        <v>12525</v>
      </c>
      <c r="B1528" s="26" t="s">
        <v>293</v>
      </c>
      <c r="C1528" s="27">
        <v>39669</v>
      </c>
      <c r="D1528" s="26">
        <v>2008</v>
      </c>
      <c r="E1528" s="26">
        <v>138</v>
      </c>
      <c r="F1528" s="26">
        <v>878</v>
      </c>
      <c r="G1528" s="26">
        <v>53437</v>
      </c>
      <c r="H1528" s="28" t="s">
        <v>3010</v>
      </c>
      <c r="I1528" s="28" t="s">
        <v>1274</v>
      </c>
      <c r="J1528" s="28" t="s">
        <v>2749</v>
      </c>
    </row>
    <row r="1529" spans="1:10" x14ac:dyDescent="0.25">
      <c r="A1529" s="26">
        <v>12524</v>
      </c>
      <c r="B1529" s="26" t="s">
        <v>327</v>
      </c>
      <c r="C1529" s="27">
        <v>39670</v>
      </c>
      <c r="D1529" s="26">
        <v>2008</v>
      </c>
      <c r="E1529" s="26">
        <v>141</v>
      </c>
      <c r="F1529" s="26">
        <v>215</v>
      </c>
      <c r="G1529" s="26">
        <v>17480</v>
      </c>
      <c r="H1529" s="28" t="s">
        <v>3010</v>
      </c>
      <c r="I1529" s="28" t="s">
        <v>1283</v>
      </c>
      <c r="J1529" s="28" t="s">
        <v>2750</v>
      </c>
    </row>
    <row r="1530" spans="1:10" x14ac:dyDescent="0.25">
      <c r="A1530" s="26">
        <v>12526</v>
      </c>
      <c r="B1530" s="26" t="s">
        <v>327</v>
      </c>
      <c r="C1530" s="27">
        <v>39670</v>
      </c>
      <c r="D1530" s="26">
        <v>2008</v>
      </c>
      <c r="E1530" s="26">
        <v>33</v>
      </c>
      <c r="F1530" s="26">
        <v>65</v>
      </c>
      <c r="G1530" s="26">
        <v>2145</v>
      </c>
      <c r="H1530" s="28" t="s">
        <v>3010</v>
      </c>
      <c r="I1530" s="28" t="s">
        <v>1283</v>
      </c>
      <c r="J1530" s="28" t="s">
        <v>2751</v>
      </c>
    </row>
    <row r="1531" spans="1:10" x14ac:dyDescent="0.25">
      <c r="A1531" s="26">
        <v>12535</v>
      </c>
      <c r="B1531" s="26" t="s">
        <v>393</v>
      </c>
      <c r="C1531" s="27">
        <v>39672</v>
      </c>
      <c r="D1531" s="26">
        <v>2008</v>
      </c>
      <c r="E1531" s="26">
        <v>199</v>
      </c>
      <c r="F1531" s="26">
        <v>17</v>
      </c>
      <c r="G1531" s="26">
        <v>3383</v>
      </c>
      <c r="H1531" s="28" t="s">
        <v>3011</v>
      </c>
      <c r="I1531" s="28" t="s">
        <v>1272</v>
      </c>
      <c r="J1531" s="28" t="s">
        <v>2752</v>
      </c>
    </row>
    <row r="1532" spans="1:10" x14ac:dyDescent="0.25">
      <c r="A1532" s="26">
        <v>12543</v>
      </c>
      <c r="B1532" s="26" t="s">
        <v>419</v>
      </c>
      <c r="C1532" s="27">
        <v>39673</v>
      </c>
      <c r="D1532" s="26">
        <v>2008</v>
      </c>
      <c r="E1532" s="26">
        <v>295</v>
      </c>
      <c r="F1532" s="26">
        <v>4</v>
      </c>
      <c r="G1532" s="26">
        <v>2128</v>
      </c>
      <c r="H1532" s="28" t="s">
        <v>3011</v>
      </c>
      <c r="I1532" s="28" t="s">
        <v>1272</v>
      </c>
      <c r="J1532" s="28" t="s">
        <v>2753</v>
      </c>
    </row>
    <row r="1533" spans="1:10" x14ac:dyDescent="0.25">
      <c r="A1533" s="26">
        <v>12527</v>
      </c>
      <c r="B1533" s="26" t="s">
        <v>444</v>
      </c>
      <c r="C1533" s="27">
        <v>39674</v>
      </c>
      <c r="D1533" s="26">
        <v>2008</v>
      </c>
      <c r="E1533" s="26">
        <v>547</v>
      </c>
      <c r="F1533" s="26">
        <v>255</v>
      </c>
      <c r="G1533" s="26">
        <v>29157</v>
      </c>
      <c r="H1533" s="28" t="s">
        <v>3010</v>
      </c>
      <c r="I1533" s="28" t="s">
        <v>1283</v>
      </c>
      <c r="J1533" s="28" t="s">
        <v>2754</v>
      </c>
    </row>
    <row r="1534" spans="1:10" x14ac:dyDescent="0.25">
      <c r="A1534" s="26">
        <v>12528</v>
      </c>
      <c r="B1534" s="26" t="s">
        <v>444</v>
      </c>
      <c r="C1534" s="27">
        <v>39674</v>
      </c>
      <c r="D1534" s="26">
        <v>2008</v>
      </c>
      <c r="E1534" s="26">
        <v>51</v>
      </c>
      <c r="F1534" s="26">
        <v>106</v>
      </c>
      <c r="G1534" s="26">
        <v>1663</v>
      </c>
      <c r="H1534" s="28" t="s">
        <v>3010</v>
      </c>
      <c r="I1534" s="28" t="s">
        <v>1274</v>
      </c>
      <c r="J1534" s="28" t="s">
        <v>2755</v>
      </c>
    </row>
    <row r="1535" spans="1:10" x14ac:dyDescent="0.25">
      <c r="A1535" s="26">
        <v>12541</v>
      </c>
      <c r="B1535" s="26" t="s">
        <v>444</v>
      </c>
      <c r="C1535" s="27">
        <v>39674</v>
      </c>
      <c r="D1535" s="26">
        <v>2008</v>
      </c>
      <c r="E1535" s="26">
        <v>105</v>
      </c>
      <c r="F1535" s="26">
        <v>65</v>
      </c>
      <c r="G1535" s="26">
        <v>6825</v>
      </c>
      <c r="H1535" s="28" t="s">
        <v>3011</v>
      </c>
      <c r="I1535" s="28" t="s">
        <v>1272</v>
      </c>
      <c r="J1535" s="28" t="s">
        <v>2756</v>
      </c>
    </row>
    <row r="1536" spans="1:10" x14ac:dyDescent="0.25">
      <c r="A1536" s="26">
        <v>12529</v>
      </c>
      <c r="B1536" s="26" t="s">
        <v>475</v>
      </c>
      <c r="C1536" s="27">
        <v>39675</v>
      </c>
      <c r="D1536" s="26">
        <v>2008</v>
      </c>
      <c r="E1536" s="26">
        <v>213</v>
      </c>
      <c r="F1536" s="26">
        <v>93</v>
      </c>
      <c r="G1536" s="26">
        <v>12373</v>
      </c>
      <c r="H1536" s="28" t="s">
        <v>3010</v>
      </c>
      <c r="I1536" s="28" t="s">
        <v>1322</v>
      </c>
      <c r="J1536" s="28" t="s">
        <v>2757</v>
      </c>
    </row>
    <row r="1537" spans="1:10" x14ac:dyDescent="0.25">
      <c r="A1537" s="26">
        <v>12530</v>
      </c>
      <c r="B1537" s="26" t="s">
        <v>475</v>
      </c>
      <c r="C1537" s="27">
        <v>39675</v>
      </c>
      <c r="D1537" s="26">
        <v>2008</v>
      </c>
      <c r="E1537" s="26">
        <v>227</v>
      </c>
      <c r="F1537" s="26">
        <v>10</v>
      </c>
      <c r="G1537" s="26">
        <v>2270</v>
      </c>
      <c r="H1537" s="28" t="s">
        <v>3010</v>
      </c>
      <c r="I1537" s="28" t="s">
        <v>1274</v>
      </c>
      <c r="J1537" s="28" t="s">
        <v>2758</v>
      </c>
    </row>
    <row r="1538" spans="1:10" x14ac:dyDescent="0.25">
      <c r="A1538" s="26">
        <v>12531</v>
      </c>
      <c r="B1538" s="26" t="s">
        <v>475</v>
      </c>
      <c r="C1538" s="27">
        <v>39675</v>
      </c>
      <c r="D1538" s="26">
        <v>2008</v>
      </c>
      <c r="E1538" s="26">
        <v>267</v>
      </c>
      <c r="F1538" s="26">
        <v>404</v>
      </c>
      <c r="G1538" s="26">
        <v>49450</v>
      </c>
      <c r="H1538" s="28" t="s">
        <v>3010</v>
      </c>
      <c r="I1538" s="28" t="s">
        <v>1274</v>
      </c>
      <c r="J1538" s="28" t="s">
        <v>2759</v>
      </c>
    </row>
    <row r="1539" spans="1:10" x14ac:dyDescent="0.25">
      <c r="A1539" s="26">
        <v>12532</v>
      </c>
      <c r="B1539" s="26" t="s">
        <v>581</v>
      </c>
      <c r="C1539" s="27">
        <v>39678</v>
      </c>
      <c r="D1539" s="26">
        <v>2008</v>
      </c>
      <c r="E1539" s="26">
        <v>145</v>
      </c>
      <c r="F1539" s="26">
        <v>156</v>
      </c>
      <c r="G1539" s="26">
        <v>10707</v>
      </c>
      <c r="H1539" s="28" t="s">
        <v>3010</v>
      </c>
      <c r="I1539" s="28" t="s">
        <v>1283</v>
      </c>
      <c r="J1539" s="28" t="s">
        <v>2760</v>
      </c>
    </row>
    <row r="1540" spans="1:10" x14ac:dyDescent="0.25">
      <c r="A1540" s="26">
        <v>12533</v>
      </c>
      <c r="B1540" s="26" t="s">
        <v>581</v>
      </c>
      <c r="C1540" s="27">
        <v>39678</v>
      </c>
      <c r="D1540" s="26">
        <v>2008</v>
      </c>
      <c r="E1540" s="26">
        <v>302</v>
      </c>
      <c r="F1540" s="26">
        <v>255</v>
      </c>
      <c r="G1540" s="26">
        <v>42242</v>
      </c>
      <c r="H1540" s="28" t="s">
        <v>3010</v>
      </c>
      <c r="I1540" s="28" t="s">
        <v>1274</v>
      </c>
      <c r="J1540" s="28" t="s">
        <v>2761</v>
      </c>
    </row>
    <row r="1541" spans="1:10" x14ac:dyDescent="0.25">
      <c r="A1541" s="26">
        <v>12534</v>
      </c>
      <c r="B1541" s="26" t="s">
        <v>614</v>
      </c>
      <c r="C1541" s="27">
        <v>39679</v>
      </c>
      <c r="D1541" s="26">
        <v>2008</v>
      </c>
      <c r="E1541" s="26">
        <v>40</v>
      </c>
      <c r="F1541" s="26">
        <v>18</v>
      </c>
      <c r="G1541" s="26">
        <v>720</v>
      </c>
      <c r="H1541" s="28" t="s">
        <v>3010</v>
      </c>
      <c r="I1541" s="28" t="s">
        <v>1283</v>
      </c>
      <c r="J1541" s="28" t="s">
        <v>2762</v>
      </c>
    </row>
    <row r="1542" spans="1:10" x14ac:dyDescent="0.25">
      <c r="A1542" s="26">
        <v>12538</v>
      </c>
      <c r="B1542" s="26" t="s">
        <v>647</v>
      </c>
      <c r="C1542" s="27">
        <v>39680</v>
      </c>
      <c r="D1542" s="26">
        <v>2008</v>
      </c>
      <c r="E1542" s="26">
        <v>406</v>
      </c>
      <c r="F1542" s="26">
        <v>57</v>
      </c>
      <c r="G1542" s="26">
        <v>7625</v>
      </c>
      <c r="H1542" s="28" t="s">
        <v>3011</v>
      </c>
      <c r="I1542" s="28" t="s">
        <v>1272</v>
      </c>
      <c r="J1542" s="28" t="s">
        <v>2763</v>
      </c>
    </row>
    <row r="1543" spans="1:10" x14ac:dyDescent="0.25">
      <c r="A1543" s="26">
        <v>12547</v>
      </c>
      <c r="B1543" s="26" t="s">
        <v>830</v>
      </c>
      <c r="C1543" s="27">
        <v>39686</v>
      </c>
      <c r="D1543" s="26">
        <v>2008</v>
      </c>
      <c r="E1543" s="26">
        <v>309</v>
      </c>
      <c r="F1543" s="26">
        <v>27</v>
      </c>
      <c r="G1543" s="26">
        <v>15417</v>
      </c>
      <c r="H1543" s="28" t="s">
        <v>3011</v>
      </c>
      <c r="I1543" s="28" t="s">
        <v>1272</v>
      </c>
      <c r="J1543" s="28" t="s">
        <v>2764</v>
      </c>
    </row>
    <row r="1544" spans="1:10" x14ac:dyDescent="0.25">
      <c r="A1544" s="26">
        <v>12546</v>
      </c>
      <c r="B1544" s="26" t="s">
        <v>860</v>
      </c>
      <c r="C1544" s="27">
        <v>39687</v>
      </c>
      <c r="D1544" s="26">
        <v>2008</v>
      </c>
      <c r="E1544" s="26">
        <v>456</v>
      </c>
      <c r="F1544" s="26">
        <v>169</v>
      </c>
      <c r="G1544" s="26">
        <v>23330</v>
      </c>
      <c r="H1544" s="28" t="s">
        <v>3011</v>
      </c>
      <c r="I1544" s="28" t="s">
        <v>1272</v>
      </c>
      <c r="J1544" s="28" t="s">
        <v>2765</v>
      </c>
    </row>
    <row r="1545" spans="1:10" x14ac:dyDescent="0.25">
      <c r="A1545" s="26">
        <v>12570</v>
      </c>
      <c r="B1545" s="26" t="s">
        <v>100</v>
      </c>
      <c r="C1545" s="27">
        <v>39694</v>
      </c>
      <c r="D1545" s="26">
        <v>2008</v>
      </c>
      <c r="E1545" s="26">
        <v>9</v>
      </c>
      <c r="F1545" s="26">
        <v>66</v>
      </c>
      <c r="G1545" s="26">
        <v>594</v>
      </c>
      <c r="H1545" s="28" t="s">
        <v>3011</v>
      </c>
      <c r="I1545" s="28" t="s">
        <v>1272</v>
      </c>
      <c r="J1545" s="28" t="s">
        <v>2766</v>
      </c>
    </row>
    <row r="1546" spans="1:10" x14ac:dyDescent="0.25">
      <c r="A1546" s="26">
        <v>12548</v>
      </c>
      <c r="B1546" s="26" t="s">
        <v>129</v>
      </c>
      <c r="C1546" s="27">
        <v>39695</v>
      </c>
      <c r="D1546" s="26">
        <v>2008</v>
      </c>
      <c r="E1546" s="26">
        <v>48</v>
      </c>
      <c r="F1546" s="26">
        <v>4</v>
      </c>
      <c r="G1546" s="26">
        <v>192</v>
      </c>
      <c r="H1546" s="28" t="s">
        <v>3010</v>
      </c>
      <c r="I1546" s="28" t="s">
        <v>1283</v>
      </c>
      <c r="J1546" s="28" t="s">
        <v>2767</v>
      </c>
    </row>
    <row r="1547" spans="1:10" x14ac:dyDescent="0.25">
      <c r="A1547" s="26">
        <v>12572</v>
      </c>
      <c r="B1547" s="26" t="s">
        <v>129</v>
      </c>
      <c r="C1547" s="27">
        <v>39695</v>
      </c>
      <c r="D1547" s="26">
        <v>2008</v>
      </c>
      <c r="E1547" s="26">
        <v>321</v>
      </c>
      <c r="F1547" s="26">
        <v>17</v>
      </c>
      <c r="G1547" s="26">
        <v>5457</v>
      </c>
      <c r="H1547" s="28" t="s">
        <v>3011</v>
      </c>
      <c r="I1547" s="28" t="s">
        <v>1272</v>
      </c>
      <c r="J1547" s="28" t="s">
        <v>2768</v>
      </c>
    </row>
    <row r="1548" spans="1:10" x14ac:dyDescent="0.25">
      <c r="A1548" s="26">
        <v>12549</v>
      </c>
      <c r="B1548" s="26" t="s">
        <v>162</v>
      </c>
      <c r="C1548" s="27">
        <v>39696</v>
      </c>
      <c r="D1548" s="26">
        <v>2008</v>
      </c>
      <c r="E1548" s="26">
        <v>35</v>
      </c>
      <c r="F1548" s="26">
        <v>958</v>
      </c>
      <c r="G1548" s="26">
        <v>32730</v>
      </c>
      <c r="H1548" s="28" t="s">
        <v>3010</v>
      </c>
      <c r="I1548" s="28" t="s">
        <v>1274</v>
      </c>
      <c r="J1548" s="28" t="s">
        <v>2769</v>
      </c>
    </row>
    <row r="1549" spans="1:10" x14ac:dyDescent="0.25">
      <c r="A1549" s="26">
        <v>12550</v>
      </c>
      <c r="B1549" s="26" t="s">
        <v>162</v>
      </c>
      <c r="C1549" s="27">
        <v>39696</v>
      </c>
      <c r="D1549" s="26">
        <v>2008</v>
      </c>
      <c r="E1549" s="26">
        <v>273</v>
      </c>
      <c r="F1549" s="26">
        <v>737</v>
      </c>
      <c r="G1549" s="26">
        <v>61128</v>
      </c>
      <c r="H1549" s="28" t="s">
        <v>3010</v>
      </c>
      <c r="I1549" s="28" t="s">
        <v>1283</v>
      </c>
      <c r="J1549" s="28" t="s">
        <v>2770</v>
      </c>
    </row>
    <row r="1550" spans="1:10" x14ac:dyDescent="0.25">
      <c r="A1550" s="26">
        <v>12556</v>
      </c>
      <c r="B1550" s="26" t="s">
        <v>294</v>
      </c>
      <c r="C1550" s="27">
        <v>39700</v>
      </c>
      <c r="D1550" s="26">
        <v>2008</v>
      </c>
      <c r="E1550" s="26">
        <v>215</v>
      </c>
      <c r="F1550" s="26">
        <v>17</v>
      </c>
      <c r="G1550" s="26">
        <v>3655</v>
      </c>
      <c r="H1550" s="28" t="s">
        <v>3011</v>
      </c>
      <c r="I1550" s="28" t="s">
        <v>1272</v>
      </c>
      <c r="J1550" s="28" t="s">
        <v>2771</v>
      </c>
    </row>
    <row r="1551" spans="1:10" x14ac:dyDescent="0.25">
      <c r="A1551" s="26">
        <v>12551</v>
      </c>
      <c r="B1551" s="26" t="s">
        <v>328</v>
      </c>
      <c r="C1551" s="27">
        <v>39701</v>
      </c>
      <c r="D1551" s="26">
        <v>2008</v>
      </c>
      <c r="E1551" s="26">
        <v>52</v>
      </c>
      <c r="F1551" s="26">
        <v>15</v>
      </c>
      <c r="G1551" s="26">
        <v>780</v>
      </c>
      <c r="H1551" s="28" t="s">
        <v>3010</v>
      </c>
      <c r="I1551" s="28" t="s">
        <v>1274</v>
      </c>
      <c r="J1551" s="28" t="s">
        <v>2772</v>
      </c>
    </row>
    <row r="1552" spans="1:10" x14ac:dyDescent="0.25">
      <c r="A1552" s="26">
        <v>12557</v>
      </c>
      <c r="B1552" s="26" t="s">
        <v>328</v>
      </c>
      <c r="C1552" s="27">
        <v>39701</v>
      </c>
      <c r="D1552" s="26">
        <v>2008</v>
      </c>
      <c r="E1552" s="26">
        <v>300</v>
      </c>
      <c r="F1552" s="26">
        <v>16</v>
      </c>
      <c r="G1552" s="26">
        <v>4800</v>
      </c>
      <c r="H1552" s="28" t="s">
        <v>3011</v>
      </c>
      <c r="I1552" s="28" t="s">
        <v>1272</v>
      </c>
      <c r="J1552" s="28" t="s">
        <v>2773</v>
      </c>
    </row>
    <row r="1553" spans="1:10" x14ac:dyDescent="0.25">
      <c r="A1553" s="26">
        <v>12552</v>
      </c>
      <c r="B1553" s="26" t="s">
        <v>362</v>
      </c>
      <c r="C1553" s="27">
        <v>39702</v>
      </c>
      <c r="D1553" s="26">
        <v>2008</v>
      </c>
      <c r="E1553" s="26">
        <v>204</v>
      </c>
      <c r="F1553" s="26">
        <v>127</v>
      </c>
      <c r="G1553" s="26">
        <v>5643</v>
      </c>
      <c r="H1553" s="28" t="s">
        <v>3010</v>
      </c>
      <c r="I1553" s="28" t="s">
        <v>1283</v>
      </c>
      <c r="J1553" s="28" t="s">
        <v>2774</v>
      </c>
    </row>
    <row r="1554" spans="1:10" x14ac:dyDescent="0.25">
      <c r="A1554" s="26">
        <v>12560</v>
      </c>
      <c r="B1554" s="26" t="s">
        <v>362</v>
      </c>
      <c r="C1554" s="27">
        <v>39702</v>
      </c>
      <c r="D1554" s="26">
        <v>2008</v>
      </c>
      <c r="E1554" s="26">
        <v>347</v>
      </c>
      <c r="F1554" s="26">
        <v>4</v>
      </c>
      <c r="G1554" s="26">
        <v>1388</v>
      </c>
      <c r="H1554" s="28" t="s">
        <v>3011</v>
      </c>
      <c r="I1554" s="28" t="s">
        <v>1272</v>
      </c>
      <c r="J1554" s="28" t="s">
        <v>2775</v>
      </c>
    </row>
    <row r="1555" spans="1:10" x14ac:dyDescent="0.25">
      <c r="A1555" s="26">
        <v>12569</v>
      </c>
      <c r="B1555" s="26" t="s">
        <v>362</v>
      </c>
      <c r="C1555" s="27">
        <v>39702</v>
      </c>
      <c r="D1555" s="26">
        <v>2008</v>
      </c>
      <c r="E1555" s="26">
        <v>235</v>
      </c>
      <c r="F1555" s="26">
        <v>177</v>
      </c>
      <c r="G1555" s="26">
        <v>41595</v>
      </c>
      <c r="H1555" s="28" t="s">
        <v>3011</v>
      </c>
      <c r="I1555" s="28" t="s">
        <v>1272</v>
      </c>
      <c r="J1555" s="28" t="s">
        <v>2776</v>
      </c>
    </row>
    <row r="1556" spans="1:10" x14ac:dyDescent="0.25">
      <c r="A1556" s="26">
        <v>12553</v>
      </c>
      <c r="B1556" s="26" t="s">
        <v>395</v>
      </c>
      <c r="C1556" s="27">
        <v>39703</v>
      </c>
      <c r="D1556" s="26">
        <v>2008</v>
      </c>
      <c r="E1556" s="26">
        <v>128</v>
      </c>
      <c r="F1556" s="26">
        <v>734</v>
      </c>
      <c r="G1556" s="26">
        <v>24976</v>
      </c>
      <c r="H1556" s="28" t="s">
        <v>3010</v>
      </c>
      <c r="I1556" s="28" t="s">
        <v>1283</v>
      </c>
      <c r="J1556" s="28" t="s">
        <v>2777</v>
      </c>
    </row>
    <row r="1557" spans="1:10" x14ac:dyDescent="0.25">
      <c r="A1557" s="26">
        <v>12564</v>
      </c>
      <c r="B1557" s="26" t="s">
        <v>395</v>
      </c>
      <c r="C1557" s="27">
        <v>39703</v>
      </c>
      <c r="D1557" s="26">
        <v>2008</v>
      </c>
      <c r="E1557" s="26">
        <v>277</v>
      </c>
      <c r="F1557" s="26">
        <v>16</v>
      </c>
      <c r="G1557" s="26">
        <v>4432</v>
      </c>
      <c r="H1557" s="28" t="s">
        <v>3011</v>
      </c>
      <c r="I1557" s="28" t="s">
        <v>1272</v>
      </c>
      <c r="J1557" s="28" t="s">
        <v>2778</v>
      </c>
    </row>
    <row r="1558" spans="1:10" x14ac:dyDescent="0.25">
      <c r="A1558" s="26">
        <v>12561</v>
      </c>
      <c r="B1558" s="26" t="s">
        <v>479</v>
      </c>
      <c r="C1558" s="27">
        <v>39706</v>
      </c>
      <c r="D1558" s="26">
        <v>2008</v>
      </c>
      <c r="E1558" s="26">
        <v>300</v>
      </c>
      <c r="F1558" s="26">
        <v>4</v>
      </c>
      <c r="G1558" s="26">
        <v>1200</v>
      </c>
      <c r="H1558" s="28" t="s">
        <v>3011</v>
      </c>
      <c r="I1558" s="28" t="s">
        <v>1272</v>
      </c>
      <c r="J1558" s="28" t="s">
        <v>2779</v>
      </c>
    </row>
    <row r="1559" spans="1:10" x14ac:dyDescent="0.25">
      <c r="A1559" s="26">
        <v>12562</v>
      </c>
      <c r="B1559" s="26" t="s">
        <v>512</v>
      </c>
      <c r="C1559" s="27">
        <v>39707</v>
      </c>
      <c r="D1559" s="26">
        <v>2008</v>
      </c>
      <c r="E1559" s="26">
        <v>234</v>
      </c>
      <c r="F1559" s="26">
        <v>16</v>
      </c>
      <c r="G1559" s="26">
        <v>1496</v>
      </c>
      <c r="H1559" s="28" t="s">
        <v>3011</v>
      </c>
      <c r="I1559" s="28" t="s">
        <v>1272</v>
      </c>
      <c r="J1559" s="28" t="s">
        <v>2780</v>
      </c>
    </row>
    <row r="1560" spans="1:10" x14ac:dyDescent="0.25">
      <c r="A1560" s="26">
        <v>12567</v>
      </c>
      <c r="B1560" s="26" t="s">
        <v>706</v>
      </c>
      <c r="C1560" s="27">
        <v>39713</v>
      </c>
      <c r="D1560" s="26">
        <v>2008</v>
      </c>
      <c r="E1560" s="26">
        <v>270</v>
      </c>
      <c r="F1560" s="26">
        <v>14</v>
      </c>
      <c r="G1560" s="26">
        <v>3780</v>
      </c>
      <c r="H1560" s="28" t="s">
        <v>3011</v>
      </c>
      <c r="I1560" s="28" t="s">
        <v>1272</v>
      </c>
      <c r="J1560" s="28" t="s">
        <v>2781</v>
      </c>
    </row>
    <row r="1561" spans="1:10" x14ac:dyDescent="0.25">
      <c r="A1561" s="26">
        <v>12558</v>
      </c>
      <c r="B1561" s="26" t="s">
        <v>743</v>
      </c>
      <c r="C1561" s="27">
        <v>39714</v>
      </c>
      <c r="D1561" s="26">
        <v>2008</v>
      </c>
      <c r="E1561" s="26">
        <v>30</v>
      </c>
      <c r="F1561" s="26">
        <v>30</v>
      </c>
      <c r="G1561" s="26">
        <v>900</v>
      </c>
      <c r="H1561" s="28" t="s">
        <v>3011</v>
      </c>
      <c r="I1561" s="28" t="s">
        <v>1272</v>
      </c>
      <c r="J1561" s="28" t="s">
        <v>2782</v>
      </c>
    </row>
    <row r="1562" spans="1:10" x14ac:dyDescent="0.25">
      <c r="A1562" s="26">
        <v>12559</v>
      </c>
      <c r="B1562" s="26" t="s">
        <v>770</v>
      </c>
      <c r="C1562" s="27">
        <v>39715</v>
      </c>
      <c r="D1562" s="26">
        <v>2008</v>
      </c>
      <c r="E1562" s="26">
        <v>37</v>
      </c>
      <c r="F1562" s="26">
        <v>30</v>
      </c>
      <c r="G1562" s="26">
        <v>1110</v>
      </c>
      <c r="H1562" s="28" t="s">
        <v>3011</v>
      </c>
      <c r="I1562" s="28" t="s">
        <v>1272</v>
      </c>
      <c r="J1562" s="28" t="s">
        <v>2783</v>
      </c>
    </row>
    <row r="1563" spans="1:10" x14ac:dyDescent="0.25">
      <c r="A1563" s="26">
        <v>12563</v>
      </c>
      <c r="B1563" s="26" t="s">
        <v>770</v>
      </c>
      <c r="C1563" s="27">
        <v>39715</v>
      </c>
      <c r="D1563" s="26">
        <v>2008</v>
      </c>
      <c r="E1563" s="26">
        <v>90</v>
      </c>
      <c r="F1563" s="26">
        <v>56</v>
      </c>
      <c r="G1563" s="26">
        <v>5040</v>
      </c>
      <c r="H1563" s="28" t="s">
        <v>3011</v>
      </c>
      <c r="I1563" s="28" t="s">
        <v>1272</v>
      </c>
      <c r="J1563" s="28" t="s">
        <v>2784</v>
      </c>
    </row>
    <row r="1564" spans="1:10" x14ac:dyDescent="0.25">
      <c r="A1564" s="26">
        <v>12571</v>
      </c>
      <c r="B1564" s="26" t="s">
        <v>799</v>
      </c>
      <c r="C1564" s="27">
        <v>39716</v>
      </c>
      <c r="D1564" s="26">
        <v>2008</v>
      </c>
      <c r="E1564" s="26">
        <v>285</v>
      </c>
      <c r="F1564" s="26">
        <v>73</v>
      </c>
      <c r="G1564" s="26">
        <v>20805</v>
      </c>
      <c r="H1564" s="28" t="s">
        <v>3011</v>
      </c>
      <c r="I1564" s="28" t="s">
        <v>1272</v>
      </c>
      <c r="J1564" s="28" t="s">
        <v>2785</v>
      </c>
    </row>
    <row r="1565" spans="1:10" x14ac:dyDescent="0.25">
      <c r="A1565" s="26">
        <v>12555</v>
      </c>
      <c r="B1565" s="26" t="s">
        <v>929</v>
      </c>
      <c r="C1565" s="27">
        <v>39720</v>
      </c>
      <c r="D1565" s="26">
        <v>2008</v>
      </c>
      <c r="E1565" s="26">
        <v>248</v>
      </c>
      <c r="F1565" s="26">
        <v>92</v>
      </c>
      <c r="G1565" s="26">
        <v>11800</v>
      </c>
      <c r="H1565" s="28" t="s">
        <v>3010</v>
      </c>
      <c r="I1565" s="28" t="s">
        <v>1322</v>
      </c>
      <c r="J1565" s="28" t="s">
        <v>2786</v>
      </c>
    </row>
    <row r="1566" spans="1:10" x14ac:dyDescent="0.25">
      <c r="A1566" s="26">
        <v>12565</v>
      </c>
      <c r="B1566" s="26" t="s">
        <v>957</v>
      </c>
      <c r="C1566" s="27">
        <v>39721</v>
      </c>
      <c r="D1566" s="26">
        <v>2008</v>
      </c>
      <c r="E1566" s="26">
        <v>352</v>
      </c>
      <c r="F1566" s="26">
        <v>17</v>
      </c>
      <c r="G1566" s="26">
        <v>5984</v>
      </c>
      <c r="H1566" s="28" t="s">
        <v>3011</v>
      </c>
      <c r="I1566" s="28" t="s">
        <v>1272</v>
      </c>
      <c r="J1566" s="28" t="s">
        <v>2787</v>
      </c>
    </row>
    <row r="1567" spans="1:10" x14ac:dyDescent="0.25">
      <c r="A1567" s="26">
        <v>12566</v>
      </c>
      <c r="B1567" s="26" t="s">
        <v>957</v>
      </c>
      <c r="C1567" s="27">
        <v>39721</v>
      </c>
      <c r="D1567" s="26">
        <v>2008</v>
      </c>
      <c r="E1567" s="26">
        <v>45</v>
      </c>
      <c r="F1567" s="26">
        <v>23</v>
      </c>
      <c r="G1567" s="26">
        <v>1035</v>
      </c>
      <c r="H1567" s="28" t="s">
        <v>3011</v>
      </c>
      <c r="I1567" s="28" t="s">
        <v>1272</v>
      </c>
      <c r="J1567" s="28" t="s">
        <v>2788</v>
      </c>
    </row>
    <row r="1568" spans="1:10" x14ac:dyDescent="0.25">
      <c r="A1568" s="26">
        <v>12568</v>
      </c>
      <c r="B1568" s="26" t="s">
        <v>957</v>
      </c>
      <c r="C1568" s="27">
        <v>39721</v>
      </c>
      <c r="D1568" s="26">
        <v>2008</v>
      </c>
      <c r="E1568" s="26">
        <v>80</v>
      </c>
      <c r="F1568" s="26">
        <v>5</v>
      </c>
      <c r="G1568" s="26">
        <v>400</v>
      </c>
      <c r="H1568" s="28" t="s">
        <v>3011</v>
      </c>
      <c r="I1568" s="28" t="s">
        <v>1272</v>
      </c>
      <c r="J1568" s="28" t="s">
        <v>2789</v>
      </c>
    </row>
    <row r="1569" spans="1:10" x14ac:dyDescent="0.25">
      <c r="A1569" s="26">
        <v>12573</v>
      </c>
      <c r="B1569" s="26" t="s">
        <v>71</v>
      </c>
      <c r="C1569" s="27">
        <v>39723</v>
      </c>
      <c r="D1569" s="26">
        <v>2008</v>
      </c>
      <c r="E1569" s="26">
        <v>157</v>
      </c>
      <c r="F1569" s="26">
        <v>4</v>
      </c>
      <c r="G1569" s="26">
        <v>628</v>
      </c>
      <c r="H1569" s="28" t="s">
        <v>3010</v>
      </c>
      <c r="I1569" s="28" t="s">
        <v>1283</v>
      </c>
      <c r="J1569" s="28" t="s">
        <v>2790</v>
      </c>
    </row>
    <row r="1570" spans="1:10" x14ac:dyDescent="0.25">
      <c r="A1570" s="26">
        <v>12574</v>
      </c>
      <c r="B1570" s="26" t="s">
        <v>71</v>
      </c>
      <c r="C1570" s="27">
        <v>39723</v>
      </c>
      <c r="D1570" s="26">
        <v>2008</v>
      </c>
      <c r="E1570" s="26">
        <v>383</v>
      </c>
      <c r="F1570" s="26">
        <v>142</v>
      </c>
      <c r="G1570" s="26">
        <v>36845</v>
      </c>
      <c r="H1570" s="28" t="s">
        <v>3010</v>
      </c>
      <c r="I1570" s="28" t="s">
        <v>1322</v>
      </c>
      <c r="J1570" s="28" t="s">
        <v>2791</v>
      </c>
    </row>
    <row r="1571" spans="1:10" x14ac:dyDescent="0.25">
      <c r="A1571" s="26">
        <v>12621</v>
      </c>
      <c r="B1571" s="26" t="s">
        <v>103</v>
      </c>
      <c r="C1571" s="27">
        <v>39724</v>
      </c>
      <c r="D1571" s="26">
        <v>2008</v>
      </c>
      <c r="E1571" s="26">
        <v>71</v>
      </c>
      <c r="F1571" s="26">
        <v>54</v>
      </c>
      <c r="G1571" s="26">
        <v>3834</v>
      </c>
      <c r="H1571" s="28" t="s">
        <v>3011</v>
      </c>
      <c r="I1571" s="28" t="s">
        <v>1272</v>
      </c>
      <c r="J1571" s="28" t="s">
        <v>2573</v>
      </c>
    </row>
    <row r="1572" spans="1:10" x14ac:dyDescent="0.25">
      <c r="A1572" s="26">
        <v>12622</v>
      </c>
      <c r="B1572" s="26" t="s">
        <v>103</v>
      </c>
      <c r="C1572" s="27">
        <v>39724</v>
      </c>
      <c r="D1572" s="26">
        <v>2008</v>
      </c>
      <c r="E1572" s="26">
        <v>60</v>
      </c>
      <c r="F1572" s="26">
        <v>9</v>
      </c>
      <c r="G1572" s="26">
        <v>540</v>
      </c>
      <c r="H1572" s="28" t="s">
        <v>3011</v>
      </c>
      <c r="I1572" s="28" t="s">
        <v>1272</v>
      </c>
      <c r="J1572" s="28" t="s">
        <v>2792</v>
      </c>
    </row>
    <row r="1573" spans="1:10" x14ac:dyDescent="0.25">
      <c r="A1573" s="26">
        <v>12575</v>
      </c>
      <c r="B1573" s="26" t="s">
        <v>133</v>
      </c>
      <c r="C1573" s="27">
        <v>39725</v>
      </c>
      <c r="D1573" s="26">
        <v>2008</v>
      </c>
      <c r="E1573" s="26">
        <v>63</v>
      </c>
      <c r="F1573" s="26">
        <v>733</v>
      </c>
      <c r="G1573" s="26">
        <v>24778</v>
      </c>
      <c r="H1573" s="28" t="s">
        <v>3010</v>
      </c>
      <c r="I1573" s="28" t="s">
        <v>1299</v>
      </c>
      <c r="J1573" s="28" t="s">
        <v>2793</v>
      </c>
    </row>
    <row r="1574" spans="1:10" x14ac:dyDescent="0.25">
      <c r="A1574" s="26">
        <v>12576</v>
      </c>
      <c r="B1574" s="26" t="s">
        <v>238</v>
      </c>
      <c r="C1574" s="27">
        <v>39728</v>
      </c>
      <c r="D1574" s="26">
        <v>2008</v>
      </c>
      <c r="E1574" s="26">
        <v>1493</v>
      </c>
      <c r="F1574" s="26">
        <v>174</v>
      </c>
      <c r="G1574" s="26">
        <v>262461</v>
      </c>
      <c r="H1574" s="28" t="s">
        <v>3010</v>
      </c>
      <c r="I1574" s="28" t="s">
        <v>1299</v>
      </c>
      <c r="J1574" s="28" t="s">
        <v>2794</v>
      </c>
    </row>
    <row r="1575" spans="1:10" x14ac:dyDescent="0.25">
      <c r="A1575" s="26">
        <v>12578</v>
      </c>
      <c r="B1575" s="26" t="s">
        <v>238</v>
      </c>
      <c r="C1575" s="27">
        <v>39728</v>
      </c>
      <c r="D1575" s="26">
        <v>2008</v>
      </c>
      <c r="E1575" s="26">
        <v>99</v>
      </c>
      <c r="F1575" s="26">
        <v>11</v>
      </c>
      <c r="G1575" s="26">
        <v>1089</v>
      </c>
      <c r="H1575" s="28" t="s">
        <v>3010</v>
      </c>
      <c r="I1575" s="28" t="s">
        <v>1530</v>
      </c>
      <c r="J1575" s="28" t="s">
        <v>2795</v>
      </c>
    </row>
    <row r="1576" spans="1:10" x14ac:dyDescent="0.25">
      <c r="A1576" s="26">
        <v>12579</v>
      </c>
      <c r="B1576" s="26" t="s">
        <v>238</v>
      </c>
      <c r="C1576" s="27">
        <v>39728</v>
      </c>
      <c r="D1576" s="26">
        <v>2008</v>
      </c>
      <c r="E1576" s="26">
        <v>440</v>
      </c>
      <c r="F1576" s="26">
        <v>230</v>
      </c>
      <c r="G1576" s="26">
        <v>34028</v>
      </c>
      <c r="H1576" s="28" t="s">
        <v>3010</v>
      </c>
      <c r="I1576" s="28" t="s">
        <v>1299</v>
      </c>
      <c r="J1576" s="28" t="s">
        <v>2796</v>
      </c>
    </row>
    <row r="1577" spans="1:10" x14ac:dyDescent="0.25">
      <c r="A1577" s="26">
        <v>12580</v>
      </c>
      <c r="B1577" s="26" t="s">
        <v>238</v>
      </c>
      <c r="C1577" s="27">
        <v>39728</v>
      </c>
      <c r="D1577" s="26">
        <v>2008</v>
      </c>
      <c r="E1577" s="26">
        <v>940</v>
      </c>
      <c r="F1577" s="26">
        <v>92</v>
      </c>
      <c r="G1577" s="26">
        <v>7315</v>
      </c>
      <c r="H1577" s="28" t="s">
        <v>3010</v>
      </c>
      <c r="I1577" s="28" t="s">
        <v>1299</v>
      </c>
      <c r="J1577" s="28" t="s">
        <v>2797</v>
      </c>
    </row>
    <row r="1578" spans="1:10" x14ac:dyDescent="0.25">
      <c r="A1578" s="26">
        <v>12581</v>
      </c>
      <c r="B1578" s="26" t="s">
        <v>238</v>
      </c>
      <c r="C1578" s="27">
        <v>39728</v>
      </c>
      <c r="D1578" s="26">
        <v>2008</v>
      </c>
      <c r="E1578" s="26">
        <v>132</v>
      </c>
      <c r="F1578" s="26">
        <v>123</v>
      </c>
      <c r="G1578" s="26">
        <v>14178</v>
      </c>
      <c r="H1578" s="28" t="s">
        <v>3010</v>
      </c>
      <c r="I1578" s="28" t="s">
        <v>1322</v>
      </c>
      <c r="J1578" s="28" t="s">
        <v>2798</v>
      </c>
    </row>
    <row r="1579" spans="1:10" x14ac:dyDescent="0.25">
      <c r="A1579" s="26">
        <v>12583</v>
      </c>
      <c r="B1579" s="26" t="s">
        <v>238</v>
      </c>
      <c r="C1579" s="27">
        <v>39728</v>
      </c>
      <c r="D1579" s="26">
        <v>2008</v>
      </c>
      <c r="E1579" s="26">
        <v>187</v>
      </c>
      <c r="F1579" s="26">
        <v>418</v>
      </c>
      <c r="G1579" s="26">
        <v>19898</v>
      </c>
      <c r="H1579" s="28" t="s">
        <v>3010</v>
      </c>
      <c r="I1579" s="28" t="s">
        <v>1274</v>
      </c>
      <c r="J1579" s="28" t="s">
        <v>2799</v>
      </c>
    </row>
    <row r="1580" spans="1:10" x14ac:dyDescent="0.25">
      <c r="A1580" s="26">
        <v>12584</v>
      </c>
      <c r="B1580" s="26" t="s">
        <v>238</v>
      </c>
      <c r="C1580" s="27">
        <v>39728</v>
      </c>
      <c r="D1580" s="26">
        <v>2008</v>
      </c>
      <c r="E1580" s="26">
        <v>165</v>
      </c>
      <c r="F1580" s="26">
        <v>93</v>
      </c>
      <c r="G1580" s="26">
        <v>17745</v>
      </c>
      <c r="H1580" s="28" t="s">
        <v>3010</v>
      </c>
      <c r="I1580" s="28" t="s">
        <v>1322</v>
      </c>
      <c r="J1580" s="28" t="s">
        <v>2800</v>
      </c>
    </row>
    <row r="1581" spans="1:10" x14ac:dyDescent="0.25">
      <c r="A1581" s="26">
        <v>12585</v>
      </c>
      <c r="B1581" s="26" t="s">
        <v>238</v>
      </c>
      <c r="C1581" s="27">
        <v>39728</v>
      </c>
      <c r="D1581" s="26">
        <v>2008</v>
      </c>
      <c r="E1581" s="26">
        <v>45</v>
      </c>
      <c r="F1581" s="26">
        <v>9</v>
      </c>
      <c r="G1581" s="26">
        <v>405</v>
      </c>
      <c r="H1581" s="28" t="s">
        <v>3010</v>
      </c>
      <c r="I1581" s="28" t="s">
        <v>1299</v>
      </c>
      <c r="J1581" s="28" t="s">
        <v>2801</v>
      </c>
    </row>
    <row r="1582" spans="1:10" x14ac:dyDescent="0.25">
      <c r="A1582" s="26">
        <v>12586</v>
      </c>
      <c r="B1582" s="26" t="s">
        <v>238</v>
      </c>
      <c r="C1582" s="27">
        <v>39728</v>
      </c>
      <c r="D1582" s="26">
        <v>2008</v>
      </c>
      <c r="E1582" s="26">
        <v>1110</v>
      </c>
      <c r="F1582" s="26">
        <v>89</v>
      </c>
      <c r="G1582" s="26">
        <v>70229</v>
      </c>
      <c r="H1582" s="28" t="s">
        <v>3010</v>
      </c>
      <c r="I1582" s="28" t="s">
        <v>1274</v>
      </c>
      <c r="J1582" s="28" t="s">
        <v>2802</v>
      </c>
    </row>
    <row r="1583" spans="1:10" x14ac:dyDescent="0.25">
      <c r="A1583" s="26">
        <v>12587</v>
      </c>
      <c r="B1583" s="26" t="s">
        <v>238</v>
      </c>
      <c r="C1583" s="27">
        <v>39728</v>
      </c>
      <c r="D1583" s="26">
        <v>2008</v>
      </c>
      <c r="E1583" s="26">
        <v>161</v>
      </c>
      <c r="F1583" s="26">
        <v>734</v>
      </c>
      <c r="G1583" s="26">
        <v>36974</v>
      </c>
      <c r="H1583" s="28" t="s">
        <v>3010</v>
      </c>
      <c r="I1583" s="28" t="s">
        <v>1299</v>
      </c>
      <c r="J1583" s="28" t="s">
        <v>2803</v>
      </c>
    </row>
    <row r="1584" spans="1:10" x14ac:dyDescent="0.25">
      <c r="A1584" s="26">
        <v>12588</v>
      </c>
      <c r="B1584" s="26" t="s">
        <v>238</v>
      </c>
      <c r="C1584" s="27">
        <v>39728</v>
      </c>
      <c r="D1584" s="26">
        <v>2008</v>
      </c>
      <c r="E1584" s="26">
        <v>494</v>
      </c>
      <c r="F1584" s="26">
        <v>123</v>
      </c>
      <c r="G1584" s="26">
        <v>24375</v>
      </c>
      <c r="H1584" s="28" t="s">
        <v>3010</v>
      </c>
      <c r="I1584" s="28" t="s">
        <v>1299</v>
      </c>
      <c r="J1584" s="28" t="s">
        <v>2804</v>
      </c>
    </row>
    <row r="1585" spans="1:10" x14ac:dyDescent="0.25">
      <c r="A1585" s="26">
        <v>12589</v>
      </c>
      <c r="B1585" s="26" t="s">
        <v>238</v>
      </c>
      <c r="C1585" s="27">
        <v>39728</v>
      </c>
      <c r="D1585" s="26">
        <v>2008</v>
      </c>
      <c r="E1585" s="26">
        <v>1610</v>
      </c>
      <c r="F1585" s="26">
        <v>63</v>
      </c>
      <c r="G1585" s="26">
        <v>51100</v>
      </c>
      <c r="H1585" s="28" t="s">
        <v>3010</v>
      </c>
      <c r="I1585" s="28" t="s">
        <v>1299</v>
      </c>
      <c r="J1585" s="28" t="s">
        <v>2805</v>
      </c>
    </row>
    <row r="1586" spans="1:10" x14ac:dyDescent="0.25">
      <c r="A1586" s="26">
        <v>12590</v>
      </c>
      <c r="B1586" s="26" t="s">
        <v>238</v>
      </c>
      <c r="C1586" s="27">
        <v>39728</v>
      </c>
      <c r="D1586" s="26">
        <v>2008</v>
      </c>
      <c r="E1586" s="26">
        <v>192</v>
      </c>
      <c r="F1586" s="26">
        <v>438</v>
      </c>
      <c r="G1586" s="26">
        <v>24143</v>
      </c>
      <c r="H1586" s="28" t="s">
        <v>3010</v>
      </c>
      <c r="I1586" s="28" t="s">
        <v>1299</v>
      </c>
      <c r="J1586" s="28" t="s">
        <v>2806</v>
      </c>
    </row>
    <row r="1587" spans="1:10" x14ac:dyDescent="0.25">
      <c r="A1587" s="26">
        <v>12617</v>
      </c>
      <c r="B1587" s="26" t="s">
        <v>238</v>
      </c>
      <c r="C1587" s="27">
        <v>39728</v>
      </c>
      <c r="D1587" s="26">
        <v>2008</v>
      </c>
      <c r="E1587" s="26">
        <v>72</v>
      </c>
      <c r="F1587" s="26">
        <v>178</v>
      </c>
      <c r="G1587" s="26">
        <v>12816</v>
      </c>
      <c r="H1587" s="28" t="s">
        <v>3011</v>
      </c>
      <c r="I1587" s="28" t="s">
        <v>1272</v>
      </c>
      <c r="J1587" s="28" t="s">
        <v>2807</v>
      </c>
    </row>
    <row r="1588" spans="1:10" x14ac:dyDescent="0.25">
      <c r="A1588" s="26">
        <v>12591</v>
      </c>
      <c r="B1588" s="26" t="s">
        <v>275</v>
      </c>
      <c r="C1588" s="27">
        <v>39729</v>
      </c>
      <c r="D1588" s="26">
        <v>2008</v>
      </c>
      <c r="E1588" s="26">
        <v>120</v>
      </c>
      <c r="F1588" s="26">
        <v>11</v>
      </c>
      <c r="G1588" s="26">
        <v>1870</v>
      </c>
      <c r="H1588" s="28" t="s">
        <v>3010</v>
      </c>
      <c r="I1588" s="28" t="s">
        <v>1322</v>
      </c>
      <c r="J1588" s="28" t="s">
        <v>2808</v>
      </c>
    </row>
    <row r="1589" spans="1:10" x14ac:dyDescent="0.25">
      <c r="A1589" s="26">
        <v>12592</v>
      </c>
      <c r="B1589" s="26" t="s">
        <v>275</v>
      </c>
      <c r="C1589" s="27">
        <v>39729</v>
      </c>
      <c r="D1589" s="26">
        <v>2008</v>
      </c>
      <c r="E1589" s="26">
        <v>116</v>
      </c>
      <c r="F1589" s="26">
        <v>14</v>
      </c>
      <c r="G1589" s="26">
        <v>1624</v>
      </c>
      <c r="H1589" s="28" t="s">
        <v>3010</v>
      </c>
      <c r="I1589" s="28" t="s">
        <v>1274</v>
      </c>
      <c r="J1589" s="28" t="s">
        <v>2809</v>
      </c>
    </row>
    <row r="1590" spans="1:10" x14ac:dyDescent="0.25">
      <c r="A1590" s="26">
        <v>12593</v>
      </c>
      <c r="B1590" s="26" t="s">
        <v>275</v>
      </c>
      <c r="C1590" s="27">
        <v>39729</v>
      </c>
      <c r="D1590" s="26">
        <v>2008</v>
      </c>
      <c r="E1590" s="26">
        <v>74</v>
      </c>
      <c r="F1590" s="26">
        <v>15</v>
      </c>
      <c r="G1590" s="26">
        <v>2010</v>
      </c>
      <c r="H1590" s="28" t="s">
        <v>3010</v>
      </c>
      <c r="I1590" s="28" t="s">
        <v>1299</v>
      </c>
      <c r="J1590" s="28" t="s">
        <v>2810</v>
      </c>
    </row>
    <row r="1591" spans="1:10" x14ac:dyDescent="0.25">
      <c r="A1591" s="26">
        <v>12595</v>
      </c>
      <c r="B1591" s="26" t="s">
        <v>275</v>
      </c>
      <c r="C1591" s="27">
        <v>39729</v>
      </c>
      <c r="D1591" s="26">
        <v>2008</v>
      </c>
      <c r="E1591" s="26">
        <v>77</v>
      </c>
      <c r="F1591" s="26">
        <v>47</v>
      </c>
      <c r="G1591" s="26">
        <v>3619</v>
      </c>
      <c r="H1591" s="28" t="s">
        <v>3010</v>
      </c>
      <c r="I1591" s="28" t="s">
        <v>1274</v>
      </c>
      <c r="J1591" s="28" t="s">
        <v>2811</v>
      </c>
    </row>
    <row r="1592" spans="1:10" x14ac:dyDescent="0.25">
      <c r="A1592" s="26">
        <v>12596</v>
      </c>
      <c r="B1592" s="26" t="s">
        <v>275</v>
      </c>
      <c r="C1592" s="27">
        <v>39729</v>
      </c>
      <c r="D1592" s="26">
        <v>2008</v>
      </c>
      <c r="E1592" s="26">
        <v>121</v>
      </c>
      <c r="F1592" s="26">
        <v>25</v>
      </c>
      <c r="G1592" s="26">
        <v>3025</v>
      </c>
      <c r="H1592" s="28" t="s">
        <v>3010</v>
      </c>
      <c r="I1592" s="28" t="s">
        <v>1274</v>
      </c>
      <c r="J1592" s="28" t="s">
        <v>2812</v>
      </c>
    </row>
    <row r="1593" spans="1:10" x14ac:dyDescent="0.25">
      <c r="A1593" s="26">
        <v>12597</v>
      </c>
      <c r="B1593" s="26" t="s">
        <v>275</v>
      </c>
      <c r="C1593" s="27">
        <v>39729</v>
      </c>
      <c r="D1593" s="26">
        <v>2008</v>
      </c>
      <c r="E1593" s="26">
        <v>245</v>
      </c>
      <c r="F1593" s="26">
        <v>25</v>
      </c>
      <c r="G1593" s="26">
        <v>6125</v>
      </c>
      <c r="H1593" s="28" t="s">
        <v>3010</v>
      </c>
      <c r="I1593" s="28" t="s">
        <v>1299</v>
      </c>
      <c r="J1593" s="28" t="s">
        <v>2813</v>
      </c>
    </row>
    <row r="1594" spans="1:10" x14ac:dyDescent="0.25">
      <c r="A1594" s="26">
        <v>12618</v>
      </c>
      <c r="B1594" s="26" t="s">
        <v>275</v>
      </c>
      <c r="C1594" s="27">
        <v>39729</v>
      </c>
      <c r="D1594" s="26">
        <v>2008</v>
      </c>
      <c r="E1594" s="26">
        <v>253</v>
      </c>
      <c r="F1594" s="26">
        <v>99</v>
      </c>
      <c r="G1594" s="26">
        <v>25047</v>
      </c>
      <c r="H1594" s="28" t="s">
        <v>3011</v>
      </c>
      <c r="I1594" s="28" t="s">
        <v>1272</v>
      </c>
      <c r="J1594" s="28" t="s">
        <v>2814</v>
      </c>
    </row>
    <row r="1595" spans="1:10" x14ac:dyDescent="0.25">
      <c r="A1595" s="26">
        <v>12619</v>
      </c>
      <c r="B1595" s="26" t="s">
        <v>275</v>
      </c>
      <c r="C1595" s="27">
        <v>39729</v>
      </c>
      <c r="D1595" s="26">
        <v>2008</v>
      </c>
      <c r="E1595" s="26">
        <v>22</v>
      </c>
      <c r="F1595" s="26">
        <v>79</v>
      </c>
      <c r="G1595" s="26">
        <v>1738</v>
      </c>
      <c r="H1595" s="28" t="s">
        <v>3011</v>
      </c>
      <c r="I1595" s="28" t="s">
        <v>1272</v>
      </c>
      <c r="J1595" s="28" t="s">
        <v>2815</v>
      </c>
    </row>
    <row r="1596" spans="1:10" x14ac:dyDescent="0.25">
      <c r="A1596" s="26">
        <v>12620</v>
      </c>
      <c r="B1596" s="26" t="s">
        <v>275</v>
      </c>
      <c r="C1596" s="27">
        <v>39729</v>
      </c>
      <c r="D1596" s="26">
        <v>2008</v>
      </c>
      <c r="E1596" s="26">
        <v>30</v>
      </c>
      <c r="F1596" s="26">
        <v>178</v>
      </c>
      <c r="G1596" s="26">
        <v>5340</v>
      </c>
      <c r="H1596" s="28" t="s">
        <v>3011</v>
      </c>
      <c r="I1596" s="28" t="s">
        <v>1272</v>
      </c>
      <c r="J1596" s="28" t="s">
        <v>2816</v>
      </c>
    </row>
    <row r="1597" spans="1:10" x14ac:dyDescent="0.25">
      <c r="A1597" s="26">
        <v>12623</v>
      </c>
      <c r="B1597" s="26" t="s">
        <v>275</v>
      </c>
      <c r="C1597" s="27">
        <v>39729</v>
      </c>
      <c r="D1597" s="26">
        <v>2008</v>
      </c>
      <c r="E1597" s="26">
        <v>495</v>
      </c>
      <c r="F1597" s="26">
        <v>4</v>
      </c>
      <c r="G1597" s="26">
        <v>1980</v>
      </c>
      <c r="H1597" s="28" t="s">
        <v>3011</v>
      </c>
      <c r="I1597" s="28" t="s">
        <v>1272</v>
      </c>
      <c r="J1597" s="28" t="s">
        <v>2817</v>
      </c>
    </row>
    <row r="1598" spans="1:10" x14ac:dyDescent="0.25">
      <c r="A1598" s="26">
        <v>12635</v>
      </c>
      <c r="B1598" s="26" t="s">
        <v>275</v>
      </c>
      <c r="C1598" s="27">
        <v>39729</v>
      </c>
      <c r="D1598" s="26">
        <v>2008</v>
      </c>
      <c r="E1598" s="26">
        <v>55</v>
      </c>
      <c r="F1598" s="26">
        <v>29</v>
      </c>
      <c r="G1598" s="26">
        <v>1595</v>
      </c>
      <c r="H1598" s="28" t="s">
        <v>3011</v>
      </c>
      <c r="I1598" s="28" t="s">
        <v>1272</v>
      </c>
      <c r="J1598" s="28" t="s">
        <v>2817</v>
      </c>
    </row>
    <row r="1599" spans="1:10" x14ac:dyDescent="0.25">
      <c r="A1599" s="26">
        <v>12598</v>
      </c>
      <c r="B1599" s="26" t="s">
        <v>297</v>
      </c>
      <c r="C1599" s="27">
        <v>39730</v>
      </c>
      <c r="D1599" s="26">
        <v>2008</v>
      </c>
      <c r="E1599" s="26">
        <v>177</v>
      </c>
      <c r="F1599" s="26">
        <v>10</v>
      </c>
      <c r="G1599" s="26">
        <v>1770</v>
      </c>
      <c r="H1599" s="28" t="s">
        <v>3010</v>
      </c>
      <c r="I1599" s="28" t="s">
        <v>1299</v>
      </c>
      <c r="J1599" s="28" t="s">
        <v>2813</v>
      </c>
    </row>
    <row r="1600" spans="1:10" x14ac:dyDescent="0.25">
      <c r="A1600" s="26">
        <v>12599</v>
      </c>
      <c r="B1600" s="26" t="s">
        <v>297</v>
      </c>
      <c r="C1600" s="27">
        <v>39730</v>
      </c>
      <c r="D1600" s="26">
        <v>2008</v>
      </c>
      <c r="E1600" s="26">
        <v>58</v>
      </c>
      <c r="F1600" s="26">
        <v>6</v>
      </c>
      <c r="G1600" s="26">
        <v>348</v>
      </c>
      <c r="H1600" s="28" t="s">
        <v>3010</v>
      </c>
      <c r="I1600" s="28" t="s">
        <v>1274</v>
      </c>
      <c r="J1600" s="28" t="s">
        <v>2818</v>
      </c>
    </row>
    <row r="1601" spans="1:10" x14ac:dyDescent="0.25">
      <c r="A1601" s="26">
        <v>12600</v>
      </c>
      <c r="B1601" s="26" t="s">
        <v>297</v>
      </c>
      <c r="C1601" s="27">
        <v>39730</v>
      </c>
      <c r="D1601" s="26">
        <v>2008</v>
      </c>
      <c r="E1601" s="26">
        <v>34</v>
      </c>
      <c r="F1601" s="26">
        <v>13</v>
      </c>
      <c r="G1601" s="26">
        <v>442</v>
      </c>
      <c r="H1601" s="28" t="s">
        <v>3010</v>
      </c>
      <c r="I1601" s="28" t="s">
        <v>1299</v>
      </c>
      <c r="J1601" s="28" t="s">
        <v>2819</v>
      </c>
    </row>
    <row r="1602" spans="1:10" x14ac:dyDescent="0.25">
      <c r="A1602" s="26">
        <v>12601</v>
      </c>
      <c r="B1602" s="26" t="s">
        <v>297</v>
      </c>
      <c r="C1602" s="27">
        <v>39730</v>
      </c>
      <c r="D1602" s="26">
        <v>2008</v>
      </c>
      <c r="E1602" s="26">
        <v>82</v>
      </c>
      <c r="F1602" s="26">
        <v>28</v>
      </c>
      <c r="G1602" s="26">
        <v>2296</v>
      </c>
      <c r="H1602" s="28" t="s">
        <v>3010</v>
      </c>
      <c r="I1602" s="28" t="s">
        <v>1299</v>
      </c>
      <c r="J1602" s="28" t="s">
        <v>2820</v>
      </c>
    </row>
    <row r="1603" spans="1:10" x14ac:dyDescent="0.25">
      <c r="A1603" s="26">
        <v>12602</v>
      </c>
      <c r="B1603" s="26" t="s">
        <v>297</v>
      </c>
      <c r="C1603" s="27">
        <v>39730</v>
      </c>
      <c r="D1603" s="26">
        <v>2008</v>
      </c>
      <c r="E1603" s="26">
        <v>166</v>
      </c>
      <c r="F1603" s="26">
        <v>3</v>
      </c>
      <c r="G1603" s="26">
        <v>498</v>
      </c>
      <c r="H1603" s="28" t="s">
        <v>3010</v>
      </c>
      <c r="I1603" s="28" t="s">
        <v>1299</v>
      </c>
      <c r="J1603" s="28" t="s">
        <v>2821</v>
      </c>
    </row>
    <row r="1604" spans="1:10" x14ac:dyDescent="0.25">
      <c r="A1604" s="26">
        <v>12603</v>
      </c>
      <c r="B1604" s="26" t="s">
        <v>297</v>
      </c>
      <c r="C1604" s="27">
        <v>39730</v>
      </c>
      <c r="D1604" s="26">
        <v>2008</v>
      </c>
      <c r="E1604" s="26">
        <v>28</v>
      </c>
      <c r="F1604" s="26">
        <v>54</v>
      </c>
      <c r="G1604" s="26">
        <v>1512</v>
      </c>
      <c r="H1604" s="28" t="s">
        <v>3010</v>
      </c>
      <c r="I1604" s="28" t="s">
        <v>1274</v>
      </c>
      <c r="J1604" s="28" t="s">
        <v>2799</v>
      </c>
    </row>
    <row r="1605" spans="1:10" x14ac:dyDescent="0.25">
      <c r="A1605" s="26">
        <v>12604</v>
      </c>
      <c r="B1605" s="26" t="s">
        <v>297</v>
      </c>
      <c r="C1605" s="27">
        <v>39730</v>
      </c>
      <c r="D1605" s="26">
        <v>2008</v>
      </c>
      <c r="E1605" s="26">
        <v>3004</v>
      </c>
      <c r="F1605" s="26">
        <v>9</v>
      </c>
      <c r="G1605" s="26">
        <v>27036</v>
      </c>
      <c r="H1605" s="28" t="s">
        <v>3010</v>
      </c>
      <c r="I1605" s="28" t="s">
        <v>1322</v>
      </c>
      <c r="J1605" s="28" t="s">
        <v>2822</v>
      </c>
    </row>
    <row r="1606" spans="1:10" x14ac:dyDescent="0.25">
      <c r="A1606" s="26">
        <v>12606</v>
      </c>
      <c r="B1606" s="26" t="s">
        <v>333</v>
      </c>
      <c r="C1606" s="27">
        <v>39731</v>
      </c>
      <c r="D1606" s="26">
        <v>2008</v>
      </c>
      <c r="E1606" s="26">
        <v>19</v>
      </c>
      <c r="F1606" s="26">
        <v>53</v>
      </c>
      <c r="G1606" s="26">
        <v>1007</v>
      </c>
      <c r="H1606" s="28" t="s">
        <v>3010</v>
      </c>
      <c r="I1606" s="28" t="s">
        <v>1299</v>
      </c>
      <c r="J1606" s="28" t="s">
        <v>2823</v>
      </c>
    </row>
    <row r="1607" spans="1:10" x14ac:dyDescent="0.25">
      <c r="A1607" s="26">
        <v>12607</v>
      </c>
      <c r="B1607" s="26" t="s">
        <v>423</v>
      </c>
      <c r="C1607" s="27">
        <v>39734</v>
      </c>
      <c r="D1607" s="26">
        <v>2008</v>
      </c>
      <c r="E1607" s="26">
        <v>97</v>
      </c>
      <c r="F1607" s="26">
        <v>642</v>
      </c>
      <c r="G1607" s="26">
        <v>62274</v>
      </c>
      <c r="H1607" s="28" t="s">
        <v>3010</v>
      </c>
      <c r="I1607" s="28" t="s">
        <v>1274</v>
      </c>
      <c r="J1607" s="28" t="s">
        <v>2824</v>
      </c>
    </row>
    <row r="1608" spans="1:10" x14ac:dyDescent="0.25">
      <c r="A1608" s="26">
        <v>12608</v>
      </c>
      <c r="B1608" s="26" t="s">
        <v>449</v>
      </c>
      <c r="C1608" s="27">
        <v>39735</v>
      </c>
      <c r="D1608" s="26">
        <v>2008</v>
      </c>
      <c r="E1608" s="26">
        <v>175</v>
      </c>
      <c r="F1608" s="26">
        <v>20</v>
      </c>
      <c r="G1608" s="26">
        <v>3500</v>
      </c>
      <c r="H1608" s="28" t="s">
        <v>3010</v>
      </c>
      <c r="I1608" s="28" t="s">
        <v>1274</v>
      </c>
      <c r="J1608" s="28" t="s">
        <v>2825</v>
      </c>
    </row>
    <row r="1609" spans="1:10" x14ac:dyDescent="0.25">
      <c r="A1609" s="26">
        <v>12609</v>
      </c>
      <c r="B1609" s="26" t="s">
        <v>482</v>
      </c>
      <c r="C1609" s="27">
        <v>39736</v>
      </c>
      <c r="D1609" s="26">
        <v>2008</v>
      </c>
      <c r="E1609" s="26">
        <v>89</v>
      </c>
      <c r="F1609" s="26">
        <v>51</v>
      </c>
      <c r="G1609" s="26">
        <v>4539</v>
      </c>
      <c r="H1609" s="28" t="s">
        <v>3010</v>
      </c>
      <c r="I1609" s="28" t="s">
        <v>1274</v>
      </c>
      <c r="J1609" s="28" t="s">
        <v>2826</v>
      </c>
    </row>
    <row r="1610" spans="1:10" x14ac:dyDescent="0.25">
      <c r="A1610" s="26">
        <v>12624</v>
      </c>
      <c r="B1610" s="26" t="s">
        <v>482</v>
      </c>
      <c r="C1610" s="27">
        <v>39736</v>
      </c>
      <c r="D1610" s="26">
        <v>2008</v>
      </c>
      <c r="E1610" s="26">
        <v>285</v>
      </c>
      <c r="F1610" s="26">
        <v>54</v>
      </c>
      <c r="G1610" s="26">
        <v>15390</v>
      </c>
      <c r="H1610" s="28" t="s">
        <v>3011</v>
      </c>
      <c r="I1610" s="28" t="s">
        <v>1272</v>
      </c>
      <c r="J1610" s="28" t="s">
        <v>1929</v>
      </c>
    </row>
    <row r="1611" spans="1:10" x14ac:dyDescent="0.25">
      <c r="A1611" s="26">
        <v>12610</v>
      </c>
      <c r="B1611" s="26" t="s">
        <v>515</v>
      </c>
      <c r="C1611" s="27">
        <v>39737</v>
      </c>
      <c r="D1611" s="26">
        <v>2008</v>
      </c>
      <c r="E1611" s="26">
        <v>18</v>
      </c>
      <c r="F1611" s="26">
        <v>1297</v>
      </c>
      <c r="G1611" s="26">
        <v>23346</v>
      </c>
      <c r="H1611" s="28" t="s">
        <v>3010</v>
      </c>
      <c r="I1611" s="28" t="s">
        <v>1322</v>
      </c>
      <c r="J1611" s="28" t="s">
        <v>2827</v>
      </c>
    </row>
    <row r="1612" spans="1:10" x14ac:dyDescent="0.25">
      <c r="A1612" s="26">
        <v>12611</v>
      </c>
      <c r="B1612" s="26" t="s">
        <v>548</v>
      </c>
      <c r="C1612" s="27">
        <v>39738</v>
      </c>
      <c r="D1612" s="26">
        <v>2008</v>
      </c>
      <c r="E1612" s="26">
        <v>116</v>
      </c>
      <c r="F1612" s="26">
        <v>77</v>
      </c>
      <c r="G1612" s="26">
        <v>8024</v>
      </c>
      <c r="H1612" s="28" t="s">
        <v>3010</v>
      </c>
      <c r="I1612" s="28" t="s">
        <v>1449</v>
      </c>
      <c r="J1612" s="28" t="s">
        <v>2828</v>
      </c>
    </row>
    <row r="1613" spans="1:10" x14ac:dyDescent="0.25">
      <c r="A1613" s="26">
        <v>12612</v>
      </c>
      <c r="B1613" s="26" t="s">
        <v>548</v>
      </c>
      <c r="C1613" s="27">
        <v>39738</v>
      </c>
      <c r="D1613" s="26">
        <v>2008</v>
      </c>
      <c r="E1613" s="26">
        <v>134</v>
      </c>
      <c r="F1613" s="26">
        <v>16</v>
      </c>
      <c r="G1613" s="26">
        <v>2144</v>
      </c>
      <c r="H1613" s="28" t="s">
        <v>3010</v>
      </c>
      <c r="I1613" s="28" t="s">
        <v>1274</v>
      </c>
      <c r="J1613" s="28" t="s">
        <v>2829</v>
      </c>
    </row>
    <row r="1614" spans="1:10" x14ac:dyDescent="0.25">
      <c r="A1614" s="26">
        <v>12629</v>
      </c>
      <c r="B1614" s="26" t="s">
        <v>548</v>
      </c>
      <c r="C1614" s="27">
        <v>39738</v>
      </c>
      <c r="D1614" s="26">
        <v>2008</v>
      </c>
      <c r="E1614" s="26">
        <v>114</v>
      </c>
      <c r="F1614" s="26">
        <v>22</v>
      </c>
      <c r="G1614" s="26">
        <v>2508</v>
      </c>
      <c r="H1614" s="28" t="s">
        <v>3011</v>
      </c>
      <c r="I1614" s="28" t="s">
        <v>1272</v>
      </c>
      <c r="J1614" s="28" t="s">
        <v>2830</v>
      </c>
    </row>
    <row r="1615" spans="1:10" x14ac:dyDescent="0.25">
      <c r="A1615" s="26">
        <v>12614</v>
      </c>
      <c r="B1615" s="26" t="s">
        <v>680</v>
      </c>
      <c r="C1615" s="27">
        <v>39742</v>
      </c>
      <c r="D1615" s="26">
        <v>2008</v>
      </c>
      <c r="E1615" s="26">
        <v>22</v>
      </c>
      <c r="F1615" s="26">
        <v>63</v>
      </c>
      <c r="G1615" s="26">
        <v>1386</v>
      </c>
      <c r="H1615" s="28" t="s">
        <v>3010</v>
      </c>
      <c r="I1615" s="28" t="s">
        <v>1270</v>
      </c>
      <c r="J1615" s="28" t="s">
        <v>2831</v>
      </c>
    </row>
    <row r="1616" spans="1:10" x14ac:dyDescent="0.25">
      <c r="A1616" s="26">
        <v>12625</v>
      </c>
      <c r="B1616" s="26" t="s">
        <v>710</v>
      </c>
      <c r="C1616" s="27">
        <v>39743</v>
      </c>
      <c r="D1616" s="26">
        <v>2008</v>
      </c>
      <c r="E1616" s="26">
        <v>80</v>
      </c>
      <c r="F1616" s="26">
        <v>9</v>
      </c>
      <c r="G1616" s="26">
        <v>720</v>
      </c>
      <c r="H1616" s="28" t="s">
        <v>3011</v>
      </c>
      <c r="I1616" s="28" t="s">
        <v>1272</v>
      </c>
      <c r="J1616" s="28" t="s">
        <v>2832</v>
      </c>
    </row>
    <row r="1617" spans="1:10" x14ac:dyDescent="0.25">
      <c r="A1617" s="26">
        <v>12626</v>
      </c>
      <c r="B1617" s="26" t="s">
        <v>710</v>
      </c>
      <c r="C1617" s="27">
        <v>39743</v>
      </c>
      <c r="D1617" s="26">
        <v>2008</v>
      </c>
      <c r="E1617" s="26">
        <v>102</v>
      </c>
      <c r="F1617" s="26">
        <v>24</v>
      </c>
      <c r="G1617" s="26">
        <v>2448</v>
      </c>
      <c r="H1617" s="28" t="s">
        <v>3011</v>
      </c>
      <c r="I1617" s="28" t="s">
        <v>1272</v>
      </c>
      <c r="J1617" s="28" t="s">
        <v>2833</v>
      </c>
    </row>
    <row r="1618" spans="1:10" x14ac:dyDescent="0.25">
      <c r="A1618" s="26">
        <v>12627</v>
      </c>
      <c r="B1618" s="26" t="s">
        <v>710</v>
      </c>
      <c r="C1618" s="27">
        <v>39743</v>
      </c>
      <c r="D1618" s="26">
        <v>2008</v>
      </c>
      <c r="E1618" s="26">
        <v>60</v>
      </c>
      <c r="F1618" s="26">
        <v>41</v>
      </c>
      <c r="G1618" s="26">
        <v>2460</v>
      </c>
      <c r="H1618" s="28" t="s">
        <v>3011</v>
      </c>
      <c r="I1618" s="28" t="s">
        <v>1272</v>
      </c>
      <c r="J1618" s="28" t="s">
        <v>2834</v>
      </c>
    </row>
    <row r="1619" spans="1:10" x14ac:dyDescent="0.25">
      <c r="A1619" s="26">
        <v>12628</v>
      </c>
      <c r="B1619" s="26" t="s">
        <v>746</v>
      </c>
      <c r="C1619" s="27">
        <v>39744</v>
      </c>
      <c r="D1619" s="26">
        <v>2008</v>
      </c>
      <c r="E1619" s="26">
        <v>120</v>
      </c>
      <c r="F1619" s="26">
        <v>5</v>
      </c>
      <c r="G1619" s="26">
        <v>600</v>
      </c>
      <c r="H1619" s="28" t="s">
        <v>3011</v>
      </c>
      <c r="I1619" s="28" t="s">
        <v>1272</v>
      </c>
      <c r="J1619" s="28" t="s">
        <v>2835</v>
      </c>
    </row>
    <row r="1620" spans="1:10" x14ac:dyDescent="0.25">
      <c r="A1620" s="26">
        <v>12615</v>
      </c>
      <c r="B1620" s="26" t="s">
        <v>773</v>
      </c>
      <c r="C1620" s="27">
        <v>39745</v>
      </c>
      <c r="D1620" s="26">
        <v>2008</v>
      </c>
      <c r="E1620" s="26">
        <v>179</v>
      </c>
      <c r="F1620" s="26">
        <v>69</v>
      </c>
      <c r="G1620" s="26">
        <v>5276</v>
      </c>
      <c r="H1620" s="28" t="s">
        <v>3010</v>
      </c>
      <c r="I1620" s="28" t="s">
        <v>1274</v>
      </c>
      <c r="J1620" s="28" t="s">
        <v>2836</v>
      </c>
    </row>
    <row r="1621" spans="1:10" x14ac:dyDescent="0.25">
      <c r="A1621" s="26">
        <v>12630</v>
      </c>
      <c r="B1621" s="26" t="s">
        <v>899</v>
      </c>
      <c r="C1621" s="27">
        <v>39749</v>
      </c>
      <c r="D1621" s="26">
        <v>2008</v>
      </c>
      <c r="E1621" s="26">
        <v>283</v>
      </c>
      <c r="F1621" s="26">
        <v>99</v>
      </c>
      <c r="G1621" s="26">
        <v>28017</v>
      </c>
      <c r="H1621" s="28" t="s">
        <v>3011</v>
      </c>
      <c r="I1621" s="28" t="s">
        <v>1272</v>
      </c>
      <c r="J1621" s="28" t="s">
        <v>2837</v>
      </c>
    </row>
    <row r="1622" spans="1:10" x14ac:dyDescent="0.25">
      <c r="A1622" s="26">
        <v>12631</v>
      </c>
      <c r="B1622" s="26" t="s">
        <v>899</v>
      </c>
      <c r="C1622" s="27">
        <v>39749</v>
      </c>
      <c r="D1622" s="26">
        <v>2008</v>
      </c>
      <c r="E1622" s="26">
        <v>217</v>
      </c>
      <c r="F1622" s="26">
        <v>23</v>
      </c>
      <c r="G1622" s="26">
        <v>4991</v>
      </c>
      <c r="H1622" s="28" t="s">
        <v>3011</v>
      </c>
      <c r="I1622" s="28" t="s">
        <v>1272</v>
      </c>
      <c r="J1622" s="28" t="s">
        <v>2838</v>
      </c>
    </row>
    <row r="1623" spans="1:10" x14ac:dyDescent="0.25">
      <c r="A1623" s="26">
        <v>12616</v>
      </c>
      <c r="B1623" s="26" t="s">
        <v>932</v>
      </c>
      <c r="C1623" s="27">
        <v>39750</v>
      </c>
      <c r="D1623" s="26">
        <v>2008</v>
      </c>
      <c r="E1623" s="26">
        <v>30</v>
      </c>
      <c r="F1623" s="26">
        <v>85</v>
      </c>
      <c r="G1623" s="26">
        <v>2250</v>
      </c>
      <c r="H1623" s="28" t="s">
        <v>3010</v>
      </c>
      <c r="I1623" s="28" t="s">
        <v>1274</v>
      </c>
      <c r="J1623" s="28" t="s">
        <v>2839</v>
      </c>
    </row>
    <row r="1624" spans="1:10" x14ac:dyDescent="0.25">
      <c r="A1624" s="26">
        <v>12632</v>
      </c>
      <c r="B1624" s="26" t="s">
        <v>981</v>
      </c>
      <c r="C1624" s="27">
        <v>39752</v>
      </c>
      <c r="D1624" s="26">
        <v>2008</v>
      </c>
      <c r="E1624" s="26">
        <v>268</v>
      </c>
      <c r="F1624" s="26">
        <v>6</v>
      </c>
      <c r="G1624" s="26">
        <v>1608</v>
      </c>
      <c r="H1624" s="28" t="s">
        <v>3011</v>
      </c>
      <c r="I1624" s="28" t="s">
        <v>1272</v>
      </c>
      <c r="J1624" s="28" t="s">
        <v>2840</v>
      </c>
    </row>
    <row r="1625" spans="1:10" x14ac:dyDescent="0.25">
      <c r="A1625" s="26">
        <v>12636</v>
      </c>
      <c r="B1625" s="26" t="s">
        <v>40</v>
      </c>
      <c r="C1625" s="27">
        <v>39753</v>
      </c>
      <c r="D1625" s="26">
        <v>2008</v>
      </c>
      <c r="E1625" s="26">
        <v>36</v>
      </c>
      <c r="F1625" s="26">
        <v>40</v>
      </c>
      <c r="G1625" s="26">
        <v>1440</v>
      </c>
      <c r="H1625" s="28" t="s">
        <v>3010</v>
      </c>
      <c r="I1625" s="28" t="s">
        <v>1322</v>
      </c>
      <c r="J1625" s="28" t="s">
        <v>2841</v>
      </c>
    </row>
    <row r="1626" spans="1:10" x14ac:dyDescent="0.25">
      <c r="A1626" s="26">
        <v>12637</v>
      </c>
      <c r="B1626" s="26" t="s">
        <v>40</v>
      </c>
      <c r="C1626" s="27">
        <v>39753</v>
      </c>
      <c r="D1626" s="26">
        <v>2008</v>
      </c>
      <c r="E1626" s="26">
        <v>803</v>
      </c>
      <c r="F1626" s="26">
        <v>389</v>
      </c>
      <c r="G1626" s="26">
        <v>27325</v>
      </c>
      <c r="H1626" s="28" t="s">
        <v>3010</v>
      </c>
      <c r="I1626" s="28" t="s">
        <v>1274</v>
      </c>
      <c r="J1626" s="28" t="s">
        <v>2842</v>
      </c>
    </row>
    <row r="1627" spans="1:10" x14ac:dyDescent="0.25">
      <c r="A1627" s="26">
        <v>12638</v>
      </c>
      <c r="B1627" s="26" t="s">
        <v>40</v>
      </c>
      <c r="C1627" s="27">
        <v>39753</v>
      </c>
      <c r="D1627" s="26">
        <v>2008</v>
      </c>
      <c r="E1627" s="26">
        <v>128</v>
      </c>
      <c r="F1627" s="26">
        <v>93</v>
      </c>
      <c r="G1627" s="26">
        <v>11252</v>
      </c>
      <c r="H1627" s="28" t="s">
        <v>3010</v>
      </c>
      <c r="I1627" s="28" t="s">
        <v>1274</v>
      </c>
      <c r="J1627" s="28" t="s">
        <v>2843</v>
      </c>
    </row>
    <row r="1628" spans="1:10" x14ac:dyDescent="0.25">
      <c r="A1628" s="26">
        <v>12639</v>
      </c>
      <c r="B1628" s="26" t="s">
        <v>106</v>
      </c>
      <c r="C1628" s="27">
        <v>39755</v>
      </c>
      <c r="D1628" s="26">
        <v>2008</v>
      </c>
      <c r="E1628" s="26">
        <v>31</v>
      </c>
      <c r="F1628" s="26">
        <v>812</v>
      </c>
      <c r="G1628" s="26">
        <v>14508</v>
      </c>
      <c r="H1628" s="28" t="s">
        <v>3010</v>
      </c>
      <c r="I1628" s="28" t="s">
        <v>1270</v>
      </c>
      <c r="J1628" s="28" t="s">
        <v>2844</v>
      </c>
    </row>
    <row r="1629" spans="1:10" x14ac:dyDescent="0.25">
      <c r="A1629" s="26">
        <v>12640</v>
      </c>
      <c r="B1629" s="26" t="s">
        <v>167</v>
      </c>
      <c r="C1629" s="27">
        <v>39757</v>
      </c>
      <c r="D1629" s="26">
        <v>2008</v>
      </c>
      <c r="E1629" s="26">
        <v>10</v>
      </c>
      <c r="F1629" s="26">
        <v>76</v>
      </c>
      <c r="G1629" s="26">
        <v>678</v>
      </c>
      <c r="H1629" s="28" t="s">
        <v>3010</v>
      </c>
      <c r="I1629" s="28" t="s">
        <v>1270</v>
      </c>
      <c r="J1629" s="28" t="s">
        <v>2845</v>
      </c>
    </row>
    <row r="1630" spans="1:10" x14ac:dyDescent="0.25">
      <c r="A1630" s="26">
        <v>12641</v>
      </c>
      <c r="B1630" s="26" t="s">
        <v>200</v>
      </c>
      <c r="C1630" s="27">
        <v>39758</v>
      </c>
      <c r="D1630" s="26">
        <v>2008</v>
      </c>
      <c r="E1630" s="26">
        <v>93</v>
      </c>
      <c r="F1630" s="26">
        <v>900</v>
      </c>
      <c r="G1630" s="26">
        <v>8245</v>
      </c>
      <c r="H1630" s="28" t="s">
        <v>3010</v>
      </c>
      <c r="I1630" s="28" t="s">
        <v>1270</v>
      </c>
      <c r="J1630" s="28" t="s">
        <v>2846</v>
      </c>
    </row>
    <row r="1631" spans="1:10" x14ac:dyDescent="0.25">
      <c r="A1631" s="26">
        <v>12642</v>
      </c>
      <c r="B1631" s="26" t="s">
        <v>242</v>
      </c>
      <c r="C1631" s="27">
        <v>39759</v>
      </c>
      <c r="D1631" s="26">
        <v>2008</v>
      </c>
      <c r="E1631" s="26">
        <v>92</v>
      </c>
      <c r="F1631" s="26">
        <v>734</v>
      </c>
      <c r="G1631" s="26">
        <v>8542</v>
      </c>
      <c r="H1631" s="28" t="s">
        <v>3010</v>
      </c>
      <c r="I1631" s="28" t="s">
        <v>1274</v>
      </c>
      <c r="J1631" s="28" t="s">
        <v>2847</v>
      </c>
    </row>
    <row r="1632" spans="1:10" x14ac:dyDescent="0.25">
      <c r="A1632" s="26">
        <v>12643</v>
      </c>
      <c r="B1632" s="26" t="s">
        <v>301</v>
      </c>
      <c r="C1632" s="27">
        <v>39761</v>
      </c>
      <c r="D1632" s="26">
        <v>2008</v>
      </c>
      <c r="E1632" s="26">
        <v>383</v>
      </c>
      <c r="F1632" s="26">
        <v>833</v>
      </c>
      <c r="G1632" s="26">
        <v>175720</v>
      </c>
      <c r="H1632" s="28" t="s">
        <v>3010</v>
      </c>
      <c r="I1632" s="28" t="s">
        <v>1283</v>
      </c>
      <c r="J1632" s="28" t="s">
        <v>2848</v>
      </c>
    </row>
    <row r="1633" spans="1:10" x14ac:dyDescent="0.25">
      <c r="A1633" s="26">
        <v>12647</v>
      </c>
      <c r="B1633" s="26" t="s">
        <v>336</v>
      </c>
      <c r="C1633" s="27">
        <v>39762</v>
      </c>
      <c r="D1633" s="26">
        <v>2008</v>
      </c>
      <c r="E1633" s="26">
        <v>24</v>
      </c>
      <c r="F1633" s="26">
        <v>26</v>
      </c>
      <c r="G1633" s="26">
        <v>1196</v>
      </c>
      <c r="H1633" s="28" t="s">
        <v>3011</v>
      </c>
      <c r="I1633" s="28" t="s">
        <v>1272</v>
      </c>
      <c r="J1633" s="28" t="s">
        <v>2849</v>
      </c>
    </row>
    <row r="1634" spans="1:10" x14ac:dyDescent="0.25">
      <c r="A1634" s="26">
        <v>12653</v>
      </c>
      <c r="B1634" s="26" t="s">
        <v>336</v>
      </c>
      <c r="C1634" s="27">
        <v>39762</v>
      </c>
      <c r="D1634" s="26">
        <v>2008</v>
      </c>
      <c r="E1634" s="26">
        <v>282</v>
      </c>
      <c r="F1634" s="26">
        <v>24</v>
      </c>
      <c r="G1634" s="26">
        <v>2253</v>
      </c>
      <c r="H1634" s="28" t="s">
        <v>3011</v>
      </c>
      <c r="I1634" s="28" t="s">
        <v>1272</v>
      </c>
      <c r="J1634" s="28" t="s">
        <v>2850</v>
      </c>
    </row>
    <row r="1635" spans="1:10" x14ac:dyDescent="0.25">
      <c r="A1635" s="26">
        <v>12644</v>
      </c>
      <c r="B1635" s="26" t="s">
        <v>397</v>
      </c>
      <c r="C1635" s="27">
        <v>39764</v>
      </c>
      <c r="D1635" s="26">
        <v>2008</v>
      </c>
      <c r="E1635" s="26">
        <v>508</v>
      </c>
      <c r="F1635" s="26">
        <v>187</v>
      </c>
      <c r="G1635" s="26">
        <v>49036</v>
      </c>
      <c r="H1635" s="28" t="s">
        <v>3010</v>
      </c>
      <c r="I1635" s="28" t="s">
        <v>1283</v>
      </c>
      <c r="J1635" s="28" t="s">
        <v>2851</v>
      </c>
    </row>
    <row r="1636" spans="1:10" x14ac:dyDescent="0.25">
      <c r="A1636" s="26">
        <v>12654</v>
      </c>
      <c r="B1636" s="26" t="s">
        <v>427</v>
      </c>
      <c r="C1636" s="27">
        <v>39765</v>
      </c>
      <c r="D1636" s="26">
        <v>2008</v>
      </c>
      <c r="E1636" s="26">
        <v>420</v>
      </c>
      <c r="F1636" s="26">
        <v>21</v>
      </c>
      <c r="G1636" s="26">
        <v>819</v>
      </c>
      <c r="H1636" s="28" t="s">
        <v>3011</v>
      </c>
      <c r="I1636" s="28" t="s">
        <v>1272</v>
      </c>
      <c r="J1636" s="28" t="s">
        <v>2852</v>
      </c>
    </row>
    <row r="1637" spans="1:10" x14ac:dyDescent="0.25">
      <c r="A1637" s="26">
        <v>12655</v>
      </c>
      <c r="B1637" s="26" t="s">
        <v>551</v>
      </c>
      <c r="C1637" s="27">
        <v>39769</v>
      </c>
      <c r="D1637" s="26">
        <v>2008</v>
      </c>
      <c r="E1637" s="26">
        <v>282</v>
      </c>
      <c r="F1637" s="26">
        <v>21</v>
      </c>
      <c r="G1637" s="26">
        <v>1329</v>
      </c>
      <c r="H1637" s="28" t="s">
        <v>3011</v>
      </c>
      <c r="I1637" s="28" t="s">
        <v>1272</v>
      </c>
      <c r="J1637" s="28" t="s">
        <v>2853</v>
      </c>
    </row>
    <row r="1638" spans="1:10" x14ac:dyDescent="0.25">
      <c r="A1638" s="26">
        <v>12648</v>
      </c>
      <c r="B1638" s="26" t="s">
        <v>589</v>
      </c>
      <c r="C1638" s="27">
        <v>39770</v>
      </c>
      <c r="D1638" s="26">
        <v>2008</v>
      </c>
      <c r="E1638" s="26">
        <v>315</v>
      </c>
      <c r="F1638" s="26">
        <v>24</v>
      </c>
      <c r="G1638" s="26">
        <v>7560</v>
      </c>
      <c r="H1638" s="28" t="s">
        <v>3011</v>
      </c>
      <c r="I1638" s="28" t="s">
        <v>1272</v>
      </c>
      <c r="J1638" s="28" t="s">
        <v>2854</v>
      </c>
    </row>
    <row r="1639" spans="1:10" x14ac:dyDescent="0.25">
      <c r="A1639" s="26">
        <v>12652</v>
      </c>
      <c r="B1639" s="26" t="s">
        <v>589</v>
      </c>
      <c r="C1639" s="27">
        <v>39770</v>
      </c>
      <c r="D1639" s="26">
        <v>2008</v>
      </c>
      <c r="E1639" s="26">
        <v>19</v>
      </c>
      <c r="F1639" s="26">
        <v>180</v>
      </c>
      <c r="G1639" s="26">
        <v>3420</v>
      </c>
      <c r="H1639" s="28" t="s">
        <v>3011</v>
      </c>
      <c r="I1639" s="28" t="s">
        <v>1272</v>
      </c>
      <c r="J1639" s="28" t="s">
        <v>2855</v>
      </c>
    </row>
    <row r="1640" spans="1:10" x14ac:dyDescent="0.25">
      <c r="A1640" s="26">
        <v>12645</v>
      </c>
      <c r="B1640" s="26" t="s">
        <v>622</v>
      </c>
      <c r="C1640" s="27">
        <v>39771</v>
      </c>
      <c r="D1640" s="26">
        <v>2008</v>
      </c>
      <c r="E1640" s="26">
        <v>345</v>
      </c>
      <c r="F1640" s="26">
        <v>92</v>
      </c>
      <c r="G1640" s="26">
        <v>17870</v>
      </c>
      <c r="H1640" s="28" t="s">
        <v>3010</v>
      </c>
      <c r="I1640" s="28" t="s">
        <v>1274</v>
      </c>
      <c r="J1640" s="28" t="s">
        <v>2856</v>
      </c>
    </row>
    <row r="1641" spans="1:10" x14ac:dyDescent="0.25">
      <c r="A1641" s="26">
        <v>12650</v>
      </c>
      <c r="B1641" s="26" t="s">
        <v>622</v>
      </c>
      <c r="C1641" s="27">
        <v>39771</v>
      </c>
      <c r="D1641" s="26">
        <v>2008</v>
      </c>
      <c r="E1641" s="26">
        <v>284</v>
      </c>
      <c r="F1641" s="26">
        <v>37</v>
      </c>
      <c r="G1641" s="26">
        <v>10508</v>
      </c>
      <c r="H1641" s="28" t="s">
        <v>3011</v>
      </c>
      <c r="I1641" s="28" t="s">
        <v>1272</v>
      </c>
      <c r="J1641" s="28" t="s">
        <v>2857</v>
      </c>
    </row>
    <row r="1642" spans="1:10" x14ac:dyDescent="0.25">
      <c r="A1642" s="26">
        <v>12651</v>
      </c>
      <c r="B1642" s="26" t="s">
        <v>655</v>
      </c>
      <c r="C1642" s="27">
        <v>39772</v>
      </c>
      <c r="D1642" s="26">
        <v>2008</v>
      </c>
      <c r="E1642" s="26">
        <v>188</v>
      </c>
      <c r="F1642" s="26">
        <v>5</v>
      </c>
      <c r="G1642" s="26">
        <v>940</v>
      </c>
      <c r="H1642" s="28" t="s">
        <v>3011</v>
      </c>
      <c r="I1642" s="28" t="s">
        <v>1272</v>
      </c>
      <c r="J1642" s="28" t="s">
        <v>2858</v>
      </c>
    </row>
    <row r="1643" spans="1:10" x14ac:dyDescent="0.25">
      <c r="A1643" s="26">
        <v>12657</v>
      </c>
      <c r="B1643" s="26" t="s">
        <v>683</v>
      </c>
      <c r="C1643" s="27">
        <v>39773</v>
      </c>
      <c r="D1643" s="26">
        <v>2008</v>
      </c>
      <c r="E1643" s="26">
        <v>180</v>
      </c>
      <c r="F1643" s="26">
        <v>26</v>
      </c>
      <c r="G1643" s="26">
        <v>4680</v>
      </c>
      <c r="H1643" s="28" t="s">
        <v>3011</v>
      </c>
      <c r="I1643" s="28" t="s">
        <v>1272</v>
      </c>
      <c r="J1643" s="28" t="s">
        <v>2859</v>
      </c>
    </row>
    <row r="1644" spans="1:10" x14ac:dyDescent="0.25">
      <c r="A1644" s="26">
        <v>12660</v>
      </c>
      <c r="B1644" s="26" t="s">
        <v>683</v>
      </c>
      <c r="C1644" s="27">
        <v>39773</v>
      </c>
      <c r="D1644" s="26">
        <v>2008</v>
      </c>
      <c r="E1644" s="26">
        <v>396</v>
      </c>
      <c r="F1644" s="26">
        <v>13</v>
      </c>
      <c r="G1644" s="26">
        <v>5148</v>
      </c>
      <c r="H1644" s="28" t="s">
        <v>3011</v>
      </c>
      <c r="I1644" s="28" t="s">
        <v>1272</v>
      </c>
      <c r="J1644" s="28" t="s">
        <v>2860</v>
      </c>
    </row>
    <row r="1645" spans="1:10" x14ac:dyDescent="0.25">
      <c r="A1645" s="26">
        <v>12662</v>
      </c>
      <c r="B1645" s="26" t="s">
        <v>714</v>
      </c>
      <c r="C1645" s="27">
        <v>39774</v>
      </c>
      <c r="D1645" s="26">
        <v>2008</v>
      </c>
      <c r="E1645" s="26">
        <v>180</v>
      </c>
      <c r="F1645" s="26">
        <v>8</v>
      </c>
      <c r="G1645" s="26">
        <v>1920</v>
      </c>
      <c r="H1645" s="28" t="s">
        <v>3011</v>
      </c>
      <c r="I1645" s="28" t="s">
        <v>1272</v>
      </c>
      <c r="J1645" s="28" t="s">
        <v>2861</v>
      </c>
    </row>
    <row r="1646" spans="1:10" x14ac:dyDescent="0.25">
      <c r="A1646" s="26">
        <v>12646</v>
      </c>
      <c r="B1646" s="26" t="s">
        <v>778</v>
      </c>
      <c r="C1646" s="27">
        <v>39776</v>
      </c>
      <c r="D1646" s="26">
        <v>2008</v>
      </c>
      <c r="E1646" s="26">
        <v>131</v>
      </c>
      <c r="F1646" s="26">
        <v>172</v>
      </c>
      <c r="G1646" s="26">
        <v>6795</v>
      </c>
      <c r="H1646" s="28" t="s">
        <v>3010</v>
      </c>
      <c r="I1646" s="28" t="s">
        <v>1299</v>
      </c>
      <c r="J1646" s="28" t="s">
        <v>2862</v>
      </c>
    </row>
    <row r="1647" spans="1:10" x14ac:dyDescent="0.25">
      <c r="A1647" s="26">
        <v>12658</v>
      </c>
      <c r="B1647" s="26" t="s">
        <v>803</v>
      </c>
      <c r="C1647" s="27">
        <v>39777</v>
      </c>
      <c r="D1647" s="26">
        <v>2008</v>
      </c>
      <c r="E1647" s="26">
        <v>24</v>
      </c>
      <c r="F1647" s="26">
        <v>234</v>
      </c>
      <c r="G1647" s="26">
        <v>2331</v>
      </c>
      <c r="H1647" s="28" t="s">
        <v>3011</v>
      </c>
      <c r="I1647" s="28" t="s">
        <v>1272</v>
      </c>
      <c r="J1647" s="28" t="s">
        <v>2863</v>
      </c>
    </row>
    <row r="1648" spans="1:10" x14ac:dyDescent="0.25">
      <c r="A1648" s="26">
        <v>12661</v>
      </c>
      <c r="B1648" s="26" t="s">
        <v>803</v>
      </c>
      <c r="C1648" s="27">
        <v>39777</v>
      </c>
      <c r="D1648" s="26">
        <v>2008</v>
      </c>
      <c r="E1648" s="26">
        <v>289</v>
      </c>
      <c r="F1648" s="26">
        <v>32</v>
      </c>
      <c r="G1648" s="26">
        <v>8954</v>
      </c>
      <c r="H1648" s="28" t="s">
        <v>3011</v>
      </c>
      <c r="I1648" s="28" t="s">
        <v>1272</v>
      </c>
      <c r="J1648" s="28" t="s">
        <v>2864</v>
      </c>
    </row>
    <row r="1649" spans="1:10" x14ac:dyDescent="0.25">
      <c r="A1649" s="26">
        <v>12656</v>
      </c>
      <c r="B1649" s="26" t="s">
        <v>870</v>
      </c>
      <c r="C1649" s="27">
        <v>39779</v>
      </c>
      <c r="D1649" s="26">
        <v>2008</v>
      </c>
      <c r="E1649" s="26">
        <v>179</v>
      </c>
      <c r="F1649" s="26">
        <v>173</v>
      </c>
      <c r="G1649" s="26">
        <v>30967</v>
      </c>
      <c r="H1649" s="28" t="s">
        <v>3011</v>
      </c>
      <c r="I1649" s="28" t="s">
        <v>1272</v>
      </c>
      <c r="J1649" s="28" t="s">
        <v>2865</v>
      </c>
    </row>
    <row r="1650" spans="1:10" x14ac:dyDescent="0.25">
      <c r="A1650" s="26">
        <v>12659</v>
      </c>
      <c r="B1650" s="26" t="s">
        <v>870</v>
      </c>
      <c r="C1650" s="27">
        <v>39779</v>
      </c>
      <c r="D1650" s="26">
        <v>2008</v>
      </c>
      <c r="E1650" s="26">
        <v>26</v>
      </c>
      <c r="F1650" s="26">
        <v>223</v>
      </c>
      <c r="G1650" s="26">
        <v>6230</v>
      </c>
      <c r="H1650" s="28" t="s">
        <v>3011</v>
      </c>
      <c r="I1650" s="28" t="s">
        <v>1272</v>
      </c>
      <c r="J1650" s="28" t="s">
        <v>2866</v>
      </c>
    </row>
    <row r="1651" spans="1:10" x14ac:dyDescent="0.25">
      <c r="A1651" s="26">
        <v>12664</v>
      </c>
      <c r="B1651" s="26" t="s">
        <v>870</v>
      </c>
      <c r="C1651" s="27">
        <v>39779</v>
      </c>
      <c r="D1651" s="26">
        <v>2008</v>
      </c>
      <c r="E1651" s="26">
        <v>240</v>
      </c>
      <c r="F1651" s="26">
        <v>9</v>
      </c>
      <c r="G1651" s="26">
        <v>2160</v>
      </c>
      <c r="H1651" s="28" t="s">
        <v>3011</v>
      </c>
      <c r="I1651" s="28" t="s">
        <v>1272</v>
      </c>
      <c r="J1651" s="28" t="s">
        <v>2867</v>
      </c>
    </row>
    <row r="1652" spans="1:10" x14ac:dyDescent="0.25">
      <c r="A1652" s="26">
        <v>12676</v>
      </c>
      <c r="B1652" s="26" t="s">
        <v>44</v>
      </c>
      <c r="C1652" s="27">
        <v>39783</v>
      </c>
      <c r="D1652" s="26">
        <v>2008</v>
      </c>
      <c r="E1652" s="26">
        <v>300</v>
      </c>
      <c r="F1652" s="26">
        <v>3</v>
      </c>
      <c r="G1652" s="26">
        <v>900</v>
      </c>
      <c r="H1652" s="28" t="s">
        <v>3011</v>
      </c>
      <c r="I1652" s="28" t="s">
        <v>1272</v>
      </c>
      <c r="J1652" s="28" t="s">
        <v>2868</v>
      </c>
    </row>
    <row r="1653" spans="1:10" x14ac:dyDescent="0.25">
      <c r="A1653" s="26">
        <v>12665</v>
      </c>
      <c r="B1653" s="26" t="s">
        <v>110</v>
      </c>
      <c r="C1653" s="27">
        <v>39785</v>
      </c>
      <c r="D1653" s="26">
        <v>2008</v>
      </c>
      <c r="E1653" s="26">
        <v>81</v>
      </c>
      <c r="F1653" s="26">
        <v>254</v>
      </c>
      <c r="G1653" s="26">
        <v>7834</v>
      </c>
      <c r="H1653" s="28" t="s">
        <v>3010</v>
      </c>
      <c r="I1653" s="28" t="s">
        <v>1274</v>
      </c>
      <c r="J1653" s="28" t="s">
        <v>2869</v>
      </c>
    </row>
    <row r="1654" spans="1:10" x14ac:dyDescent="0.25">
      <c r="A1654" s="26">
        <v>12675</v>
      </c>
      <c r="B1654" s="26" t="s">
        <v>110</v>
      </c>
      <c r="C1654" s="27">
        <v>39785</v>
      </c>
      <c r="D1654" s="26">
        <v>2008</v>
      </c>
      <c r="E1654" s="26">
        <v>434</v>
      </c>
      <c r="F1654" s="26">
        <v>47</v>
      </c>
      <c r="G1654" s="26">
        <v>20398</v>
      </c>
      <c r="H1654" s="28" t="s">
        <v>3011</v>
      </c>
      <c r="I1654" s="28" t="s">
        <v>1272</v>
      </c>
      <c r="J1654" s="28" t="s">
        <v>2870</v>
      </c>
    </row>
    <row r="1655" spans="1:10" x14ac:dyDescent="0.25">
      <c r="A1655" s="26">
        <v>12677</v>
      </c>
      <c r="B1655" s="26" t="s">
        <v>110</v>
      </c>
      <c r="C1655" s="27">
        <v>39785</v>
      </c>
      <c r="D1655" s="26">
        <v>2008</v>
      </c>
      <c r="E1655" s="26">
        <v>220</v>
      </c>
      <c r="F1655" s="26">
        <v>143</v>
      </c>
      <c r="G1655" s="26">
        <v>30650</v>
      </c>
      <c r="H1655" s="28" t="s">
        <v>3011</v>
      </c>
      <c r="I1655" s="28" t="s">
        <v>1272</v>
      </c>
      <c r="J1655" s="28" t="s">
        <v>2871</v>
      </c>
    </row>
    <row r="1656" spans="1:10" x14ac:dyDescent="0.25">
      <c r="A1656" s="26">
        <v>12678</v>
      </c>
      <c r="B1656" s="26" t="s">
        <v>110</v>
      </c>
      <c r="C1656" s="27">
        <v>39785</v>
      </c>
      <c r="D1656" s="26">
        <v>2008</v>
      </c>
      <c r="E1656" s="26">
        <v>315</v>
      </c>
      <c r="F1656" s="26">
        <v>27</v>
      </c>
      <c r="G1656" s="26">
        <v>18123</v>
      </c>
      <c r="H1656" s="28" t="s">
        <v>3011</v>
      </c>
      <c r="I1656" s="28" t="s">
        <v>1272</v>
      </c>
      <c r="J1656" s="28" t="s">
        <v>2872</v>
      </c>
    </row>
    <row r="1657" spans="1:10" x14ac:dyDescent="0.25">
      <c r="A1657" s="26">
        <v>12680</v>
      </c>
      <c r="B1657" s="26" t="s">
        <v>171</v>
      </c>
      <c r="C1657" s="27">
        <v>39787</v>
      </c>
      <c r="D1657" s="26">
        <v>2008</v>
      </c>
      <c r="E1657" s="26">
        <v>83</v>
      </c>
      <c r="F1657" s="26">
        <v>219</v>
      </c>
      <c r="G1657" s="26">
        <v>13697</v>
      </c>
      <c r="H1657" s="28" t="s">
        <v>3011</v>
      </c>
      <c r="I1657" s="28" t="s">
        <v>1272</v>
      </c>
      <c r="J1657" s="28" t="s">
        <v>2873</v>
      </c>
    </row>
    <row r="1658" spans="1:10" x14ac:dyDescent="0.25">
      <c r="A1658" s="26">
        <v>12666</v>
      </c>
      <c r="B1658" s="26" t="s">
        <v>204</v>
      </c>
      <c r="C1658" s="27">
        <v>39788</v>
      </c>
      <c r="D1658" s="26">
        <v>2008</v>
      </c>
      <c r="E1658" s="26">
        <v>0</v>
      </c>
      <c r="F1658" s="26">
        <v>2512</v>
      </c>
      <c r="G1658" s="26">
        <v>59712</v>
      </c>
      <c r="H1658" s="28" t="s">
        <v>3010</v>
      </c>
      <c r="I1658" s="28" t="s">
        <v>1270</v>
      </c>
      <c r="J1658" s="28" t="s">
        <v>1886</v>
      </c>
    </row>
    <row r="1659" spans="1:10" x14ac:dyDescent="0.25">
      <c r="A1659" s="26">
        <v>12667</v>
      </c>
      <c r="B1659" s="26" t="s">
        <v>277</v>
      </c>
      <c r="C1659" s="27">
        <v>39790</v>
      </c>
      <c r="D1659" s="26">
        <v>2008</v>
      </c>
      <c r="E1659" s="26">
        <v>213</v>
      </c>
      <c r="F1659" s="26">
        <v>120</v>
      </c>
      <c r="G1659" s="26">
        <v>17304</v>
      </c>
      <c r="H1659" s="28" t="s">
        <v>3010</v>
      </c>
      <c r="I1659" s="28" t="s">
        <v>1274</v>
      </c>
      <c r="J1659" s="28" t="s">
        <v>2874</v>
      </c>
    </row>
    <row r="1660" spans="1:10" x14ac:dyDescent="0.25">
      <c r="A1660" s="26">
        <v>12674</v>
      </c>
      <c r="B1660" s="26" t="s">
        <v>277</v>
      </c>
      <c r="C1660" s="27">
        <v>39790</v>
      </c>
      <c r="D1660" s="26">
        <v>2008</v>
      </c>
      <c r="E1660" s="26">
        <v>300</v>
      </c>
      <c r="F1660" s="26">
        <v>313</v>
      </c>
      <c r="G1660" s="26">
        <v>76830</v>
      </c>
      <c r="H1660" s="28" t="s">
        <v>3011</v>
      </c>
      <c r="I1660" s="28" t="s">
        <v>1272</v>
      </c>
      <c r="J1660" s="28" t="s">
        <v>2875</v>
      </c>
    </row>
    <row r="1661" spans="1:10" x14ac:dyDescent="0.25">
      <c r="A1661" s="26">
        <v>12679</v>
      </c>
      <c r="B1661" s="26" t="s">
        <v>277</v>
      </c>
      <c r="C1661" s="27">
        <v>39790</v>
      </c>
      <c r="D1661" s="26">
        <v>2008</v>
      </c>
      <c r="E1661" s="26">
        <v>344</v>
      </c>
      <c r="F1661" s="26">
        <v>48</v>
      </c>
      <c r="G1661" s="26">
        <v>5758</v>
      </c>
      <c r="H1661" s="28" t="s">
        <v>3011</v>
      </c>
      <c r="I1661" s="28" t="s">
        <v>1272</v>
      </c>
      <c r="J1661" s="28" t="s">
        <v>2876</v>
      </c>
    </row>
    <row r="1662" spans="1:10" x14ac:dyDescent="0.25">
      <c r="A1662" s="26">
        <v>12681</v>
      </c>
      <c r="B1662" s="26" t="s">
        <v>305</v>
      </c>
      <c r="C1662" s="27">
        <v>39791</v>
      </c>
      <c r="D1662" s="26">
        <v>2008</v>
      </c>
      <c r="E1662" s="26">
        <v>66</v>
      </c>
      <c r="F1662" s="26">
        <v>9</v>
      </c>
      <c r="G1662" s="26">
        <v>594</v>
      </c>
      <c r="H1662" s="28" t="s">
        <v>3011</v>
      </c>
      <c r="I1662" s="28" t="s">
        <v>1272</v>
      </c>
      <c r="J1662" s="28" t="s">
        <v>2877</v>
      </c>
    </row>
    <row r="1663" spans="1:10" x14ac:dyDescent="0.25">
      <c r="A1663" s="26">
        <v>12688</v>
      </c>
      <c r="B1663" s="26" t="s">
        <v>305</v>
      </c>
      <c r="C1663" s="27">
        <v>39791</v>
      </c>
      <c r="D1663" s="26">
        <v>2008</v>
      </c>
      <c r="E1663" s="26">
        <v>370</v>
      </c>
      <c r="F1663" s="26">
        <v>6</v>
      </c>
      <c r="G1663" s="26">
        <v>2220</v>
      </c>
      <c r="H1663" s="28" t="s">
        <v>3011</v>
      </c>
      <c r="I1663" s="28" t="s">
        <v>1272</v>
      </c>
      <c r="J1663" s="28" t="s">
        <v>2878</v>
      </c>
    </row>
    <row r="1664" spans="1:10" x14ac:dyDescent="0.25">
      <c r="A1664" s="26">
        <v>12690</v>
      </c>
      <c r="B1664" s="26" t="s">
        <v>305</v>
      </c>
      <c r="C1664" s="27">
        <v>39791</v>
      </c>
      <c r="D1664" s="26">
        <v>2008</v>
      </c>
      <c r="E1664" s="26">
        <v>159</v>
      </c>
      <c r="F1664" s="26">
        <v>25</v>
      </c>
      <c r="G1664" s="26">
        <v>9618</v>
      </c>
      <c r="H1664" s="28" t="s">
        <v>3011</v>
      </c>
      <c r="I1664" s="28" t="s">
        <v>1272</v>
      </c>
      <c r="J1664" s="28" t="s">
        <v>2879</v>
      </c>
    </row>
    <row r="1665" spans="1:10" x14ac:dyDescent="0.25">
      <c r="A1665" s="26">
        <v>12689</v>
      </c>
      <c r="B1665" s="26" t="s">
        <v>339</v>
      </c>
      <c r="C1665" s="27">
        <v>39792</v>
      </c>
      <c r="D1665" s="26">
        <v>2008</v>
      </c>
      <c r="E1665" s="26">
        <v>238</v>
      </c>
      <c r="F1665" s="26">
        <v>27</v>
      </c>
      <c r="G1665" s="26">
        <v>6426</v>
      </c>
      <c r="H1665" s="28" t="s">
        <v>3011</v>
      </c>
      <c r="I1665" s="28" t="s">
        <v>1272</v>
      </c>
      <c r="J1665" s="28" t="s">
        <v>2880</v>
      </c>
    </row>
    <row r="1666" spans="1:10" x14ac:dyDescent="0.25">
      <c r="A1666" s="26">
        <v>12668</v>
      </c>
      <c r="B1666" s="26" t="s">
        <v>369</v>
      </c>
      <c r="C1666" s="27">
        <v>39793</v>
      </c>
      <c r="D1666" s="26">
        <v>2008</v>
      </c>
      <c r="E1666" s="26">
        <v>59</v>
      </c>
      <c r="F1666" s="26">
        <v>23</v>
      </c>
      <c r="G1666" s="26">
        <v>1357</v>
      </c>
      <c r="H1666" s="28" t="s">
        <v>3010</v>
      </c>
      <c r="I1666" s="28" t="s">
        <v>1283</v>
      </c>
      <c r="J1666" s="28" t="s">
        <v>2881</v>
      </c>
    </row>
    <row r="1667" spans="1:10" x14ac:dyDescent="0.25">
      <c r="A1667" s="26">
        <v>12692</v>
      </c>
      <c r="B1667" s="26" t="s">
        <v>485</v>
      </c>
      <c r="C1667" s="27">
        <v>39797</v>
      </c>
      <c r="D1667" s="26">
        <v>2008</v>
      </c>
      <c r="E1667" s="26">
        <v>28</v>
      </c>
      <c r="F1667" s="26">
        <v>20</v>
      </c>
      <c r="G1667" s="26">
        <v>560</v>
      </c>
      <c r="H1667" s="28" t="s">
        <v>3011</v>
      </c>
      <c r="I1667" s="28" t="s">
        <v>1272</v>
      </c>
      <c r="J1667" s="28" t="s">
        <v>2882</v>
      </c>
    </row>
    <row r="1668" spans="1:10" x14ac:dyDescent="0.25">
      <c r="A1668" s="26">
        <v>12669</v>
      </c>
      <c r="B1668" s="26" t="s">
        <v>519</v>
      </c>
      <c r="C1668" s="27">
        <v>39798</v>
      </c>
      <c r="D1668" s="26">
        <v>2008</v>
      </c>
      <c r="E1668" s="26">
        <v>21</v>
      </c>
      <c r="F1668" s="26">
        <v>14</v>
      </c>
      <c r="G1668" s="26">
        <v>294</v>
      </c>
      <c r="H1668" s="28" t="s">
        <v>3010</v>
      </c>
      <c r="I1668" s="28" t="s">
        <v>1322</v>
      </c>
      <c r="J1668" s="28" t="s">
        <v>2883</v>
      </c>
    </row>
    <row r="1669" spans="1:10" x14ac:dyDescent="0.25">
      <c r="A1669" s="26">
        <v>12682</v>
      </c>
      <c r="B1669" s="26" t="s">
        <v>519</v>
      </c>
      <c r="C1669" s="27">
        <v>39798</v>
      </c>
      <c r="D1669" s="26">
        <v>2008</v>
      </c>
      <c r="E1669" s="26">
        <v>34</v>
      </c>
      <c r="F1669" s="26">
        <v>219</v>
      </c>
      <c r="G1669" s="26">
        <v>7446</v>
      </c>
      <c r="H1669" s="28" t="s">
        <v>3011</v>
      </c>
      <c r="I1669" s="28" t="s">
        <v>1272</v>
      </c>
      <c r="J1669" s="28" t="s">
        <v>2884</v>
      </c>
    </row>
    <row r="1670" spans="1:10" x14ac:dyDescent="0.25">
      <c r="A1670" s="26">
        <v>12683</v>
      </c>
      <c r="B1670" s="26" t="s">
        <v>519</v>
      </c>
      <c r="C1670" s="27">
        <v>39798</v>
      </c>
      <c r="D1670" s="26">
        <v>2008</v>
      </c>
      <c r="E1670" s="26">
        <v>120</v>
      </c>
      <c r="F1670" s="26">
        <v>12</v>
      </c>
      <c r="G1670" s="26">
        <v>1440</v>
      </c>
      <c r="H1670" s="28" t="s">
        <v>3011</v>
      </c>
      <c r="I1670" s="28" t="s">
        <v>1272</v>
      </c>
      <c r="J1670" s="28" t="s">
        <v>2885</v>
      </c>
    </row>
    <row r="1671" spans="1:10" x14ac:dyDescent="0.25">
      <c r="A1671" s="26">
        <v>12684</v>
      </c>
      <c r="B1671" s="26" t="s">
        <v>519</v>
      </c>
      <c r="C1671" s="27">
        <v>39798</v>
      </c>
      <c r="D1671" s="26">
        <v>2008</v>
      </c>
      <c r="E1671" s="26">
        <v>98</v>
      </c>
      <c r="F1671" s="26">
        <v>32</v>
      </c>
      <c r="G1671" s="26">
        <v>3136</v>
      </c>
      <c r="H1671" s="28" t="s">
        <v>3011</v>
      </c>
      <c r="I1671" s="28" t="s">
        <v>1272</v>
      </c>
      <c r="J1671" s="28" t="s">
        <v>2886</v>
      </c>
    </row>
    <row r="1672" spans="1:10" x14ac:dyDescent="0.25">
      <c r="A1672" s="26">
        <v>12685</v>
      </c>
      <c r="B1672" s="26" t="s">
        <v>519</v>
      </c>
      <c r="C1672" s="27">
        <v>39798</v>
      </c>
      <c r="D1672" s="26">
        <v>2008</v>
      </c>
      <c r="E1672" s="26">
        <v>93</v>
      </c>
      <c r="F1672" s="26">
        <v>49</v>
      </c>
      <c r="G1672" s="26">
        <v>4557</v>
      </c>
      <c r="H1672" s="28" t="s">
        <v>3011</v>
      </c>
      <c r="I1672" s="28" t="s">
        <v>1272</v>
      </c>
      <c r="J1672" s="28" t="s">
        <v>2887</v>
      </c>
    </row>
    <row r="1673" spans="1:10" x14ac:dyDescent="0.25">
      <c r="A1673" s="26">
        <v>12691</v>
      </c>
      <c r="B1673" s="26" t="s">
        <v>519</v>
      </c>
      <c r="C1673" s="27">
        <v>39798</v>
      </c>
      <c r="D1673" s="26">
        <v>2008</v>
      </c>
      <c r="E1673" s="26">
        <v>23</v>
      </c>
      <c r="F1673" s="26">
        <v>33</v>
      </c>
      <c r="G1673" s="26">
        <v>1221</v>
      </c>
      <c r="H1673" s="28" t="s">
        <v>3011</v>
      </c>
      <c r="I1673" s="28" t="s">
        <v>1272</v>
      </c>
      <c r="J1673" s="28" t="s">
        <v>2888</v>
      </c>
    </row>
    <row r="1674" spans="1:10" x14ac:dyDescent="0.25">
      <c r="A1674" s="26">
        <v>12686</v>
      </c>
      <c r="B1674" s="26" t="s">
        <v>626</v>
      </c>
      <c r="C1674" s="27">
        <v>39801</v>
      </c>
      <c r="D1674" s="26">
        <v>2008</v>
      </c>
      <c r="E1674" s="26">
        <v>200</v>
      </c>
      <c r="F1674" s="26">
        <v>46</v>
      </c>
      <c r="G1674" s="26">
        <v>9200</v>
      </c>
      <c r="H1674" s="28" t="s">
        <v>3011</v>
      </c>
      <c r="I1674" s="28" t="s">
        <v>1272</v>
      </c>
      <c r="J1674" s="28" t="s">
        <v>2889</v>
      </c>
    </row>
    <row r="1675" spans="1:10" x14ac:dyDescent="0.25">
      <c r="A1675" s="26">
        <v>12687</v>
      </c>
      <c r="B1675" s="26" t="s">
        <v>660</v>
      </c>
      <c r="C1675" s="27">
        <v>39802</v>
      </c>
      <c r="D1675" s="26">
        <v>2008</v>
      </c>
      <c r="E1675" s="26">
        <v>124</v>
      </c>
      <c r="F1675" s="26">
        <v>34</v>
      </c>
      <c r="G1675" s="26">
        <v>4216</v>
      </c>
      <c r="H1675" s="28" t="s">
        <v>3011</v>
      </c>
      <c r="I1675" s="28" t="s">
        <v>1272</v>
      </c>
      <c r="J1675" s="28" t="s">
        <v>2890</v>
      </c>
    </row>
    <row r="1676" spans="1:10" x14ac:dyDescent="0.25">
      <c r="A1676" s="26">
        <v>12670</v>
      </c>
      <c r="B1676" s="26" t="s">
        <v>716</v>
      </c>
      <c r="C1676" s="27">
        <v>39804</v>
      </c>
      <c r="D1676" s="26">
        <v>2008</v>
      </c>
      <c r="E1676" s="26">
        <v>8</v>
      </c>
      <c r="F1676" s="26">
        <v>173</v>
      </c>
      <c r="G1676" s="26">
        <v>1384</v>
      </c>
      <c r="H1676" s="28" t="s">
        <v>3010</v>
      </c>
      <c r="I1676" s="28" t="s">
        <v>1270</v>
      </c>
      <c r="J1676" s="28" t="s">
        <v>1899</v>
      </c>
    </row>
    <row r="1677" spans="1:10" x14ac:dyDescent="0.25">
      <c r="A1677" s="26">
        <v>12671</v>
      </c>
      <c r="B1677" s="26" t="s">
        <v>805</v>
      </c>
      <c r="C1677" s="27">
        <v>39807</v>
      </c>
      <c r="D1677" s="26">
        <v>2008</v>
      </c>
      <c r="E1677" s="26">
        <v>240</v>
      </c>
      <c r="F1677" s="26">
        <v>654</v>
      </c>
      <c r="G1677" s="26">
        <v>32373</v>
      </c>
      <c r="H1677" s="28" t="s">
        <v>3010</v>
      </c>
      <c r="I1677" s="28" t="s">
        <v>1322</v>
      </c>
      <c r="J1677" s="28" t="s">
        <v>2891</v>
      </c>
    </row>
    <row r="1678" spans="1:10" x14ac:dyDescent="0.25">
      <c r="A1678" s="26">
        <v>12672</v>
      </c>
      <c r="B1678" s="26" t="s">
        <v>962</v>
      </c>
      <c r="C1678" s="27">
        <v>39812</v>
      </c>
      <c r="D1678" s="26">
        <v>2008</v>
      </c>
      <c r="E1678" s="26">
        <v>46</v>
      </c>
      <c r="F1678" s="26">
        <v>1152</v>
      </c>
      <c r="G1678" s="26">
        <v>28737</v>
      </c>
      <c r="H1678" s="28" t="s">
        <v>3010</v>
      </c>
      <c r="I1678" s="28" t="s">
        <v>1274</v>
      </c>
      <c r="J1678" s="28" t="s">
        <v>2892</v>
      </c>
    </row>
    <row r="1679" spans="1:10" x14ac:dyDescent="0.25">
      <c r="A1679" s="26">
        <v>12673</v>
      </c>
      <c r="B1679" s="26" t="s">
        <v>962</v>
      </c>
      <c r="C1679" s="27">
        <v>39812</v>
      </c>
      <c r="D1679" s="26">
        <v>2008</v>
      </c>
      <c r="E1679" s="26">
        <v>38</v>
      </c>
      <c r="F1679" s="26">
        <v>23</v>
      </c>
      <c r="G1679" s="26">
        <v>874</v>
      </c>
      <c r="H1679" s="28" t="s">
        <v>3010</v>
      </c>
      <c r="I1679" s="28" t="s">
        <v>1322</v>
      </c>
      <c r="J1679" s="28" t="s">
        <v>2893</v>
      </c>
    </row>
    <row r="1680" spans="1:10" x14ac:dyDescent="0.25">
      <c r="A1680" s="26">
        <v>12693</v>
      </c>
      <c r="B1680" s="26" t="s">
        <v>48</v>
      </c>
      <c r="C1680" s="27">
        <v>39815</v>
      </c>
      <c r="D1680" s="26">
        <v>2008</v>
      </c>
      <c r="E1680" s="26">
        <v>287</v>
      </c>
      <c r="F1680" s="26">
        <v>207</v>
      </c>
      <c r="G1680" s="26">
        <v>16443</v>
      </c>
      <c r="H1680" s="28" t="s">
        <v>3010</v>
      </c>
      <c r="I1680" s="28" t="s">
        <v>1283</v>
      </c>
      <c r="J1680" s="28" t="s">
        <v>2894</v>
      </c>
    </row>
    <row r="1681" spans="1:10" x14ac:dyDescent="0.25">
      <c r="A1681" s="26">
        <v>12694</v>
      </c>
      <c r="B1681" s="26" t="s">
        <v>140</v>
      </c>
      <c r="C1681" s="27">
        <v>39818</v>
      </c>
      <c r="D1681" s="26">
        <v>2008</v>
      </c>
      <c r="E1681" s="26">
        <v>388</v>
      </c>
      <c r="F1681" s="26">
        <v>40</v>
      </c>
      <c r="G1681" s="26">
        <v>15520</v>
      </c>
      <c r="H1681" s="28" t="s">
        <v>3010</v>
      </c>
      <c r="I1681" s="28" t="s">
        <v>1322</v>
      </c>
      <c r="J1681" s="28" t="s">
        <v>2895</v>
      </c>
    </row>
    <row r="1682" spans="1:10" x14ac:dyDescent="0.25">
      <c r="A1682" s="26">
        <v>12703</v>
      </c>
      <c r="B1682" s="26" t="s">
        <v>140</v>
      </c>
      <c r="C1682" s="27">
        <v>39818</v>
      </c>
      <c r="D1682" s="26">
        <v>2008</v>
      </c>
      <c r="E1682" s="26">
        <v>28</v>
      </c>
      <c r="F1682" s="26">
        <v>131</v>
      </c>
      <c r="G1682" s="26">
        <v>6943</v>
      </c>
      <c r="H1682" s="28" t="s">
        <v>3011</v>
      </c>
      <c r="I1682" s="28" t="s">
        <v>1272</v>
      </c>
      <c r="J1682" s="28" t="s">
        <v>2896</v>
      </c>
    </row>
    <row r="1683" spans="1:10" x14ac:dyDescent="0.25">
      <c r="A1683" s="26">
        <v>12696</v>
      </c>
      <c r="B1683" s="26" t="s">
        <v>173</v>
      </c>
      <c r="C1683" s="27">
        <v>39819</v>
      </c>
      <c r="D1683" s="26">
        <v>2008</v>
      </c>
      <c r="E1683" s="26">
        <v>154</v>
      </c>
      <c r="F1683" s="26">
        <v>11</v>
      </c>
      <c r="G1683" s="26">
        <v>1694</v>
      </c>
      <c r="H1683" s="28" t="s">
        <v>3010</v>
      </c>
      <c r="I1683" s="28" t="s">
        <v>1274</v>
      </c>
      <c r="J1683" s="28" t="s">
        <v>2897</v>
      </c>
    </row>
    <row r="1684" spans="1:10" x14ac:dyDescent="0.25">
      <c r="A1684" s="26">
        <v>12695</v>
      </c>
      <c r="B1684" s="26" t="s">
        <v>207</v>
      </c>
      <c r="C1684" s="27">
        <v>39820</v>
      </c>
      <c r="D1684" s="26">
        <v>2008</v>
      </c>
      <c r="E1684" s="26">
        <v>259</v>
      </c>
      <c r="F1684" s="26">
        <v>33</v>
      </c>
      <c r="G1684" s="26">
        <v>4719</v>
      </c>
      <c r="H1684" s="28" t="s">
        <v>3010</v>
      </c>
      <c r="I1684" s="28" t="s">
        <v>1268</v>
      </c>
      <c r="J1684" s="28" t="s">
        <v>2898</v>
      </c>
    </row>
    <row r="1685" spans="1:10" x14ac:dyDescent="0.25">
      <c r="A1685" s="26">
        <v>12697</v>
      </c>
      <c r="B1685" s="26" t="s">
        <v>248</v>
      </c>
      <c r="C1685" s="27">
        <v>39821</v>
      </c>
      <c r="D1685" s="26">
        <v>2008</v>
      </c>
      <c r="E1685" s="26">
        <v>467</v>
      </c>
      <c r="F1685" s="26">
        <v>229</v>
      </c>
      <c r="G1685" s="26">
        <v>22515</v>
      </c>
      <c r="H1685" s="28" t="s">
        <v>3010</v>
      </c>
      <c r="I1685" s="28" t="s">
        <v>1283</v>
      </c>
      <c r="J1685" s="28" t="s">
        <v>2899</v>
      </c>
    </row>
    <row r="1686" spans="1:10" x14ac:dyDescent="0.25">
      <c r="A1686" s="26">
        <v>12698</v>
      </c>
      <c r="B1686" s="26" t="s">
        <v>248</v>
      </c>
      <c r="C1686" s="27">
        <v>39821</v>
      </c>
      <c r="D1686" s="26">
        <v>2008</v>
      </c>
      <c r="E1686" s="26">
        <v>57</v>
      </c>
      <c r="F1686" s="26">
        <v>169</v>
      </c>
      <c r="G1686" s="26">
        <v>3727</v>
      </c>
      <c r="H1686" s="28" t="s">
        <v>3010</v>
      </c>
      <c r="I1686" s="28" t="s">
        <v>1268</v>
      </c>
      <c r="J1686" s="28" t="s">
        <v>2900</v>
      </c>
    </row>
    <row r="1687" spans="1:10" x14ac:dyDescent="0.25">
      <c r="A1687" s="26">
        <v>12699</v>
      </c>
      <c r="B1687" s="26" t="s">
        <v>343</v>
      </c>
      <c r="C1687" s="27">
        <v>39824</v>
      </c>
      <c r="D1687" s="26">
        <v>2008</v>
      </c>
      <c r="E1687" s="26">
        <v>1163</v>
      </c>
      <c r="F1687" s="26">
        <v>72</v>
      </c>
      <c r="G1687" s="26">
        <v>30870</v>
      </c>
      <c r="H1687" s="28" t="s">
        <v>3010</v>
      </c>
      <c r="I1687" s="28" t="s">
        <v>1322</v>
      </c>
      <c r="J1687" s="28" t="s">
        <v>2901</v>
      </c>
    </row>
    <row r="1688" spans="1:10" x14ac:dyDescent="0.25">
      <c r="A1688" s="26">
        <v>12700</v>
      </c>
      <c r="B1688" s="26" t="s">
        <v>343</v>
      </c>
      <c r="C1688" s="27">
        <v>39824</v>
      </c>
      <c r="D1688" s="26">
        <v>2008</v>
      </c>
      <c r="E1688" s="26">
        <v>7</v>
      </c>
      <c r="F1688" s="26">
        <v>80</v>
      </c>
      <c r="G1688" s="26">
        <v>560</v>
      </c>
      <c r="H1688" s="28" t="s">
        <v>3010</v>
      </c>
      <c r="I1688" s="28" t="s">
        <v>1322</v>
      </c>
      <c r="J1688" s="28" t="s">
        <v>2902</v>
      </c>
    </row>
    <row r="1689" spans="1:10" x14ac:dyDescent="0.25">
      <c r="A1689" s="26">
        <v>12701</v>
      </c>
      <c r="B1689" s="26" t="s">
        <v>372</v>
      </c>
      <c r="C1689" s="27">
        <v>39825</v>
      </c>
      <c r="D1689" s="26">
        <v>2008</v>
      </c>
      <c r="E1689" s="26">
        <v>78</v>
      </c>
      <c r="F1689" s="26">
        <v>9</v>
      </c>
      <c r="G1689" s="26">
        <v>702</v>
      </c>
      <c r="H1689" s="28" t="s">
        <v>3010</v>
      </c>
      <c r="I1689" s="28" t="s">
        <v>1274</v>
      </c>
      <c r="J1689" s="28" t="s">
        <v>2903</v>
      </c>
    </row>
    <row r="1690" spans="1:10" x14ac:dyDescent="0.25">
      <c r="A1690" s="26">
        <v>12702</v>
      </c>
      <c r="B1690" s="26" t="s">
        <v>521</v>
      </c>
      <c r="C1690" s="27">
        <v>39830</v>
      </c>
      <c r="D1690" s="26">
        <v>2008</v>
      </c>
      <c r="E1690" s="26">
        <v>114</v>
      </c>
      <c r="F1690" s="26">
        <v>1085</v>
      </c>
      <c r="G1690" s="26">
        <v>49604</v>
      </c>
      <c r="H1690" s="28" t="s">
        <v>3010</v>
      </c>
      <c r="I1690" s="28" t="s">
        <v>1270</v>
      </c>
      <c r="J1690" s="28" t="s">
        <v>2320</v>
      </c>
    </row>
    <row r="1691" spans="1:10" x14ac:dyDescent="0.25">
      <c r="A1691" s="26">
        <v>12706</v>
      </c>
      <c r="B1691" s="26" t="s">
        <v>719</v>
      </c>
      <c r="C1691" s="27">
        <v>39836</v>
      </c>
      <c r="D1691" s="26">
        <v>2008</v>
      </c>
      <c r="E1691" s="26">
        <v>98</v>
      </c>
      <c r="F1691" s="26">
        <v>6</v>
      </c>
      <c r="G1691" s="26">
        <v>588</v>
      </c>
      <c r="H1691" s="28" t="s">
        <v>3011</v>
      </c>
      <c r="I1691" s="28" t="s">
        <v>1272</v>
      </c>
      <c r="J1691" s="28" t="s">
        <v>2904</v>
      </c>
    </row>
    <row r="1692" spans="1:10" x14ac:dyDescent="0.25">
      <c r="A1692" s="26">
        <v>12707</v>
      </c>
      <c r="B1692" s="26" t="s">
        <v>719</v>
      </c>
      <c r="C1692" s="27">
        <v>39836</v>
      </c>
      <c r="D1692" s="26">
        <v>2008</v>
      </c>
      <c r="E1692" s="26">
        <v>140</v>
      </c>
      <c r="F1692" s="26">
        <v>5</v>
      </c>
      <c r="G1692" s="26">
        <v>700</v>
      </c>
      <c r="H1692" s="28" t="s">
        <v>3011</v>
      </c>
      <c r="I1692" s="28" t="s">
        <v>1272</v>
      </c>
      <c r="J1692" s="28" t="s">
        <v>2905</v>
      </c>
    </row>
    <row r="1693" spans="1:10" x14ac:dyDescent="0.25">
      <c r="A1693" s="26">
        <v>12704</v>
      </c>
      <c r="B1693" s="26" t="s">
        <v>839</v>
      </c>
      <c r="C1693" s="27">
        <v>39840</v>
      </c>
      <c r="D1693" s="26">
        <v>2008</v>
      </c>
      <c r="E1693" s="26">
        <v>54</v>
      </c>
      <c r="F1693" s="26">
        <v>44</v>
      </c>
      <c r="G1693" s="26">
        <v>3916</v>
      </c>
      <c r="H1693" s="28" t="s">
        <v>3011</v>
      </c>
      <c r="I1693" s="28" t="s">
        <v>1272</v>
      </c>
      <c r="J1693" s="28" t="s">
        <v>2906</v>
      </c>
    </row>
    <row r="1694" spans="1:10" x14ac:dyDescent="0.25">
      <c r="A1694" s="26">
        <v>12708</v>
      </c>
      <c r="B1694" s="26" t="s">
        <v>839</v>
      </c>
      <c r="C1694" s="27">
        <v>39840</v>
      </c>
      <c r="D1694" s="26">
        <v>2008</v>
      </c>
      <c r="E1694" s="26">
        <v>365</v>
      </c>
      <c r="F1694" s="26">
        <v>10</v>
      </c>
      <c r="G1694" s="26">
        <v>7070</v>
      </c>
      <c r="H1694" s="28" t="s">
        <v>3011</v>
      </c>
      <c r="I1694" s="28" t="s">
        <v>1272</v>
      </c>
      <c r="J1694" s="28" t="s">
        <v>2907</v>
      </c>
    </row>
    <row r="1695" spans="1:10" x14ac:dyDescent="0.25">
      <c r="A1695" s="26">
        <v>12705</v>
      </c>
      <c r="B1695" s="26" t="s">
        <v>874</v>
      </c>
      <c r="C1695" s="27">
        <v>39841</v>
      </c>
      <c r="D1695" s="26">
        <v>2008</v>
      </c>
      <c r="E1695" s="26">
        <v>408</v>
      </c>
      <c r="F1695" s="26">
        <v>6</v>
      </c>
      <c r="G1695" s="26">
        <v>2448</v>
      </c>
      <c r="H1695" s="28" t="s">
        <v>3011</v>
      </c>
      <c r="I1695" s="28" t="s">
        <v>1272</v>
      </c>
      <c r="J1695" s="28" t="s">
        <v>2908</v>
      </c>
    </row>
    <row r="1696" spans="1:10" x14ac:dyDescent="0.25">
      <c r="A1696" s="26">
        <v>12709</v>
      </c>
      <c r="B1696" s="26" t="s">
        <v>12</v>
      </c>
      <c r="C1696" s="27">
        <v>39845</v>
      </c>
      <c r="D1696" s="26">
        <v>2008</v>
      </c>
      <c r="E1696" s="26">
        <v>226</v>
      </c>
      <c r="F1696" s="26">
        <v>634</v>
      </c>
      <c r="G1696" s="26">
        <v>13854</v>
      </c>
      <c r="H1696" s="28" t="s">
        <v>3010</v>
      </c>
      <c r="I1696" s="28" t="s">
        <v>1530</v>
      </c>
      <c r="J1696" s="28" t="s">
        <v>2909</v>
      </c>
    </row>
    <row r="1697" spans="1:10" x14ac:dyDescent="0.25">
      <c r="A1697" s="26">
        <v>12710</v>
      </c>
      <c r="B1697" s="26" t="s">
        <v>12</v>
      </c>
      <c r="C1697" s="27">
        <v>39845</v>
      </c>
      <c r="D1697" s="26">
        <v>2008</v>
      </c>
      <c r="E1697" s="26">
        <v>235</v>
      </c>
      <c r="F1697" s="26">
        <v>13</v>
      </c>
      <c r="G1697" s="26">
        <v>3455</v>
      </c>
      <c r="H1697" s="28" t="s">
        <v>3010</v>
      </c>
      <c r="I1697" s="28" t="s">
        <v>1530</v>
      </c>
      <c r="J1697" s="28" t="s">
        <v>2910</v>
      </c>
    </row>
    <row r="1698" spans="1:10" x14ac:dyDescent="0.25">
      <c r="A1698" s="26">
        <v>12711</v>
      </c>
      <c r="B1698" s="26" t="s">
        <v>52</v>
      </c>
      <c r="C1698" s="27">
        <v>39846</v>
      </c>
      <c r="D1698" s="26">
        <v>2008</v>
      </c>
      <c r="E1698" s="26">
        <v>264</v>
      </c>
      <c r="F1698" s="26">
        <v>156</v>
      </c>
      <c r="G1698" s="26">
        <v>25184</v>
      </c>
      <c r="H1698" s="28" t="s">
        <v>3010</v>
      </c>
      <c r="I1698" s="28" t="s">
        <v>1322</v>
      </c>
      <c r="J1698" s="28" t="s">
        <v>2911</v>
      </c>
    </row>
    <row r="1699" spans="1:10" x14ac:dyDescent="0.25">
      <c r="A1699" s="26">
        <v>12727</v>
      </c>
      <c r="B1699" s="26" t="s">
        <v>81</v>
      </c>
      <c r="C1699" s="27">
        <v>39847</v>
      </c>
      <c r="D1699" s="26">
        <v>2008</v>
      </c>
      <c r="E1699" s="26">
        <v>280</v>
      </c>
      <c r="F1699" s="26">
        <v>23</v>
      </c>
      <c r="G1699" s="26">
        <v>6440</v>
      </c>
      <c r="H1699" s="28" t="s">
        <v>3011</v>
      </c>
      <c r="I1699" s="28" t="s">
        <v>1272</v>
      </c>
      <c r="J1699" s="28" t="s">
        <v>2912</v>
      </c>
    </row>
    <row r="1700" spans="1:10" x14ac:dyDescent="0.25">
      <c r="A1700" s="26">
        <v>12712</v>
      </c>
      <c r="B1700" s="26" t="s">
        <v>114</v>
      </c>
      <c r="C1700" s="27">
        <v>39848</v>
      </c>
      <c r="D1700" s="26">
        <v>2008</v>
      </c>
      <c r="E1700" s="26">
        <v>83</v>
      </c>
      <c r="F1700" s="26">
        <v>8</v>
      </c>
      <c r="G1700" s="26">
        <v>664</v>
      </c>
      <c r="H1700" s="28" t="s">
        <v>3010</v>
      </c>
      <c r="I1700" s="28" t="s">
        <v>1322</v>
      </c>
      <c r="J1700" s="28" t="s">
        <v>2913</v>
      </c>
    </row>
    <row r="1701" spans="1:10" x14ac:dyDescent="0.25">
      <c r="A1701" s="26">
        <v>12725</v>
      </c>
      <c r="B1701" s="26" t="s">
        <v>114</v>
      </c>
      <c r="C1701" s="27">
        <v>39848</v>
      </c>
      <c r="D1701" s="26">
        <v>2008</v>
      </c>
      <c r="E1701" s="26">
        <v>53</v>
      </c>
      <c r="F1701" s="26">
        <v>24</v>
      </c>
      <c r="G1701" s="26">
        <v>1272</v>
      </c>
      <c r="H1701" s="28" t="s">
        <v>3011</v>
      </c>
      <c r="I1701" s="28" t="s">
        <v>1272</v>
      </c>
      <c r="J1701" s="28" t="s">
        <v>2914</v>
      </c>
    </row>
    <row r="1702" spans="1:10" x14ac:dyDescent="0.25">
      <c r="A1702" s="26">
        <v>12713</v>
      </c>
      <c r="B1702" s="26" t="s">
        <v>142</v>
      </c>
      <c r="C1702" s="27">
        <v>39849</v>
      </c>
      <c r="D1702" s="26">
        <v>2008</v>
      </c>
      <c r="E1702" s="26">
        <v>45</v>
      </c>
      <c r="F1702" s="26">
        <v>4496</v>
      </c>
      <c r="G1702" s="26">
        <v>103993</v>
      </c>
      <c r="H1702" s="28" t="s">
        <v>3010</v>
      </c>
      <c r="I1702" s="28" t="s">
        <v>1274</v>
      </c>
      <c r="J1702" s="28" t="s">
        <v>2915</v>
      </c>
    </row>
    <row r="1703" spans="1:10" x14ac:dyDescent="0.25">
      <c r="A1703" s="26">
        <v>12728</v>
      </c>
      <c r="B1703" s="26" t="s">
        <v>142</v>
      </c>
      <c r="C1703" s="27">
        <v>39849</v>
      </c>
      <c r="D1703" s="26">
        <v>2008</v>
      </c>
      <c r="E1703" s="26">
        <v>80</v>
      </c>
      <c r="F1703" s="26">
        <v>29</v>
      </c>
      <c r="G1703" s="26">
        <v>2320</v>
      </c>
      <c r="H1703" s="28" t="s">
        <v>3011</v>
      </c>
      <c r="I1703" s="28" t="s">
        <v>1272</v>
      </c>
      <c r="J1703" s="28" t="s">
        <v>2916</v>
      </c>
    </row>
    <row r="1704" spans="1:10" x14ac:dyDescent="0.25">
      <c r="A1704" s="26">
        <v>12714</v>
      </c>
      <c r="B1704" s="26" t="s">
        <v>249</v>
      </c>
      <c r="C1704" s="27">
        <v>39852</v>
      </c>
      <c r="D1704" s="26">
        <v>2008</v>
      </c>
      <c r="E1704" s="26">
        <v>238</v>
      </c>
      <c r="F1704" s="26">
        <v>20</v>
      </c>
      <c r="G1704" s="26">
        <v>4392</v>
      </c>
      <c r="H1704" s="28" t="s">
        <v>3010</v>
      </c>
      <c r="I1704" s="28" t="s">
        <v>1530</v>
      </c>
      <c r="J1704" s="28" t="s">
        <v>2917</v>
      </c>
    </row>
    <row r="1705" spans="1:10" x14ac:dyDescent="0.25">
      <c r="A1705" s="26">
        <v>12715</v>
      </c>
      <c r="B1705" s="26" t="s">
        <v>279</v>
      </c>
      <c r="C1705" s="27">
        <v>39853</v>
      </c>
      <c r="D1705" s="26">
        <v>2008</v>
      </c>
      <c r="E1705" s="26">
        <v>33</v>
      </c>
      <c r="F1705" s="26">
        <v>87</v>
      </c>
      <c r="G1705" s="26">
        <v>2646</v>
      </c>
      <c r="H1705" s="28" t="s">
        <v>3010</v>
      </c>
      <c r="I1705" s="28" t="s">
        <v>1270</v>
      </c>
      <c r="J1705" s="28" t="s">
        <v>2918</v>
      </c>
    </row>
    <row r="1706" spans="1:10" x14ac:dyDescent="0.25">
      <c r="A1706" s="26">
        <v>12716</v>
      </c>
      <c r="B1706" s="26" t="s">
        <v>279</v>
      </c>
      <c r="C1706" s="27">
        <v>39853</v>
      </c>
      <c r="D1706" s="26">
        <v>2008</v>
      </c>
      <c r="E1706" s="26">
        <v>65</v>
      </c>
      <c r="F1706" s="26">
        <v>9</v>
      </c>
      <c r="G1706" s="26">
        <v>585</v>
      </c>
      <c r="H1706" s="28" t="s">
        <v>3011</v>
      </c>
      <c r="I1706" s="28" t="s">
        <v>1272</v>
      </c>
      <c r="J1706" s="28" t="s">
        <v>2919</v>
      </c>
    </row>
    <row r="1707" spans="1:10" x14ac:dyDescent="0.25">
      <c r="A1707" s="26">
        <v>12730</v>
      </c>
      <c r="B1707" s="26" t="s">
        <v>279</v>
      </c>
      <c r="C1707" s="27">
        <v>39853</v>
      </c>
      <c r="D1707" s="26">
        <v>2008</v>
      </c>
      <c r="E1707" s="26">
        <v>30</v>
      </c>
      <c r="F1707" s="26">
        <v>76</v>
      </c>
      <c r="G1707" s="26">
        <v>2280</v>
      </c>
      <c r="H1707" s="28" t="s">
        <v>3011</v>
      </c>
      <c r="I1707" s="28" t="s">
        <v>1272</v>
      </c>
      <c r="J1707" s="28" t="s">
        <v>2920</v>
      </c>
    </row>
    <row r="1708" spans="1:10" x14ac:dyDescent="0.25">
      <c r="A1708" s="26">
        <v>12717</v>
      </c>
      <c r="B1708" s="26" t="s">
        <v>311</v>
      </c>
      <c r="C1708" s="27">
        <v>39854</v>
      </c>
      <c r="D1708" s="26">
        <v>2008</v>
      </c>
      <c r="E1708" s="26">
        <v>65</v>
      </c>
      <c r="F1708" s="26">
        <v>311</v>
      </c>
      <c r="G1708" s="26">
        <v>20215</v>
      </c>
      <c r="H1708" s="28" t="s">
        <v>3010</v>
      </c>
      <c r="I1708" s="28" t="s">
        <v>1274</v>
      </c>
      <c r="J1708" s="28" t="s">
        <v>2921</v>
      </c>
    </row>
    <row r="1709" spans="1:10" x14ac:dyDescent="0.25">
      <c r="A1709" s="26">
        <v>12726</v>
      </c>
      <c r="B1709" s="26" t="s">
        <v>347</v>
      </c>
      <c r="C1709" s="27">
        <v>39855</v>
      </c>
      <c r="D1709" s="26">
        <v>2008</v>
      </c>
      <c r="E1709" s="26">
        <v>456</v>
      </c>
      <c r="F1709" s="26">
        <v>6</v>
      </c>
      <c r="G1709" s="26">
        <v>2736</v>
      </c>
      <c r="H1709" s="28" t="s">
        <v>3011</v>
      </c>
      <c r="I1709" s="28" t="s">
        <v>1272</v>
      </c>
      <c r="J1709" s="28" t="s">
        <v>2922</v>
      </c>
    </row>
    <row r="1710" spans="1:10" x14ac:dyDescent="0.25">
      <c r="A1710" s="26">
        <v>12739</v>
      </c>
      <c r="B1710" s="26" t="s">
        <v>347</v>
      </c>
      <c r="C1710" s="27">
        <v>39855</v>
      </c>
      <c r="D1710" s="26">
        <v>2008</v>
      </c>
      <c r="E1710" s="26">
        <v>144</v>
      </c>
      <c r="F1710" s="26">
        <v>32</v>
      </c>
      <c r="G1710" s="26">
        <v>4608</v>
      </c>
      <c r="H1710" s="28" t="s">
        <v>3011</v>
      </c>
      <c r="I1710" s="28" t="s">
        <v>1272</v>
      </c>
      <c r="J1710" s="28" t="s">
        <v>2923</v>
      </c>
    </row>
    <row r="1711" spans="1:10" x14ac:dyDescent="0.25">
      <c r="A1711" s="26">
        <v>12718</v>
      </c>
      <c r="B1711" s="26" t="s">
        <v>375</v>
      </c>
      <c r="C1711" s="27">
        <v>39856</v>
      </c>
      <c r="D1711" s="26">
        <v>2008</v>
      </c>
      <c r="E1711" s="26">
        <v>0</v>
      </c>
      <c r="F1711" s="26">
        <v>283</v>
      </c>
      <c r="G1711" s="26">
        <v>14666</v>
      </c>
      <c r="H1711" s="28" t="s">
        <v>3010</v>
      </c>
      <c r="I1711" s="28" t="s">
        <v>1283</v>
      </c>
      <c r="J1711" s="28" t="s">
        <v>2924</v>
      </c>
    </row>
    <row r="1712" spans="1:10" x14ac:dyDescent="0.25">
      <c r="A1712" s="26">
        <v>12732</v>
      </c>
      <c r="B1712" s="26" t="s">
        <v>375</v>
      </c>
      <c r="C1712" s="27">
        <v>39856</v>
      </c>
      <c r="D1712" s="26">
        <v>2008</v>
      </c>
      <c r="E1712" s="26">
        <v>115</v>
      </c>
      <c r="F1712" s="26">
        <v>28</v>
      </c>
      <c r="G1712" s="26">
        <v>3220</v>
      </c>
      <c r="H1712" s="28" t="s">
        <v>3011</v>
      </c>
      <c r="I1712" s="28" t="s">
        <v>1272</v>
      </c>
      <c r="J1712" s="28" t="s">
        <v>2925</v>
      </c>
    </row>
    <row r="1713" spans="1:10" x14ac:dyDescent="0.25">
      <c r="A1713" s="26">
        <v>12733</v>
      </c>
      <c r="B1713" s="26" t="s">
        <v>375</v>
      </c>
      <c r="C1713" s="27">
        <v>39856</v>
      </c>
      <c r="D1713" s="26">
        <v>2008</v>
      </c>
      <c r="E1713" s="26">
        <v>56</v>
      </c>
      <c r="F1713" s="26">
        <v>11</v>
      </c>
      <c r="G1713" s="26">
        <v>616</v>
      </c>
      <c r="H1713" s="28" t="s">
        <v>3011</v>
      </c>
      <c r="I1713" s="28" t="s">
        <v>1272</v>
      </c>
      <c r="J1713" s="28" t="s">
        <v>2926</v>
      </c>
    </row>
    <row r="1714" spans="1:10" x14ac:dyDescent="0.25">
      <c r="A1714" s="26">
        <v>12719</v>
      </c>
      <c r="B1714" s="26" t="s">
        <v>404</v>
      </c>
      <c r="C1714" s="27">
        <v>39857</v>
      </c>
      <c r="D1714" s="26">
        <v>2008</v>
      </c>
      <c r="E1714" s="26">
        <v>119</v>
      </c>
      <c r="F1714" s="26">
        <v>797</v>
      </c>
      <c r="G1714" s="26">
        <v>63808</v>
      </c>
      <c r="H1714" s="28" t="s">
        <v>3010</v>
      </c>
      <c r="I1714" s="28" t="s">
        <v>1274</v>
      </c>
      <c r="J1714" s="28" t="s">
        <v>2927</v>
      </c>
    </row>
    <row r="1715" spans="1:10" x14ac:dyDescent="0.25">
      <c r="A1715" s="26">
        <v>12731</v>
      </c>
      <c r="B1715" s="26" t="s">
        <v>404</v>
      </c>
      <c r="C1715" s="27">
        <v>39857</v>
      </c>
      <c r="D1715" s="26">
        <v>2008</v>
      </c>
      <c r="E1715" s="26">
        <v>50</v>
      </c>
      <c r="F1715" s="26">
        <v>76</v>
      </c>
      <c r="G1715" s="26">
        <v>3800</v>
      </c>
      <c r="H1715" s="28" t="s">
        <v>3011</v>
      </c>
      <c r="I1715" s="28" t="s">
        <v>1272</v>
      </c>
      <c r="J1715" s="28" t="s">
        <v>2928</v>
      </c>
    </row>
    <row r="1716" spans="1:10" x14ac:dyDescent="0.25">
      <c r="A1716" s="26">
        <v>12735</v>
      </c>
      <c r="B1716" s="26" t="s">
        <v>404</v>
      </c>
      <c r="C1716" s="27">
        <v>39857</v>
      </c>
      <c r="D1716" s="26">
        <v>2008</v>
      </c>
      <c r="E1716" s="26">
        <v>360</v>
      </c>
      <c r="F1716" s="26">
        <v>9</v>
      </c>
      <c r="G1716" s="26">
        <v>3240</v>
      </c>
      <c r="H1716" s="28" t="s">
        <v>3011</v>
      </c>
      <c r="I1716" s="28" t="s">
        <v>1272</v>
      </c>
      <c r="J1716" s="28" t="s">
        <v>2929</v>
      </c>
    </row>
    <row r="1717" spans="1:10" x14ac:dyDescent="0.25">
      <c r="A1717" s="26">
        <v>12720</v>
      </c>
      <c r="B1717" s="26" t="s">
        <v>433</v>
      </c>
      <c r="C1717" s="27">
        <v>39858</v>
      </c>
      <c r="D1717" s="26">
        <v>2008</v>
      </c>
      <c r="E1717" s="26">
        <v>28</v>
      </c>
      <c r="F1717" s="26">
        <v>145</v>
      </c>
      <c r="G1717" s="26">
        <v>4060</v>
      </c>
      <c r="H1717" s="28" t="s">
        <v>3010</v>
      </c>
      <c r="I1717" s="28" t="s">
        <v>1274</v>
      </c>
      <c r="J1717" s="28" t="s">
        <v>2930</v>
      </c>
    </row>
    <row r="1718" spans="1:10" x14ac:dyDescent="0.25">
      <c r="A1718" s="26">
        <v>12734</v>
      </c>
      <c r="B1718" s="26" t="s">
        <v>433</v>
      </c>
      <c r="C1718" s="27">
        <v>39858</v>
      </c>
      <c r="D1718" s="26">
        <v>2008</v>
      </c>
      <c r="E1718" s="26">
        <v>106</v>
      </c>
      <c r="F1718" s="26">
        <v>11</v>
      </c>
      <c r="G1718" s="26">
        <v>1166</v>
      </c>
      <c r="H1718" s="28" t="s">
        <v>3011</v>
      </c>
      <c r="I1718" s="28" t="s">
        <v>1272</v>
      </c>
      <c r="J1718" s="28" t="s">
        <v>2931</v>
      </c>
    </row>
    <row r="1719" spans="1:10" x14ac:dyDescent="0.25">
      <c r="A1719" s="26">
        <v>12729</v>
      </c>
      <c r="B1719" s="26" t="s">
        <v>489</v>
      </c>
      <c r="C1719" s="27">
        <v>39860</v>
      </c>
      <c r="D1719" s="26">
        <v>2008</v>
      </c>
      <c r="E1719" s="26">
        <v>435</v>
      </c>
      <c r="F1719" s="26">
        <v>159</v>
      </c>
      <c r="G1719" s="26">
        <v>63052</v>
      </c>
      <c r="H1719" s="28" t="s">
        <v>3011</v>
      </c>
      <c r="I1719" s="28" t="s">
        <v>1272</v>
      </c>
      <c r="J1719" s="28" t="s">
        <v>2932</v>
      </c>
    </row>
    <row r="1720" spans="1:10" x14ac:dyDescent="0.25">
      <c r="A1720" s="26">
        <v>12740</v>
      </c>
      <c r="B1720" s="26" t="s">
        <v>525</v>
      </c>
      <c r="C1720" s="27">
        <v>39861</v>
      </c>
      <c r="D1720" s="26">
        <v>2008</v>
      </c>
      <c r="E1720" s="26">
        <v>418</v>
      </c>
      <c r="F1720" s="26">
        <v>10</v>
      </c>
      <c r="G1720" s="26">
        <v>14860</v>
      </c>
      <c r="H1720" s="28" t="s">
        <v>3011</v>
      </c>
      <c r="I1720" s="28" t="s">
        <v>1272</v>
      </c>
      <c r="J1720" s="28" t="s">
        <v>2933</v>
      </c>
    </row>
    <row r="1721" spans="1:10" x14ac:dyDescent="0.25">
      <c r="A1721" s="26">
        <v>12736</v>
      </c>
      <c r="B1721" s="26" t="s">
        <v>558</v>
      </c>
      <c r="C1721" s="27">
        <v>39862</v>
      </c>
      <c r="D1721" s="26">
        <v>2008</v>
      </c>
      <c r="E1721" s="26">
        <v>394</v>
      </c>
      <c r="F1721" s="26">
        <v>8</v>
      </c>
      <c r="G1721" s="26">
        <v>3152</v>
      </c>
      <c r="H1721" s="28" t="s">
        <v>3011</v>
      </c>
      <c r="I1721" s="28" t="s">
        <v>1272</v>
      </c>
      <c r="J1721" s="28" t="s">
        <v>2934</v>
      </c>
    </row>
    <row r="1722" spans="1:10" x14ac:dyDescent="0.25">
      <c r="A1722" s="26">
        <v>12743</v>
      </c>
      <c r="B1722" s="26" t="s">
        <v>558</v>
      </c>
      <c r="C1722" s="27">
        <v>39862</v>
      </c>
      <c r="D1722" s="26">
        <v>2008</v>
      </c>
      <c r="E1722" s="26">
        <v>102</v>
      </c>
      <c r="F1722" s="26">
        <v>11</v>
      </c>
      <c r="G1722" s="26">
        <v>1122</v>
      </c>
      <c r="H1722" s="28" t="s">
        <v>3011</v>
      </c>
      <c r="I1722" s="28" t="s">
        <v>1272</v>
      </c>
      <c r="J1722" s="28" t="s">
        <v>2935</v>
      </c>
    </row>
    <row r="1723" spans="1:10" x14ac:dyDescent="0.25">
      <c r="A1723" s="26">
        <v>12745</v>
      </c>
      <c r="B1723" s="26" t="s">
        <v>596</v>
      </c>
      <c r="C1723" s="27">
        <v>39863</v>
      </c>
      <c r="D1723" s="26">
        <v>2008</v>
      </c>
      <c r="E1723" s="26">
        <v>154</v>
      </c>
      <c r="F1723" s="26">
        <v>37</v>
      </c>
      <c r="G1723" s="26">
        <v>5698</v>
      </c>
      <c r="H1723" s="28" t="s">
        <v>3011</v>
      </c>
      <c r="I1723" s="28" t="s">
        <v>1272</v>
      </c>
      <c r="J1723" s="28" t="s">
        <v>2936</v>
      </c>
    </row>
    <row r="1724" spans="1:10" x14ac:dyDescent="0.25">
      <c r="A1724" s="26">
        <v>12721</v>
      </c>
      <c r="B1724" s="26" t="s">
        <v>723</v>
      </c>
      <c r="C1724" s="27">
        <v>39867</v>
      </c>
      <c r="D1724" s="26">
        <v>2008</v>
      </c>
      <c r="E1724" s="26">
        <v>11</v>
      </c>
      <c r="F1724" s="26">
        <v>31</v>
      </c>
      <c r="G1724" s="26">
        <v>341</v>
      </c>
      <c r="H1724" s="28" t="s">
        <v>3010</v>
      </c>
      <c r="I1724" s="28" t="s">
        <v>1274</v>
      </c>
      <c r="J1724" s="28" t="s">
        <v>2937</v>
      </c>
    </row>
    <row r="1725" spans="1:10" x14ac:dyDescent="0.25">
      <c r="A1725" s="26">
        <v>12737</v>
      </c>
      <c r="B1725" s="26" t="s">
        <v>723</v>
      </c>
      <c r="C1725" s="27">
        <v>39867</v>
      </c>
      <c r="D1725" s="26">
        <v>2008</v>
      </c>
      <c r="E1725" s="26">
        <v>361</v>
      </c>
      <c r="F1725" s="26">
        <v>10</v>
      </c>
      <c r="G1725" s="26">
        <v>3610</v>
      </c>
      <c r="H1725" s="28" t="s">
        <v>3011</v>
      </c>
      <c r="I1725" s="28" t="s">
        <v>1272</v>
      </c>
      <c r="J1725" s="28" t="s">
        <v>2938</v>
      </c>
    </row>
    <row r="1726" spans="1:10" x14ac:dyDescent="0.25">
      <c r="A1726" s="26">
        <v>12742</v>
      </c>
      <c r="B1726" s="26" t="s">
        <v>723</v>
      </c>
      <c r="C1726" s="27">
        <v>39867</v>
      </c>
      <c r="D1726" s="26">
        <v>2008</v>
      </c>
      <c r="E1726" s="26">
        <v>464</v>
      </c>
      <c r="F1726" s="26">
        <v>30</v>
      </c>
      <c r="G1726" s="26">
        <v>13920</v>
      </c>
      <c r="H1726" s="28" t="s">
        <v>3011</v>
      </c>
      <c r="I1726" s="28" t="s">
        <v>1272</v>
      </c>
      <c r="J1726" s="28" t="s">
        <v>2939</v>
      </c>
    </row>
    <row r="1727" spans="1:10" x14ac:dyDescent="0.25">
      <c r="A1727" s="26">
        <v>12746</v>
      </c>
      <c r="B1727" s="26" t="s">
        <v>723</v>
      </c>
      <c r="C1727" s="27">
        <v>39867</v>
      </c>
      <c r="D1727" s="26">
        <v>2008</v>
      </c>
      <c r="E1727" s="26">
        <v>117</v>
      </c>
      <c r="F1727" s="26">
        <v>10</v>
      </c>
      <c r="G1727" s="26">
        <v>1170</v>
      </c>
      <c r="H1727" s="28" t="s">
        <v>3011</v>
      </c>
      <c r="I1727" s="28" t="s">
        <v>1272</v>
      </c>
      <c r="J1727" s="28" t="s">
        <v>2940</v>
      </c>
    </row>
    <row r="1728" spans="1:10" x14ac:dyDescent="0.25">
      <c r="A1728" s="26">
        <v>12722</v>
      </c>
      <c r="B1728" s="26" t="s">
        <v>752</v>
      </c>
      <c r="C1728" s="27">
        <v>39868</v>
      </c>
      <c r="D1728" s="26">
        <v>2008</v>
      </c>
      <c r="E1728" s="26">
        <v>79</v>
      </c>
      <c r="F1728" s="26">
        <v>13</v>
      </c>
      <c r="G1728" s="26">
        <v>1027</v>
      </c>
      <c r="H1728" s="28" t="s">
        <v>3010</v>
      </c>
      <c r="I1728" s="28" t="s">
        <v>1274</v>
      </c>
      <c r="J1728" s="28" t="s">
        <v>2941</v>
      </c>
    </row>
    <row r="1729" spans="1:10" x14ac:dyDescent="0.25">
      <c r="A1729" s="26">
        <v>12738</v>
      </c>
      <c r="B1729" s="26" t="s">
        <v>752</v>
      </c>
      <c r="C1729" s="27">
        <v>39868</v>
      </c>
      <c r="D1729" s="26">
        <v>2008</v>
      </c>
      <c r="E1729" s="26">
        <v>225</v>
      </c>
      <c r="F1729" s="26">
        <v>12</v>
      </c>
      <c r="G1729" s="26">
        <v>2700</v>
      </c>
      <c r="H1729" s="28" t="s">
        <v>3011</v>
      </c>
      <c r="I1729" s="28" t="s">
        <v>1272</v>
      </c>
      <c r="J1729" s="28" t="s">
        <v>2942</v>
      </c>
    </row>
    <row r="1730" spans="1:10" x14ac:dyDescent="0.25">
      <c r="A1730" s="26">
        <v>12741</v>
      </c>
      <c r="B1730" s="26" t="s">
        <v>752</v>
      </c>
      <c r="C1730" s="27">
        <v>39868</v>
      </c>
      <c r="D1730" s="26">
        <v>2008</v>
      </c>
      <c r="E1730" s="26">
        <v>180</v>
      </c>
      <c r="F1730" s="26">
        <v>7</v>
      </c>
      <c r="G1730" s="26">
        <v>1260</v>
      </c>
      <c r="H1730" s="28" t="s">
        <v>3011</v>
      </c>
      <c r="I1730" s="28" t="s">
        <v>1272</v>
      </c>
      <c r="J1730" s="28" t="s">
        <v>2943</v>
      </c>
    </row>
    <row r="1731" spans="1:10" x14ac:dyDescent="0.25">
      <c r="A1731" s="26">
        <v>12723</v>
      </c>
      <c r="B1731" s="26" t="s">
        <v>784</v>
      </c>
      <c r="C1731" s="27">
        <v>39869</v>
      </c>
      <c r="D1731" s="26">
        <v>2008</v>
      </c>
      <c r="E1731" s="26">
        <v>1169</v>
      </c>
      <c r="F1731" s="26">
        <v>172</v>
      </c>
      <c r="G1731" s="26">
        <v>19221</v>
      </c>
      <c r="H1731" s="28" t="s">
        <v>3010</v>
      </c>
      <c r="I1731" s="28" t="s">
        <v>1322</v>
      </c>
      <c r="J1731" s="28" t="s">
        <v>2944</v>
      </c>
    </row>
    <row r="1732" spans="1:10" x14ac:dyDescent="0.25">
      <c r="A1732" s="26">
        <v>12744</v>
      </c>
      <c r="B1732" s="26" t="s">
        <v>784</v>
      </c>
      <c r="C1732" s="27">
        <v>39869</v>
      </c>
      <c r="D1732" s="26">
        <v>2008</v>
      </c>
      <c r="E1732" s="26">
        <v>188</v>
      </c>
      <c r="F1732" s="26">
        <v>10</v>
      </c>
      <c r="G1732" s="26">
        <v>1880</v>
      </c>
      <c r="H1732" s="28" t="s">
        <v>3011</v>
      </c>
      <c r="I1732" s="28" t="s">
        <v>1272</v>
      </c>
      <c r="J1732" s="28" t="s">
        <v>2945</v>
      </c>
    </row>
    <row r="1733" spans="1:10" x14ac:dyDescent="0.25">
      <c r="A1733" s="26">
        <v>12724</v>
      </c>
      <c r="B1733" s="26" t="s">
        <v>879</v>
      </c>
      <c r="C1733" s="27">
        <v>39872</v>
      </c>
      <c r="D1733" s="26">
        <v>2008</v>
      </c>
      <c r="E1733" s="26">
        <v>159</v>
      </c>
      <c r="F1733" s="26">
        <v>56</v>
      </c>
      <c r="G1733" s="26">
        <v>4105</v>
      </c>
      <c r="H1733" s="28" t="s">
        <v>3011</v>
      </c>
      <c r="I1733" s="28" t="s">
        <v>1272</v>
      </c>
      <c r="J1733" s="28" t="s">
        <v>2946</v>
      </c>
    </row>
    <row r="1734" spans="1:10" x14ac:dyDescent="0.25">
      <c r="A1734" s="26">
        <v>12747</v>
      </c>
      <c r="B1734" s="26" t="s">
        <v>14</v>
      </c>
      <c r="C1734" s="27">
        <v>39873</v>
      </c>
      <c r="D1734" s="26">
        <v>2008</v>
      </c>
      <c r="E1734" s="26">
        <v>166</v>
      </c>
      <c r="F1734" s="26">
        <v>92</v>
      </c>
      <c r="G1734" s="26">
        <v>4107</v>
      </c>
      <c r="H1734" s="28" t="s">
        <v>3010</v>
      </c>
      <c r="I1734" s="28" t="s">
        <v>1274</v>
      </c>
      <c r="J1734" s="28" t="s">
        <v>2947</v>
      </c>
    </row>
    <row r="1735" spans="1:10" x14ac:dyDescent="0.25">
      <c r="A1735" s="26">
        <v>12748</v>
      </c>
      <c r="B1735" s="26" t="s">
        <v>56</v>
      </c>
      <c r="C1735" s="27">
        <v>39874</v>
      </c>
      <c r="D1735" s="26">
        <v>2008</v>
      </c>
      <c r="E1735" s="26">
        <v>203</v>
      </c>
      <c r="F1735" s="26">
        <v>222</v>
      </c>
      <c r="G1735" s="26">
        <v>24315</v>
      </c>
      <c r="H1735" s="28" t="s">
        <v>3010</v>
      </c>
      <c r="I1735" s="28" t="s">
        <v>1283</v>
      </c>
      <c r="J1735" s="28" t="s">
        <v>2948</v>
      </c>
    </row>
    <row r="1736" spans="1:10" x14ac:dyDescent="0.25">
      <c r="A1736" s="26">
        <v>12749</v>
      </c>
      <c r="B1736" s="26" t="s">
        <v>56</v>
      </c>
      <c r="C1736" s="27">
        <v>39874</v>
      </c>
      <c r="D1736" s="26">
        <v>2008</v>
      </c>
      <c r="E1736" s="26">
        <v>41</v>
      </c>
      <c r="F1736" s="26">
        <v>434</v>
      </c>
      <c r="G1736" s="26">
        <v>17794</v>
      </c>
      <c r="H1736" s="28" t="s">
        <v>3010</v>
      </c>
      <c r="I1736" s="28" t="s">
        <v>1270</v>
      </c>
      <c r="J1736" s="28" t="s">
        <v>2949</v>
      </c>
    </row>
    <row r="1737" spans="1:10" x14ac:dyDescent="0.25">
      <c r="A1737" s="26">
        <v>12750</v>
      </c>
      <c r="B1737" s="26" t="s">
        <v>56</v>
      </c>
      <c r="C1737" s="27">
        <v>39874</v>
      </c>
      <c r="D1737" s="26">
        <v>2008</v>
      </c>
      <c r="E1737" s="26">
        <v>24</v>
      </c>
      <c r="F1737" s="26">
        <v>418</v>
      </c>
      <c r="G1737" s="26">
        <v>10032</v>
      </c>
      <c r="H1737" s="28" t="s">
        <v>3010</v>
      </c>
      <c r="I1737" s="28" t="s">
        <v>1270</v>
      </c>
      <c r="J1737" s="28" t="s">
        <v>2950</v>
      </c>
    </row>
    <row r="1738" spans="1:10" x14ac:dyDescent="0.25">
      <c r="A1738" s="26">
        <v>12751</v>
      </c>
      <c r="B1738" s="26" t="s">
        <v>56</v>
      </c>
      <c r="C1738" s="27">
        <v>39874</v>
      </c>
      <c r="D1738" s="26">
        <v>2008</v>
      </c>
      <c r="E1738" s="26">
        <v>11</v>
      </c>
      <c r="F1738" s="26">
        <v>399</v>
      </c>
      <c r="G1738" s="26">
        <v>4389</v>
      </c>
      <c r="H1738" s="28" t="s">
        <v>3010</v>
      </c>
      <c r="I1738" s="28" t="s">
        <v>1270</v>
      </c>
      <c r="J1738" s="28" t="s">
        <v>2951</v>
      </c>
    </row>
    <row r="1739" spans="1:10" x14ac:dyDescent="0.25">
      <c r="A1739" s="26">
        <v>12752</v>
      </c>
      <c r="B1739" s="26" t="s">
        <v>56</v>
      </c>
      <c r="C1739" s="27">
        <v>39874</v>
      </c>
      <c r="D1739" s="26">
        <v>2008</v>
      </c>
      <c r="E1739" s="26">
        <v>60</v>
      </c>
      <c r="F1739" s="26">
        <v>222</v>
      </c>
      <c r="G1739" s="26">
        <v>13320</v>
      </c>
      <c r="H1739" s="28" t="s">
        <v>3010</v>
      </c>
      <c r="I1739" s="28" t="s">
        <v>1299</v>
      </c>
      <c r="J1739" s="28" t="s">
        <v>2952</v>
      </c>
    </row>
    <row r="1740" spans="1:10" x14ac:dyDescent="0.25">
      <c r="A1740" s="26">
        <v>12768</v>
      </c>
      <c r="B1740" s="26" t="s">
        <v>56</v>
      </c>
      <c r="C1740" s="27">
        <v>39874</v>
      </c>
      <c r="D1740" s="26">
        <v>2008</v>
      </c>
      <c r="E1740" s="26">
        <v>93</v>
      </c>
      <c r="F1740" s="26">
        <v>23</v>
      </c>
      <c r="G1740" s="26">
        <v>2139</v>
      </c>
      <c r="H1740" s="28" t="s">
        <v>3011</v>
      </c>
      <c r="I1740" s="28" t="s">
        <v>1272</v>
      </c>
      <c r="J1740" s="28" t="s">
        <v>2953</v>
      </c>
    </row>
    <row r="1741" spans="1:10" x14ac:dyDescent="0.25">
      <c r="A1741" s="26">
        <v>12753</v>
      </c>
      <c r="B1741" s="26" t="s">
        <v>84</v>
      </c>
      <c r="C1741" s="27">
        <v>39875</v>
      </c>
      <c r="D1741" s="26">
        <v>2008</v>
      </c>
      <c r="E1741" s="26">
        <v>263</v>
      </c>
      <c r="F1741" s="26">
        <v>168</v>
      </c>
      <c r="G1741" s="26">
        <v>12364</v>
      </c>
      <c r="H1741" s="28" t="s">
        <v>3010</v>
      </c>
      <c r="I1741" s="28" t="s">
        <v>1322</v>
      </c>
      <c r="J1741" s="28" t="s">
        <v>2954</v>
      </c>
    </row>
    <row r="1742" spans="1:10" x14ac:dyDescent="0.25">
      <c r="A1742" s="26">
        <v>12787</v>
      </c>
      <c r="B1742" s="26" t="s">
        <v>84</v>
      </c>
      <c r="C1742" s="27">
        <v>39875</v>
      </c>
      <c r="D1742" s="26">
        <v>2008</v>
      </c>
      <c r="E1742" s="26">
        <v>334</v>
      </c>
      <c r="F1742" s="26">
        <v>21</v>
      </c>
      <c r="G1742" s="26">
        <v>5993</v>
      </c>
      <c r="H1742" s="28" t="s">
        <v>3011</v>
      </c>
      <c r="I1742" s="28" t="s">
        <v>1272</v>
      </c>
      <c r="J1742" s="28" t="s">
        <v>2955</v>
      </c>
    </row>
    <row r="1743" spans="1:10" x14ac:dyDescent="0.25">
      <c r="A1743" s="26">
        <v>12788</v>
      </c>
      <c r="B1743" s="26" t="s">
        <v>117</v>
      </c>
      <c r="C1743" s="27">
        <v>39876</v>
      </c>
      <c r="D1743" s="26">
        <v>2008</v>
      </c>
      <c r="E1743" s="26">
        <v>317</v>
      </c>
      <c r="F1743" s="26">
        <v>17</v>
      </c>
      <c r="G1743" s="26">
        <v>5389</v>
      </c>
      <c r="H1743" s="28" t="s">
        <v>3011</v>
      </c>
      <c r="I1743" s="28" t="s">
        <v>1272</v>
      </c>
      <c r="J1743" s="28" t="s">
        <v>2956</v>
      </c>
    </row>
    <row r="1744" spans="1:10" x14ac:dyDescent="0.25">
      <c r="A1744" s="26">
        <v>12790</v>
      </c>
      <c r="B1744" s="26" t="s">
        <v>117</v>
      </c>
      <c r="C1744" s="27">
        <v>39876</v>
      </c>
      <c r="D1744" s="26">
        <v>2008</v>
      </c>
      <c r="E1744" s="26">
        <v>136</v>
      </c>
      <c r="F1744" s="26">
        <v>4</v>
      </c>
      <c r="G1744" s="26">
        <v>544</v>
      </c>
      <c r="H1744" s="28" t="s">
        <v>3011</v>
      </c>
      <c r="I1744" s="28" t="s">
        <v>1272</v>
      </c>
      <c r="J1744" s="28" t="s">
        <v>2957</v>
      </c>
    </row>
    <row r="1745" spans="1:10" x14ac:dyDescent="0.25">
      <c r="A1745" s="26">
        <v>12754</v>
      </c>
      <c r="B1745" s="26" t="s">
        <v>147</v>
      </c>
      <c r="C1745" s="27">
        <v>39877</v>
      </c>
      <c r="D1745" s="26">
        <v>2008</v>
      </c>
      <c r="E1745" s="26">
        <v>101</v>
      </c>
      <c r="F1745" s="26">
        <v>33</v>
      </c>
      <c r="G1745" s="26">
        <v>3333</v>
      </c>
      <c r="H1745" s="28" t="s">
        <v>3010</v>
      </c>
      <c r="I1745" s="28" t="s">
        <v>1322</v>
      </c>
      <c r="J1745" s="28" t="s">
        <v>2958</v>
      </c>
    </row>
    <row r="1746" spans="1:10" x14ac:dyDescent="0.25">
      <c r="A1746" s="26">
        <v>12755</v>
      </c>
      <c r="B1746" s="26" t="s">
        <v>147</v>
      </c>
      <c r="C1746" s="27">
        <v>39877</v>
      </c>
      <c r="D1746" s="26">
        <v>2008</v>
      </c>
      <c r="E1746" s="26">
        <v>22</v>
      </c>
      <c r="F1746" s="26">
        <v>283</v>
      </c>
      <c r="G1746" s="26">
        <v>6226</v>
      </c>
      <c r="H1746" s="28" t="s">
        <v>3010</v>
      </c>
      <c r="I1746" s="28" t="s">
        <v>1268</v>
      </c>
      <c r="J1746" s="28" t="s">
        <v>2959</v>
      </c>
    </row>
    <row r="1747" spans="1:10" x14ac:dyDescent="0.25">
      <c r="A1747" s="26">
        <v>12767</v>
      </c>
      <c r="B1747" s="26" t="s">
        <v>147</v>
      </c>
      <c r="C1747" s="27">
        <v>39877</v>
      </c>
      <c r="D1747" s="26">
        <v>2008</v>
      </c>
      <c r="E1747" s="26">
        <v>54</v>
      </c>
      <c r="F1747" s="26">
        <v>38</v>
      </c>
      <c r="G1747" s="26">
        <v>2052</v>
      </c>
      <c r="H1747" s="28" t="s">
        <v>3011</v>
      </c>
      <c r="I1747" s="28" t="s">
        <v>1272</v>
      </c>
      <c r="J1747" s="28" t="s">
        <v>2960</v>
      </c>
    </row>
    <row r="1748" spans="1:10" x14ac:dyDescent="0.25">
      <c r="A1748" s="26">
        <v>12769</v>
      </c>
      <c r="B1748" s="26" t="s">
        <v>147</v>
      </c>
      <c r="C1748" s="27">
        <v>39877</v>
      </c>
      <c r="D1748" s="26">
        <v>2008</v>
      </c>
      <c r="E1748" s="26">
        <v>88</v>
      </c>
      <c r="F1748" s="26">
        <v>10</v>
      </c>
      <c r="G1748" s="26">
        <v>880</v>
      </c>
      <c r="H1748" s="28" t="s">
        <v>3011</v>
      </c>
      <c r="I1748" s="28" t="s">
        <v>1272</v>
      </c>
      <c r="J1748" s="28" t="s">
        <v>2961</v>
      </c>
    </row>
    <row r="1749" spans="1:10" x14ac:dyDescent="0.25">
      <c r="A1749" s="26">
        <v>12772</v>
      </c>
      <c r="B1749" s="26" t="s">
        <v>147</v>
      </c>
      <c r="C1749" s="27">
        <v>39877</v>
      </c>
      <c r="D1749" s="26">
        <v>2008</v>
      </c>
      <c r="E1749" s="26">
        <v>403</v>
      </c>
      <c r="F1749" s="26">
        <v>53</v>
      </c>
      <c r="G1749" s="26">
        <v>21359</v>
      </c>
      <c r="H1749" s="28" t="s">
        <v>3011</v>
      </c>
      <c r="I1749" s="28" t="s">
        <v>1272</v>
      </c>
      <c r="J1749" s="28" t="s">
        <v>2962</v>
      </c>
    </row>
    <row r="1750" spans="1:10" x14ac:dyDescent="0.25">
      <c r="A1750" s="26">
        <v>12773</v>
      </c>
      <c r="B1750" s="26" t="s">
        <v>147</v>
      </c>
      <c r="C1750" s="27">
        <v>39877</v>
      </c>
      <c r="D1750" s="26">
        <v>2008</v>
      </c>
      <c r="E1750" s="26">
        <v>38</v>
      </c>
      <c r="F1750" s="26">
        <v>26</v>
      </c>
      <c r="G1750" s="26">
        <v>988</v>
      </c>
      <c r="H1750" s="28" t="s">
        <v>3011</v>
      </c>
      <c r="I1750" s="28" t="s">
        <v>1272</v>
      </c>
      <c r="J1750" s="28" t="s">
        <v>2963</v>
      </c>
    </row>
    <row r="1751" spans="1:10" x14ac:dyDescent="0.25">
      <c r="A1751" s="26">
        <v>12789</v>
      </c>
      <c r="B1751" s="26" t="s">
        <v>147</v>
      </c>
      <c r="C1751" s="27">
        <v>39877</v>
      </c>
      <c r="D1751" s="26">
        <v>2008</v>
      </c>
      <c r="E1751" s="26">
        <v>362</v>
      </c>
      <c r="F1751" s="26">
        <v>4</v>
      </c>
      <c r="G1751" s="26">
        <v>1448</v>
      </c>
      <c r="H1751" s="28" t="s">
        <v>3011</v>
      </c>
      <c r="I1751" s="28" t="s">
        <v>1272</v>
      </c>
      <c r="J1751" s="28" t="s">
        <v>2964</v>
      </c>
    </row>
    <row r="1752" spans="1:10" x14ac:dyDescent="0.25">
      <c r="A1752" s="26">
        <v>12798</v>
      </c>
      <c r="B1752" s="26" t="s">
        <v>147</v>
      </c>
      <c r="C1752" s="27">
        <v>39877</v>
      </c>
      <c r="D1752" s="26">
        <v>2008</v>
      </c>
      <c r="E1752" s="26">
        <v>59</v>
      </c>
      <c r="F1752" s="26">
        <v>12</v>
      </c>
      <c r="G1752" s="26">
        <v>708</v>
      </c>
      <c r="H1752" s="28" t="s">
        <v>3011</v>
      </c>
      <c r="I1752" s="28" t="s">
        <v>1272</v>
      </c>
      <c r="J1752" s="28" t="s">
        <v>2965</v>
      </c>
    </row>
    <row r="1753" spans="1:10" x14ac:dyDescent="0.25">
      <c r="A1753" s="26">
        <v>12770</v>
      </c>
      <c r="B1753" s="26" t="s">
        <v>178</v>
      </c>
      <c r="C1753" s="27">
        <v>39878</v>
      </c>
      <c r="D1753" s="26">
        <v>2008</v>
      </c>
      <c r="E1753" s="26">
        <v>17</v>
      </c>
      <c r="F1753" s="26">
        <v>72</v>
      </c>
      <c r="G1753" s="26">
        <v>1037</v>
      </c>
      <c r="H1753" s="28" t="s">
        <v>3011</v>
      </c>
      <c r="I1753" s="28" t="s">
        <v>1272</v>
      </c>
      <c r="J1753" s="28" t="s">
        <v>2966</v>
      </c>
    </row>
    <row r="1754" spans="1:10" x14ac:dyDescent="0.25">
      <c r="A1754" s="26">
        <v>12771</v>
      </c>
      <c r="B1754" s="26" t="s">
        <v>178</v>
      </c>
      <c r="C1754" s="27">
        <v>39878</v>
      </c>
      <c r="D1754" s="26">
        <v>2008</v>
      </c>
      <c r="E1754" s="26">
        <v>267</v>
      </c>
      <c r="F1754" s="26">
        <v>61</v>
      </c>
      <c r="G1754" s="26">
        <v>16287</v>
      </c>
      <c r="H1754" s="28" t="s">
        <v>3011</v>
      </c>
      <c r="I1754" s="28" t="s">
        <v>1272</v>
      </c>
      <c r="J1754" s="28" t="s">
        <v>2967</v>
      </c>
    </row>
    <row r="1755" spans="1:10" x14ac:dyDescent="0.25">
      <c r="A1755" s="26">
        <v>12756</v>
      </c>
      <c r="B1755" s="26" t="s">
        <v>216</v>
      </c>
      <c r="C1755" s="27">
        <v>39879</v>
      </c>
      <c r="D1755" s="26">
        <v>2008</v>
      </c>
      <c r="E1755" s="26">
        <v>110</v>
      </c>
      <c r="F1755" s="26">
        <v>11</v>
      </c>
      <c r="G1755" s="26">
        <v>1210</v>
      </c>
      <c r="H1755" s="28" t="s">
        <v>3010</v>
      </c>
      <c r="I1755" s="28" t="s">
        <v>1274</v>
      </c>
      <c r="J1755" s="28" t="s">
        <v>2968</v>
      </c>
    </row>
    <row r="1756" spans="1:10" x14ac:dyDescent="0.25">
      <c r="A1756" s="26">
        <v>12757</v>
      </c>
      <c r="B1756" s="26" t="s">
        <v>283</v>
      </c>
      <c r="C1756" s="27">
        <v>39881</v>
      </c>
      <c r="D1756" s="26">
        <v>2008</v>
      </c>
      <c r="E1756" s="26">
        <v>779</v>
      </c>
      <c r="F1756" s="26">
        <v>169</v>
      </c>
      <c r="G1756" s="26">
        <v>62009</v>
      </c>
      <c r="H1756" s="28" t="s">
        <v>3010</v>
      </c>
      <c r="I1756" s="28" t="s">
        <v>1274</v>
      </c>
      <c r="J1756" s="28" t="s">
        <v>2969</v>
      </c>
    </row>
    <row r="1757" spans="1:10" x14ac:dyDescent="0.25">
      <c r="A1757" s="26">
        <v>12758</v>
      </c>
      <c r="B1757" s="26" t="s">
        <v>313</v>
      </c>
      <c r="C1757" s="27">
        <v>39882</v>
      </c>
      <c r="D1757" s="26">
        <v>2008</v>
      </c>
      <c r="E1757" s="26">
        <v>37</v>
      </c>
      <c r="F1757" s="26">
        <v>19</v>
      </c>
      <c r="G1757" s="26">
        <v>703</v>
      </c>
      <c r="H1757" s="28" t="s">
        <v>3010</v>
      </c>
      <c r="I1757" s="28" t="s">
        <v>1322</v>
      </c>
      <c r="J1757" s="28" t="s">
        <v>2970</v>
      </c>
    </row>
    <row r="1758" spans="1:10" x14ac:dyDescent="0.25">
      <c r="A1758" s="26">
        <v>12775</v>
      </c>
      <c r="B1758" s="26" t="s">
        <v>313</v>
      </c>
      <c r="C1758" s="27">
        <v>39882</v>
      </c>
      <c r="D1758" s="26">
        <v>2008</v>
      </c>
      <c r="E1758" s="26">
        <v>71</v>
      </c>
      <c r="F1758" s="26">
        <v>26</v>
      </c>
      <c r="G1758" s="26">
        <v>1846</v>
      </c>
      <c r="H1758" s="28" t="s">
        <v>3011</v>
      </c>
      <c r="I1758" s="28" t="s">
        <v>1272</v>
      </c>
      <c r="J1758" s="28" t="s">
        <v>2971</v>
      </c>
    </row>
    <row r="1759" spans="1:10" x14ac:dyDescent="0.25">
      <c r="A1759" s="26">
        <v>12776</v>
      </c>
      <c r="B1759" s="26" t="s">
        <v>313</v>
      </c>
      <c r="C1759" s="27">
        <v>39882</v>
      </c>
      <c r="D1759" s="26">
        <v>2008</v>
      </c>
      <c r="E1759" s="26">
        <v>60</v>
      </c>
      <c r="F1759" s="26">
        <v>26</v>
      </c>
      <c r="G1759" s="26">
        <v>780</v>
      </c>
      <c r="H1759" s="28" t="s">
        <v>3011</v>
      </c>
      <c r="I1759" s="28" t="s">
        <v>1272</v>
      </c>
      <c r="J1759" s="28" t="s">
        <v>2972</v>
      </c>
    </row>
    <row r="1760" spans="1:10" x14ac:dyDescent="0.25">
      <c r="A1760" s="26">
        <v>12802</v>
      </c>
      <c r="B1760" s="26" t="s">
        <v>313</v>
      </c>
      <c r="C1760" s="27">
        <v>39882</v>
      </c>
      <c r="D1760" s="26">
        <v>2008</v>
      </c>
      <c r="E1760" s="26">
        <v>431</v>
      </c>
      <c r="F1760" s="26">
        <v>11</v>
      </c>
      <c r="G1760" s="26">
        <v>8877</v>
      </c>
      <c r="H1760" s="28" t="s">
        <v>3011</v>
      </c>
      <c r="I1760" s="28" t="s">
        <v>1272</v>
      </c>
      <c r="J1760" s="28" t="s">
        <v>2973</v>
      </c>
    </row>
    <row r="1761" spans="1:10" x14ac:dyDescent="0.25">
      <c r="A1761" s="26">
        <v>12759</v>
      </c>
      <c r="B1761" s="26" t="s">
        <v>350</v>
      </c>
      <c r="C1761" s="27">
        <v>39883</v>
      </c>
      <c r="D1761" s="26">
        <v>2008</v>
      </c>
      <c r="E1761" s="26">
        <v>396</v>
      </c>
      <c r="F1761" s="26">
        <v>89</v>
      </c>
      <c r="G1761" s="26">
        <v>11084</v>
      </c>
      <c r="H1761" s="28" t="s">
        <v>3010</v>
      </c>
      <c r="I1761" s="28" t="s">
        <v>1322</v>
      </c>
      <c r="J1761" s="28" t="s">
        <v>2974</v>
      </c>
    </row>
    <row r="1762" spans="1:10" x14ac:dyDescent="0.25">
      <c r="A1762" s="26">
        <v>12760</v>
      </c>
      <c r="B1762" s="26" t="s">
        <v>350</v>
      </c>
      <c r="C1762" s="27">
        <v>39883</v>
      </c>
      <c r="D1762" s="26">
        <v>2008</v>
      </c>
      <c r="E1762" s="26">
        <v>242</v>
      </c>
      <c r="F1762" s="26">
        <v>359</v>
      </c>
      <c r="G1762" s="26">
        <v>15534</v>
      </c>
      <c r="H1762" s="28" t="s">
        <v>3010</v>
      </c>
      <c r="I1762" s="28" t="s">
        <v>1283</v>
      </c>
      <c r="J1762" s="28" t="s">
        <v>2975</v>
      </c>
    </row>
    <row r="1763" spans="1:10" x14ac:dyDescent="0.25">
      <c r="A1763" s="26">
        <v>12783</v>
      </c>
      <c r="B1763" s="26" t="s">
        <v>350</v>
      </c>
      <c r="C1763" s="27">
        <v>39883</v>
      </c>
      <c r="D1763" s="26">
        <v>2008</v>
      </c>
      <c r="E1763" s="26">
        <v>155</v>
      </c>
      <c r="F1763" s="26">
        <v>13</v>
      </c>
      <c r="G1763" s="26">
        <v>2015</v>
      </c>
      <c r="H1763" s="28" t="s">
        <v>3011</v>
      </c>
      <c r="I1763" s="28" t="s">
        <v>1272</v>
      </c>
      <c r="J1763" s="28" t="s">
        <v>2976</v>
      </c>
    </row>
    <row r="1764" spans="1:10" x14ac:dyDescent="0.25">
      <c r="A1764" s="26">
        <v>12784</v>
      </c>
      <c r="B1764" s="26" t="s">
        <v>350</v>
      </c>
      <c r="C1764" s="27">
        <v>39883</v>
      </c>
      <c r="D1764" s="26">
        <v>2008</v>
      </c>
      <c r="E1764" s="26">
        <v>392</v>
      </c>
      <c r="F1764" s="26">
        <v>13</v>
      </c>
      <c r="G1764" s="26">
        <v>5096</v>
      </c>
      <c r="H1764" s="28" t="s">
        <v>3011</v>
      </c>
      <c r="I1764" s="28" t="s">
        <v>1272</v>
      </c>
      <c r="J1764" s="28" t="s">
        <v>2977</v>
      </c>
    </row>
    <row r="1765" spans="1:10" x14ac:dyDescent="0.25">
      <c r="A1765" s="26">
        <v>12785</v>
      </c>
      <c r="B1765" s="26" t="s">
        <v>350</v>
      </c>
      <c r="C1765" s="27">
        <v>39883</v>
      </c>
      <c r="D1765" s="26">
        <v>2008</v>
      </c>
      <c r="E1765" s="26">
        <v>21</v>
      </c>
      <c r="F1765" s="26">
        <v>22</v>
      </c>
      <c r="G1765" s="26">
        <v>462</v>
      </c>
      <c r="H1765" s="28" t="s">
        <v>3011</v>
      </c>
      <c r="I1765" s="28" t="s">
        <v>1272</v>
      </c>
      <c r="J1765" s="28" t="s">
        <v>2978</v>
      </c>
    </row>
    <row r="1766" spans="1:10" x14ac:dyDescent="0.25">
      <c r="A1766" s="26">
        <v>12786</v>
      </c>
      <c r="B1766" s="26" t="s">
        <v>350</v>
      </c>
      <c r="C1766" s="27">
        <v>39883</v>
      </c>
      <c r="D1766" s="26">
        <v>2008</v>
      </c>
      <c r="E1766" s="26">
        <v>15</v>
      </c>
      <c r="F1766" s="26">
        <v>22</v>
      </c>
      <c r="G1766" s="26">
        <v>330</v>
      </c>
      <c r="H1766" s="28" t="s">
        <v>3011</v>
      </c>
      <c r="I1766" s="28" t="s">
        <v>1272</v>
      </c>
      <c r="J1766" s="28" t="s">
        <v>2979</v>
      </c>
    </row>
    <row r="1767" spans="1:10" x14ac:dyDescent="0.25">
      <c r="A1767" s="26">
        <v>12777</v>
      </c>
      <c r="B1767" s="26" t="s">
        <v>493</v>
      </c>
      <c r="C1767" s="27">
        <v>39888</v>
      </c>
      <c r="D1767" s="26">
        <v>2008</v>
      </c>
      <c r="E1767" s="26">
        <v>172</v>
      </c>
      <c r="F1767" s="26">
        <v>63</v>
      </c>
      <c r="G1767" s="26">
        <v>10836</v>
      </c>
      <c r="H1767" s="28" t="s">
        <v>3011</v>
      </c>
      <c r="I1767" s="28" t="s">
        <v>1272</v>
      </c>
      <c r="J1767" s="28" t="s">
        <v>2980</v>
      </c>
    </row>
    <row r="1768" spans="1:10" x14ac:dyDescent="0.25">
      <c r="A1768" s="26">
        <v>12761</v>
      </c>
      <c r="B1768" s="26" t="s">
        <v>528</v>
      </c>
      <c r="C1768" s="27">
        <v>39889</v>
      </c>
      <c r="D1768" s="26">
        <v>2008</v>
      </c>
      <c r="E1768" s="26">
        <v>534</v>
      </c>
      <c r="F1768" s="26">
        <v>195</v>
      </c>
      <c r="G1768" s="26">
        <v>15454</v>
      </c>
      <c r="H1768" s="28" t="s">
        <v>3010</v>
      </c>
      <c r="I1768" s="28" t="s">
        <v>1274</v>
      </c>
      <c r="J1768" s="28" t="s">
        <v>2981</v>
      </c>
    </row>
    <row r="1769" spans="1:10" x14ac:dyDescent="0.25">
      <c r="A1769" s="26">
        <v>12762</v>
      </c>
      <c r="B1769" s="26" t="s">
        <v>528</v>
      </c>
      <c r="C1769" s="27">
        <v>39889</v>
      </c>
      <c r="D1769" s="26">
        <v>2008</v>
      </c>
      <c r="E1769" s="26">
        <v>192</v>
      </c>
      <c r="F1769" s="26">
        <v>141</v>
      </c>
      <c r="G1769" s="26">
        <v>8793</v>
      </c>
      <c r="H1769" s="28" t="s">
        <v>3010</v>
      </c>
      <c r="I1769" s="28" t="s">
        <v>1274</v>
      </c>
      <c r="J1769" s="28" t="s">
        <v>2982</v>
      </c>
    </row>
    <row r="1770" spans="1:10" x14ac:dyDescent="0.25">
      <c r="A1770" s="26">
        <v>12781</v>
      </c>
      <c r="B1770" s="26" t="s">
        <v>528</v>
      </c>
      <c r="C1770" s="27">
        <v>39889</v>
      </c>
      <c r="D1770" s="26">
        <v>2008</v>
      </c>
      <c r="E1770" s="26">
        <v>15</v>
      </c>
      <c r="F1770" s="26">
        <v>51</v>
      </c>
      <c r="G1770" s="26">
        <v>765</v>
      </c>
      <c r="H1770" s="28" t="s">
        <v>3011</v>
      </c>
      <c r="I1770" s="28" t="s">
        <v>1272</v>
      </c>
      <c r="J1770" s="28" t="s">
        <v>2983</v>
      </c>
    </row>
    <row r="1771" spans="1:10" x14ac:dyDescent="0.25">
      <c r="A1771" s="26">
        <v>12782</v>
      </c>
      <c r="B1771" s="26" t="s">
        <v>528</v>
      </c>
      <c r="C1771" s="27">
        <v>39889</v>
      </c>
      <c r="D1771" s="26">
        <v>2008</v>
      </c>
      <c r="E1771" s="26">
        <v>279</v>
      </c>
      <c r="F1771" s="26">
        <v>126</v>
      </c>
      <c r="G1771" s="26">
        <v>35154</v>
      </c>
      <c r="H1771" s="28" t="s">
        <v>3011</v>
      </c>
      <c r="I1771" s="28" t="s">
        <v>1272</v>
      </c>
      <c r="J1771" s="28" t="s">
        <v>2984</v>
      </c>
    </row>
    <row r="1772" spans="1:10" x14ac:dyDescent="0.25">
      <c r="A1772" s="26">
        <v>12791</v>
      </c>
      <c r="B1772" s="26" t="s">
        <v>528</v>
      </c>
      <c r="C1772" s="27">
        <v>39889</v>
      </c>
      <c r="D1772" s="26">
        <v>2008</v>
      </c>
      <c r="E1772" s="26">
        <v>240</v>
      </c>
      <c r="F1772" s="26">
        <v>24</v>
      </c>
      <c r="G1772" s="26">
        <v>5760</v>
      </c>
      <c r="H1772" s="28" t="s">
        <v>3011</v>
      </c>
      <c r="I1772" s="28" t="s">
        <v>1272</v>
      </c>
      <c r="J1772" s="28" t="s">
        <v>2985</v>
      </c>
    </row>
    <row r="1773" spans="1:10" x14ac:dyDescent="0.25">
      <c r="A1773" s="26">
        <v>12779</v>
      </c>
      <c r="B1773" s="26" t="s">
        <v>562</v>
      </c>
      <c r="C1773" s="27">
        <v>39890</v>
      </c>
      <c r="D1773" s="26">
        <v>2008</v>
      </c>
      <c r="E1773" s="26">
        <v>438</v>
      </c>
      <c r="F1773" s="26">
        <v>13</v>
      </c>
      <c r="G1773" s="26">
        <v>14157</v>
      </c>
      <c r="H1773" s="28" t="s">
        <v>3011</v>
      </c>
      <c r="I1773" s="28" t="s">
        <v>1272</v>
      </c>
      <c r="J1773" s="28" t="s">
        <v>2986</v>
      </c>
    </row>
    <row r="1774" spans="1:10" x14ac:dyDescent="0.25">
      <c r="A1774" s="26">
        <v>12780</v>
      </c>
      <c r="B1774" s="26" t="s">
        <v>562</v>
      </c>
      <c r="C1774" s="27">
        <v>39890</v>
      </c>
      <c r="D1774" s="26">
        <v>2008</v>
      </c>
      <c r="E1774" s="26">
        <v>300</v>
      </c>
      <c r="F1774" s="26">
        <v>52</v>
      </c>
      <c r="G1774" s="26">
        <v>15600</v>
      </c>
      <c r="H1774" s="28" t="s">
        <v>3011</v>
      </c>
      <c r="I1774" s="28" t="s">
        <v>1272</v>
      </c>
      <c r="J1774" s="28" t="s">
        <v>2987</v>
      </c>
    </row>
    <row r="1775" spans="1:10" x14ac:dyDescent="0.25">
      <c r="A1775" s="26">
        <v>12792</v>
      </c>
      <c r="B1775" s="26" t="s">
        <v>562</v>
      </c>
      <c r="C1775" s="27">
        <v>39890</v>
      </c>
      <c r="D1775" s="26">
        <v>2008</v>
      </c>
      <c r="E1775" s="26">
        <v>261</v>
      </c>
      <c r="F1775" s="26">
        <v>43</v>
      </c>
      <c r="G1775" s="26">
        <v>11223</v>
      </c>
      <c r="H1775" s="28" t="s">
        <v>3011</v>
      </c>
      <c r="I1775" s="28" t="s">
        <v>1272</v>
      </c>
      <c r="J1775" s="28" t="s">
        <v>2988</v>
      </c>
    </row>
    <row r="1776" spans="1:10" x14ac:dyDescent="0.25">
      <c r="A1776" s="26">
        <v>12763</v>
      </c>
      <c r="B1776" s="26" t="s">
        <v>600</v>
      </c>
      <c r="C1776" s="27">
        <v>39891</v>
      </c>
      <c r="D1776" s="26">
        <v>2008</v>
      </c>
      <c r="E1776" s="26">
        <v>5</v>
      </c>
      <c r="F1776" s="26">
        <v>861</v>
      </c>
      <c r="G1776" s="26">
        <v>4320</v>
      </c>
      <c r="H1776" s="28" t="s">
        <v>3010</v>
      </c>
      <c r="I1776" s="28" t="s">
        <v>1268</v>
      </c>
      <c r="J1776" s="28" t="s">
        <v>2989</v>
      </c>
    </row>
    <row r="1777" spans="1:10" x14ac:dyDescent="0.25">
      <c r="A1777" s="26">
        <v>12793</v>
      </c>
      <c r="B1777" s="26" t="s">
        <v>600</v>
      </c>
      <c r="C1777" s="27">
        <v>39891</v>
      </c>
      <c r="D1777" s="26">
        <v>2008</v>
      </c>
      <c r="E1777" s="26">
        <v>252</v>
      </c>
      <c r="F1777" s="26">
        <v>58</v>
      </c>
      <c r="G1777" s="26">
        <v>14616</v>
      </c>
      <c r="H1777" s="28" t="s">
        <v>3011</v>
      </c>
      <c r="I1777" s="28" t="s">
        <v>1272</v>
      </c>
      <c r="J1777" s="28" t="s">
        <v>2990</v>
      </c>
    </row>
    <row r="1778" spans="1:10" x14ac:dyDescent="0.25">
      <c r="A1778" s="26">
        <v>12794</v>
      </c>
      <c r="B1778" s="26" t="s">
        <v>600</v>
      </c>
      <c r="C1778" s="27">
        <v>39891</v>
      </c>
      <c r="D1778" s="26">
        <v>2008</v>
      </c>
      <c r="E1778" s="26">
        <v>100</v>
      </c>
      <c r="F1778" s="26">
        <v>32</v>
      </c>
      <c r="G1778" s="26">
        <v>3200</v>
      </c>
      <c r="H1778" s="28" t="s">
        <v>3011</v>
      </c>
      <c r="I1778" s="28" t="s">
        <v>1272</v>
      </c>
      <c r="J1778" s="28" t="s">
        <v>2991</v>
      </c>
    </row>
    <row r="1779" spans="1:10" x14ac:dyDescent="0.25">
      <c r="A1779" s="26">
        <v>12795</v>
      </c>
      <c r="B1779" s="26" t="s">
        <v>600</v>
      </c>
      <c r="C1779" s="27">
        <v>39891</v>
      </c>
      <c r="D1779" s="26">
        <v>2008</v>
      </c>
      <c r="E1779" s="26">
        <v>335</v>
      </c>
      <c r="F1779" s="26">
        <v>71</v>
      </c>
      <c r="G1779" s="26">
        <v>23785</v>
      </c>
      <c r="H1779" s="28" t="s">
        <v>3011</v>
      </c>
      <c r="I1779" s="28" t="s">
        <v>1272</v>
      </c>
      <c r="J1779" s="28" t="s">
        <v>2992</v>
      </c>
    </row>
    <row r="1780" spans="1:10" x14ac:dyDescent="0.25">
      <c r="A1780" s="26">
        <v>12778</v>
      </c>
      <c r="B1780" s="26" t="s">
        <v>633</v>
      </c>
      <c r="C1780" s="27">
        <v>39892</v>
      </c>
      <c r="D1780" s="26">
        <v>2008</v>
      </c>
      <c r="E1780" s="26">
        <v>33</v>
      </c>
      <c r="F1780" s="26">
        <v>76</v>
      </c>
      <c r="G1780" s="26">
        <v>2508</v>
      </c>
      <c r="H1780" s="28" t="s">
        <v>3011</v>
      </c>
      <c r="I1780" s="28" t="s">
        <v>1272</v>
      </c>
      <c r="J1780" s="28" t="s">
        <v>2993</v>
      </c>
    </row>
    <row r="1781" spans="1:10" x14ac:dyDescent="0.25">
      <c r="A1781" s="26">
        <v>12774</v>
      </c>
      <c r="B1781" s="26" t="s">
        <v>695</v>
      </c>
      <c r="C1781" s="27">
        <v>39894</v>
      </c>
      <c r="D1781" s="26">
        <v>2008</v>
      </c>
      <c r="E1781" s="26">
        <v>294</v>
      </c>
      <c r="F1781" s="26">
        <v>83</v>
      </c>
      <c r="G1781" s="26">
        <v>24568</v>
      </c>
      <c r="H1781" s="28" t="s">
        <v>3011</v>
      </c>
      <c r="I1781" s="28" t="s">
        <v>1272</v>
      </c>
      <c r="J1781" s="28" t="s">
        <v>2994</v>
      </c>
    </row>
    <row r="1782" spans="1:10" x14ac:dyDescent="0.25">
      <c r="A1782" s="26">
        <v>12799</v>
      </c>
      <c r="B1782" s="26" t="s">
        <v>755</v>
      </c>
      <c r="C1782" s="27">
        <v>39896</v>
      </c>
      <c r="D1782" s="26">
        <v>2008</v>
      </c>
      <c r="E1782" s="26">
        <v>197</v>
      </c>
      <c r="F1782" s="26">
        <v>83</v>
      </c>
      <c r="G1782" s="26">
        <v>16351</v>
      </c>
      <c r="H1782" s="28" t="s">
        <v>3011</v>
      </c>
      <c r="I1782" s="28" t="s">
        <v>1272</v>
      </c>
      <c r="J1782" s="28" t="s">
        <v>2995</v>
      </c>
    </row>
    <row r="1783" spans="1:10" x14ac:dyDescent="0.25">
      <c r="A1783" s="26">
        <v>12800</v>
      </c>
      <c r="B1783" s="26" t="s">
        <v>755</v>
      </c>
      <c r="C1783" s="27">
        <v>39896</v>
      </c>
      <c r="D1783" s="26">
        <v>2008</v>
      </c>
      <c r="E1783" s="26">
        <v>127</v>
      </c>
      <c r="F1783" s="26">
        <v>4</v>
      </c>
      <c r="G1783" s="26">
        <v>508</v>
      </c>
      <c r="H1783" s="28" t="s">
        <v>3011</v>
      </c>
      <c r="I1783" s="28" t="s">
        <v>1272</v>
      </c>
      <c r="J1783" s="28" t="s">
        <v>2996</v>
      </c>
    </row>
    <row r="1784" spans="1:10" x14ac:dyDescent="0.25">
      <c r="A1784" s="26">
        <v>12804</v>
      </c>
      <c r="B1784" s="26" t="s">
        <v>755</v>
      </c>
      <c r="C1784" s="27">
        <v>39896</v>
      </c>
      <c r="D1784" s="26">
        <v>2008</v>
      </c>
      <c r="E1784" s="26">
        <v>39</v>
      </c>
      <c r="F1784" s="26">
        <v>72</v>
      </c>
      <c r="G1784" s="26">
        <v>4968</v>
      </c>
      <c r="H1784" s="28" t="s">
        <v>3011</v>
      </c>
      <c r="I1784" s="28" t="s">
        <v>1272</v>
      </c>
      <c r="J1784" s="28" t="s">
        <v>2997</v>
      </c>
    </row>
    <row r="1785" spans="1:10" x14ac:dyDescent="0.25">
      <c r="A1785" s="26">
        <v>12796</v>
      </c>
      <c r="B1785" s="26" t="s">
        <v>787</v>
      </c>
      <c r="C1785" s="27">
        <v>39897</v>
      </c>
      <c r="D1785" s="26">
        <v>2008</v>
      </c>
      <c r="E1785" s="26">
        <v>281</v>
      </c>
      <c r="F1785" s="26">
        <v>37</v>
      </c>
      <c r="G1785" s="26">
        <v>10397</v>
      </c>
      <c r="H1785" s="28" t="s">
        <v>3011</v>
      </c>
      <c r="I1785" s="28" t="s">
        <v>1272</v>
      </c>
      <c r="J1785" s="28" t="s">
        <v>2998</v>
      </c>
    </row>
    <row r="1786" spans="1:10" x14ac:dyDescent="0.25">
      <c r="A1786" s="26">
        <v>12805</v>
      </c>
      <c r="B1786" s="26" t="s">
        <v>787</v>
      </c>
      <c r="C1786" s="27">
        <v>39897</v>
      </c>
      <c r="D1786" s="26">
        <v>2008</v>
      </c>
      <c r="E1786" s="26">
        <v>29</v>
      </c>
      <c r="F1786" s="26">
        <v>43</v>
      </c>
      <c r="G1786" s="26">
        <v>1247</v>
      </c>
      <c r="H1786" s="28" t="s">
        <v>3011</v>
      </c>
      <c r="I1786" s="28" t="s">
        <v>1272</v>
      </c>
      <c r="J1786" s="28" t="s">
        <v>2999</v>
      </c>
    </row>
    <row r="1787" spans="1:10" x14ac:dyDescent="0.25">
      <c r="A1787" s="26">
        <v>12806</v>
      </c>
      <c r="B1787" s="26" t="s">
        <v>787</v>
      </c>
      <c r="C1787" s="27">
        <v>39897</v>
      </c>
      <c r="D1787" s="26">
        <v>2008</v>
      </c>
      <c r="E1787" s="26">
        <v>42</v>
      </c>
      <c r="F1787" s="26">
        <v>43</v>
      </c>
      <c r="G1787" s="26">
        <v>1806</v>
      </c>
      <c r="H1787" s="28" t="s">
        <v>3011</v>
      </c>
      <c r="I1787" s="28" t="s">
        <v>1272</v>
      </c>
      <c r="J1787" s="28" t="s">
        <v>3000</v>
      </c>
    </row>
    <row r="1788" spans="1:10" x14ac:dyDescent="0.25">
      <c r="A1788" s="26">
        <v>12807</v>
      </c>
      <c r="B1788" s="26" t="s">
        <v>787</v>
      </c>
      <c r="C1788" s="27">
        <v>39897</v>
      </c>
      <c r="D1788" s="26">
        <v>2008</v>
      </c>
      <c r="E1788" s="26">
        <v>502</v>
      </c>
      <c r="F1788" s="26">
        <v>11</v>
      </c>
      <c r="G1788" s="26">
        <v>5522</v>
      </c>
      <c r="H1788" s="28" t="s">
        <v>3011</v>
      </c>
      <c r="I1788" s="28" t="s">
        <v>1272</v>
      </c>
      <c r="J1788" s="28" t="s">
        <v>3001</v>
      </c>
    </row>
    <row r="1789" spans="1:10" x14ac:dyDescent="0.25">
      <c r="A1789" s="26">
        <v>12797</v>
      </c>
      <c r="B1789" s="26" t="s">
        <v>813</v>
      </c>
      <c r="C1789" s="27">
        <v>39898</v>
      </c>
      <c r="D1789" s="26">
        <v>2008</v>
      </c>
      <c r="E1789" s="26">
        <v>227</v>
      </c>
      <c r="F1789" s="26">
        <v>8</v>
      </c>
      <c r="G1789" s="26">
        <v>1816</v>
      </c>
      <c r="H1789" s="28" t="s">
        <v>3011</v>
      </c>
      <c r="I1789" s="28" t="s">
        <v>1272</v>
      </c>
      <c r="J1789" s="28" t="s">
        <v>3002</v>
      </c>
    </row>
    <row r="1790" spans="1:10" x14ac:dyDescent="0.25">
      <c r="A1790" s="26">
        <v>12764</v>
      </c>
      <c r="B1790" s="26" t="s">
        <v>883</v>
      </c>
      <c r="C1790" s="27">
        <v>39900</v>
      </c>
      <c r="D1790" s="26">
        <v>2008</v>
      </c>
      <c r="E1790" s="26">
        <v>164</v>
      </c>
      <c r="F1790" s="26">
        <v>97</v>
      </c>
      <c r="G1790" s="26">
        <v>1699</v>
      </c>
      <c r="H1790" s="28" t="s">
        <v>3010</v>
      </c>
      <c r="I1790" s="28" t="s">
        <v>1270</v>
      </c>
      <c r="J1790" s="28" t="s">
        <v>3003</v>
      </c>
    </row>
    <row r="1791" spans="1:10" x14ac:dyDescent="0.25">
      <c r="A1791" s="26">
        <v>12765</v>
      </c>
      <c r="B1791" s="26" t="s">
        <v>939</v>
      </c>
      <c r="C1791" s="27">
        <v>39902</v>
      </c>
      <c r="D1791" s="26">
        <v>2008</v>
      </c>
      <c r="E1791" s="26">
        <v>105</v>
      </c>
      <c r="F1791" s="26">
        <v>93</v>
      </c>
      <c r="G1791" s="26">
        <v>8725</v>
      </c>
      <c r="H1791" s="28" t="s">
        <v>3010</v>
      </c>
      <c r="I1791" s="28" t="s">
        <v>1322</v>
      </c>
      <c r="J1791" s="28" t="s">
        <v>3004</v>
      </c>
    </row>
    <row r="1792" spans="1:10" x14ac:dyDescent="0.25">
      <c r="A1792" s="26">
        <v>12801</v>
      </c>
      <c r="B1792" s="26" t="s">
        <v>939</v>
      </c>
      <c r="C1792" s="27">
        <v>39902</v>
      </c>
      <c r="D1792" s="26">
        <v>2008</v>
      </c>
      <c r="E1792" s="26">
        <v>236</v>
      </c>
      <c r="F1792" s="26">
        <v>7</v>
      </c>
      <c r="G1792" s="26">
        <v>1652</v>
      </c>
      <c r="H1792" s="28" t="s">
        <v>3011</v>
      </c>
      <c r="I1792" s="28" t="s">
        <v>1272</v>
      </c>
      <c r="J1792" s="28" t="s">
        <v>3005</v>
      </c>
    </row>
    <row r="1793" spans="1:10" x14ac:dyDescent="0.25">
      <c r="A1793" s="26">
        <v>12766</v>
      </c>
      <c r="B1793" s="26" t="s">
        <v>969</v>
      </c>
      <c r="C1793" s="27">
        <v>39903</v>
      </c>
      <c r="D1793" s="26">
        <v>2008</v>
      </c>
      <c r="E1793" s="26">
        <v>31</v>
      </c>
      <c r="F1793" s="26">
        <v>5076</v>
      </c>
      <c r="G1793" s="26">
        <v>81712</v>
      </c>
      <c r="H1793" s="28" t="s">
        <v>3010</v>
      </c>
      <c r="I1793" s="28" t="s">
        <v>1274</v>
      </c>
      <c r="J1793" s="28" t="s">
        <v>3006</v>
      </c>
    </row>
    <row r="1794" spans="1:10" x14ac:dyDescent="0.25">
      <c r="A1794" s="26">
        <v>12803</v>
      </c>
      <c r="B1794" s="26" t="s">
        <v>969</v>
      </c>
      <c r="C1794" s="27">
        <v>39903</v>
      </c>
      <c r="D1794" s="26">
        <v>2008</v>
      </c>
      <c r="E1794" s="26">
        <v>178</v>
      </c>
      <c r="F1794" s="26">
        <v>18</v>
      </c>
      <c r="G1794" s="26">
        <v>3204</v>
      </c>
      <c r="H1794" s="28" t="s">
        <v>3011</v>
      </c>
      <c r="I1794" s="28" t="s">
        <v>1272</v>
      </c>
      <c r="J1794" s="28" t="s">
        <v>3007</v>
      </c>
    </row>
    <row r="1795" spans="1:10" x14ac:dyDescent="0.25">
      <c r="A1795" s="26">
        <v>12808</v>
      </c>
      <c r="B1795" s="26" t="s">
        <v>969</v>
      </c>
      <c r="C1795" s="27">
        <v>39903</v>
      </c>
      <c r="D1795" s="26">
        <v>2008</v>
      </c>
      <c r="E1795" s="26">
        <v>191</v>
      </c>
      <c r="F1795" s="26">
        <v>96</v>
      </c>
      <c r="G1795" s="26">
        <v>18336</v>
      </c>
      <c r="H1795" s="28" t="s">
        <v>3011</v>
      </c>
      <c r="I1795" s="28" t="s">
        <v>1272</v>
      </c>
      <c r="J1795" s="28" t="s">
        <v>3008</v>
      </c>
    </row>
    <row r="1796" spans="1:10" x14ac:dyDescent="0.25">
      <c r="G1796">
        <f>SUM(G2:G1795)</f>
        <v>34003612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2"/>
  <sheetViews>
    <sheetView workbookViewId="0">
      <pane ySplit="3000" topLeftCell="A577" activePane="bottomLeft"/>
      <selection activeCell="H4" sqref="H4"/>
      <selection pane="bottomLeft" activeCell="G583" sqref="G583"/>
    </sheetView>
  </sheetViews>
  <sheetFormatPr defaultRowHeight="15" x14ac:dyDescent="0.25"/>
  <cols>
    <col min="1" max="1" width="13" style="3" customWidth="1"/>
    <col min="4" max="4" width="13.7109375" customWidth="1"/>
    <col min="5" max="5" width="16.140625" customWidth="1"/>
    <col min="7" max="7" width="17.7109375" customWidth="1"/>
    <col min="8" max="8" width="19.5703125" customWidth="1"/>
    <col min="9" max="9" width="15.85546875" customWidth="1"/>
  </cols>
  <sheetData>
    <row r="1" spans="1:14" x14ac:dyDescent="0.25">
      <c r="G1" s="18" t="s">
        <v>1258</v>
      </c>
      <c r="H1" s="21">
        <f>AVERAGE(H8:H981)</f>
        <v>-0.85907423847868991</v>
      </c>
      <c r="I1" s="21">
        <f>AVERAGE(I8:I981)</f>
        <v>-5.3130327231242926</v>
      </c>
    </row>
    <row r="2" spans="1:14" x14ac:dyDescent="0.25">
      <c r="G2" s="18" t="s">
        <v>1259</v>
      </c>
      <c r="H2" s="21">
        <f>STDEVA(H8:H981)</f>
        <v>1.5953511491327057</v>
      </c>
      <c r="I2" s="21">
        <f>STDEVA(I8:I981)</f>
        <v>1.6647907970381637</v>
      </c>
    </row>
    <row r="3" spans="1:14" x14ac:dyDescent="0.25">
      <c r="G3" s="18"/>
      <c r="H3" s="21"/>
      <c r="I3" s="21"/>
    </row>
    <row r="4" spans="1:14" x14ac:dyDescent="0.25">
      <c r="G4" s="20" t="s">
        <v>1260</v>
      </c>
      <c r="H4" s="22">
        <f>EXP(H1+2.5*H2)</f>
        <v>22.858056433675401</v>
      </c>
      <c r="I4" s="22">
        <f>EXP(I1+2.5*I2)</f>
        <v>0.31630266266941148</v>
      </c>
    </row>
    <row r="7" spans="1:14" ht="30" x14ac:dyDescent="0.25">
      <c r="A7" s="72" t="s">
        <v>0</v>
      </c>
      <c r="B7" s="73" t="s">
        <v>1</v>
      </c>
      <c r="C7" s="73" t="s">
        <v>2</v>
      </c>
      <c r="D7" s="73" t="s">
        <v>3</v>
      </c>
      <c r="E7" s="73" t="s">
        <v>4</v>
      </c>
      <c r="F7" s="73" t="s">
        <v>5</v>
      </c>
      <c r="G7" s="73" t="s">
        <v>6</v>
      </c>
      <c r="H7" s="73" t="s">
        <v>7</v>
      </c>
      <c r="I7" s="73" t="s">
        <v>8</v>
      </c>
    </row>
    <row r="8" spans="1:14" x14ac:dyDescent="0.25">
      <c r="A8" s="2" t="s">
        <v>15</v>
      </c>
      <c r="B8" s="1">
        <v>2004</v>
      </c>
      <c r="C8" s="1">
        <v>24853</v>
      </c>
      <c r="D8" s="1">
        <v>27</v>
      </c>
      <c r="E8" s="1">
        <v>9423</v>
      </c>
      <c r="F8" s="1">
        <v>0.37914939846296219</v>
      </c>
      <c r="G8" s="1">
        <v>1.0863879612119261E-3</v>
      </c>
      <c r="H8" s="1">
        <v>-0.96982496037749766</v>
      </c>
      <c r="I8" s="1">
        <v>-6.8248968825799246</v>
      </c>
      <c r="K8">
        <f>E8/C8</f>
        <v>0.37914939846296219</v>
      </c>
      <c r="L8">
        <f>D8/C8</f>
        <v>1.0863879612119261E-3</v>
      </c>
      <c r="M8">
        <f>LN(F8)</f>
        <v>-0.96982496037749766</v>
      </c>
      <c r="N8">
        <f>LN(G8)</f>
        <v>-6.8248968825799246</v>
      </c>
    </row>
    <row r="9" spans="1:14" x14ac:dyDescent="0.25">
      <c r="A9" s="2" t="s">
        <v>57</v>
      </c>
      <c r="B9" s="1">
        <v>2004</v>
      </c>
      <c r="C9" s="1">
        <v>24853</v>
      </c>
      <c r="D9" s="1">
        <v>165</v>
      </c>
      <c r="E9" s="1">
        <v>7382</v>
      </c>
      <c r="F9" s="1">
        <v>0.29702651591357182</v>
      </c>
      <c r="G9" s="1">
        <v>6.6390375407395482E-3</v>
      </c>
      <c r="H9" s="1">
        <v>-1.2139338649943099</v>
      </c>
      <c r="I9" s="1">
        <v>-5.0147882746836734</v>
      </c>
    </row>
    <row r="10" spans="1:14" x14ac:dyDescent="0.25">
      <c r="A10" s="2" t="s">
        <v>250</v>
      </c>
      <c r="B10" s="1">
        <v>2004</v>
      </c>
      <c r="C10" s="1">
        <v>24853</v>
      </c>
      <c r="D10" s="1">
        <v>16</v>
      </c>
      <c r="E10" s="1">
        <v>1561</v>
      </c>
      <c r="F10" s="1">
        <v>6.2809318794511723E-2</v>
      </c>
      <c r="G10" s="1">
        <v>6.4378545849595617E-4</v>
      </c>
      <c r="H10" s="1">
        <v>-2.7676518280688218</v>
      </c>
      <c r="I10" s="1">
        <v>-7.348145026344473</v>
      </c>
    </row>
    <row r="11" spans="1:14" x14ac:dyDescent="0.25">
      <c r="A11" s="2" t="s">
        <v>378</v>
      </c>
      <c r="B11" s="1">
        <v>2004</v>
      </c>
      <c r="C11" s="1">
        <v>24853</v>
      </c>
      <c r="D11" s="1">
        <v>217</v>
      </c>
      <c r="E11" s="1">
        <v>10850</v>
      </c>
      <c r="F11" s="1">
        <v>0.43656701404257031</v>
      </c>
      <c r="G11" s="1">
        <v>8.731340280851407E-3</v>
      </c>
      <c r="H11" s="1">
        <v>-0.82881338961564821</v>
      </c>
      <c r="I11" s="1">
        <v>-4.7408363950437939</v>
      </c>
    </row>
    <row r="12" spans="1:14" x14ac:dyDescent="0.25">
      <c r="A12" s="2" t="s">
        <v>407</v>
      </c>
      <c r="B12" s="1">
        <v>2004</v>
      </c>
      <c r="C12" s="1">
        <v>24853</v>
      </c>
      <c r="D12" s="1">
        <v>93</v>
      </c>
      <c r="E12" s="1">
        <v>11460</v>
      </c>
      <c r="F12" s="1">
        <v>0.46111133464772863</v>
      </c>
      <c r="G12" s="1">
        <v>3.7420029775077457E-3</v>
      </c>
      <c r="H12" s="1">
        <v>-0.77411575831552326</v>
      </c>
      <c r="I12" s="1">
        <v>-5.5881342554309983</v>
      </c>
    </row>
    <row r="13" spans="1:14" x14ac:dyDescent="0.25">
      <c r="A13" s="2" t="s">
        <v>460</v>
      </c>
      <c r="B13" s="1">
        <v>2004</v>
      </c>
      <c r="C13" s="1">
        <v>24853</v>
      </c>
      <c r="D13" s="1">
        <v>15</v>
      </c>
      <c r="E13" s="1">
        <v>4675</v>
      </c>
      <c r="F13" s="1">
        <v>0.1881060636542872</v>
      </c>
      <c r="G13" s="1">
        <v>6.0354886733995894E-4</v>
      </c>
      <c r="H13" s="1">
        <v>-1.6707493068614665</v>
      </c>
      <c r="I13" s="1">
        <v>-7.4126835474820441</v>
      </c>
    </row>
    <row r="14" spans="1:14" x14ac:dyDescent="0.25">
      <c r="A14" s="2" t="s">
        <v>494</v>
      </c>
      <c r="B14" s="1">
        <v>2004</v>
      </c>
      <c r="C14" s="1">
        <v>24853</v>
      </c>
      <c r="D14" s="1">
        <v>4</v>
      </c>
      <c r="E14" s="1">
        <v>720</v>
      </c>
      <c r="F14" s="1">
        <v>2.8970345632318029E-2</v>
      </c>
      <c r="G14" s="1">
        <v>1.6094636462398904E-4</v>
      </c>
      <c r="H14" s="1">
        <v>-3.5414825365741529</v>
      </c>
      <c r="I14" s="1">
        <v>-8.7344393874643629</v>
      </c>
    </row>
    <row r="15" spans="1:14" x14ac:dyDescent="0.25">
      <c r="A15" s="2" t="s">
        <v>634</v>
      </c>
      <c r="B15" s="1">
        <v>2004</v>
      </c>
      <c r="C15" s="1">
        <v>24853</v>
      </c>
      <c r="D15" s="1">
        <v>164</v>
      </c>
      <c r="E15" s="1">
        <v>26442</v>
      </c>
      <c r="F15" s="1">
        <v>1.0639359433468796</v>
      </c>
      <c r="G15" s="1">
        <v>6.5988009495835517E-3</v>
      </c>
      <c r="H15" s="1">
        <v>6.1975185485788106E-2</v>
      </c>
      <c r="I15" s="1">
        <v>-5.0208673207600549</v>
      </c>
    </row>
    <row r="16" spans="1:14" x14ac:dyDescent="0.25">
      <c r="A16" s="2" t="s">
        <v>666</v>
      </c>
      <c r="B16" s="1">
        <v>2004</v>
      </c>
      <c r="C16" s="1">
        <v>24853</v>
      </c>
      <c r="D16" s="1">
        <v>63</v>
      </c>
      <c r="E16" s="1">
        <v>756</v>
      </c>
      <c r="F16" s="1">
        <v>3.041886291393393E-2</v>
      </c>
      <c r="G16" s="1">
        <v>2.5349052428278278E-3</v>
      </c>
      <c r="H16" s="1">
        <v>-3.4926923724047207</v>
      </c>
      <c r="I16" s="1">
        <v>-5.9775990221927211</v>
      </c>
    </row>
    <row r="17" spans="1:9" x14ac:dyDescent="0.25">
      <c r="A17" s="2" t="s">
        <v>814</v>
      </c>
      <c r="B17" s="1">
        <v>2004</v>
      </c>
      <c r="C17" s="1">
        <v>24853</v>
      </c>
      <c r="D17" s="1">
        <v>67</v>
      </c>
      <c r="E17" s="1">
        <v>9380</v>
      </c>
      <c r="F17" s="1">
        <v>0.37741922504325431</v>
      </c>
      <c r="G17" s="1">
        <v>2.6958516074518167E-3</v>
      </c>
      <c r="H17" s="1">
        <v>-0.97439870658398353</v>
      </c>
      <c r="I17" s="1">
        <v>-5.916041129193288</v>
      </c>
    </row>
    <row r="18" spans="1:9" x14ac:dyDescent="0.25">
      <c r="A18" s="2" t="s">
        <v>911</v>
      </c>
      <c r="B18" s="1">
        <v>2004</v>
      </c>
      <c r="C18" s="1">
        <v>24853</v>
      </c>
      <c r="D18" s="1">
        <v>235</v>
      </c>
      <c r="E18" s="1">
        <v>12552</v>
      </c>
      <c r="F18" s="1">
        <v>0.50504969219007767</v>
      </c>
      <c r="G18" s="1">
        <v>9.4555989216593573E-3</v>
      </c>
      <c r="H18" s="1">
        <v>-0.68309845417138526</v>
      </c>
      <c r="I18" s="1">
        <v>-4.6611482344400947</v>
      </c>
    </row>
    <row r="19" spans="1:9" x14ac:dyDescent="0.25">
      <c r="A19" s="2" t="s">
        <v>940</v>
      </c>
      <c r="B19" s="1">
        <v>2004</v>
      </c>
      <c r="C19" s="1">
        <v>24853</v>
      </c>
      <c r="D19" s="1">
        <v>4</v>
      </c>
      <c r="E19" s="1">
        <v>1200</v>
      </c>
      <c r="F19" s="1">
        <v>4.8283909387196719E-2</v>
      </c>
      <c r="G19" s="1">
        <v>1.6094636462398904E-4</v>
      </c>
      <c r="H19" s="1">
        <v>-3.030656912808162</v>
      </c>
      <c r="I19" s="1">
        <v>-8.7344393874643629</v>
      </c>
    </row>
    <row r="20" spans="1:9" x14ac:dyDescent="0.25">
      <c r="A20" s="2" t="s">
        <v>86</v>
      </c>
      <c r="B20" s="1">
        <v>2004</v>
      </c>
      <c r="C20" s="1">
        <v>24853</v>
      </c>
      <c r="D20" s="1">
        <v>68</v>
      </c>
      <c r="E20" s="1">
        <v>10208</v>
      </c>
      <c r="F20" s="1">
        <v>0.41073512252042005</v>
      </c>
      <c r="G20" s="1">
        <v>2.736088198607814E-3</v>
      </c>
      <c r="H20" s="1">
        <v>-0.88980674299968276</v>
      </c>
      <c r="I20" s="1">
        <v>-5.9012260434081467</v>
      </c>
    </row>
    <row r="21" spans="1:9" x14ac:dyDescent="0.25">
      <c r="A21" s="2" t="s">
        <v>119</v>
      </c>
      <c r="B21" s="1">
        <v>2004</v>
      </c>
      <c r="C21" s="1">
        <v>24853</v>
      </c>
      <c r="D21" s="1">
        <v>38</v>
      </c>
      <c r="E21" s="1">
        <v>4047</v>
      </c>
      <c r="F21" s="1">
        <v>0.16283748440832094</v>
      </c>
      <c r="G21" s="1">
        <v>1.5289904639278961E-3</v>
      </c>
      <c r="H21" s="1">
        <v>-1.8150026037083882</v>
      </c>
      <c r="I21" s="1">
        <v>-6.483147588857868</v>
      </c>
    </row>
    <row r="22" spans="1:9" x14ac:dyDescent="0.25">
      <c r="A22" s="2" t="s">
        <v>149</v>
      </c>
      <c r="B22" s="1">
        <v>2004</v>
      </c>
      <c r="C22" s="1">
        <v>24853</v>
      </c>
      <c r="D22" s="1">
        <v>76</v>
      </c>
      <c r="E22" s="1">
        <v>3078</v>
      </c>
      <c r="F22" s="1">
        <v>0.12384822757815958</v>
      </c>
      <c r="G22" s="1">
        <v>3.0579809278557923E-3</v>
      </c>
      <c r="H22" s="1">
        <v>-2.0886984341854293</v>
      </c>
      <c r="I22" s="1">
        <v>-5.7900004082979226</v>
      </c>
    </row>
    <row r="23" spans="1:9" x14ac:dyDescent="0.25">
      <c r="A23" s="2" t="s">
        <v>179</v>
      </c>
      <c r="B23" s="1">
        <v>2004</v>
      </c>
      <c r="C23" s="1">
        <v>24853</v>
      </c>
      <c r="D23" s="1">
        <v>46</v>
      </c>
      <c r="E23" s="1">
        <v>16835</v>
      </c>
      <c r="F23" s="1">
        <v>0.67738301211121399</v>
      </c>
      <c r="G23" s="1">
        <v>1.8508831931758742E-3</v>
      </c>
      <c r="H23" s="1">
        <v>-0.38951841698907891</v>
      </c>
      <c r="I23" s="1">
        <v>-6.2920923520951586</v>
      </c>
    </row>
    <row r="24" spans="1:9" x14ac:dyDescent="0.25">
      <c r="A24" s="2" t="s">
        <v>219</v>
      </c>
      <c r="B24" s="1">
        <v>2004</v>
      </c>
      <c r="C24" s="1">
        <v>24853</v>
      </c>
      <c r="D24" s="1">
        <v>5</v>
      </c>
      <c r="E24" s="1">
        <v>920</v>
      </c>
      <c r="F24" s="1">
        <v>3.7017663863517486E-2</v>
      </c>
      <c r="G24" s="1">
        <v>2.0118295577998632E-4</v>
      </c>
      <c r="H24" s="1">
        <v>-3.2963600785411677</v>
      </c>
      <c r="I24" s="1">
        <v>-8.5112958361501541</v>
      </c>
    </row>
    <row r="25" spans="1:9" x14ac:dyDescent="0.25">
      <c r="A25" s="2" t="s">
        <v>253</v>
      </c>
      <c r="B25" s="1">
        <v>2004</v>
      </c>
      <c r="C25" s="1">
        <v>24853</v>
      </c>
      <c r="D25" s="1">
        <v>13</v>
      </c>
      <c r="E25" s="1">
        <v>780</v>
      </c>
      <c r="F25" s="1">
        <v>3.1384541101677862E-2</v>
      </c>
      <c r="G25" s="1">
        <v>5.2307568502796438E-4</v>
      </c>
      <c r="H25" s="1">
        <v>-3.4614398289006165</v>
      </c>
      <c r="I25" s="1">
        <v>-7.5557843911227174</v>
      </c>
    </row>
    <row r="26" spans="1:9" x14ac:dyDescent="0.25">
      <c r="A26" s="2" t="s">
        <v>317</v>
      </c>
      <c r="B26" s="1">
        <v>2004</v>
      </c>
      <c r="C26" s="1">
        <v>24853</v>
      </c>
      <c r="D26" s="1">
        <v>23</v>
      </c>
      <c r="E26" s="1">
        <v>1629</v>
      </c>
      <c r="F26" s="1">
        <v>6.5545406993119545E-2</v>
      </c>
      <c r="G26" s="1">
        <v>9.2544159658793708E-4</v>
      </c>
      <c r="H26" s="1">
        <v>-2.7250121399822085</v>
      </c>
      <c r="I26" s="1">
        <v>-6.985239532655104</v>
      </c>
    </row>
    <row r="27" spans="1:9" x14ac:dyDescent="0.25">
      <c r="A27" s="2" t="s">
        <v>382</v>
      </c>
      <c r="B27" s="1">
        <v>2004</v>
      </c>
      <c r="C27" s="1">
        <v>24853</v>
      </c>
      <c r="D27" s="1">
        <v>1508</v>
      </c>
      <c r="E27" s="1">
        <v>7566</v>
      </c>
      <c r="F27" s="1">
        <v>0.30443004868627532</v>
      </c>
      <c r="G27" s="1">
        <v>6.0676779463243874E-2</v>
      </c>
      <c r="H27" s="1">
        <v>-1.1893139433912792</v>
      </c>
      <c r="I27" s="1">
        <v>-2.8021942000163524</v>
      </c>
    </row>
    <row r="28" spans="1:9" x14ac:dyDescent="0.25">
      <c r="A28" s="2" t="s">
        <v>409</v>
      </c>
      <c r="B28" s="1">
        <v>2004</v>
      </c>
      <c r="C28" s="1">
        <v>24853</v>
      </c>
      <c r="D28" s="1">
        <v>754</v>
      </c>
      <c r="E28" s="1">
        <v>14326</v>
      </c>
      <c r="F28" s="1">
        <v>0.57642940490081684</v>
      </c>
      <c r="G28" s="1">
        <v>3.0338389731621937E-2</v>
      </c>
      <c r="H28" s="1">
        <v>-0.55090240140985725</v>
      </c>
      <c r="I28" s="1">
        <v>-3.4953413805762978</v>
      </c>
    </row>
    <row r="29" spans="1:9" x14ac:dyDescent="0.25">
      <c r="A29" s="2" t="s">
        <v>436</v>
      </c>
      <c r="B29" s="1">
        <v>2004</v>
      </c>
      <c r="C29" s="1">
        <v>24853</v>
      </c>
      <c r="D29" s="1">
        <v>771</v>
      </c>
      <c r="E29" s="1">
        <v>58412</v>
      </c>
      <c r="F29" s="1">
        <v>2.350299762604112</v>
      </c>
      <c r="G29" s="1">
        <v>3.1022411781273889E-2</v>
      </c>
      <c r="H29" s="1">
        <v>0.85454287857610822</v>
      </c>
      <c r="I29" s="1">
        <v>-3.4730453750209245</v>
      </c>
    </row>
    <row r="30" spans="1:9" x14ac:dyDescent="0.25">
      <c r="A30" s="2" t="s">
        <v>498</v>
      </c>
      <c r="B30" s="1">
        <v>2004</v>
      </c>
      <c r="C30" s="1">
        <v>24853</v>
      </c>
      <c r="D30" s="1">
        <v>48</v>
      </c>
      <c r="E30" s="1">
        <v>13776</v>
      </c>
      <c r="F30" s="1">
        <v>0.55429927976501836</v>
      </c>
      <c r="G30" s="1">
        <v>1.9313563754878686E-3</v>
      </c>
      <c r="H30" s="1">
        <v>-0.59005052191674168</v>
      </c>
      <c r="I30" s="1">
        <v>-6.249532737676363</v>
      </c>
    </row>
    <row r="31" spans="1:9" x14ac:dyDescent="0.25">
      <c r="A31" s="2" t="s">
        <v>531</v>
      </c>
      <c r="B31" s="1">
        <v>2004</v>
      </c>
      <c r="C31" s="1">
        <v>24853</v>
      </c>
      <c r="D31" s="1">
        <v>587</v>
      </c>
      <c r="E31" s="1">
        <v>98029</v>
      </c>
      <c r="F31" s="1">
        <v>3.9443527944312557</v>
      </c>
      <c r="G31" s="1">
        <v>2.3618879008570393E-2</v>
      </c>
      <c r="H31" s="1">
        <v>1.3722848836605976</v>
      </c>
      <c r="I31" s="1">
        <v>-3.7457089287561574</v>
      </c>
    </row>
    <row r="32" spans="1:9" x14ac:dyDescent="0.25">
      <c r="A32" s="2" t="s">
        <v>567</v>
      </c>
      <c r="B32" s="1">
        <v>2004</v>
      </c>
      <c r="C32" s="1">
        <v>24853</v>
      </c>
      <c r="D32" s="1">
        <v>10</v>
      </c>
      <c r="E32" s="1">
        <v>300</v>
      </c>
      <c r="F32" s="1">
        <v>1.207097734679918E-2</v>
      </c>
      <c r="G32" s="1">
        <v>4.0236591155997265E-4</v>
      </c>
      <c r="H32" s="1">
        <v>-4.4169512739280528</v>
      </c>
      <c r="I32" s="1">
        <v>-7.8181486555902078</v>
      </c>
    </row>
    <row r="33" spans="1:9" x14ac:dyDescent="0.25">
      <c r="A33" s="2" t="s">
        <v>637</v>
      </c>
      <c r="B33" s="1">
        <v>2004</v>
      </c>
      <c r="C33" s="1">
        <v>24853</v>
      </c>
      <c r="D33" s="1">
        <v>45</v>
      </c>
      <c r="E33" s="1">
        <v>675</v>
      </c>
      <c r="F33" s="1">
        <v>2.7159699030298152E-2</v>
      </c>
      <c r="G33" s="1">
        <v>1.8106466020198768E-3</v>
      </c>
      <c r="H33" s="1">
        <v>-3.606021057711724</v>
      </c>
      <c r="I33" s="1">
        <v>-6.3140712588139341</v>
      </c>
    </row>
    <row r="34" spans="1:9" x14ac:dyDescent="0.25">
      <c r="A34" s="2" t="s">
        <v>727</v>
      </c>
      <c r="B34" s="1">
        <v>2004</v>
      </c>
      <c r="C34" s="1">
        <v>24853</v>
      </c>
      <c r="D34" s="1">
        <v>60</v>
      </c>
      <c r="E34" s="1">
        <v>3600</v>
      </c>
      <c r="F34" s="1">
        <v>0.14485172816159014</v>
      </c>
      <c r="G34" s="1">
        <v>2.4141954693598358E-3</v>
      </c>
      <c r="H34" s="1">
        <v>-1.9320446241400524</v>
      </c>
      <c r="I34" s="1">
        <v>-6.0263891863621533</v>
      </c>
    </row>
    <row r="35" spans="1:9" x14ac:dyDescent="0.25">
      <c r="A35" s="2" t="s">
        <v>757</v>
      </c>
      <c r="B35" s="1">
        <v>2004</v>
      </c>
      <c r="C35" s="1">
        <v>24853</v>
      </c>
      <c r="D35" s="1">
        <v>176</v>
      </c>
      <c r="E35" s="1">
        <v>27511</v>
      </c>
      <c r="F35" s="1">
        <v>1.1069488592926406</v>
      </c>
      <c r="G35" s="1">
        <v>7.0816400434555189E-3</v>
      </c>
      <c r="H35" s="1">
        <v>0.1016074550917357</v>
      </c>
      <c r="I35" s="1">
        <v>-4.9502497535461023</v>
      </c>
    </row>
    <row r="36" spans="1:9" x14ac:dyDescent="0.25">
      <c r="A36" s="2" t="s">
        <v>846</v>
      </c>
      <c r="B36" s="1">
        <v>2004</v>
      </c>
      <c r="C36" s="1">
        <v>24853</v>
      </c>
      <c r="D36" s="1">
        <v>12</v>
      </c>
      <c r="E36" s="1">
        <v>2760</v>
      </c>
      <c r="F36" s="1">
        <v>0.11105299159055244</v>
      </c>
      <c r="G36" s="1">
        <v>4.8283909387196716E-4</v>
      </c>
      <c r="H36" s="1">
        <v>-2.1977477898730582</v>
      </c>
      <c r="I36" s="1">
        <v>-7.6358270987962538</v>
      </c>
    </row>
    <row r="37" spans="1:9" x14ac:dyDescent="0.25">
      <c r="A37" s="2" t="s">
        <v>886</v>
      </c>
      <c r="B37" s="1">
        <v>2004</v>
      </c>
      <c r="C37" s="1">
        <v>24853</v>
      </c>
      <c r="D37" s="1">
        <v>273</v>
      </c>
      <c r="E37" s="1">
        <v>9615</v>
      </c>
      <c r="F37" s="1">
        <v>0.38687482396491368</v>
      </c>
      <c r="G37" s="1">
        <v>1.0984589385587253E-2</v>
      </c>
      <c r="H37" s="1">
        <v>-0.94965409056137373</v>
      </c>
      <c r="I37" s="1">
        <v>-4.5112619533992939</v>
      </c>
    </row>
    <row r="38" spans="1:9" x14ac:dyDescent="0.25">
      <c r="A38" s="2" t="s">
        <v>913</v>
      </c>
      <c r="B38" s="1">
        <v>2004</v>
      </c>
      <c r="C38" s="1">
        <v>24853</v>
      </c>
      <c r="D38" s="1">
        <v>1221</v>
      </c>
      <c r="E38" s="1">
        <v>73166</v>
      </c>
      <c r="F38" s="1">
        <v>2.9439504285196958</v>
      </c>
      <c r="G38" s="1">
        <v>4.912887780147266E-2</v>
      </c>
      <c r="H38" s="1">
        <v>1.0797523625861765</v>
      </c>
      <c r="I38" s="1">
        <v>-3.0133082744735491</v>
      </c>
    </row>
    <row r="39" spans="1:9" x14ac:dyDescent="0.25">
      <c r="A39" s="2" t="s">
        <v>944</v>
      </c>
      <c r="B39" s="1">
        <v>2004</v>
      </c>
      <c r="C39" s="1">
        <v>24853</v>
      </c>
      <c r="D39" s="1">
        <v>70</v>
      </c>
      <c r="E39" s="1">
        <v>12600</v>
      </c>
      <c r="F39" s="1">
        <v>0.50698104856556547</v>
      </c>
      <c r="G39" s="1">
        <v>2.8165613809198083E-3</v>
      </c>
      <c r="H39" s="1">
        <v>-0.67928165564468457</v>
      </c>
      <c r="I39" s="1">
        <v>-5.8722385065348952</v>
      </c>
    </row>
    <row r="40" spans="1:9" x14ac:dyDescent="0.25">
      <c r="A40" s="2" t="s">
        <v>970</v>
      </c>
      <c r="B40" s="1">
        <v>2004</v>
      </c>
      <c r="C40" s="1">
        <v>24853</v>
      </c>
      <c r="D40" s="1">
        <v>739</v>
      </c>
      <c r="E40" s="1">
        <v>39237</v>
      </c>
      <c r="F40" s="1">
        <v>1.5787631271878646</v>
      </c>
      <c r="G40" s="1">
        <v>2.9734840864281978E-2</v>
      </c>
      <c r="H40" s="1">
        <v>0.4566417095730082</v>
      </c>
      <c r="I40" s="1">
        <v>-3.5154358276360522</v>
      </c>
    </row>
    <row r="41" spans="1:9" x14ac:dyDescent="0.25">
      <c r="A41" s="2" t="s">
        <v>22</v>
      </c>
      <c r="B41" s="1">
        <v>2004</v>
      </c>
      <c r="C41" s="1">
        <v>24853</v>
      </c>
      <c r="D41" s="1">
        <v>338</v>
      </c>
      <c r="E41" s="1">
        <v>75343</v>
      </c>
      <c r="F41" s="1">
        <v>3.0315454874663019</v>
      </c>
      <c r="G41" s="1">
        <v>1.3599967810727075E-2</v>
      </c>
      <c r="H41" s="1">
        <v>1.109072551354005</v>
      </c>
      <c r="I41" s="1">
        <v>-4.2976878531012348</v>
      </c>
    </row>
    <row r="42" spans="1:9" x14ac:dyDescent="0.25">
      <c r="A42" s="2" t="s">
        <v>61</v>
      </c>
      <c r="B42" s="1">
        <v>2004</v>
      </c>
      <c r="C42" s="1">
        <v>24853</v>
      </c>
      <c r="D42" s="1">
        <v>28</v>
      </c>
      <c r="E42" s="1">
        <v>3220</v>
      </c>
      <c r="F42" s="1">
        <v>0.12956182352231119</v>
      </c>
      <c r="G42" s="1">
        <v>1.1266245523679234E-3</v>
      </c>
      <c r="H42" s="1">
        <v>-2.0435971100457997</v>
      </c>
      <c r="I42" s="1">
        <v>-6.7885292384090494</v>
      </c>
    </row>
    <row r="43" spans="1:9" x14ac:dyDescent="0.25">
      <c r="A43" s="2" t="s">
        <v>90</v>
      </c>
      <c r="B43" s="1">
        <v>2004</v>
      </c>
      <c r="C43" s="1">
        <v>24853</v>
      </c>
      <c r="D43" s="1">
        <v>281</v>
      </c>
      <c r="E43" s="1">
        <v>21914</v>
      </c>
      <c r="F43" s="1">
        <v>0.88174465859252404</v>
      </c>
      <c r="G43" s="1">
        <v>1.1306482114835231E-2</v>
      </c>
      <c r="H43" s="1">
        <v>-0.1258527676189152</v>
      </c>
      <c r="I43" s="1">
        <v>-4.4823790792505083</v>
      </c>
    </row>
    <row r="44" spans="1:9" x14ac:dyDescent="0.25">
      <c r="A44" s="2" t="s">
        <v>121</v>
      </c>
      <c r="B44" s="1">
        <v>2004</v>
      </c>
      <c r="C44" s="1">
        <v>24853</v>
      </c>
      <c r="D44" s="1">
        <v>161</v>
      </c>
      <c r="E44" s="1">
        <v>19387</v>
      </c>
      <c r="F44" s="1">
        <v>0.78006679274131896</v>
      </c>
      <c r="G44" s="1">
        <v>6.4780911761155597E-3</v>
      </c>
      <c r="H44" s="1">
        <v>-0.24837573124504636</v>
      </c>
      <c r="I44" s="1">
        <v>-5.0393293835997905</v>
      </c>
    </row>
    <row r="45" spans="1:9" x14ac:dyDescent="0.25">
      <c r="A45" s="2" t="s">
        <v>257</v>
      </c>
      <c r="B45" s="1">
        <v>2004</v>
      </c>
      <c r="C45" s="1">
        <v>24853</v>
      </c>
      <c r="D45" s="1">
        <v>67</v>
      </c>
      <c r="E45" s="1">
        <v>4868</v>
      </c>
      <c r="F45" s="1">
        <v>0.19587172574739467</v>
      </c>
      <c r="G45" s="1">
        <v>2.6958516074518167E-3</v>
      </c>
      <c r="H45" s="1">
        <v>-1.6302952944768361</v>
      </c>
      <c r="I45" s="1">
        <v>-5.916041129193288</v>
      </c>
    </row>
    <row r="46" spans="1:9" x14ac:dyDescent="0.25">
      <c r="A46" s="2" t="s">
        <v>319</v>
      </c>
      <c r="B46" s="1">
        <v>2004</v>
      </c>
      <c r="C46" s="1">
        <v>24853</v>
      </c>
      <c r="D46" s="1">
        <v>64</v>
      </c>
      <c r="E46" s="1">
        <v>10823</v>
      </c>
      <c r="F46" s="1">
        <v>0.4354806260813584</v>
      </c>
      <c r="G46" s="1">
        <v>2.5751418339838247E-3</v>
      </c>
      <c r="H46" s="1">
        <v>-0.83130497028910733</v>
      </c>
      <c r="I46" s="1">
        <v>-5.9618506652245822</v>
      </c>
    </row>
    <row r="47" spans="1:9" x14ac:dyDescent="0.25">
      <c r="A47" s="2" t="s">
        <v>386</v>
      </c>
      <c r="B47" s="1">
        <v>2004</v>
      </c>
      <c r="C47" s="1">
        <v>24853</v>
      </c>
      <c r="D47" s="1">
        <v>262</v>
      </c>
      <c r="E47" s="1">
        <v>24900</v>
      </c>
      <c r="F47" s="1">
        <v>1.0018911197843319</v>
      </c>
      <c r="G47" s="1">
        <v>1.0541986882871283E-2</v>
      </c>
      <c r="H47" s="1">
        <v>1.8893338685451687E-3</v>
      </c>
      <c r="I47" s="1">
        <v>-4.5523892448231571</v>
      </c>
    </row>
    <row r="48" spans="1:9" x14ac:dyDescent="0.25">
      <c r="A48" s="2" t="s">
        <v>410</v>
      </c>
      <c r="B48" s="1">
        <v>2004</v>
      </c>
      <c r="C48" s="1">
        <v>24853</v>
      </c>
      <c r="D48" s="1">
        <v>85</v>
      </c>
      <c r="E48" s="1">
        <v>6507</v>
      </c>
      <c r="F48" s="1">
        <v>0.26181949865207421</v>
      </c>
      <c r="G48" s="1">
        <v>3.4201102482597674E-3</v>
      </c>
      <c r="H48" s="1">
        <v>-1.3400999490892698</v>
      </c>
      <c r="I48" s="1">
        <v>-5.678082492093937</v>
      </c>
    </row>
    <row r="49" spans="1:9" x14ac:dyDescent="0.25">
      <c r="A49" s="2" t="s">
        <v>605</v>
      </c>
      <c r="B49" s="1">
        <v>2004</v>
      </c>
      <c r="C49" s="1">
        <v>24853</v>
      </c>
      <c r="D49" s="1">
        <v>102</v>
      </c>
      <c r="E49" s="1">
        <v>19939</v>
      </c>
      <c r="F49" s="1">
        <v>0.80227739105942941</v>
      </c>
      <c r="G49" s="1">
        <v>4.1041322979117213E-3</v>
      </c>
      <c r="H49" s="1">
        <v>-0.22030085677735453</v>
      </c>
      <c r="I49" s="1">
        <v>-5.495760935299983</v>
      </c>
    </row>
    <row r="50" spans="1:9" x14ac:dyDescent="0.25">
      <c r="A50" s="2" t="s">
        <v>699</v>
      </c>
      <c r="B50" s="1">
        <v>2004</v>
      </c>
      <c r="C50" s="1">
        <v>24853</v>
      </c>
      <c r="D50" s="1">
        <v>43</v>
      </c>
      <c r="E50" s="1">
        <v>2881</v>
      </c>
      <c r="F50" s="1">
        <v>0.11592161912042812</v>
      </c>
      <c r="G50" s="1">
        <v>1.7301734197078824E-3</v>
      </c>
      <c r="H50" s="1">
        <v>-2.1548410134997256</v>
      </c>
      <c r="I50" s="1">
        <v>-6.3595336328906917</v>
      </c>
    </row>
    <row r="51" spans="1:9" x14ac:dyDescent="0.25">
      <c r="A51" s="2" t="s">
        <v>731</v>
      </c>
      <c r="B51" s="1">
        <v>2004</v>
      </c>
      <c r="C51" s="1">
        <v>24853</v>
      </c>
      <c r="D51" s="1">
        <v>50</v>
      </c>
      <c r="E51" s="1">
        <v>9000</v>
      </c>
      <c r="F51" s="1">
        <v>0.36212932040397539</v>
      </c>
      <c r="G51" s="1">
        <v>2.0118295577998633E-3</v>
      </c>
      <c r="H51" s="1">
        <v>-1.0157538922658973</v>
      </c>
      <c r="I51" s="1">
        <v>-6.2087107431561073</v>
      </c>
    </row>
    <row r="52" spans="1:9" x14ac:dyDescent="0.25">
      <c r="A52" s="2" t="s">
        <v>759</v>
      </c>
      <c r="B52" s="1">
        <v>2004</v>
      </c>
      <c r="C52" s="1">
        <v>24853</v>
      </c>
      <c r="D52" s="1">
        <v>797</v>
      </c>
      <c r="E52" s="1">
        <v>35237</v>
      </c>
      <c r="F52" s="1">
        <v>1.4178167625638756</v>
      </c>
      <c r="G52" s="1">
        <v>3.2068563151329818E-2</v>
      </c>
      <c r="H52" s="1">
        <v>0.34911819730856775</v>
      </c>
      <c r="I52" s="1">
        <v>-3.4398790697940389</v>
      </c>
    </row>
    <row r="53" spans="1:9" x14ac:dyDescent="0.25">
      <c r="A53" s="2" t="s">
        <v>889</v>
      </c>
      <c r="B53" s="1">
        <v>2004</v>
      </c>
      <c r="C53" s="1">
        <v>24853</v>
      </c>
      <c r="D53" s="1">
        <v>5227</v>
      </c>
      <c r="E53" s="1">
        <v>326943</v>
      </c>
      <c r="F53" s="1">
        <v>13.155071822315213</v>
      </c>
      <c r="G53" s="1">
        <v>0.21031666197239771</v>
      </c>
      <c r="H53" s="1">
        <v>2.5768073741744413</v>
      </c>
      <c r="I53" s="1">
        <v>-1.5591409698713319</v>
      </c>
    </row>
    <row r="54" spans="1:9" x14ac:dyDescent="0.25">
      <c r="A54" s="2" t="s">
        <v>949</v>
      </c>
      <c r="B54" s="1">
        <v>2004</v>
      </c>
      <c r="C54" s="1">
        <v>24853</v>
      </c>
      <c r="D54" s="1">
        <v>4700</v>
      </c>
      <c r="E54" s="1">
        <v>476478</v>
      </c>
      <c r="F54" s="1">
        <v>19.171850480827263</v>
      </c>
      <c r="G54" s="1">
        <v>0.18911197843318714</v>
      </c>
      <c r="H54" s="1">
        <v>2.9534430824367663</v>
      </c>
      <c r="I54" s="1">
        <v>-1.6654159608861039</v>
      </c>
    </row>
    <row r="55" spans="1:9" x14ac:dyDescent="0.25">
      <c r="A55" s="2" t="s">
        <v>26</v>
      </c>
      <c r="B55" s="1">
        <v>2004</v>
      </c>
      <c r="C55" s="1">
        <v>24853</v>
      </c>
      <c r="D55" s="1">
        <v>3388</v>
      </c>
      <c r="E55" s="1">
        <v>798094</v>
      </c>
      <c r="F55" s="1">
        <v>32.112581982054479</v>
      </c>
      <c r="G55" s="1">
        <v>0.13632157083651872</v>
      </c>
      <c r="H55" s="1">
        <v>3.4692479153966818</v>
      </c>
      <c r="I55" s="1">
        <v>-1.992738692812309</v>
      </c>
    </row>
    <row r="56" spans="1:9" x14ac:dyDescent="0.25">
      <c r="A56" s="2" t="s">
        <v>64</v>
      </c>
      <c r="B56" s="1">
        <v>2004</v>
      </c>
      <c r="C56" s="1">
        <v>24853</v>
      </c>
      <c r="D56" s="1">
        <v>164</v>
      </c>
      <c r="E56" s="1">
        <v>39756</v>
      </c>
      <c r="F56" s="1">
        <v>1.5996459179978273</v>
      </c>
      <c r="G56" s="1">
        <v>6.5988009495835517E-3</v>
      </c>
      <c r="H56" s="1">
        <v>0.46978230350364242</v>
      </c>
      <c r="I56" s="1">
        <v>-5.0208673207600549</v>
      </c>
    </row>
    <row r="57" spans="1:9" x14ac:dyDescent="0.25">
      <c r="A57" s="2" t="s">
        <v>93</v>
      </c>
      <c r="B57" s="1">
        <v>2004</v>
      </c>
      <c r="C57" s="1">
        <v>24853</v>
      </c>
      <c r="D57" s="1">
        <v>26</v>
      </c>
      <c r="E57" s="1">
        <v>39120</v>
      </c>
      <c r="F57" s="1">
        <v>1.574055446022613</v>
      </c>
      <c r="G57" s="1">
        <v>1.0461513700559288E-3</v>
      </c>
      <c r="H57" s="1">
        <v>0.45365537556449986</v>
      </c>
      <c r="I57" s="1">
        <v>-6.862637210562772</v>
      </c>
    </row>
    <row r="58" spans="1:9" x14ac:dyDescent="0.25">
      <c r="A58" s="2" t="s">
        <v>225</v>
      </c>
      <c r="B58" s="1">
        <v>2004</v>
      </c>
      <c r="C58" s="1">
        <v>24853</v>
      </c>
      <c r="D58" s="1">
        <v>26</v>
      </c>
      <c r="E58" s="1">
        <v>2210</v>
      </c>
      <c r="F58" s="1">
        <v>8.892286645475396E-2</v>
      </c>
      <c r="G58" s="1">
        <v>1.0461513700559288E-3</v>
      </c>
      <c r="H58" s="1">
        <v>-2.4199859540724553</v>
      </c>
      <c r="I58" s="1">
        <v>-6.862637210562772</v>
      </c>
    </row>
    <row r="59" spans="1:9" x14ac:dyDescent="0.25">
      <c r="A59" s="2" t="s">
        <v>261</v>
      </c>
      <c r="B59" s="1">
        <v>2004</v>
      </c>
      <c r="C59" s="1">
        <v>24853</v>
      </c>
      <c r="D59" s="1">
        <v>46</v>
      </c>
      <c r="E59" s="1">
        <v>2982</v>
      </c>
      <c r="F59" s="1">
        <v>0.11998551482718384</v>
      </c>
      <c r="G59" s="1">
        <v>1.8508831931758742E-3</v>
      </c>
      <c r="H59" s="1">
        <v>-2.1203842532595703</v>
      </c>
      <c r="I59" s="1">
        <v>-6.2920923520951586</v>
      </c>
    </row>
    <row r="60" spans="1:9" x14ac:dyDescent="0.25">
      <c r="A60" s="2" t="s">
        <v>414</v>
      </c>
      <c r="B60" s="1">
        <v>2004</v>
      </c>
      <c r="C60" s="1">
        <v>24853</v>
      </c>
      <c r="D60" s="1">
        <v>62</v>
      </c>
      <c r="E60" s="1">
        <v>586</v>
      </c>
      <c r="F60" s="1">
        <v>2.3578642417414395E-2</v>
      </c>
      <c r="G60" s="1">
        <v>2.4946686516718304E-3</v>
      </c>
      <c r="H60" s="1">
        <v>-3.7474139590072411</v>
      </c>
      <c r="I60" s="1">
        <v>-5.993599363539162</v>
      </c>
    </row>
    <row r="61" spans="1:9" x14ac:dyDescent="0.25">
      <c r="A61" s="2" t="s">
        <v>469</v>
      </c>
      <c r="B61" s="1">
        <v>2004</v>
      </c>
      <c r="C61" s="1">
        <v>24853</v>
      </c>
      <c r="D61" s="1">
        <v>139</v>
      </c>
      <c r="E61" s="1">
        <v>31157</v>
      </c>
      <c r="F61" s="1">
        <v>1.2536514706474067</v>
      </c>
      <c r="G61" s="1">
        <v>5.5928861706836201E-3</v>
      </c>
      <c r="H61" s="1">
        <v>0.22606046948691375</v>
      </c>
      <c r="I61" s="1">
        <v>-5.1862598154535622</v>
      </c>
    </row>
    <row r="62" spans="1:9" x14ac:dyDescent="0.25">
      <c r="A62" s="2" t="s">
        <v>505</v>
      </c>
      <c r="B62" s="1">
        <v>2004</v>
      </c>
      <c r="C62" s="1">
        <v>24853</v>
      </c>
      <c r="D62" s="1">
        <v>5</v>
      </c>
      <c r="E62" s="1">
        <v>200</v>
      </c>
      <c r="F62" s="1">
        <v>8.0473182311994532E-3</v>
      </c>
      <c r="G62" s="1">
        <v>2.0118295577998632E-4</v>
      </c>
      <c r="H62" s="1">
        <v>-4.8224163820362174</v>
      </c>
      <c r="I62" s="1">
        <v>-8.5112958361501541</v>
      </c>
    </row>
    <row r="63" spans="1:9" x14ac:dyDescent="0.25">
      <c r="A63" s="2" t="s">
        <v>536</v>
      </c>
      <c r="B63" s="1">
        <v>2004</v>
      </c>
      <c r="C63" s="1">
        <v>24853</v>
      </c>
      <c r="D63" s="1">
        <v>273</v>
      </c>
      <c r="E63" s="1">
        <v>36505</v>
      </c>
      <c r="F63" s="1">
        <v>1.4688367601496801</v>
      </c>
      <c r="G63" s="1">
        <v>1.0984589385587253E-2</v>
      </c>
      <c r="H63" s="1">
        <v>0.38447076790593232</v>
      </c>
      <c r="I63" s="1">
        <v>-4.5112619533992939</v>
      </c>
    </row>
    <row r="64" spans="1:9" x14ac:dyDescent="0.25">
      <c r="A64" s="2" t="s">
        <v>573</v>
      </c>
      <c r="B64" s="1">
        <v>2004</v>
      </c>
      <c r="C64" s="1">
        <v>24853</v>
      </c>
      <c r="D64" s="1">
        <v>232</v>
      </c>
      <c r="E64" s="1">
        <v>116989</v>
      </c>
      <c r="F64" s="1">
        <v>4.7072385627489641</v>
      </c>
      <c r="G64" s="1">
        <v>9.3348891481913644E-3</v>
      </c>
      <c r="H64" s="1">
        <v>1.5491014436817383</v>
      </c>
      <c r="I64" s="1">
        <v>-4.6739963769179438</v>
      </c>
    </row>
    <row r="65" spans="1:9" x14ac:dyDescent="0.25">
      <c r="A65" s="2" t="s">
        <v>642</v>
      </c>
      <c r="B65" s="1">
        <v>2004</v>
      </c>
      <c r="C65" s="1">
        <v>24853</v>
      </c>
      <c r="D65" s="1">
        <v>22</v>
      </c>
      <c r="E65" s="1">
        <v>5079</v>
      </c>
      <c r="F65" s="1">
        <v>0.20436164648131011</v>
      </c>
      <c r="G65" s="1">
        <v>8.8520500543193986E-4</v>
      </c>
      <c r="H65" s="1">
        <v>-1.5878640777830089</v>
      </c>
      <c r="I65" s="1">
        <v>-7.0296912952259376</v>
      </c>
    </row>
    <row r="66" spans="1:9" x14ac:dyDescent="0.25">
      <c r="A66" s="2" t="s">
        <v>674</v>
      </c>
      <c r="B66" s="1">
        <v>2004</v>
      </c>
      <c r="C66" s="1">
        <v>24853</v>
      </c>
      <c r="D66" s="1">
        <v>24</v>
      </c>
      <c r="E66" s="1">
        <v>1818</v>
      </c>
      <c r="F66" s="1">
        <v>7.3150122721603025E-2</v>
      </c>
      <c r="G66" s="1">
        <v>9.6567818774393431E-4</v>
      </c>
      <c r="H66" s="1">
        <v>-2.6152414738468295</v>
      </c>
      <c r="I66" s="1">
        <v>-6.9426799182363084</v>
      </c>
    </row>
    <row r="67" spans="1:9" x14ac:dyDescent="0.25">
      <c r="A67" s="2" t="s">
        <v>736</v>
      </c>
      <c r="B67" s="1">
        <v>2004</v>
      </c>
      <c r="C67" s="1">
        <v>24853</v>
      </c>
      <c r="D67" s="1">
        <v>434</v>
      </c>
      <c r="E67" s="1">
        <v>66144</v>
      </c>
      <c r="F67" s="1">
        <v>2.6614090854222829</v>
      </c>
      <c r="G67" s="1">
        <v>1.7462680561702814E-2</v>
      </c>
      <c r="H67" s="1">
        <v>0.97885571389724091</v>
      </c>
      <c r="I67" s="1">
        <v>-4.0476892144838486</v>
      </c>
    </row>
    <row r="68" spans="1:9" x14ac:dyDescent="0.25">
      <c r="A68" s="2" t="s">
        <v>763</v>
      </c>
      <c r="B68" s="1">
        <v>2004</v>
      </c>
      <c r="C68" s="1">
        <v>24853</v>
      </c>
      <c r="D68" s="1">
        <v>223</v>
      </c>
      <c r="E68" s="1">
        <v>42277</v>
      </c>
      <c r="F68" s="1">
        <v>1.7010823643020963</v>
      </c>
      <c r="G68" s="1">
        <v>8.9727598277873893E-3</v>
      </c>
      <c r="H68" s="1">
        <v>0.53126473334792534</v>
      </c>
      <c r="I68" s="1">
        <v>-4.7135619771241348</v>
      </c>
    </row>
    <row r="69" spans="1:9" x14ac:dyDescent="0.25">
      <c r="A69" s="2" t="s">
        <v>796</v>
      </c>
      <c r="B69" s="1">
        <v>2004</v>
      </c>
      <c r="C69" s="1">
        <v>24853</v>
      </c>
      <c r="D69" s="1">
        <v>70</v>
      </c>
      <c r="E69" s="1">
        <v>2310</v>
      </c>
      <c r="F69" s="1">
        <v>9.2946525570353683E-2</v>
      </c>
      <c r="G69" s="1">
        <v>2.8165613809198083E-3</v>
      </c>
      <c r="H69" s="1">
        <v>-2.3757309450684145</v>
      </c>
      <c r="I69" s="1">
        <v>-5.8722385065348952</v>
      </c>
    </row>
    <row r="70" spans="1:9" x14ac:dyDescent="0.25">
      <c r="A70" s="2" t="s">
        <v>892</v>
      </c>
      <c r="B70" s="1">
        <v>2004</v>
      </c>
      <c r="C70" s="1">
        <v>24853</v>
      </c>
      <c r="D70" s="1">
        <v>1677</v>
      </c>
      <c r="E70" s="1">
        <v>12776</v>
      </c>
      <c r="F70" s="1">
        <v>0.51406268860902105</v>
      </c>
      <c r="G70" s="1">
        <v>6.7476763368607418E-2</v>
      </c>
      <c r="H70" s="1">
        <v>-0.6654100586894055</v>
      </c>
      <c r="I70" s="1">
        <v>-2.695971986761045</v>
      </c>
    </row>
    <row r="71" spans="1:9" x14ac:dyDescent="0.25">
      <c r="A71" s="2" t="s">
        <v>920</v>
      </c>
      <c r="B71" s="1">
        <v>2004</v>
      </c>
      <c r="C71" s="1">
        <v>24853</v>
      </c>
      <c r="D71" s="1">
        <v>536</v>
      </c>
      <c r="E71" s="1">
        <v>62485</v>
      </c>
      <c r="F71" s="1">
        <v>2.5141833983824888</v>
      </c>
      <c r="G71" s="1">
        <v>2.1566812859614534E-2</v>
      </c>
      <c r="H71" s="1">
        <v>0.92194805833563009</v>
      </c>
      <c r="I71" s="1">
        <v>-3.8365995875134518</v>
      </c>
    </row>
    <row r="72" spans="1:9" x14ac:dyDescent="0.25">
      <c r="A72" s="2" t="s">
        <v>65</v>
      </c>
      <c r="B72" s="1">
        <v>2004</v>
      </c>
      <c r="C72" s="1">
        <v>24853</v>
      </c>
      <c r="D72" s="1">
        <v>12</v>
      </c>
      <c r="E72" s="1">
        <v>6624</v>
      </c>
      <c r="F72" s="1">
        <v>0.26652717981732588</v>
      </c>
      <c r="G72" s="1">
        <v>4.8283909387196716E-4</v>
      </c>
      <c r="H72" s="1">
        <v>-1.3222790525191581</v>
      </c>
      <c r="I72" s="1">
        <v>-7.6358270987962538</v>
      </c>
    </row>
    <row r="73" spans="1:9" x14ac:dyDescent="0.25">
      <c r="A73" s="2" t="s">
        <v>96</v>
      </c>
      <c r="B73" s="1">
        <v>2004</v>
      </c>
      <c r="C73" s="1">
        <v>24853</v>
      </c>
      <c r="D73" s="1">
        <v>60</v>
      </c>
      <c r="E73" s="1">
        <v>14543</v>
      </c>
      <c r="F73" s="1">
        <v>0.58516074518166816</v>
      </c>
      <c r="G73" s="1">
        <v>2.4141954693598358E-3</v>
      </c>
      <c r="H73" s="1">
        <v>-0.5358686914065437</v>
      </c>
      <c r="I73" s="1">
        <v>-6.0263891863621533</v>
      </c>
    </row>
    <row r="74" spans="1:9" x14ac:dyDescent="0.25">
      <c r="A74" s="2" t="s">
        <v>190</v>
      </c>
      <c r="B74" s="1">
        <v>2004</v>
      </c>
      <c r="C74" s="1">
        <v>24853</v>
      </c>
      <c r="D74" s="1">
        <v>77</v>
      </c>
      <c r="E74" s="1">
        <v>7015</v>
      </c>
      <c r="F74" s="1">
        <v>0.2822596869593208</v>
      </c>
      <c r="G74" s="1">
        <v>3.0982175190117892E-3</v>
      </c>
      <c r="H74" s="1">
        <v>-1.2649277560476926</v>
      </c>
      <c r="I74" s="1">
        <v>-5.7769283267305704</v>
      </c>
    </row>
    <row r="75" spans="1:9" x14ac:dyDescent="0.25">
      <c r="A75" s="2" t="s">
        <v>358</v>
      </c>
      <c r="B75" s="1">
        <v>2004</v>
      </c>
      <c r="C75" s="1">
        <v>24853</v>
      </c>
      <c r="D75" s="1">
        <v>706</v>
      </c>
      <c r="E75" s="1">
        <v>77934</v>
      </c>
      <c r="F75" s="1">
        <v>3.1357984951514908</v>
      </c>
      <c r="G75" s="1">
        <v>2.8407033356134068E-2</v>
      </c>
      <c r="H75" s="1">
        <v>1.1428838450510852</v>
      </c>
      <c r="I75" s="1">
        <v>-3.5611185110910117</v>
      </c>
    </row>
    <row r="76" spans="1:9" x14ac:dyDescent="0.25">
      <c r="A76" s="2" t="s">
        <v>392</v>
      </c>
      <c r="B76" s="1">
        <v>2004</v>
      </c>
      <c r="C76" s="1">
        <v>24853</v>
      </c>
      <c r="D76" s="1">
        <v>28</v>
      </c>
      <c r="E76" s="1">
        <v>1400</v>
      </c>
      <c r="F76" s="1">
        <v>5.6331227618396172E-2</v>
      </c>
      <c r="G76" s="1">
        <v>1.1266245523679234E-3</v>
      </c>
      <c r="H76" s="1">
        <v>-2.8765062329809039</v>
      </c>
      <c r="I76" s="1">
        <v>-6.7885292384090494</v>
      </c>
    </row>
    <row r="77" spans="1:9" x14ac:dyDescent="0.25">
      <c r="A77" s="2" t="s">
        <v>416</v>
      </c>
      <c r="B77" s="1">
        <v>2004</v>
      </c>
      <c r="C77" s="1">
        <v>24853</v>
      </c>
      <c r="D77" s="1">
        <v>282</v>
      </c>
      <c r="E77" s="1">
        <v>10474</v>
      </c>
      <c r="F77" s="1">
        <v>0.42143805576791532</v>
      </c>
      <c r="G77" s="1">
        <v>1.1346718705991228E-2</v>
      </c>
      <c r="H77" s="1">
        <v>-0.86408247374482083</v>
      </c>
      <c r="I77" s="1">
        <v>-4.4788266776461407</v>
      </c>
    </row>
    <row r="78" spans="1:9" x14ac:dyDescent="0.25">
      <c r="A78" s="2" t="s">
        <v>472</v>
      </c>
      <c r="B78" s="1">
        <v>2004</v>
      </c>
      <c r="C78" s="1">
        <v>24853</v>
      </c>
      <c r="D78" s="1">
        <v>528</v>
      </c>
      <c r="E78" s="1">
        <v>33954</v>
      </c>
      <c r="F78" s="1">
        <v>1.3661932161107311</v>
      </c>
      <c r="G78" s="1">
        <v>2.1244920130366555E-2</v>
      </c>
      <c r="H78" s="1">
        <v>0.31202819778632501</v>
      </c>
      <c r="I78" s="1">
        <v>-3.8516374648779923</v>
      </c>
    </row>
    <row r="79" spans="1:9" x14ac:dyDescent="0.25">
      <c r="A79" s="2" t="s">
        <v>508</v>
      </c>
      <c r="B79" s="1">
        <v>2004</v>
      </c>
      <c r="C79" s="1">
        <v>24853</v>
      </c>
      <c r="D79" s="1">
        <v>3217</v>
      </c>
      <c r="E79" s="1">
        <v>42500</v>
      </c>
      <c r="F79" s="1">
        <v>1.7100551241298838</v>
      </c>
      <c r="G79" s="1">
        <v>0.12944111374884321</v>
      </c>
      <c r="H79" s="1">
        <v>0.53652560632825441</v>
      </c>
      <c r="I79" s="1">
        <v>-2.0445292213452273</v>
      </c>
    </row>
    <row r="80" spans="1:9" x14ac:dyDescent="0.25">
      <c r="A80" s="2" t="s">
        <v>540</v>
      </c>
      <c r="B80" s="1">
        <v>2004</v>
      </c>
      <c r="C80" s="1">
        <v>24853</v>
      </c>
      <c r="D80" s="1">
        <v>1351</v>
      </c>
      <c r="E80" s="1">
        <v>174939</v>
      </c>
      <c r="F80" s="1">
        <v>7.0389490202390057</v>
      </c>
      <c r="G80" s="1">
        <v>5.4359634651752302E-2</v>
      </c>
      <c r="H80" s="1">
        <v>1.9514588721276844</v>
      </c>
      <c r="I80" s="1">
        <v>-2.9121334106240551</v>
      </c>
    </row>
    <row r="81" spans="1:9" x14ac:dyDescent="0.25">
      <c r="A81" s="2" t="s">
        <v>578</v>
      </c>
      <c r="B81" s="1">
        <v>2004</v>
      </c>
      <c r="C81" s="1">
        <v>24853</v>
      </c>
      <c r="D81" s="1">
        <v>112</v>
      </c>
      <c r="E81" s="1">
        <v>59737</v>
      </c>
      <c r="F81" s="1">
        <v>2.4036132458858086</v>
      </c>
      <c r="G81" s="1">
        <v>4.5064982094716937E-3</v>
      </c>
      <c r="H81" s="1">
        <v>0.87697312431525887</v>
      </c>
      <c r="I81" s="1">
        <v>-5.4022348772891595</v>
      </c>
    </row>
    <row r="82" spans="1:9" x14ac:dyDescent="0.25">
      <c r="A82" s="2" t="s">
        <v>612</v>
      </c>
      <c r="B82" s="1">
        <v>2004</v>
      </c>
      <c r="C82" s="1">
        <v>24853</v>
      </c>
      <c r="D82" s="1">
        <v>62</v>
      </c>
      <c r="E82" s="1">
        <v>29000</v>
      </c>
      <c r="F82" s="1">
        <v>1.1668611435239207</v>
      </c>
      <c r="G82" s="1">
        <v>2.4946686516718304E-3</v>
      </c>
      <c r="H82" s="1">
        <v>0.15431736038435728</v>
      </c>
      <c r="I82" s="1">
        <v>-5.993599363539162</v>
      </c>
    </row>
    <row r="83" spans="1:9" x14ac:dyDescent="0.25">
      <c r="A83" s="2" t="s">
        <v>645</v>
      </c>
      <c r="B83" s="1">
        <v>2004</v>
      </c>
      <c r="C83" s="1">
        <v>24853</v>
      </c>
      <c r="D83" s="1">
        <v>6</v>
      </c>
      <c r="E83" s="1">
        <v>1530</v>
      </c>
      <c r="F83" s="1">
        <v>6.1561984468675814E-2</v>
      </c>
      <c r="G83" s="1">
        <v>2.4141954693598358E-4</v>
      </c>
      <c r="H83" s="1">
        <v>-2.7877107341977725</v>
      </c>
      <c r="I83" s="1">
        <v>-8.3289742793561992</v>
      </c>
    </row>
    <row r="84" spans="1:9" x14ac:dyDescent="0.25">
      <c r="A84" s="2" t="s">
        <v>704</v>
      </c>
      <c r="B84" s="1">
        <v>2004</v>
      </c>
      <c r="C84" s="1">
        <v>24853</v>
      </c>
      <c r="D84" s="1">
        <v>2796</v>
      </c>
      <c r="E84" s="1">
        <v>66657</v>
      </c>
      <c r="F84" s="1">
        <v>2.6820504566853098</v>
      </c>
      <c r="G84" s="1">
        <v>0.11250150887216835</v>
      </c>
      <c r="H84" s="1">
        <v>0.98658159776429399</v>
      </c>
      <c r="I84" s="1">
        <v>-2.1847886452305527</v>
      </c>
    </row>
    <row r="85" spans="1:9" x14ac:dyDescent="0.25">
      <c r="A85" s="2" t="s">
        <v>738</v>
      </c>
      <c r="B85" s="1">
        <v>2004</v>
      </c>
      <c r="C85" s="1">
        <v>24853</v>
      </c>
      <c r="D85" s="1">
        <v>15</v>
      </c>
      <c r="E85" s="1">
        <v>1950</v>
      </c>
      <c r="F85" s="1">
        <v>7.8461352754194663E-2</v>
      </c>
      <c r="G85" s="1">
        <v>6.0354886733995894E-4</v>
      </c>
      <c r="H85" s="1">
        <v>-2.5451490970264614</v>
      </c>
      <c r="I85" s="1">
        <v>-7.4126835474820441</v>
      </c>
    </row>
    <row r="86" spans="1:9" x14ac:dyDescent="0.25">
      <c r="A86" s="2" t="s">
        <v>766</v>
      </c>
      <c r="B86" s="1">
        <v>2004</v>
      </c>
      <c r="C86" s="1">
        <v>24853</v>
      </c>
      <c r="D86" s="1">
        <v>10</v>
      </c>
      <c r="E86" s="1">
        <v>2980</v>
      </c>
      <c r="F86" s="1">
        <v>0.11990504164487184</v>
      </c>
      <c r="G86" s="1">
        <v>4.0236591155997265E-4</v>
      </c>
      <c r="H86" s="1">
        <v>-2.1210551690848036</v>
      </c>
      <c r="I86" s="1">
        <v>-7.8181486555902078</v>
      </c>
    </row>
    <row r="87" spans="1:9" x14ac:dyDescent="0.25">
      <c r="A87" s="2" t="s">
        <v>827</v>
      </c>
      <c r="B87" s="1">
        <v>2004</v>
      </c>
      <c r="C87" s="1">
        <v>24853</v>
      </c>
      <c r="D87" s="1">
        <v>15</v>
      </c>
      <c r="E87" s="1">
        <v>4440</v>
      </c>
      <c r="F87" s="1">
        <v>0.17865046473262786</v>
      </c>
      <c r="G87" s="1">
        <v>6.0354886733995894E-4</v>
      </c>
      <c r="H87" s="1">
        <v>-1.7223240931579833</v>
      </c>
      <c r="I87" s="1">
        <v>-7.4126835474820441</v>
      </c>
    </row>
    <row r="88" spans="1:9" x14ac:dyDescent="0.25">
      <c r="A88" s="2" t="s">
        <v>857</v>
      </c>
      <c r="B88" s="1">
        <v>2004</v>
      </c>
      <c r="C88" s="1">
        <v>24853</v>
      </c>
      <c r="D88" s="1">
        <v>5</v>
      </c>
      <c r="E88" s="1">
        <v>775</v>
      </c>
      <c r="F88" s="1">
        <v>3.1183358145897878E-2</v>
      </c>
      <c r="G88" s="1">
        <v>2.0118295577998632E-4</v>
      </c>
      <c r="H88" s="1">
        <v>-3.4678707192309068</v>
      </c>
      <c r="I88" s="1">
        <v>-8.5112958361501541</v>
      </c>
    </row>
    <row r="89" spans="1:9" x14ac:dyDescent="0.25">
      <c r="A89" s="2" t="s">
        <v>894</v>
      </c>
      <c r="B89" s="1">
        <v>2004</v>
      </c>
      <c r="C89" s="1">
        <v>24853</v>
      </c>
      <c r="D89" s="1">
        <v>991</v>
      </c>
      <c r="E89" s="1">
        <v>105724</v>
      </c>
      <c r="F89" s="1">
        <v>4.2539733633766543</v>
      </c>
      <c r="G89" s="1">
        <v>3.9874461835593289E-2</v>
      </c>
      <c r="H89" s="1">
        <v>1.4478534552108759</v>
      </c>
      <c r="I89" s="1">
        <v>-3.2220192142542659</v>
      </c>
    </row>
    <row r="90" spans="1:9" x14ac:dyDescent="0.25">
      <c r="A90" s="2" t="s">
        <v>32</v>
      </c>
      <c r="B90" s="1">
        <v>2004</v>
      </c>
      <c r="C90" s="1">
        <v>24853</v>
      </c>
      <c r="D90" s="1">
        <v>63</v>
      </c>
      <c r="E90" s="1">
        <v>21420</v>
      </c>
      <c r="F90" s="1">
        <v>0.86186778256146135</v>
      </c>
      <c r="G90" s="1">
        <v>2.5349052428278278E-3</v>
      </c>
      <c r="H90" s="1">
        <v>-0.14865340458251411</v>
      </c>
      <c r="I90" s="1">
        <v>-5.9775990221927211</v>
      </c>
    </row>
    <row r="91" spans="1:9" x14ac:dyDescent="0.25">
      <c r="A91" s="2" t="s">
        <v>193</v>
      </c>
      <c r="B91" s="1">
        <v>2004</v>
      </c>
      <c r="C91" s="1">
        <v>24853</v>
      </c>
      <c r="D91" s="1">
        <v>214</v>
      </c>
      <c r="E91" s="1">
        <v>50862</v>
      </c>
      <c r="F91" s="1">
        <v>2.0465134993763328</v>
      </c>
      <c r="G91" s="1">
        <v>8.6106305073834141E-3</v>
      </c>
      <c r="H91" s="1">
        <v>0.71613761325220671</v>
      </c>
      <c r="I91" s="1">
        <v>-4.7547577335624025</v>
      </c>
    </row>
    <row r="92" spans="1:9" x14ac:dyDescent="0.25">
      <c r="A92" s="2" t="s">
        <v>269</v>
      </c>
      <c r="B92" s="1">
        <v>2004</v>
      </c>
      <c r="C92" s="1">
        <v>24853</v>
      </c>
      <c r="D92" s="1">
        <v>6</v>
      </c>
      <c r="E92" s="1">
        <v>1080</v>
      </c>
      <c r="F92" s="1">
        <v>4.3455518448477046E-2</v>
      </c>
      <c r="G92" s="1">
        <v>2.4141954693598358E-4</v>
      </c>
      <c r="H92" s="1">
        <v>-3.1360174284659883</v>
      </c>
      <c r="I92" s="1">
        <v>-8.3289742793561992</v>
      </c>
    </row>
    <row r="93" spans="1:9" x14ac:dyDescent="0.25">
      <c r="A93" s="2" t="s">
        <v>476</v>
      </c>
      <c r="B93" s="1">
        <v>2004</v>
      </c>
      <c r="C93" s="1">
        <v>24853</v>
      </c>
      <c r="D93" s="1">
        <v>113</v>
      </c>
      <c r="E93" s="1">
        <v>32617</v>
      </c>
      <c r="F93" s="1">
        <v>1.3123968937351627</v>
      </c>
      <c r="G93" s="1">
        <v>4.5467348006276911E-3</v>
      </c>
      <c r="H93" s="1">
        <v>0.27185515524370513</v>
      </c>
      <c r="I93" s="1">
        <v>-5.3933459298719129</v>
      </c>
    </row>
    <row r="94" spans="1:9" x14ac:dyDescent="0.25">
      <c r="A94" s="2" t="s">
        <v>648</v>
      </c>
      <c r="B94" s="1">
        <v>2004</v>
      </c>
      <c r="C94" s="1">
        <v>24853</v>
      </c>
      <c r="D94" s="1">
        <v>102</v>
      </c>
      <c r="E94" s="1">
        <v>15215</v>
      </c>
      <c r="F94" s="1">
        <v>0.6121997344384984</v>
      </c>
      <c r="G94" s="1">
        <v>4.1041322979117213E-3</v>
      </c>
      <c r="H94" s="1">
        <v>-0.4906966862531823</v>
      </c>
      <c r="I94" s="1">
        <v>-5.495760935299983</v>
      </c>
    </row>
    <row r="95" spans="1:9" x14ac:dyDescent="0.25">
      <c r="A95" s="2" t="s">
        <v>705</v>
      </c>
      <c r="B95" s="1">
        <v>2004</v>
      </c>
      <c r="C95" s="1">
        <v>24853</v>
      </c>
      <c r="D95" s="1">
        <v>1547</v>
      </c>
      <c r="E95" s="1">
        <v>8036</v>
      </c>
      <c r="F95" s="1">
        <v>0.32334124652959401</v>
      </c>
      <c r="G95" s="1">
        <v>6.2246006518327769E-2</v>
      </c>
      <c r="H95" s="1">
        <v>-1.1290470226494289</v>
      </c>
      <c r="I95" s="1">
        <v>-2.7766608980111878</v>
      </c>
    </row>
    <row r="96" spans="1:9" x14ac:dyDescent="0.25">
      <c r="A96" s="2" t="s">
        <v>742</v>
      </c>
      <c r="B96" s="1">
        <v>2004</v>
      </c>
      <c r="C96" s="1">
        <v>24853</v>
      </c>
      <c r="D96" s="1">
        <v>407</v>
      </c>
      <c r="E96" s="1">
        <v>1628</v>
      </c>
      <c r="F96" s="1">
        <v>6.5505170401963547E-2</v>
      </c>
      <c r="G96" s="1">
        <v>1.6376292600490887E-2</v>
      </c>
      <c r="H96" s="1">
        <v>-2.7256262020217683</v>
      </c>
      <c r="I96" s="1">
        <v>-4.1119205631416591</v>
      </c>
    </row>
    <row r="97" spans="1:9" x14ac:dyDescent="0.25">
      <c r="A97" s="2" t="s">
        <v>769</v>
      </c>
      <c r="B97" s="1">
        <v>2004</v>
      </c>
      <c r="C97" s="1">
        <v>24853</v>
      </c>
      <c r="D97" s="1">
        <v>6</v>
      </c>
      <c r="E97" s="1">
        <v>504</v>
      </c>
      <c r="F97" s="1">
        <v>2.0279241942622622E-2</v>
      </c>
      <c r="G97" s="1">
        <v>2.4141954693598358E-4</v>
      </c>
      <c r="H97" s="1">
        <v>-3.8981574805128854</v>
      </c>
      <c r="I97" s="1">
        <v>-8.3289742793561992</v>
      </c>
    </row>
    <row r="98" spans="1:9" x14ac:dyDescent="0.25">
      <c r="A98" s="2" t="s">
        <v>831</v>
      </c>
      <c r="B98" s="1">
        <v>2004</v>
      </c>
      <c r="C98" s="1">
        <v>24853</v>
      </c>
      <c r="D98" s="1">
        <v>38</v>
      </c>
      <c r="E98" s="1">
        <v>17100</v>
      </c>
      <c r="F98" s="1">
        <v>0.68804570876755322</v>
      </c>
      <c r="G98" s="1">
        <v>1.5289904639278961E-3</v>
      </c>
      <c r="H98" s="1">
        <v>-0.3739000060935026</v>
      </c>
      <c r="I98" s="1">
        <v>-6.483147588857868</v>
      </c>
    </row>
    <row r="99" spans="1:9" x14ac:dyDescent="0.25">
      <c r="A99" s="2" t="s">
        <v>861</v>
      </c>
      <c r="B99" s="1">
        <v>2004</v>
      </c>
      <c r="C99" s="1">
        <v>24853</v>
      </c>
      <c r="D99" s="1">
        <v>3</v>
      </c>
      <c r="E99" s="1">
        <v>360</v>
      </c>
      <c r="F99" s="1">
        <v>1.4485172816159015E-2</v>
      </c>
      <c r="G99" s="1">
        <v>1.2070977346799179E-4</v>
      </c>
      <c r="H99" s="1">
        <v>-4.2346297171340979</v>
      </c>
      <c r="I99" s="1">
        <v>-9.0221214599161446</v>
      </c>
    </row>
    <row r="100" spans="1:9" x14ac:dyDescent="0.25">
      <c r="A100" s="2" t="s">
        <v>897</v>
      </c>
      <c r="B100" s="1">
        <v>2004</v>
      </c>
      <c r="C100" s="1">
        <v>24853</v>
      </c>
      <c r="D100" s="1">
        <v>24</v>
      </c>
      <c r="E100" s="1">
        <v>6000</v>
      </c>
      <c r="F100" s="1">
        <v>0.24141954693598358</v>
      </c>
      <c r="G100" s="1">
        <v>9.6567818774393431E-4</v>
      </c>
      <c r="H100" s="1">
        <v>-1.4212190003740617</v>
      </c>
      <c r="I100" s="1">
        <v>-6.9426799182363084</v>
      </c>
    </row>
    <row r="101" spans="1:9" x14ac:dyDescent="0.25">
      <c r="A101" s="2" t="s">
        <v>927</v>
      </c>
      <c r="B101" s="1">
        <v>2004</v>
      </c>
      <c r="C101" s="1">
        <v>24853</v>
      </c>
      <c r="D101" s="1">
        <v>1401</v>
      </c>
      <c r="E101" s="1">
        <v>152499</v>
      </c>
      <c r="F101" s="1">
        <v>6.1360399146984266</v>
      </c>
      <c r="G101" s="1">
        <v>5.6371464209552163E-2</v>
      </c>
      <c r="H101" s="1">
        <v>1.8141795690468006</v>
      </c>
      <c r="I101" s="1">
        <v>-2.8757922022472471</v>
      </c>
    </row>
    <row r="102" spans="1:9" x14ac:dyDescent="0.25">
      <c r="A102" s="2" t="s">
        <v>955</v>
      </c>
      <c r="B102" s="1">
        <v>2004</v>
      </c>
      <c r="C102" s="1">
        <v>24853</v>
      </c>
      <c r="D102" s="1">
        <v>8</v>
      </c>
      <c r="E102" s="1">
        <v>720</v>
      </c>
      <c r="F102" s="1">
        <v>2.8970345632318029E-2</v>
      </c>
      <c r="G102" s="1">
        <v>3.2189272924797809E-4</v>
      </c>
      <c r="H102" s="1">
        <v>-3.5414825365741529</v>
      </c>
      <c r="I102" s="1">
        <v>-8.0412922069044175</v>
      </c>
    </row>
    <row r="103" spans="1:9" x14ac:dyDescent="0.25">
      <c r="A103" s="2" t="s">
        <v>35</v>
      </c>
      <c r="B103" s="1">
        <v>2004</v>
      </c>
      <c r="C103" s="1">
        <v>24853</v>
      </c>
      <c r="D103" s="1">
        <v>15</v>
      </c>
      <c r="E103" s="1">
        <v>1470</v>
      </c>
      <c r="F103" s="1">
        <v>5.9147788999315977E-2</v>
      </c>
      <c r="G103" s="1">
        <v>6.0354886733995894E-4</v>
      </c>
      <c r="H103" s="1">
        <v>-2.8277160688114718</v>
      </c>
      <c r="I103" s="1">
        <v>-7.4126835474820441</v>
      </c>
    </row>
    <row r="104" spans="1:9" x14ac:dyDescent="0.25">
      <c r="A104" s="2" t="s">
        <v>163</v>
      </c>
      <c r="B104" s="1">
        <v>2004</v>
      </c>
      <c r="C104" s="1">
        <v>24853</v>
      </c>
      <c r="D104" s="1">
        <v>15</v>
      </c>
      <c r="E104" s="1">
        <v>900</v>
      </c>
      <c r="F104" s="1">
        <v>3.6212932040397536E-2</v>
      </c>
      <c r="G104" s="1">
        <v>6.0354886733995894E-4</v>
      </c>
      <c r="H104" s="1">
        <v>-3.3183389852599432</v>
      </c>
      <c r="I104" s="1">
        <v>-7.4126835474820441</v>
      </c>
    </row>
    <row r="105" spans="1:9" x14ac:dyDescent="0.25">
      <c r="A105" s="2" t="s">
        <v>196</v>
      </c>
      <c r="B105" s="1">
        <v>2004</v>
      </c>
      <c r="C105" s="1">
        <v>24853</v>
      </c>
      <c r="D105" s="1">
        <v>88</v>
      </c>
      <c r="E105" s="1">
        <v>27032</v>
      </c>
      <c r="F105" s="1">
        <v>1.087675532128918</v>
      </c>
      <c r="G105" s="1">
        <v>3.5408200217277594E-3</v>
      </c>
      <c r="H105" s="1">
        <v>8.4042879809872018E-2</v>
      </c>
      <c r="I105" s="1">
        <v>-5.6433969341060477</v>
      </c>
    </row>
    <row r="106" spans="1:9" x14ac:dyDescent="0.25">
      <c r="A106" s="2" t="s">
        <v>272</v>
      </c>
      <c r="B106" s="1">
        <v>2004</v>
      </c>
      <c r="C106" s="1">
        <v>24853</v>
      </c>
      <c r="D106" s="1">
        <v>76</v>
      </c>
      <c r="E106" s="1">
        <v>47500</v>
      </c>
      <c r="F106" s="1">
        <v>1.91123807990987</v>
      </c>
      <c r="G106" s="1">
        <v>3.0579809278557923E-3</v>
      </c>
      <c r="H106" s="1">
        <v>0.64775124143847873</v>
      </c>
      <c r="I106" s="1">
        <v>-5.7900004082979226</v>
      </c>
    </row>
    <row r="107" spans="1:9" x14ac:dyDescent="0.25">
      <c r="A107" s="2" t="s">
        <v>329</v>
      </c>
      <c r="B107" s="1">
        <v>2004</v>
      </c>
      <c r="C107" s="1">
        <v>24853</v>
      </c>
      <c r="D107" s="1">
        <v>3947</v>
      </c>
      <c r="E107" s="1">
        <v>15788</v>
      </c>
      <c r="F107" s="1">
        <v>0.6352553011708848</v>
      </c>
      <c r="G107" s="1">
        <v>0.1588138252927212</v>
      </c>
      <c r="H107" s="1">
        <v>-0.45372831180151607</v>
      </c>
      <c r="I107" s="1">
        <v>-1.8400226729214066</v>
      </c>
    </row>
    <row r="108" spans="1:9" x14ac:dyDescent="0.25">
      <c r="A108" s="2" t="s">
        <v>396</v>
      </c>
      <c r="B108" s="1">
        <v>2004</v>
      </c>
      <c r="C108" s="1">
        <v>24853</v>
      </c>
      <c r="D108" s="1">
        <v>83</v>
      </c>
      <c r="E108" s="1">
        <v>10468</v>
      </c>
      <c r="F108" s="1">
        <v>0.42119663622097936</v>
      </c>
      <c r="G108" s="1">
        <v>3.3396370659477728E-3</v>
      </c>
      <c r="H108" s="1">
        <v>-0.86465548493421729</v>
      </c>
      <c r="I108" s="1">
        <v>-5.7018931407876563</v>
      </c>
    </row>
    <row r="109" spans="1:9" x14ac:dyDescent="0.25">
      <c r="A109" s="2" t="s">
        <v>421</v>
      </c>
      <c r="B109" s="1">
        <v>2004</v>
      </c>
      <c r="C109" s="1">
        <v>24853</v>
      </c>
      <c r="D109" s="1">
        <v>96</v>
      </c>
      <c r="E109" s="1">
        <v>3840</v>
      </c>
      <c r="F109" s="1">
        <v>0.15450851003902949</v>
      </c>
      <c r="G109" s="1">
        <v>3.8627127509757372E-3</v>
      </c>
      <c r="H109" s="1">
        <v>-1.8675061030024813</v>
      </c>
      <c r="I109" s="1">
        <v>-5.5563855571164176</v>
      </c>
    </row>
    <row r="110" spans="1:9" x14ac:dyDescent="0.25">
      <c r="A110" s="2" t="s">
        <v>446</v>
      </c>
      <c r="B110" s="1">
        <v>2004</v>
      </c>
      <c r="C110" s="1">
        <v>24853</v>
      </c>
      <c r="D110" s="1">
        <v>269</v>
      </c>
      <c r="E110" s="1">
        <v>4419</v>
      </c>
      <c r="F110" s="1">
        <v>0.17780549631835191</v>
      </c>
      <c r="G110" s="1">
        <v>1.0823643020963263E-2</v>
      </c>
      <c r="H110" s="1">
        <v>-1.727065043453514</v>
      </c>
      <c r="I110" s="1">
        <v>-4.5260223689824146</v>
      </c>
    </row>
    <row r="111" spans="1:9" x14ac:dyDescent="0.25">
      <c r="A111" s="2" t="s">
        <v>513</v>
      </c>
      <c r="B111" s="1">
        <v>2004</v>
      </c>
      <c r="C111" s="1">
        <v>24853</v>
      </c>
      <c r="D111" s="1">
        <v>654</v>
      </c>
      <c r="E111" s="1">
        <v>64158</v>
      </c>
      <c r="F111" s="1">
        <v>2.5814992153864726</v>
      </c>
      <c r="G111" s="1">
        <v>2.631473061602221E-2</v>
      </c>
      <c r="H111" s="1">
        <v>0.94837032140045785</v>
      </c>
      <c r="I111" s="1">
        <v>-3.6376263971270553</v>
      </c>
    </row>
    <row r="112" spans="1:9" x14ac:dyDescent="0.25">
      <c r="A112" s="2" t="s">
        <v>617</v>
      </c>
      <c r="B112" s="1">
        <v>2004</v>
      </c>
      <c r="C112" s="1">
        <v>24853</v>
      </c>
      <c r="D112" s="1">
        <v>75</v>
      </c>
      <c r="E112" s="1">
        <v>8440</v>
      </c>
      <c r="F112" s="1">
        <v>0.33959682935661689</v>
      </c>
      <c r="G112" s="1">
        <v>3.0177443366997949E-3</v>
      </c>
      <c r="H112" s="1">
        <v>-1.079996160994251</v>
      </c>
      <c r="I112" s="1">
        <v>-5.8032456350479436</v>
      </c>
    </row>
    <row r="113" spans="1:9" x14ac:dyDescent="0.25">
      <c r="A113" s="2" t="s">
        <v>651</v>
      </c>
      <c r="B113" s="1">
        <v>2004</v>
      </c>
      <c r="C113" s="1">
        <v>24853</v>
      </c>
      <c r="D113" s="1">
        <v>152</v>
      </c>
      <c r="E113" s="1">
        <v>33930</v>
      </c>
      <c r="F113" s="1">
        <v>1.3652275379229872</v>
      </c>
      <c r="G113" s="1">
        <v>6.1159618557115845E-3</v>
      </c>
      <c r="H113" s="1">
        <v>0.31132110919402206</v>
      </c>
      <c r="I113" s="1">
        <v>-5.0968532277379772</v>
      </c>
    </row>
    <row r="114" spans="1:9" x14ac:dyDescent="0.25">
      <c r="A114" s="2" t="s">
        <v>707</v>
      </c>
      <c r="B114" s="1">
        <v>2004</v>
      </c>
      <c r="C114" s="1">
        <v>24853</v>
      </c>
      <c r="D114" s="1">
        <v>17</v>
      </c>
      <c r="E114" s="1">
        <v>1071</v>
      </c>
      <c r="F114" s="1">
        <v>4.3093389128073069E-2</v>
      </c>
      <c r="G114" s="1">
        <v>6.8402204965195351E-4</v>
      </c>
      <c r="H114" s="1">
        <v>-3.1443856781365049</v>
      </c>
      <c r="I114" s="1">
        <v>-7.2875204045280375</v>
      </c>
    </row>
    <row r="115" spans="1:9" x14ac:dyDescent="0.25">
      <c r="A115" s="2" t="s">
        <v>771</v>
      </c>
      <c r="B115" s="1">
        <v>2004</v>
      </c>
      <c r="C115" s="1">
        <v>24853</v>
      </c>
      <c r="D115" s="1">
        <v>570</v>
      </c>
      <c r="E115" s="1">
        <v>183252</v>
      </c>
      <c r="F115" s="1">
        <v>7.3734358025188103</v>
      </c>
      <c r="G115" s="1">
        <v>2.2934856958918441E-2</v>
      </c>
      <c r="H115" s="1">
        <v>1.997883785156928</v>
      </c>
      <c r="I115" s="1">
        <v>-3.775097387755658</v>
      </c>
    </row>
    <row r="116" spans="1:9" x14ac:dyDescent="0.25">
      <c r="A116" s="2" t="s">
        <v>865</v>
      </c>
      <c r="B116" s="1">
        <v>2004</v>
      </c>
      <c r="C116" s="1">
        <v>24853</v>
      </c>
      <c r="D116" s="1">
        <v>23</v>
      </c>
      <c r="E116" s="1">
        <v>5796</v>
      </c>
      <c r="F116" s="1">
        <v>0.23321128234016014</v>
      </c>
      <c r="G116" s="1">
        <v>9.2544159658793708E-4</v>
      </c>
      <c r="H116" s="1">
        <v>-1.4558104451436809</v>
      </c>
      <c r="I116" s="1">
        <v>-6.985239532655104</v>
      </c>
    </row>
    <row r="117" spans="1:9" x14ac:dyDescent="0.25">
      <c r="A117" s="2" t="s">
        <v>958</v>
      </c>
      <c r="B117" s="1">
        <v>2004</v>
      </c>
      <c r="C117" s="1">
        <v>24853</v>
      </c>
      <c r="D117" s="1">
        <v>30</v>
      </c>
      <c r="E117" s="1">
        <v>3480</v>
      </c>
      <c r="F117" s="1">
        <v>0.14002333722287047</v>
      </c>
      <c r="G117" s="1">
        <v>1.2070977346799179E-3</v>
      </c>
      <c r="H117" s="1">
        <v>-1.9659461758157339</v>
      </c>
      <c r="I117" s="1">
        <v>-6.7195363669220987</v>
      </c>
    </row>
    <row r="118" spans="1:9" x14ac:dyDescent="0.25">
      <c r="A118" s="2" t="s">
        <v>37</v>
      </c>
      <c r="B118" s="1">
        <v>2004</v>
      </c>
      <c r="C118" s="1">
        <v>24853</v>
      </c>
      <c r="D118" s="1">
        <v>112</v>
      </c>
      <c r="E118" s="1">
        <v>22987</v>
      </c>
      <c r="F118" s="1">
        <v>0.92491852090290916</v>
      </c>
      <c r="G118" s="1">
        <v>4.5064982094716937E-3</v>
      </c>
      <c r="H118" s="1">
        <v>-7.8049630859836738E-2</v>
      </c>
      <c r="I118" s="1">
        <v>-5.4022348772891595</v>
      </c>
    </row>
    <row r="119" spans="1:9" x14ac:dyDescent="0.25">
      <c r="A119" s="2" t="s">
        <v>72</v>
      </c>
      <c r="B119" s="1">
        <v>2004</v>
      </c>
      <c r="C119" s="1">
        <v>24853</v>
      </c>
      <c r="D119" s="1">
        <v>68</v>
      </c>
      <c r="E119" s="1">
        <v>11968</v>
      </c>
      <c r="F119" s="1">
        <v>0.48155152295497528</v>
      </c>
      <c r="G119" s="1">
        <v>2.736088198607814E-3</v>
      </c>
      <c r="H119" s="1">
        <v>-0.73074204836999535</v>
      </c>
      <c r="I119" s="1">
        <v>-5.9012260434081467</v>
      </c>
    </row>
    <row r="120" spans="1:9" x14ac:dyDescent="0.25">
      <c r="A120" s="2" t="s">
        <v>104</v>
      </c>
      <c r="B120" s="1">
        <v>2004</v>
      </c>
      <c r="C120" s="1">
        <v>24853</v>
      </c>
      <c r="D120" s="1">
        <v>94</v>
      </c>
      <c r="E120" s="1">
        <v>15066</v>
      </c>
      <c r="F120" s="1">
        <v>0.60620448235625479</v>
      </c>
      <c r="G120" s="1">
        <v>3.782239568663743E-3</v>
      </c>
      <c r="H120" s="1">
        <v>-0.50053792019861376</v>
      </c>
      <c r="I120" s="1">
        <v>-5.5774389663142498</v>
      </c>
    </row>
    <row r="121" spans="1:9" x14ac:dyDescent="0.25">
      <c r="A121" s="2" t="s">
        <v>298</v>
      </c>
      <c r="B121" s="1">
        <v>2004</v>
      </c>
      <c r="C121" s="1">
        <v>24853</v>
      </c>
      <c r="D121" s="1">
        <v>299</v>
      </c>
      <c r="E121" s="1">
        <v>87548</v>
      </c>
      <c r="F121" s="1">
        <v>3.5226330825252483</v>
      </c>
      <c r="G121" s="1">
        <v>1.2030740755643182E-2</v>
      </c>
      <c r="H121" s="1">
        <v>1.259208744779722</v>
      </c>
      <c r="I121" s="1">
        <v>-4.4202901751935677</v>
      </c>
    </row>
    <row r="122" spans="1:9" x14ac:dyDescent="0.25">
      <c r="A122" s="2" t="s">
        <v>334</v>
      </c>
      <c r="B122" s="1">
        <v>2004</v>
      </c>
      <c r="C122" s="1">
        <v>24853</v>
      </c>
      <c r="D122" s="1">
        <v>199</v>
      </c>
      <c r="E122" s="1">
        <v>15920</v>
      </c>
      <c r="F122" s="1">
        <v>0.6405665312034764</v>
      </c>
      <c r="G122" s="1">
        <v>8.007081640043455E-3</v>
      </c>
      <c r="H122" s="1">
        <v>-0.44540228918587987</v>
      </c>
      <c r="I122" s="1">
        <v>-4.8274289238597614</v>
      </c>
    </row>
    <row r="123" spans="1:9" x14ac:dyDescent="0.25">
      <c r="A123" s="2" t="s">
        <v>450</v>
      </c>
      <c r="B123" s="1">
        <v>2004</v>
      </c>
      <c r="C123" s="1">
        <v>24853</v>
      </c>
      <c r="D123" s="1">
        <v>300</v>
      </c>
      <c r="E123" s="1">
        <v>29032</v>
      </c>
      <c r="F123" s="1">
        <v>1.1681487144409126</v>
      </c>
      <c r="G123" s="1">
        <v>1.207097734679918E-2</v>
      </c>
      <c r="H123" s="1">
        <v>0.1554202003086525</v>
      </c>
      <c r="I123" s="1">
        <v>-4.4169512739280528</v>
      </c>
    </row>
    <row r="124" spans="1:9" x14ac:dyDescent="0.25">
      <c r="A124" s="2" t="s">
        <v>483</v>
      </c>
      <c r="B124" s="1">
        <v>2004</v>
      </c>
      <c r="C124" s="1">
        <v>24853</v>
      </c>
      <c r="D124" s="1">
        <v>11764</v>
      </c>
      <c r="E124" s="1">
        <v>818057</v>
      </c>
      <c r="F124" s="1">
        <v>32.915825051301653</v>
      </c>
      <c r="G124" s="1">
        <v>0.47334325835915181</v>
      </c>
      <c r="H124" s="1">
        <v>3.4939535467245313</v>
      </c>
      <c r="I124" s="1">
        <v>-0.7479344489103682</v>
      </c>
    </row>
    <row r="125" spans="1:9" x14ac:dyDescent="0.25">
      <c r="A125" s="2" t="s">
        <v>549</v>
      </c>
      <c r="B125" s="1">
        <v>2004</v>
      </c>
      <c r="C125" s="1">
        <v>24853</v>
      </c>
      <c r="D125" s="1">
        <v>2</v>
      </c>
      <c r="E125" s="1">
        <v>272</v>
      </c>
      <c r="F125" s="1">
        <v>1.0944352794431256E-2</v>
      </c>
      <c r="G125" s="1">
        <v>8.0473182311994521E-5</v>
      </c>
      <c r="H125" s="1">
        <v>-4.5149316822882568</v>
      </c>
      <c r="I125" s="1">
        <v>-9.4275865680243083</v>
      </c>
    </row>
    <row r="126" spans="1:9" x14ac:dyDescent="0.25">
      <c r="A126" s="2" t="s">
        <v>620</v>
      </c>
      <c r="B126" s="1">
        <v>2004</v>
      </c>
      <c r="C126" s="1">
        <v>24853</v>
      </c>
      <c r="D126" s="1">
        <v>15</v>
      </c>
      <c r="E126" s="1">
        <v>1335</v>
      </c>
      <c r="F126" s="1">
        <v>5.3715849193256344E-2</v>
      </c>
      <c r="G126" s="1">
        <v>6.0354886733995894E-4</v>
      </c>
      <c r="H126" s="1">
        <v>-2.924047177749904</v>
      </c>
      <c r="I126" s="1">
        <v>-7.4126835474820441</v>
      </c>
    </row>
    <row r="127" spans="1:9" x14ac:dyDescent="0.25">
      <c r="A127" s="2" t="s">
        <v>653</v>
      </c>
      <c r="B127" s="1">
        <v>2004</v>
      </c>
      <c r="C127" s="1">
        <v>24853</v>
      </c>
      <c r="D127" s="1">
        <v>13</v>
      </c>
      <c r="E127" s="1">
        <v>1235</v>
      </c>
      <c r="F127" s="1">
        <v>4.9692190077656621E-2</v>
      </c>
      <c r="G127" s="1">
        <v>5.2307568502796438E-4</v>
      </c>
      <c r="H127" s="1">
        <v>-3.0019074995221762</v>
      </c>
      <c r="I127" s="1">
        <v>-7.5557843911227174</v>
      </c>
    </row>
    <row r="128" spans="1:9" x14ac:dyDescent="0.25">
      <c r="A128" s="2" t="s">
        <v>711</v>
      </c>
      <c r="B128" s="1">
        <v>2004</v>
      </c>
      <c r="C128" s="1">
        <v>24853</v>
      </c>
      <c r="D128" s="1">
        <v>37</v>
      </c>
      <c r="E128" s="1">
        <v>18551</v>
      </c>
      <c r="F128" s="1">
        <v>0.74642900253490529</v>
      </c>
      <c r="G128" s="1">
        <v>1.4887538727718988E-3</v>
      </c>
      <c r="H128" s="1">
        <v>-0.29245477364588057</v>
      </c>
      <c r="I128" s="1">
        <v>-6.5098158359400298</v>
      </c>
    </row>
    <row r="129" spans="1:9" x14ac:dyDescent="0.25">
      <c r="A129" s="2" t="s">
        <v>774</v>
      </c>
      <c r="B129" s="1">
        <v>2004</v>
      </c>
      <c r="C129" s="1">
        <v>24853</v>
      </c>
      <c r="D129" s="1">
        <v>113</v>
      </c>
      <c r="E129" s="1">
        <v>1356</v>
      </c>
      <c r="F129" s="1">
        <v>5.4560817607532293E-2</v>
      </c>
      <c r="G129" s="1">
        <v>4.5467348006276911E-3</v>
      </c>
      <c r="H129" s="1">
        <v>-2.9084392800839129</v>
      </c>
      <c r="I129" s="1">
        <v>-5.3933459298719129</v>
      </c>
    </row>
    <row r="130" spans="1:9" x14ac:dyDescent="0.25">
      <c r="A130" s="2" t="s">
        <v>802</v>
      </c>
      <c r="B130" s="1">
        <v>2004</v>
      </c>
      <c r="C130" s="1">
        <v>24853</v>
      </c>
      <c r="D130" s="1">
        <v>395</v>
      </c>
      <c r="E130" s="1">
        <v>302500</v>
      </c>
      <c r="F130" s="1">
        <v>12.171568824689173</v>
      </c>
      <c r="G130" s="1">
        <v>1.5893453506618919E-2</v>
      </c>
      <c r="H130" s="1">
        <v>2.4991028078687796</v>
      </c>
      <c r="I130" s="1">
        <v>-4.1418479836831317</v>
      </c>
    </row>
    <row r="131" spans="1:9" x14ac:dyDescent="0.25">
      <c r="A131" s="2" t="s">
        <v>834</v>
      </c>
      <c r="B131" s="1">
        <v>2004</v>
      </c>
      <c r="C131" s="1">
        <v>24853</v>
      </c>
      <c r="D131" s="1">
        <v>96</v>
      </c>
      <c r="E131" s="1">
        <v>32145</v>
      </c>
      <c r="F131" s="1">
        <v>1.2934052227095321</v>
      </c>
      <c r="G131" s="1">
        <v>3.8627127509757372E-3</v>
      </c>
      <c r="H131" s="1">
        <v>0.25727844799153327</v>
      </c>
      <c r="I131" s="1">
        <v>-5.5563855571164176</v>
      </c>
    </row>
    <row r="132" spans="1:9" x14ac:dyDescent="0.25">
      <c r="A132" s="2" t="s">
        <v>868</v>
      </c>
      <c r="B132" s="1">
        <v>2004</v>
      </c>
      <c r="C132" s="1">
        <v>24853</v>
      </c>
      <c r="D132" s="1">
        <v>38</v>
      </c>
      <c r="E132" s="1">
        <v>5099</v>
      </c>
      <c r="F132" s="1">
        <v>0.20516637830443005</v>
      </c>
      <c r="G132" s="1">
        <v>1.5289904639278961E-3</v>
      </c>
      <c r="H132" s="1">
        <v>-1.5839340275290981</v>
      </c>
      <c r="I132" s="1">
        <v>-6.483147588857868</v>
      </c>
    </row>
    <row r="133" spans="1:9" x14ac:dyDescent="0.25">
      <c r="A133" s="2" t="s">
        <v>959</v>
      </c>
      <c r="B133" s="1">
        <v>2004</v>
      </c>
      <c r="C133" s="1">
        <v>24853</v>
      </c>
      <c r="D133" s="1">
        <v>141</v>
      </c>
      <c r="E133" s="1">
        <v>8171</v>
      </c>
      <c r="F133" s="1">
        <v>0.32877318633565367</v>
      </c>
      <c r="G133" s="1">
        <v>5.6733593529956139E-3</v>
      </c>
      <c r="H133" s="1">
        <v>-1.1123871691995464</v>
      </c>
      <c r="I133" s="1">
        <v>-5.1719738582060852</v>
      </c>
    </row>
    <row r="134" spans="1:9" x14ac:dyDescent="0.25">
      <c r="A134" s="2" t="s">
        <v>41</v>
      </c>
      <c r="B134" s="1">
        <v>2004</v>
      </c>
      <c r="C134" s="1">
        <v>24853</v>
      </c>
      <c r="D134" s="1">
        <v>8</v>
      </c>
      <c r="E134" s="1">
        <v>280</v>
      </c>
      <c r="F134" s="1">
        <v>1.1266245523679233E-2</v>
      </c>
      <c r="G134" s="1">
        <v>3.2189272924797809E-4</v>
      </c>
      <c r="H134" s="1">
        <v>-4.4859441454150044</v>
      </c>
      <c r="I134" s="1">
        <v>-8.0412922069044175</v>
      </c>
    </row>
    <row r="135" spans="1:9" x14ac:dyDescent="0.25">
      <c r="A135" s="2" t="s">
        <v>76</v>
      </c>
      <c r="B135" s="1">
        <v>2004</v>
      </c>
      <c r="C135" s="1">
        <v>24853</v>
      </c>
      <c r="D135" s="1">
        <v>47</v>
      </c>
      <c r="E135" s="1">
        <v>7767</v>
      </c>
      <c r="F135" s="1">
        <v>0.31251760350863073</v>
      </c>
      <c r="G135" s="1">
        <v>1.8911197843318715E-3</v>
      </c>
      <c r="H135" s="1">
        <v>-1.1630944801646066</v>
      </c>
      <c r="I135" s="1">
        <v>-6.2705861468741952</v>
      </c>
    </row>
    <row r="136" spans="1:9" x14ac:dyDescent="0.25">
      <c r="A136" s="2" t="s">
        <v>107</v>
      </c>
      <c r="B136" s="1">
        <v>2004</v>
      </c>
      <c r="C136" s="1">
        <v>24853</v>
      </c>
      <c r="D136" s="1">
        <v>7</v>
      </c>
      <c r="E136" s="1">
        <v>1561</v>
      </c>
      <c r="F136" s="1">
        <v>6.2809318794511723E-2</v>
      </c>
      <c r="G136" s="1">
        <v>2.8165613809198086E-4</v>
      </c>
      <c r="H136" s="1">
        <v>-2.7676518280688218</v>
      </c>
      <c r="I136" s="1">
        <v>-8.1748235995289402</v>
      </c>
    </row>
    <row r="137" spans="1:9" x14ac:dyDescent="0.25">
      <c r="A137" s="2" t="s">
        <v>136</v>
      </c>
      <c r="B137" s="1">
        <v>2004</v>
      </c>
      <c r="C137" s="1">
        <v>24853</v>
      </c>
      <c r="D137" s="1">
        <v>2</v>
      </c>
      <c r="E137" s="1">
        <v>280</v>
      </c>
      <c r="F137" s="1">
        <v>1.1266245523679233E-2</v>
      </c>
      <c r="G137" s="1">
        <v>8.0473182311994521E-5</v>
      </c>
      <c r="H137" s="1">
        <v>-4.4859441454150044</v>
      </c>
      <c r="I137" s="1">
        <v>-9.4275865680243083</v>
      </c>
    </row>
    <row r="138" spans="1:9" x14ac:dyDescent="0.25">
      <c r="A138" s="2" t="s">
        <v>168</v>
      </c>
      <c r="B138" s="1">
        <v>2004</v>
      </c>
      <c r="C138" s="1">
        <v>24853</v>
      </c>
      <c r="D138" s="1">
        <v>698</v>
      </c>
      <c r="E138" s="1">
        <v>125895</v>
      </c>
      <c r="F138" s="1">
        <v>5.0655856435842752</v>
      </c>
      <c r="G138" s="1">
        <v>2.808514062688609E-2</v>
      </c>
      <c r="H138" s="1">
        <v>1.6224697566007837</v>
      </c>
      <c r="I138" s="1">
        <v>-3.5725146458218813</v>
      </c>
    </row>
    <row r="139" spans="1:9" x14ac:dyDescent="0.25">
      <c r="A139" s="2" t="s">
        <v>201</v>
      </c>
      <c r="B139" s="1">
        <v>2004</v>
      </c>
      <c r="C139" s="1">
        <v>24853</v>
      </c>
      <c r="D139" s="1">
        <v>15</v>
      </c>
      <c r="E139" s="1">
        <v>540</v>
      </c>
      <c r="F139" s="1">
        <v>2.1727759224238523E-2</v>
      </c>
      <c r="G139" s="1">
        <v>6.0354886733995894E-4</v>
      </c>
      <c r="H139" s="1">
        <v>-3.8291646090259337</v>
      </c>
      <c r="I139" s="1">
        <v>-7.4126835474820441</v>
      </c>
    </row>
    <row r="140" spans="1:9" x14ac:dyDescent="0.25">
      <c r="A140" s="2" t="s">
        <v>302</v>
      </c>
      <c r="B140" s="1">
        <v>2004</v>
      </c>
      <c r="C140" s="1">
        <v>24853</v>
      </c>
      <c r="D140" s="1">
        <v>77</v>
      </c>
      <c r="E140" s="1">
        <v>6832</v>
      </c>
      <c r="F140" s="1">
        <v>0.27489639077777328</v>
      </c>
      <c r="G140" s="1">
        <v>3.0982175190117892E-3</v>
      </c>
      <c r="H140" s="1">
        <v>-1.2913610131158482</v>
      </c>
      <c r="I140" s="1">
        <v>-5.7769283267305704</v>
      </c>
    </row>
    <row r="141" spans="1:9" x14ac:dyDescent="0.25">
      <c r="A141" s="2" t="s">
        <v>337</v>
      </c>
      <c r="B141" s="1">
        <v>2004</v>
      </c>
      <c r="C141" s="1">
        <v>24853</v>
      </c>
      <c r="D141" s="1">
        <v>180</v>
      </c>
      <c r="E141" s="1">
        <v>16880</v>
      </c>
      <c r="F141" s="1">
        <v>0.67919365871323378</v>
      </c>
      <c r="G141" s="1">
        <v>7.2425864080795073E-3</v>
      </c>
      <c r="H141" s="1">
        <v>-0.38684898043430577</v>
      </c>
      <c r="I141" s="1">
        <v>-4.9277768976940433</v>
      </c>
    </row>
    <row r="142" spans="1:9" x14ac:dyDescent="0.25">
      <c r="A142" s="2" t="s">
        <v>366</v>
      </c>
      <c r="B142" s="1">
        <v>2004</v>
      </c>
      <c r="C142" s="1">
        <v>24853</v>
      </c>
      <c r="D142" s="1">
        <v>66</v>
      </c>
      <c r="E142" s="1">
        <v>3720</v>
      </c>
      <c r="F142" s="1">
        <v>0.14968011910030982</v>
      </c>
      <c r="G142" s="1">
        <v>2.6556150162958194E-3</v>
      </c>
      <c r="H142" s="1">
        <v>-1.8992548013170616</v>
      </c>
      <c r="I142" s="1">
        <v>-5.9310790065578285</v>
      </c>
    </row>
    <row r="143" spans="1:9" x14ac:dyDescent="0.25">
      <c r="A143" s="2" t="s">
        <v>428</v>
      </c>
      <c r="B143" s="1">
        <v>2004</v>
      </c>
      <c r="C143" s="1">
        <v>24853</v>
      </c>
      <c r="D143" s="1">
        <v>162</v>
      </c>
      <c r="E143" s="1">
        <v>34635</v>
      </c>
      <c r="F143" s="1">
        <v>1.3935943346879653</v>
      </c>
      <c r="G143" s="1">
        <v>6.518327767271557E-3</v>
      </c>
      <c r="H143" s="1">
        <v>0.33188626187245168</v>
      </c>
      <c r="I143" s="1">
        <v>-5.03313741335187</v>
      </c>
    </row>
    <row r="144" spans="1:9" x14ac:dyDescent="0.25">
      <c r="A144" s="2" t="s">
        <v>454</v>
      </c>
      <c r="B144" s="1">
        <v>2004</v>
      </c>
      <c r="C144" s="1">
        <v>24853</v>
      </c>
      <c r="D144" s="1">
        <v>3</v>
      </c>
      <c r="E144" s="1">
        <v>570</v>
      </c>
      <c r="F144" s="1">
        <v>2.2934856958918441E-2</v>
      </c>
      <c r="G144" s="1">
        <v>1.2070977346799179E-4</v>
      </c>
      <c r="H144" s="1">
        <v>-3.775097387755658</v>
      </c>
      <c r="I144" s="1">
        <v>-9.0221214599161446</v>
      </c>
    </row>
    <row r="145" spans="1:9" x14ac:dyDescent="0.25">
      <c r="A145" s="2" t="s">
        <v>484</v>
      </c>
      <c r="B145" s="1">
        <v>2004</v>
      </c>
      <c r="C145" s="1">
        <v>24853</v>
      </c>
      <c r="D145" s="1">
        <v>117</v>
      </c>
      <c r="E145" s="1">
        <v>60570</v>
      </c>
      <c r="F145" s="1">
        <v>2.4371303263187545</v>
      </c>
      <c r="G145" s="1">
        <v>4.7076811652516795E-3</v>
      </c>
      <c r="H145" s="1">
        <v>0.89082125139073909</v>
      </c>
      <c r="I145" s="1">
        <v>-5.3585598137864974</v>
      </c>
    </row>
    <row r="146" spans="1:9" x14ac:dyDescent="0.25">
      <c r="A146" s="2" t="s">
        <v>516</v>
      </c>
      <c r="B146" s="1">
        <v>2004</v>
      </c>
      <c r="C146" s="1">
        <v>24853</v>
      </c>
      <c r="D146" s="1">
        <v>24</v>
      </c>
      <c r="E146" s="1">
        <v>2504</v>
      </c>
      <c r="F146" s="1">
        <v>0.10075242425461715</v>
      </c>
      <c r="G146" s="1">
        <v>9.6567818774393431E-4</v>
      </c>
      <c r="H146" s="1">
        <v>-2.2950890163642645</v>
      </c>
      <c r="I146" s="1">
        <v>-6.9426799182363084</v>
      </c>
    </row>
    <row r="147" spans="1:9" x14ac:dyDescent="0.25">
      <c r="A147" s="2" t="s">
        <v>552</v>
      </c>
      <c r="B147" s="1">
        <v>2004</v>
      </c>
      <c r="C147" s="1">
        <v>24853</v>
      </c>
      <c r="D147" s="1">
        <v>39</v>
      </c>
      <c r="E147" s="1">
        <v>7716</v>
      </c>
      <c r="F147" s="1">
        <v>0.31046553735967491</v>
      </c>
      <c r="G147" s="1">
        <v>1.5692270550838933E-3</v>
      </c>
      <c r="H147" s="1">
        <v>-1.169682374558634</v>
      </c>
      <c r="I147" s="1">
        <v>-6.4571721024546074</v>
      </c>
    </row>
    <row r="148" spans="1:9" x14ac:dyDescent="0.25">
      <c r="A148" s="2" t="s">
        <v>623</v>
      </c>
      <c r="B148" s="1">
        <v>2004</v>
      </c>
      <c r="C148" s="1">
        <v>24853</v>
      </c>
      <c r="D148" s="1">
        <v>216</v>
      </c>
      <c r="E148" s="1">
        <v>28878</v>
      </c>
      <c r="F148" s="1">
        <v>1.1619522794028889</v>
      </c>
      <c r="G148" s="1">
        <v>8.6911036896954088E-3</v>
      </c>
      <c r="H148" s="1">
        <v>0.1501015899469105</v>
      </c>
      <c r="I148" s="1">
        <v>-4.7454553409000892</v>
      </c>
    </row>
    <row r="149" spans="1:9" x14ac:dyDescent="0.25">
      <c r="A149" s="2" t="s">
        <v>656</v>
      </c>
      <c r="B149" s="1">
        <v>2004</v>
      </c>
      <c r="C149" s="1">
        <v>24853</v>
      </c>
      <c r="D149" s="1">
        <v>68</v>
      </c>
      <c r="E149" s="1">
        <v>6766</v>
      </c>
      <c r="F149" s="1">
        <v>0.27224077576147748</v>
      </c>
      <c r="G149" s="1">
        <v>2.736088198607814E-3</v>
      </c>
      <c r="H149" s="1">
        <v>-1.3010683992436001</v>
      </c>
      <c r="I149" s="1">
        <v>-5.9012260434081467</v>
      </c>
    </row>
    <row r="150" spans="1:9" x14ac:dyDescent="0.25">
      <c r="A150" s="2" t="s">
        <v>684</v>
      </c>
      <c r="B150" s="1">
        <v>2004</v>
      </c>
      <c r="C150" s="1">
        <v>24853</v>
      </c>
      <c r="D150" s="1">
        <v>82</v>
      </c>
      <c r="E150" s="1">
        <v>14372</v>
      </c>
      <c r="F150" s="1">
        <v>0.57828028809399268</v>
      </c>
      <c r="G150" s="1">
        <v>3.2994004747917758E-3</v>
      </c>
      <c r="H150" s="1">
        <v>-0.54769660035084444</v>
      </c>
      <c r="I150" s="1">
        <v>-5.7140145013200003</v>
      </c>
    </row>
    <row r="151" spans="1:9" x14ac:dyDescent="0.25">
      <c r="A151" s="2" t="s">
        <v>715</v>
      </c>
      <c r="B151" s="1">
        <v>2004</v>
      </c>
      <c r="C151" s="1">
        <v>24853</v>
      </c>
      <c r="D151" s="1">
        <v>44</v>
      </c>
      <c r="E151" s="1">
        <v>13904</v>
      </c>
      <c r="F151" s="1">
        <v>0.55944956343298591</v>
      </c>
      <c r="G151" s="1">
        <v>1.7704100108638797E-3</v>
      </c>
      <c r="H151" s="1">
        <v>-0.58080190107908058</v>
      </c>
      <c r="I151" s="1">
        <v>-6.3365441146659922</v>
      </c>
    </row>
    <row r="152" spans="1:9" x14ac:dyDescent="0.25">
      <c r="A152" s="2" t="s">
        <v>779</v>
      </c>
      <c r="B152" s="1">
        <v>2004</v>
      </c>
      <c r="C152" s="1">
        <v>24853</v>
      </c>
      <c r="D152" s="1">
        <v>75</v>
      </c>
      <c r="E152" s="1">
        <v>4647</v>
      </c>
      <c r="F152" s="1">
        <v>0.18697943910191928</v>
      </c>
      <c r="G152" s="1">
        <v>3.0177443366997949E-3</v>
      </c>
      <c r="H152" s="1">
        <v>-1.6767566194992756</v>
      </c>
      <c r="I152" s="1">
        <v>-5.8032456350479436</v>
      </c>
    </row>
    <row r="153" spans="1:9" x14ac:dyDescent="0.25">
      <c r="A153" s="2" t="s">
        <v>804</v>
      </c>
      <c r="B153" s="1">
        <v>2004</v>
      </c>
      <c r="C153" s="1">
        <v>24853</v>
      </c>
      <c r="D153" s="1">
        <v>440</v>
      </c>
      <c r="E153" s="1">
        <v>9027</v>
      </c>
      <c r="F153" s="1">
        <v>0.3632157083651873</v>
      </c>
      <c r="G153" s="1">
        <v>1.7704100108638796E-2</v>
      </c>
      <c r="H153" s="1">
        <v>-1.0127583832860989</v>
      </c>
      <c r="I153" s="1">
        <v>-4.0339590216719472</v>
      </c>
    </row>
    <row r="154" spans="1:9" x14ac:dyDescent="0.25">
      <c r="A154" s="2" t="s">
        <v>903</v>
      </c>
      <c r="B154" s="1">
        <v>2004</v>
      </c>
      <c r="C154" s="1">
        <v>24853</v>
      </c>
      <c r="D154" s="1">
        <v>37</v>
      </c>
      <c r="E154" s="1">
        <v>3996</v>
      </c>
      <c r="F154" s="1">
        <v>0.16078541825936507</v>
      </c>
      <c r="G154" s="1">
        <v>1.4887538727718988E-3</v>
      </c>
      <c r="H154" s="1">
        <v>-1.8276846088158096</v>
      </c>
      <c r="I154" s="1">
        <v>-6.5098158359400298</v>
      </c>
    </row>
    <row r="155" spans="1:9" x14ac:dyDescent="0.25">
      <c r="A155" s="2" t="s">
        <v>935</v>
      </c>
      <c r="B155" s="1">
        <v>2004</v>
      </c>
      <c r="C155" s="1">
        <v>24853</v>
      </c>
      <c r="D155" s="1">
        <v>15</v>
      </c>
      <c r="E155" s="1">
        <v>1095</v>
      </c>
      <c r="F155" s="1">
        <v>4.4059067315817005E-2</v>
      </c>
      <c r="G155" s="1">
        <v>6.0354886733995894E-4</v>
      </c>
      <c r="H155" s="1">
        <v>-3.1222241063336527</v>
      </c>
      <c r="I155" s="1">
        <v>-7.4126835474820441</v>
      </c>
    </row>
    <row r="156" spans="1:9" x14ac:dyDescent="0.25">
      <c r="A156" s="2" t="s">
        <v>45</v>
      </c>
      <c r="B156" s="1">
        <v>2004</v>
      </c>
      <c r="C156" s="1">
        <v>24853</v>
      </c>
      <c r="D156" s="1">
        <v>352</v>
      </c>
      <c r="E156" s="1">
        <v>16698</v>
      </c>
      <c r="F156" s="1">
        <v>0.6718705991228423</v>
      </c>
      <c r="G156" s="1">
        <v>1.4163280086911038E-2</v>
      </c>
      <c r="H156" s="1">
        <v>-0.39768951783030804</v>
      </c>
      <c r="I156" s="1">
        <v>-4.2571025729861569</v>
      </c>
    </row>
    <row r="157" spans="1:9" x14ac:dyDescent="0.25">
      <c r="A157" s="2" t="s">
        <v>205</v>
      </c>
      <c r="B157" s="1">
        <v>2004</v>
      </c>
      <c r="C157" s="1">
        <v>24853</v>
      </c>
      <c r="D157" s="1">
        <v>134</v>
      </c>
      <c r="E157" s="1">
        <v>24643</v>
      </c>
      <c r="F157" s="1">
        <v>0.99155031585724063</v>
      </c>
      <c r="G157" s="1">
        <v>5.3917032149036334E-3</v>
      </c>
      <c r="H157" s="1">
        <v>-8.4855851013694219E-3</v>
      </c>
      <c r="I157" s="1">
        <v>-5.2228939486333426</v>
      </c>
    </row>
    <row r="158" spans="1:9" x14ac:dyDescent="0.25">
      <c r="A158" s="2" t="s">
        <v>245</v>
      </c>
      <c r="B158" s="1">
        <v>2004</v>
      </c>
      <c r="C158" s="1">
        <v>24853</v>
      </c>
      <c r="D158" s="1">
        <v>17</v>
      </c>
      <c r="E158" s="1">
        <v>238</v>
      </c>
      <c r="F158" s="1">
        <v>9.5763086951273484E-3</v>
      </c>
      <c r="G158" s="1">
        <v>6.8402204965195351E-4</v>
      </c>
      <c r="H158" s="1">
        <v>-4.6484630749127795</v>
      </c>
      <c r="I158" s="1">
        <v>-7.2875204045280375</v>
      </c>
    </row>
    <row r="159" spans="1:9" x14ac:dyDescent="0.25">
      <c r="A159" s="2" t="s">
        <v>278</v>
      </c>
      <c r="B159" s="1">
        <v>2004</v>
      </c>
      <c r="C159" s="1">
        <v>24853</v>
      </c>
      <c r="D159" s="1">
        <v>270</v>
      </c>
      <c r="E159" s="1">
        <v>10395</v>
      </c>
      <c r="F159" s="1">
        <v>0.41825936506659156</v>
      </c>
      <c r="G159" s="1">
        <v>1.0863879612119261E-2</v>
      </c>
      <c r="H159" s="1">
        <v>-0.87165354829214048</v>
      </c>
      <c r="I159" s="1">
        <v>-4.5223117895858786</v>
      </c>
    </row>
    <row r="160" spans="1:9" x14ac:dyDescent="0.25">
      <c r="A160" s="2" t="s">
        <v>306</v>
      </c>
      <c r="B160" s="1">
        <v>2004</v>
      </c>
      <c r="C160" s="1">
        <v>24853</v>
      </c>
      <c r="D160" s="1">
        <v>25</v>
      </c>
      <c r="E160" s="1">
        <v>3280</v>
      </c>
      <c r="F160" s="1">
        <v>0.13197601899167102</v>
      </c>
      <c r="G160" s="1">
        <v>1.0059147788999316E-3</v>
      </c>
      <c r="H160" s="1">
        <v>-2.0251350472060645</v>
      </c>
      <c r="I160" s="1">
        <v>-6.9018579237160527</v>
      </c>
    </row>
    <row r="161" spans="1:9" x14ac:dyDescent="0.25">
      <c r="A161" s="2" t="s">
        <v>340</v>
      </c>
      <c r="B161" s="1">
        <v>2004</v>
      </c>
      <c r="C161" s="1">
        <v>24853</v>
      </c>
      <c r="D161" s="1">
        <v>77</v>
      </c>
      <c r="E161" s="1">
        <v>13171</v>
      </c>
      <c r="F161" s="1">
        <v>0.52995614211564002</v>
      </c>
      <c r="G161" s="1">
        <v>3.0982175190117892E-3</v>
      </c>
      <c r="H161" s="1">
        <v>-0.63496102658520726</v>
      </c>
      <c r="I161" s="1">
        <v>-5.7769283267305704</v>
      </c>
    </row>
    <row r="162" spans="1:9" x14ac:dyDescent="0.25">
      <c r="A162" s="2" t="s">
        <v>401</v>
      </c>
      <c r="B162" s="1">
        <v>2004</v>
      </c>
      <c r="C162" s="1">
        <v>24853</v>
      </c>
      <c r="D162" s="1">
        <v>730</v>
      </c>
      <c r="E162" s="1">
        <v>24451</v>
      </c>
      <c r="F162" s="1">
        <v>0.98382489035528908</v>
      </c>
      <c r="G162" s="1">
        <v>2.9372711543878001E-2</v>
      </c>
      <c r="H162" s="1">
        <v>-1.6307354722108557E-2</v>
      </c>
      <c r="I162" s="1">
        <v>-3.5276892144418173</v>
      </c>
    </row>
    <row r="163" spans="1:9" x14ac:dyDescent="0.25">
      <c r="A163" s="2" t="s">
        <v>430</v>
      </c>
      <c r="B163" s="1">
        <v>2004</v>
      </c>
      <c r="C163" s="1">
        <v>24853</v>
      </c>
      <c r="D163" s="1">
        <v>95</v>
      </c>
      <c r="E163" s="1">
        <v>11200</v>
      </c>
      <c r="F163" s="1">
        <v>0.45064982094716938</v>
      </c>
      <c r="G163" s="1">
        <v>3.8224761598197399E-3</v>
      </c>
      <c r="H163" s="1">
        <v>-0.79706469130106783</v>
      </c>
      <c r="I163" s="1">
        <v>-5.5668568569837129</v>
      </c>
    </row>
    <row r="164" spans="1:9" x14ac:dyDescent="0.25">
      <c r="A164" s="2" t="s">
        <v>520</v>
      </c>
      <c r="B164" s="1">
        <v>2004</v>
      </c>
      <c r="C164" s="1">
        <v>24853</v>
      </c>
      <c r="D164" s="1">
        <v>294</v>
      </c>
      <c r="E164" s="1">
        <v>41861</v>
      </c>
      <c r="F164" s="1">
        <v>1.6843439423812014</v>
      </c>
      <c r="G164" s="1">
        <v>1.1829557799863196E-2</v>
      </c>
      <c r="H164" s="1">
        <v>0.52137613628471957</v>
      </c>
      <c r="I164" s="1">
        <v>-4.4371539812455723</v>
      </c>
    </row>
    <row r="165" spans="1:9" x14ac:dyDescent="0.25">
      <c r="A165" s="2" t="s">
        <v>554</v>
      </c>
      <c r="B165" s="1">
        <v>2004</v>
      </c>
      <c r="C165" s="1">
        <v>24853</v>
      </c>
      <c r="D165" s="1">
        <v>894</v>
      </c>
      <c r="E165" s="1">
        <v>11197</v>
      </c>
      <c r="F165" s="1">
        <v>0.45052911117370137</v>
      </c>
      <c r="G165" s="1">
        <v>3.5971512493461553E-2</v>
      </c>
      <c r="H165" s="1">
        <v>-0.79733258432405685</v>
      </c>
      <c r="I165" s="1">
        <v>-3.3250279734107395</v>
      </c>
    </row>
    <row r="166" spans="1:9" x14ac:dyDescent="0.25">
      <c r="A166" s="2" t="s">
        <v>717</v>
      </c>
      <c r="B166" s="1">
        <v>2004</v>
      </c>
      <c r="C166" s="1">
        <v>24853</v>
      </c>
      <c r="D166" s="1">
        <v>72</v>
      </c>
      <c r="E166" s="1">
        <v>8160</v>
      </c>
      <c r="F166" s="1">
        <v>0.32833058383293767</v>
      </c>
      <c r="G166" s="1">
        <v>2.8970345632318029E-3</v>
      </c>
      <c r="H166" s="1">
        <v>-1.1137343006261011</v>
      </c>
      <c r="I166" s="1">
        <v>-5.8440676295681984</v>
      </c>
    </row>
    <row r="167" spans="1:9" x14ac:dyDescent="0.25">
      <c r="A167" s="2" t="s">
        <v>806</v>
      </c>
      <c r="B167" s="1">
        <v>2004</v>
      </c>
      <c r="C167" s="1">
        <v>24853</v>
      </c>
      <c r="D167" s="1">
        <v>4</v>
      </c>
      <c r="E167" s="1">
        <v>560</v>
      </c>
      <c r="F167" s="1">
        <v>2.2532491047358466E-2</v>
      </c>
      <c r="G167" s="1">
        <v>1.6094636462398904E-4</v>
      </c>
      <c r="H167" s="1">
        <v>-3.792796964855059</v>
      </c>
      <c r="I167" s="1">
        <v>-8.7344393874643629</v>
      </c>
    </row>
    <row r="168" spans="1:9" x14ac:dyDescent="0.25">
      <c r="A168" s="2" t="s">
        <v>838</v>
      </c>
      <c r="B168" s="1">
        <v>2004</v>
      </c>
      <c r="C168" s="1">
        <v>24853</v>
      </c>
      <c r="D168" s="1">
        <v>4</v>
      </c>
      <c r="E168" s="1">
        <v>200</v>
      </c>
      <c r="F168" s="1">
        <v>8.0473182311994532E-3</v>
      </c>
      <c r="G168" s="1">
        <v>1.6094636462398904E-4</v>
      </c>
      <c r="H168" s="1">
        <v>-4.8224163820362174</v>
      </c>
      <c r="I168" s="1">
        <v>-8.7344393874643629</v>
      </c>
    </row>
    <row r="169" spans="1:9" x14ac:dyDescent="0.25">
      <c r="A169" s="2" t="s">
        <v>963</v>
      </c>
      <c r="B169" s="1">
        <v>2004</v>
      </c>
      <c r="C169" s="1">
        <v>24853</v>
      </c>
      <c r="D169" s="1">
        <v>537</v>
      </c>
      <c r="E169" s="1">
        <v>78062</v>
      </c>
      <c r="F169" s="1">
        <v>3.1409487788194586</v>
      </c>
      <c r="G169" s="1">
        <v>2.1607049450770532E-2</v>
      </c>
      <c r="H169" s="1">
        <v>1.1445249131390676</v>
      </c>
      <c r="I169" s="1">
        <v>-3.8347356540753892</v>
      </c>
    </row>
    <row r="170" spans="1:9" x14ac:dyDescent="0.25">
      <c r="A170" s="2" t="s">
        <v>9</v>
      </c>
      <c r="B170" s="1">
        <v>2004</v>
      </c>
      <c r="C170" s="1">
        <v>24853</v>
      </c>
      <c r="D170" s="1">
        <v>56</v>
      </c>
      <c r="E170" s="1">
        <v>5600</v>
      </c>
      <c r="F170" s="1">
        <v>0.22532491047358469</v>
      </c>
      <c r="G170" s="1">
        <v>2.2532491047358469E-3</v>
      </c>
      <c r="H170" s="1">
        <v>-1.4902118718610131</v>
      </c>
      <c r="I170" s="1">
        <v>-6.0953820578491049</v>
      </c>
    </row>
    <row r="171" spans="1:9" x14ac:dyDescent="0.25">
      <c r="A171" s="2" t="s">
        <v>49</v>
      </c>
      <c r="B171" s="1">
        <v>2004</v>
      </c>
      <c r="C171" s="1">
        <v>24853</v>
      </c>
      <c r="D171" s="1">
        <v>78</v>
      </c>
      <c r="E171" s="1">
        <v>156</v>
      </c>
      <c r="F171" s="1">
        <v>6.276908220335573E-3</v>
      </c>
      <c r="G171" s="1">
        <v>3.1384541101677865E-3</v>
      </c>
      <c r="H171" s="1">
        <v>-5.0708777413347166</v>
      </c>
      <c r="I171" s="1">
        <v>-5.764024921894662</v>
      </c>
    </row>
    <row r="172" spans="1:9" x14ac:dyDescent="0.25">
      <c r="A172" s="2" t="s">
        <v>79</v>
      </c>
      <c r="B172" s="1">
        <v>2004</v>
      </c>
      <c r="C172" s="1">
        <v>24853</v>
      </c>
      <c r="D172" s="1">
        <v>41</v>
      </c>
      <c r="E172" s="1">
        <v>1864</v>
      </c>
      <c r="F172" s="1">
        <v>7.5001005914778901E-2</v>
      </c>
      <c r="G172" s="1">
        <v>1.6497002373958879E-3</v>
      </c>
      <c r="H172" s="1">
        <v>-2.5902537533387173</v>
      </c>
      <c r="I172" s="1">
        <v>-6.4071616818799457</v>
      </c>
    </row>
    <row r="173" spans="1:9" x14ac:dyDescent="0.25">
      <c r="A173" s="2" t="s">
        <v>113</v>
      </c>
      <c r="B173" s="1">
        <v>2004</v>
      </c>
      <c r="C173" s="1">
        <v>24853</v>
      </c>
      <c r="D173" s="1">
        <v>103</v>
      </c>
      <c r="E173" s="1">
        <v>20547</v>
      </c>
      <c r="F173" s="1">
        <v>0.82674123848227576</v>
      </c>
      <c r="G173" s="1">
        <v>4.1443688890677186E-3</v>
      </c>
      <c r="H173" s="1">
        <v>-0.19026352471823893</v>
      </c>
      <c r="I173" s="1">
        <v>-5.4860047603546178</v>
      </c>
    </row>
    <row r="174" spans="1:9" x14ac:dyDescent="0.25">
      <c r="A174" s="2" t="s">
        <v>174</v>
      </c>
      <c r="B174" s="1">
        <v>2004</v>
      </c>
      <c r="C174" s="1">
        <v>24853</v>
      </c>
      <c r="D174" s="1">
        <v>466</v>
      </c>
      <c r="E174" s="1">
        <v>139800</v>
      </c>
      <c r="F174" s="1">
        <v>5.6250754436084174</v>
      </c>
      <c r="G174" s="1">
        <v>1.8750251478694725E-2</v>
      </c>
      <c r="H174" s="1">
        <v>1.727234360197593</v>
      </c>
      <c r="I174" s="1">
        <v>-3.9765481144586081</v>
      </c>
    </row>
    <row r="175" spans="1:9" x14ac:dyDescent="0.25">
      <c r="A175" s="2" t="s">
        <v>208</v>
      </c>
      <c r="B175" s="1">
        <v>2004</v>
      </c>
      <c r="C175" s="1">
        <v>24853</v>
      </c>
      <c r="D175" s="1">
        <v>19</v>
      </c>
      <c r="E175" s="1">
        <v>1691</v>
      </c>
      <c r="F175" s="1">
        <v>6.8040075644791378E-2</v>
      </c>
      <c r="G175" s="1">
        <v>7.6449523196394807E-4</v>
      </c>
      <c r="H175" s="1">
        <v>-2.6876583996856733</v>
      </c>
      <c r="I175" s="1">
        <v>-7.1762947694178134</v>
      </c>
    </row>
    <row r="176" spans="1:9" x14ac:dyDescent="0.25">
      <c r="A176" s="2" t="s">
        <v>309</v>
      </c>
      <c r="B176" s="1">
        <v>2004</v>
      </c>
      <c r="C176" s="1">
        <v>24853</v>
      </c>
      <c r="D176" s="1">
        <v>48</v>
      </c>
      <c r="E176" s="1">
        <v>1920</v>
      </c>
      <c r="F176" s="1">
        <v>7.7254255019514745E-2</v>
      </c>
      <c r="G176" s="1">
        <v>1.9313563754878686E-3</v>
      </c>
      <c r="H176" s="1">
        <v>-2.5606532835624267</v>
      </c>
      <c r="I176" s="1">
        <v>-6.249532737676363</v>
      </c>
    </row>
    <row r="177" spans="1:9" x14ac:dyDescent="0.25">
      <c r="A177" s="2" t="s">
        <v>344</v>
      </c>
      <c r="B177" s="1">
        <v>2004</v>
      </c>
      <c r="C177" s="1">
        <v>24853</v>
      </c>
      <c r="D177" s="1">
        <v>154</v>
      </c>
      <c r="E177" s="1">
        <v>9997</v>
      </c>
      <c r="F177" s="1">
        <v>0.40224520178650464</v>
      </c>
      <c r="G177" s="1">
        <v>6.1964350380235783E-3</v>
      </c>
      <c r="H177" s="1">
        <v>-0.91069342161707312</v>
      </c>
      <c r="I177" s="1">
        <v>-5.083781146170625</v>
      </c>
    </row>
    <row r="178" spans="1:9" x14ac:dyDescent="0.25">
      <c r="A178" s="2" t="s">
        <v>456</v>
      </c>
      <c r="B178" s="1">
        <v>2004</v>
      </c>
      <c r="C178" s="1">
        <v>24853</v>
      </c>
      <c r="D178" s="1">
        <v>52</v>
      </c>
      <c r="E178" s="1">
        <v>675</v>
      </c>
      <c r="F178" s="1">
        <v>2.7159699030298152E-2</v>
      </c>
      <c r="G178" s="1">
        <v>2.0923027401118575E-3</v>
      </c>
      <c r="H178" s="1">
        <v>-3.606021057711724</v>
      </c>
      <c r="I178" s="1">
        <v>-6.1694900300028266</v>
      </c>
    </row>
    <row r="179" spans="1:9" x14ac:dyDescent="0.25">
      <c r="A179" s="2" t="s">
        <v>522</v>
      </c>
      <c r="B179" s="1">
        <v>2004</v>
      </c>
      <c r="C179" s="1">
        <v>24853</v>
      </c>
      <c r="D179" s="1">
        <v>40</v>
      </c>
      <c r="E179" s="1">
        <v>7200</v>
      </c>
      <c r="F179" s="1">
        <v>0.28970345632318029</v>
      </c>
      <c r="G179" s="1">
        <v>1.6094636462398906E-3</v>
      </c>
      <c r="H179" s="1">
        <v>-1.2388974435801072</v>
      </c>
      <c r="I179" s="1">
        <v>-6.4318542944703179</v>
      </c>
    </row>
    <row r="180" spans="1:9" x14ac:dyDescent="0.25">
      <c r="A180" s="2" t="s">
        <v>557</v>
      </c>
      <c r="B180" s="1">
        <v>2004</v>
      </c>
      <c r="C180" s="1">
        <v>24853</v>
      </c>
      <c r="D180" s="1">
        <v>802</v>
      </c>
      <c r="E180" s="1">
        <v>4812</v>
      </c>
      <c r="F180" s="1">
        <v>0.19361847664265883</v>
      </c>
      <c r="G180" s="1">
        <v>3.2269746107109809E-2</v>
      </c>
      <c r="H180" s="1">
        <v>-1.6418656714896844</v>
      </c>
      <c r="I180" s="1">
        <v>-3.4336251407177394</v>
      </c>
    </row>
    <row r="181" spans="1:9" x14ac:dyDescent="0.25">
      <c r="A181" s="2" t="s">
        <v>630</v>
      </c>
      <c r="B181" s="1">
        <v>2004</v>
      </c>
      <c r="C181" s="1">
        <v>24853</v>
      </c>
      <c r="D181" s="1">
        <v>1136</v>
      </c>
      <c r="E181" s="1">
        <v>79520</v>
      </c>
      <c r="F181" s="1">
        <v>3.1996137287249025</v>
      </c>
      <c r="G181" s="1">
        <v>4.570876755321289E-2</v>
      </c>
      <c r="H181" s="1">
        <v>1.1630300927462018</v>
      </c>
      <c r="I181" s="1">
        <v>-3.0854651493031571</v>
      </c>
    </row>
    <row r="182" spans="1:9" x14ac:dyDescent="0.25">
      <c r="A182" s="2" t="s">
        <v>691</v>
      </c>
      <c r="B182" s="1">
        <v>2004</v>
      </c>
      <c r="C182" s="1">
        <v>24853</v>
      </c>
      <c r="D182" s="1">
        <v>12</v>
      </c>
      <c r="E182" s="1">
        <v>6840</v>
      </c>
      <c r="F182" s="1">
        <v>0.27521828350702127</v>
      </c>
      <c r="G182" s="1">
        <v>4.8283909387196716E-4</v>
      </c>
      <c r="H182" s="1">
        <v>-1.2901907379676578</v>
      </c>
      <c r="I182" s="1">
        <v>-7.6358270987962538</v>
      </c>
    </row>
    <row r="183" spans="1:9" x14ac:dyDescent="0.25">
      <c r="A183" s="2" t="s">
        <v>720</v>
      </c>
      <c r="B183" s="1">
        <v>2004</v>
      </c>
      <c r="C183" s="1">
        <v>24853</v>
      </c>
      <c r="D183" s="1">
        <v>93</v>
      </c>
      <c r="E183" s="1">
        <v>21897</v>
      </c>
      <c r="F183" s="1">
        <v>0.88106063654287203</v>
      </c>
      <c r="G183" s="1">
        <v>3.7420029775077457E-3</v>
      </c>
      <c r="H183" s="1">
        <v>-0.12662882846451187</v>
      </c>
      <c r="I183" s="1">
        <v>-5.5881342554309983</v>
      </c>
    </row>
    <row r="184" spans="1:9" x14ac:dyDescent="0.25">
      <c r="A184" s="2" t="s">
        <v>783</v>
      </c>
      <c r="B184" s="1">
        <v>2004</v>
      </c>
      <c r="C184" s="1">
        <v>24853</v>
      </c>
      <c r="D184" s="1">
        <v>446</v>
      </c>
      <c r="E184" s="1">
        <v>32779</v>
      </c>
      <c r="F184" s="1">
        <v>1.3189152215024342</v>
      </c>
      <c r="G184" s="1">
        <v>1.7945519655574779E-2</v>
      </c>
      <c r="H184" s="1">
        <v>0.2768095968418916</v>
      </c>
      <c r="I184" s="1">
        <v>-4.0204147965641894</v>
      </c>
    </row>
    <row r="185" spans="1:9" x14ac:dyDescent="0.25">
      <c r="A185" s="2" t="s">
        <v>875</v>
      </c>
      <c r="B185" s="1">
        <v>2004</v>
      </c>
      <c r="C185" s="1">
        <v>24853</v>
      </c>
      <c r="D185" s="1">
        <v>47</v>
      </c>
      <c r="E185" s="1">
        <v>5405</v>
      </c>
      <c r="F185" s="1">
        <v>0.21747877519816522</v>
      </c>
      <c r="G185" s="1">
        <v>1.8911197843318715E-3</v>
      </c>
      <c r="H185" s="1">
        <v>-1.5256540185109451</v>
      </c>
      <c r="I185" s="1">
        <v>-6.2705861468741952</v>
      </c>
    </row>
    <row r="186" spans="1:9" x14ac:dyDescent="0.25">
      <c r="A186" s="2" t="s">
        <v>13</v>
      </c>
      <c r="B186" s="1">
        <v>2004</v>
      </c>
      <c r="C186" s="1">
        <v>24853</v>
      </c>
      <c r="D186" s="1">
        <v>450</v>
      </c>
      <c r="E186" s="1">
        <v>17028</v>
      </c>
      <c r="F186" s="1">
        <v>0.68514867420432146</v>
      </c>
      <c r="G186" s="1">
        <v>1.8106466020198768E-2</v>
      </c>
      <c r="H186" s="1">
        <v>-0.37811942163621076</v>
      </c>
      <c r="I186" s="1">
        <v>-4.0114861658198881</v>
      </c>
    </row>
    <row r="187" spans="1:9" x14ac:dyDescent="0.25">
      <c r="A187" s="2" t="s">
        <v>53</v>
      </c>
      <c r="B187" s="1">
        <v>2004</v>
      </c>
      <c r="C187" s="1">
        <v>24853</v>
      </c>
      <c r="D187" s="1">
        <v>47</v>
      </c>
      <c r="E187" s="1">
        <v>5640</v>
      </c>
      <c r="F187" s="1">
        <v>0.22693437411982456</v>
      </c>
      <c r="G187" s="1">
        <v>1.8911197843318715E-3</v>
      </c>
      <c r="H187" s="1">
        <v>-1.4830944040921492</v>
      </c>
      <c r="I187" s="1">
        <v>-6.2705861468741952</v>
      </c>
    </row>
    <row r="188" spans="1:9" x14ac:dyDescent="0.25">
      <c r="A188" s="2" t="s">
        <v>82</v>
      </c>
      <c r="B188" s="1">
        <v>2004</v>
      </c>
      <c r="C188" s="1">
        <v>24853</v>
      </c>
      <c r="D188" s="1">
        <v>92</v>
      </c>
      <c r="E188" s="1">
        <v>5728</v>
      </c>
      <c r="F188" s="1">
        <v>0.23047519414155232</v>
      </c>
      <c r="G188" s="1">
        <v>3.7017663863517483E-3</v>
      </c>
      <c r="H188" s="1">
        <v>-1.4676120399437722</v>
      </c>
      <c r="I188" s="1">
        <v>-5.5989451715352132</v>
      </c>
    </row>
    <row r="189" spans="1:9" x14ac:dyDescent="0.25">
      <c r="A189" s="2" t="s">
        <v>143</v>
      </c>
      <c r="B189" s="1">
        <v>2004</v>
      </c>
      <c r="C189" s="1">
        <v>24853</v>
      </c>
      <c r="D189" s="1">
        <v>175</v>
      </c>
      <c r="E189" s="1">
        <v>14633</v>
      </c>
      <c r="F189" s="1">
        <v>0.58878203838570797</v>
      </c>
      <c r="G189" s="1">
        <v>7.0414034522995215E-3</v>
      </c>
      <c r="H189" s="1">
        <v>-0.52969921749182725</v>
      </c>
      <c r="I189" s="1">
        <v>-4.9559477746607401</v>
      </c>
    </row>
    <row r="190" spans="1:9" x14ac:dyDescent="0.25">
      <c r="A190" s="2" t="s">
        <v>212</v>
      </c>
      <c r="B190" s="1">
        <v>2004</v>
      </c>
      <c r="C190" s="1">
        <v>24853</v>
      </c>
      <c r="D190" s="1">
        <v>802</v>
      </c>
      <c r="E190" s="1">
        <v>39813</v>
      </c>
      <c r="F190" s="1">
        <v>1.6019394036937191</v>
      </c>
      <c r="G190" s="1">
        <v>3.2269746107109809E-2</v>
      </c>
      <c r="H190" s="1">
        <v>0.47121502252110514</v>
      </c>
      <c r="I190" s="1">
        <v>-3.4336251407177394</v>
      </c>
    </row>
    <row r="191" spans="1:9" x14ac:dyDescent="0.25">
      <c r="A191" s="2" t="s">
        <v>280</v>
      </c>
      <c r="B191" s="1">
        <v>2004</v>
      </c>
      <c r="C191" s="1">
        <v>24853</v>
      </c>
      <c r="D191" s="1">
        <v>82</v>
      </c>
      <c r="E191" s="1">
        <v>7954</v>
      </c>
      <c r="F191" s="1">
        <v>0.32004184605480224</v>
      </c>
      <c r="G191" s="1">
        <v>3.2994004747917758E-3</v>
      </c>
      <c r="H191" s="1">
        <v>-1.139303522816618</v>
      </c>
      <c r="I191" s="1">
        <v>-5.7140145013200003</v>
      </c>
    </row>
    <row r="192" spans="1:9" x14ac:dyDescent="0.25">
      <c r="A192" s="2" t="s">
        <v>348</v>
      </c>
      <c r="B192" s="1">
        <v>2004</v>
      </c>
      <c r="C192" s="1">
        <v>24853</v>
      </c>
      <c r="D192" s="1">
        <v>216</v>
      </c>
      <c r="E192" s="1">
        <v>13970</v>
      </c>
      <c r="F192" s="1">
        <v>0.56210517844928176</v>
      </c>
      <c r="G192" s="1">
        <v>8.6911036896954088E-3</v>
      </c>
      <c r="H192" s="1">
        <v>-0.57606629633324635</v>
      </c>
      <c r="I192" s="1">
        <v>-4.7454553409000892</v>
      </c>
    </row>
    <row r="193" spans="1:9" x14ac:dyDescent="0.25">
      <c r="A193" s="2" t="s">
        <v>405</v>
      </c>
      <c r="B193" s="1">
        <v>2004</v>
      </c>
      <c r="C193" s="1">
        <v>24853</v>
      </c>
      <c r="D193" s="1">
        <v>332</v>
      </c>
      <c r="E193" s="1">
        <v>8534</v>
      </c>
      <c r="F193" s="1">
        <v>0.34337906892528064</v>
      </c>
      <c r="G193" s="1">
        <v>1.3358548263791091E-2</v>
      </c>
      <c r="H193" s="1">
        <v>-1.0689202848363086</v>
      </c>
      <c r="I193" s="1">
        <v>-4.3155987796677655</v>
      </c>
    </row>
    <row r="194" spans="1:9" x14ac:dyDescent="0.25">
      <c r="A194" s="2" t="s">
        <v>434</v>
      </c>
      <c r="B194" s="1">
        <v>2004</v>
      </c>
      <c r="C194" s="1">
        <v>24853</v>
      </c>
      <c r="D194" s="1">
        <v>442</v>
      </c>
      <c r="E194" s="1">
        <v>28288</v>
      </c>
      <c r="F194" s="1">
        <v>1.1382126906208505</v>
      </c>
      <c r="G194" s="1">
        <v>1.7784573290950789E-2</v>
      </c>
      <c r="H194" s="1">
        <v>0.12945921685311609</v>
      </c>
      <c r="I194" s="1">
        <v>-4.0294238665065558</v>
      </c>
    </row>
    <row r="195" spans="1:9" x14ac:dyDescent="0.25">
      <c r="A195" s="2" t="s">
        <v>458</v>
      </c>
      <c r="B195" s="1">
        <v>2004</v>
      </c>
      <c r="C195" s="1">
        <v>24853</v>
      </c>
      <c r="D195" s="1">
        <v>29</v>
      </c>
      <c r="E195" s="1">
        <v>6670</v>
      </c>
      <c r="F195" s="1">
        <v>0.26837806301050177</v>
      </c>
      <c r="G195" s="1">
        <v>1.1668611435239206E-3</v>
      </c>
      <c r="H195" s="1">
        <v>-1.3153586096745844</v>
      </c>
      <c r="I195" s="1">
        <v>-6.75343791859778</v>
      </c>
    </row>
    <row r="196" spans="1:9" x14ac:dyDescent="0.25">
      <c r="A196" s="2" t="s">
        <v>490</v>
      </c>
      <c r="B196" s="1">
        <v>2004</v>
      </c>
      <c r="C196" s="1">
        <v>24853</v>
      </c>
      <c r="D196" s="1">
        <v>725</v>
      </c>
      <c r="E196" s="1">
        <v>25734</v>
      </c>
      <c r="F196" s="1">
        <v>1.0354484368084336</v>
      </c>
      <c r="G196" s="1">
        <v>2.9171528588098017E-2</v>
      </c>
      <c r="H196" s="1">
        <v>3.4834605160681625E-2</v>
      </c>
      <c r="I196" s="1">
        <v>-3.534562093729579</v>
      </c>
    </row>
    <row r="197" spans="1:9" x14ac:dyDescent="0.25">
      <c r="A197" s="2" t="s">
        <v>526</v>
      </c>
      <c r="B197" s="1">
        <v>2004</v>
      </c>
      <c r="C197" s="1">
        <v>24853</v>
      </c>
      <c r="D197" s="1">
        <v>328</v>
      </c>
      <c r="E197" s="1">
        <v>1640</v>
      </c>
      <c r="F197" s="1">
        <v>6.5988009495835512E-2</v>
      </c>
      <c r="G197" s="1">
        <v>1.3197601899167103E-2</v>
      </c>
      <c r="H197" s="1">
        <v>-2.7182822277660099</v>
      </c>
      <c r="I197" s="1">
        <v>-4.3277201402001104</v>
      </c>
    </row>
    <row r="198" spans="1:9" x14ac:dyDescent="0.25">
      <c r="A198" s="2" t="s">
        <v>559</v>
      </c>
      <c r="B198" s="1">
        <v>2004</v>
      </c>
      <c r="C198" s="1">
        <v>24853</v>
      </c>
      <c r="D198" s="1">
        <v>402</v>
      </c>
      <c r="E198" s="1">
        <v>12972</v>
      </c>
      <c r="F198" s="1">
        <v>0.52194906047559653</v>
      </c>
      <c r="G198" s="1">
        <v>1.6175109644710899E-2</v>
      </c>
      <c r="H198" s="1">
        <v>-0.65018528115704521</v>
      </c>
      <c r="I198" s="1">
        <v>-4.1242816599652325</v>
      </c>
    </row>
    <row r="199" spans="1:9" x14ac:dyDescent="0.25">
      <c r="A199" s="2" t="s">
        <v>597</v>
      </c>
      <c r="B199" s="1">
        <v>2004</v>
      </c>
      <c r="C199" s="1">
        <v>24853</v>
      </c>
      <c r="D199" s="1">
        <v>385</v>
      </c>
      <c r="E199" s="1">
        <v>21929</v>
      </c>
      <c r="F199" s="1">
        <v>0.88234820745986398</v>
      </c>
      <c r="G199" s="1">
        <v>1.5491087595058947E-2</v>
      </c>
      <c r="H199" s="1">
        <v>-0.12516850784721786</v>
      </c>
      <c r="I199" s="1">
        <v>-4.1674904142964699</v>
      </c>
    </row>
    <row r="200" spans="1:9" x14ac:dyDescent="0.25">
      <c r="A200" s="2" t="s">
        <v>665</v>
      </c>
      <c r="B200" s="1">
        <v>2004</v>
      </c>
      <c r="C200" s="1">
        <v>24853</v>
      </c>
      <c r="D200" s="1">
        <v>1496</v>
      </c>
      <c r="E200" s="1">
        <v>42840</v>
      </c>
      <c r="F200" s="1">
        <v>1.7237355651229227</v>
      </c>
      <c r="G200" s="1">
        <v>6.0193940369371909E-2</v>
      </c>
      <c r="H200" s="1">
        <v>0.5444937759774312</v>
      </c>
      <c r="I200" s="1">
        <v>-2.8101835900498311</v>
      </c>
    </row>
    <row r="201" spans="1:9" x14ac:dyDescent="0.25">
      <c r="A201" s="2" t="s">
        <v>692</v>
      </c>
      <c r="B201" s="1">
        <v>2004</v>
      </c>
      <c r="C201" s="1">
        <v>24853</v>
      </c>
      <c r="D201" s="1">
        <v>213</v>
      </c>
      <c r="E201" s="1">
        <v>48805</v>
      </c>
      <c r="F201" s="1">
        <v>1.9637468313684465</v>
      </c>
      <c r="G201" s="1">
        <v>8.5703939162274177E-3</v>
      </c>
      <c r="H201" s="1">
        <v>0.6748542970248117</v>
      </c>
      <c r="I201" s="1">
        <v>-4.7594415828748282</v>
      </c>
    </row>
    <row r="202" spans="1:9" x14ac:dyDescent="0.25">
      <c r="A202" s="2" t="s">
        <v>724</v>
      </c>
      <c r="B202" s="1">
        <v>2004</v>
      </c>
      <c r="C202" s="1">
        <v>24853</v>
      </c>
      <c r="D202" s="1">
        <v>83</v>
      </c>
      <c r="E202" s="1">
        <v>22377</v>
      </c>
      <c r="F202" s="1">
        <v>0.90037420029775073</v>
      </c>
      <c r="G202" s="1">
        <v>3.3396370659477728E-3</v>
      </c>
      <c r="H202" s="1">
        <v>-0.10494482396098093</v>
      </c>
      <c r="I202" s="1">
        <v>-5.7018931407876563</v>
      </c>
    </row>
    <row r="203" spans="1:9" x14ac:dyDescent="0.25">
      <c r="A203" s="2" t="s">
        <v>753</v>
      </c>
      <c r="B203" s="1">
        <v>2004</v>
      </c>
      <c r="C203" s="1">
        <v>24853</v>
      </c>
      <c r="D203" s="1">
        <v>87</v>
      </c>
      <c r="E203" s="1">
        <v>6624</v>
      </c>
      <c r="F203" s="1">
        <v>0.26652717981732588</v>
      </c>
      <c r="G203" s="1">
        <v>3.5005834305717621E-3</v>
      </c>
      <c r="H203" s="1">
        <v>-1.3222790525191581</v>
      </c>
      <c r="I203" s="1">
        <v>-5.65482562992967</v>
      </c>
    </row>
    <row r="204" spans="1:9" x14ac:dyDescent="0.25">
      <c r="A204" s="2" t="s">
        <v>785</v>
      </c>
      <c r="B204" s="1">
        <v>2004</v>
      </c>
      <c r="C204" s="1">
        <v>24853</v>
      </c>
      <c r="D204" s="1">
        <v>289</v>
      </c>
      <c r="E204" s="1">
        <v>38018</v>
      </c>
      <c r="F204" s="1">
        <v>1.529714722568704</v>
      </c>
      <c r="G204" s="1">
        <v>1.162837484408321E-2</v>
      </c>
      <c r="H204" s="1">
        <v>0.425081262181845</v>
      </c>
      <c r="I204" s="1">
        <v>-4.4543070604718213</v>
      </c>
    </row>
    <row r="205" spans="1:9" x14ac:dyDescent="0.25">
      <c r="A205" s="2" t="s">
        <v>810</v>
      </c>
      <c r="B205" s="1">
        <v>2004</v>
      </c>
      <c r="C205" s="1">
        <v>24853</v>
      </c>
      <c r="D205" s="1">
        <v>13</v>
      </c>
      <c r="E205" s="1">
        <v>2379</v>
      </c>
      <c r="F205" s="1">
        <v>9.572285036011749E-2</v>
      </c>
      <c r="G205" s="1">
        <v>5.2307568502796438E-4</v>
      </c>
      <c r="H205" s="1">
        <v>-2.346298238281296</v>
      </c>
      <c r="I205" s="1">
        <v>-7.5557843911227174</v>
      </c>
    </row>
    <row r="206" spans="1:9" x14ac:dyDescent="0.25">
      <c r="A206" s="2" t="s">
        <v>908</v>
      </c>
      <c r="B206" s="1">
        <v>2004</v>
      </c>
      <c r="C206" s="1">
        <v>24853</v>
      </c>
      <c r="D206" s="1">
        <v>43</v>
      </c>
      <c r="E206" s="1">
        <v>3860</v>
      </c>
      <c r="F206" s="1">
        <v>0.15531324186214943</v>
      </c>
      <c r="G206" s="1">
        <v>1.7301734197078824E-3</v>
      </c>
      <c r="H206" s="1">
        <v>-1.8623112861253774</v>
      </c>
      <c r="I206" s="1">
        <v>-6.3595336328906917</v>
      </c>
    </row>
    <row r="207" spans="1:9" x14ac:dyDescent="0.25">
      <c r="A207" s="2" t="s">
        <v>936</v>
      </c>
      <c r="B207" s="1">
        <v>2004</v>
      </c>
      <c r="C207" s="1">
        <v>24853</v>
      </c>
      <c r="D207" s="1">
        <v>17</v>
      </c>
      <c r="E207" s="1">
        <v>340</v>
      </c>
      <c r="F207" s="1">
        <v>1.368044099303907E-2</v>
      </c>
      <c r="G207" s="1">
        <v>6.8402204965195351E-4</v>
      </c>
      <c r="H207" s="1">
        <v>-4.2917881309740471</v>
      </c>
      <c r="I207" s="1">
        <v>-7.2875204045280375</v>
      </c>
    </row>
    <row r="208" spans="1:9" x14ac:dyDescent="0.25">
      <c r="A208" s="2" t="s">
        <v>966</v>
      </c>
      <c r="B208" s="1">
        <v>2004</v>
      </c>
      <c r="C208" s="1">
        <v>24853</v>
      </c>
      <c r="D208" s="1">
        <v>5</v>
      </c>
      <c r="E208" s="1">
        <v>715</v>
      </c>
      <c r="F208" s="1">
        <v>2.8769162676538045E-2</v>
      </c>
      <c r="G208" s="1">
        <v>2.0118295577998632E-4</v>
      </c>
      <c r="H208" s="1">
        <v>-3.5484512058902462</v>
      </c>
      <c r="I208" s="1">
        <v>-8.5112958361501541</v>
      </c>
    </row>
    <row r="209" spans="1:9" x14ac:dyDescent="0.25">
      <c r="A209" s="2" t="s">
        <v>217</v>
      </c>
      <c r="B209" s="1">
        <v>2005</v>
      </c>
      <c r="C209" s="1">
        <v>24863</v>
      </c>
      <c r="D209" s="1">
        <v>5</v>
      </c>
      <c r="E209" s="1">
        <v>180</v>
      </c>
      <c r="F209" s="1">
        <v>7.2396734102883799E-3</v>
      </c>
      <c r="G209" s="1">
        <v>2.0110203917467724E-4</v>
      </c>
      <c r="H209" s="1">
        <v>-4.9281791826781474</v>
      </c>
      <c r="I209" s="1">
        <v>-8.5116981211342573</v>
      </c>
    </row>
    <row r="210" spans="1:9" x14ac:dyDescent="0.25">
      <c r="A210" s="2" t="s">
        <v>251</v>
      </c>
      <c r="B210" s="1">
        <v>2005</v>
      </c>
      <c r="C210" s="1">
        <v>24863</v>
      </c>
      <c r="D210" s="1">
        <v>392</v>
      </c>
      <c r="E210" s="1">
        <v>55932</v>
      </c>
      <c r="F210" s="1">
        <v>2.2496078510236095</v>
      </c>
      <c r="G210" s="1">
        <v>1.5766399871294696E-2</v>
      </c>
      <c r="H210" s="1">
        <v>0.81075591259238333</v>
      </c>
      <c r="I210" s="1">
        <v>-4.1498741937778956</v>
      </c>
    </row>
    <row r="211" spans="1:9" x14ac:dyDescent="0.25">
      <c r="A211" s="2" t="s">
        <v>351</v>
      </c>
      <c r="B211" s="1">
        <v>2005</v>
      </c>
      <c r="C211" s="1">
        <v>24863</v>
      </c>
      <c r="D211" s="1">
        <v>17</v>
      </c>
      <c r="E211" s="1">
        <v>2312</v>
      </c>
      <c r="F211" s="1">
        <v>9.2989582914370747E-2</v>
      </c>
      <c r="G211" s="1">
        <v>6.8374693319390263E-4</v>
      </c>
      <c r="H211" s="1">
        <v>-2.3752678037760901</v>
      </c>
      <c r="I211" s="1">
        <v>-7.2879226895121416</v>
      </c>
    </row>
    <row r="212" spans="1:9" x14ac:dyDescent="0.25">
      <c r="A212" s="2" t="s">
        <v>379</v>
      </c>
      <c r="B212" s="1">
        <v>2005</v>
      </c>
      <c r="C212" s="1">
        <v>24863</v>
      </c>
      <c r="D212" s="1">
        <v>29</v>
      </c>
      <c r="E212" s="1">
        <v>13630</v>
      </c>
      <c r="F212" s="1">
        <v>0.54820415879017015</v>
      </c>
      <c r="G212" s="1">
        <v>1.166391827213128E-3</v>
      </c>
      <c r="H212" s="1">
        <v>-0.60110750887777964</v>
      </c>
      <c r="I212" s="1">
        <v>-6.7538402035818841</v>
      </c>
    </row>
    <row r="213" spans="1:9" x14ac:dyDescent="0.25">
      <c r="A213" s="2" t="s">
        <v>461</v>
      </c>
      <c r="B213" s="1">
        <v>2005</v>
      </c>
      <c r="C213" s="1">
        <v>24863</v>
      </c>
      <c r="D213" s="1">
        <v>29</v>
      </c>
      <c r="E213" s="1">
        <v>6113</v>
      </c>
      <c r="F213" s="1">
        <v>0.24586735309496038</v>
      </c>
      <c r="G213" s="1">
        <v>1.166391827213128E-3</v>
      </c>
      <c r="H213" s="1">
        <v>-1.4029631035396326</v>
      </c>
      <c r="I213" s="1">
        <v>-6.7538402035818841</v>
      </c>
    </row>
    <row r="214" spans="1:9" x14ac:dyDescent="0.25">
      <c r="A214" s="2" t="s">
        <v>495</v>
      </c>
      <c r="B214" s="1">
        <v>2005</v>
      </c>
      <c r="C214" s="1">
        <v>24863</v>
      </c>
      <c r="D214" s="1">
        <v>79</v>
      </c>
      <c r="E214" s="1">
        <v>5925</v>
      </c>
      <c r="F214" s="1">
        <v>0.23830591642199253</v>
      </c>
      <c r="G214" s="1">
        <v>3.1774122189599002E-3</v>
      </c>
      <c r="H214" s="1">
        <v>-1.4342000675650259</v>
      </c>
      <c r="I214" s="1">
        <v>-5.7516881811013363</v>
      </c>
    </row>
    <row r="215" spans="1:9" x14ac:dyDescent="0.25">
      <c r="A215" s="2" t="s">
        <v>563</v>
      </c>
      <c r="B215" s="1">
        <v>2005</v>
      </c>
      <c r="C215" s="1">
        <v>24863</v>
      </c>
      <c r="D215" s="1">
        <v>47</v>
      </c>
      <c r="E215" s="1">
        <v>14758</v>
      </c>
      <c r="F215" s="1">
        <v>0.59357277882797732</v>
      </c>
      <c r="G215" s="1">
        <v>1.890359168241966E-3</v>
      </c>
      <c r="H215" s="1">
        <v>-0.52159544595004603</v>
      </c>
      <c r="I215" s="1">
        <v>-6.2709884318582994</v>
      </c>
    </row>
    <row r="216" spans="1:9" x14ac:dyDescent="0.25">
      <c r="A216" s="2" t="s">
        <v>635</v>
      </c>
      <c r="B216" s="1">
        <v>2005</v>
      </c>
      <c r="C216" s="1">
        <v>24863</v>
      </c>
      <c r="D216" s="1">
        <v>98</v>
      </c>
      <c r="E216" s="1">
        <v>2908</v>
      </c>
      <c r="F216" s="1">
        <v>0.11696094598399227</v>
      </c>
      <c r="G216" s="1">
        <v>3.9415999678236741E-3</v>
      </c>
      <c r="H216" s="1">
        <v>-2.1459151949149482</v>
      </c>
      <c r="I216" s="1">
        <v>-5.5361685548977864</v>
      </c>
    </row>
    <row r="217" spans="1:9" x14ac:dyDescent="0.25">
      <c r="A217" s="2" t="s">
        <v>667</v>
      </c>
      <c r="B217" s="1">
        <v>2005</v>
      </c>
      <c r="C217" s="1">
        <v>24863</v>
      </c>
      <c r="D217" s="1">
        <v>48</v>
      </c>
      <c r="E217" s="1">
        <v>2160</v>
      </c>
      <c r="F217" s="1">
        <v>8.6876080923460566E-2</v>
      </c>
      <c r="G217" s="1">
        <v>1.9305795760769014E-3</v>
      </c>
      <c r="H217" s="1">
        <v>-2.4432725328901475</v>
      </c>
      <c r="I217" s="1">
        <v>-6.2499350226604671</v>
      </c>
    </row>
    <row r="218" spans="1:9" x14ac:dyDescent="0.25">
      <c r="A218" s="2" t="s">
        <v>788</v>
      </c>
      <c r="B218" s="1">
        <v>2005</v>
      </c>
      <c r="C218" s="1">
        <v>24863</v>
      </c>
      <c r="D218" s="1">
        <v>77</v>
      </c>
      <c r="E218" s="1">
        <v>26211</v>
      </c>
      <c r="F218" s="1">
        <v>1.054217109761493</v>
      </c>
      <c r="G218" s="1">
        <v>3.0969714032900294E-3</v>
      </c>
      <c r="H218" s="1">
        <v>5.2798415397846306E-2</v>
      </c>
      <c r="I218" s="1">
        <v>-5.7773306117146737</v>
      </c>
    </row>
    <row r="219" spans="1:9" x14ac:dyDescent="0.25">
      <c r="A219" s="2" t="s">
        <v>844</v>
      </c>
      <c r="B219" s="1">
        <v>2005</v>
      </c>
      <c r="C219" s="1">
        <v>24863</v>
      </c>
      <c r="D219" s="1">
        <v>22</v>
      </c>
      <c r="E219" s="1">
        <v>5500</v>
      </c>
      <c r="F219" s="1">
        <v>0.22121224309214496</v>
      </c>
      <c r="G219" s="1">
        <v>8.8484897236857979E-4</v>
      </c>
      <c r="H219" s="1">
        <v>-1.5086326623477957</v>
      </c>
      <c r="I219" s="1">
        <v>-7.0300935802100417</v>
      </c>
    </row>
    <row r="220" spans="1:9" x14ac:dyDescent="0.25">
      <c r="A220" s="2" t="s">
        <v>941</v>
      </c>
      <c r="B220" s="1">
        <v>2005</v>
      </c>
      <c r="C220" s="1">
        <v>24863</v>
      </c>
      <c r="D220" s="1">
        <v>18</v>
      </c>
      <c r="E220" s="1">
        <v>4284</v>
      </c>
      <c r="F220" s="1">
        <v>0.17230422716486346</v>
      </c>
      <c r="G220" s="1">
        <v>7.2396734102883804E-4</v>
      </c>
      <c r="H220" s="1">
        <v>-1.7584936020007185</v>
      </c>
      <c r="I220" s="1">
        <v>-7.2307642756721933</v>
      </c>
    </row>
    <row r="221" spans="1:9" x14ac:dyDescent="0.25">
      <c r="A221" s="2" t="s">
        <v>18</v>
      </c>
      <c r="B221" s="1">
        <v>2005</v>
      </c>
      <c r="C221" s="1">
        <v>24863</v>
      </c>
      <c r="D221" s="1">
        <v>12</v>
      </c>
      <c r="E221" s="1">
        <v>792</v>
      </c>
      <c r="F221" s="1">
        <v>3.1854563005268871E-2</v>
      </c>
      <c r="G221" s="1">
        <v>4.8264489401922536E-4</v>
      </c>
      <c r="H221" s="1">
        <v>-3.4465746417539322</v>
      </c>
      <c r="I221" s="1">
        <v>-7.6362293837803579</v>
      </c>
    </row>
    <row r="222" spans="1:9" x14ac:dyDescent="0.25">
      <c r="A222" s="2" t="s">
        <v>87</v>
      </c>
      <c r="B222" s="1">
        <v>2005</v>
      </c>
      <c r="C222" s="1">
        <v>24863</v>
      </c>
      <c r="D222" s="1">
        <v>230</v>
      </c>
      <c r="E222" s="1">
        <v>15944</v>
      </c>
      <c r="F222" s="1">
        <v>0.64127418252021073</v>
      </c>
      <c r="G222" s="1">
        <v>9.2506938020351526E-3</v>
      </c>
      <c r="H222" s="1">
        <v>-0.44429817167572733</v>
      </c>
      <c r="I222" s="1">
        <v>-4.6830567246451622</v>
      </c>
    </row>
    <row r="223" spans="1:9" x14ac:dyDescent="0.25">
      <c r="A223" s="2" t="s">
        <v>150</v>
      </c>
      <c r="B223" s="1">
        <v>2005</v>
      </c>
      <c r="C223" s="1">
        <v>24863</v>
      </c>
      <c r="D223" s="1">
        <v>36</v>
      </c>
      <c r="E223" s="1">
        <v>11238</v>
      </c>
      <c r="F223" s="1">
        <v>0.45199694324900452</v>
      </c>
      <c r="G223" s="1">
        <v>1.4479346820576761E-3</v>
      </c>
      <c r="H223" s="1">
        <v>-0.79407986189621449</v>
      </c>
      <c r="I223" s="1">
        <v>-6.5376170951122479</v>
      </c>
    </row>
    <row r="224" spans="1:9" x14ac:dyDescent="0.25">
      <c r="A224" s="2" t="s">
        <v>180</v>
      </c>
      <c r="B224" s="1">
        <v>2005</v>
      </c>
      <c r="C224" s="1">
        <v>24863</v>
      </c>
      <c r="D224" s="1">
        <v>593</v>
      </c>
      <c r="E224" s="1">
        <v>22408</v>
      </c>
      <c r="F224" s="1">
        <v>0.90125889876523346</v>
      </c>
      <c r="G224" s="1">
        <v>2.385070184611672E-2</v>
      </c>
      <c r="H224" s="1">
        <v>-0.10396271662841354</v>
      </c>
      <c r="I224" s="1">
        <v>-3.7359416345706324</v>
      </c>
    </row>
    <row r="225" spans="1:9" x14ac:dyDescent="0.25">
      <c r="A225" s="2" t="s">
        <v>285</v>
      </c>
      <c r="B225" s="1">
        <v>2005</v>
      </c>
      <c r="C225" s="1">
        <v>24863</v>
      </c>
      <c r="D225" s="1">
        <v>30</v>
      </c>
      <c r="E225" s="1">
        <v>2460</v>
      </c>
      <c r="F225" s="1">
        <v>9.8942203273941196E-2</v>
      </c>
      <c r="G225" s="1">
        <v>1.2066122350480634E-3</v>
      </c>
      <c r="H225" s="1">
        <v>-2.3132194046419494</v>
      </c>
      <c r="I225" s="1">
        <v>-6.7199386519062028</v>
      </c>
    </row>
    <row r="226" spans="1:9" x14ac:dyDescent="0.25">
      <c r="A226" s="2" t="s">
        <v>318</v>
      </c>
      <c r="B226" s="1">
        <v>2005</v>
      </c>
      <c r="C226" s="1">
        <v>24863</v>
      </c>
      <c r="D226" s="1">
        <v>96</v>
      </c>
      <c r="E226" s="1">
        <v>17447</v>
      </c>
      <c r="F226" s="1">
        <v>0.70172545549611876</v>
      </c>
      <c r="G226" s="1">
        <v>3.8611591521538029E-3</v>
      </c>
      <c r="H226" s="1">
        <v>-0.35421304048845614</v>
      </c>
      <c r="I226" s="1">
        <v>-5.5567878421005217</v>
      </c>
    </row>
    <row r="227" spans="1:9" x14ac:dyDescent="0.25">
      <c r="A227" s="2" t="s">
        <v>383</v>
      </c>
      <c r="B227" s="1">
        <v>2005</v>
      </c>
      <c r="C227" s="1">
        <v>24863</v>
      </c>
      <c r="D227" s="1">
        <v>15</v>
      </c>
      <c r="E227" s="1">
        <v>900</v>
      </c>
      <c r="F227" s="1">
        <v>3.6198367051441901E-2</v>
      </c>
      <c r="G227" s="1">
        <v>6.033061175240317E-4</v>
      </c>
      <c r="H227" s="1">
        <v>-3.3187412702440473</v>
      </c>
      <c r="I227" s="1">
        <v>-7.4130858324661482</v>
      </c>
    </row>
    <row r="228" spans="1:9" x14ac:dyDescent="0.25">
      <c r="A228" s="2" t="s">
        <v>499</v>
      </c>
      <c r="B228" s="1">
        <v>2005</v>
      </c>
      <c r="C228" s="1">
        <v>24863</v>
      </c>
      <c r="D228" s="1">
        <v>75</v>
      </c>
      <c r="E228" s="1">
        <v>13875</v>
      </c>
      <c r="F228" s="1">
        <v>0.5580581587097293</v>
      </c>
      <c r="G228" s="1">
        <v>3.0165305876201586E-3</v>
      </c>
      <c r="H228" s="1">
        <v>-0.5832920949537227</v>
      </c>
      <c r="I228" s="1">
        <v>-5.8036479200320477</v>
      </c>
    </row>
    <row r="229" spans="1:9" x14ac:dyDescent="0.25">
      <c r="A229" s="2" t="s">
        <v>532</v>
      </c>
      <c r="B229" s="1">
        <v>2005</v>
      </c>
      <c r="C229" s="1">
        <v>24863</v>
      </c>
      <c r="D229" s="1">
        <v>74</v>
      </c>
      <c r="E229" s="1">
        <v>12876</v>
      </c>
      <c r="F229" s="1">
        <v>0.5178779712826288</v>
      </c>
      <c r="G229" s="1">
        <v>2.976310179785223E-3</v>
      </c>
      <c r="H229" s="1">
        <v>-0.65801564114965916</v>
      </c>
      <c r="I229" s="1">
        <v>-5.8170709403641885</v>
      </c>
    </row>
    <row r="230" spans="1:9" x14ac:dyDescent="0.25">
      <c r="A230" s="2" t="s">
        <v>697</v>
      </c>
      <c r="B230" s="1">
        <v>2005</v>
      </c>
      <c r="C230" s="1">
        <v>24863</v>
      </c>
      <c r="D230" s="1">
        <v>97</v>
      </c>
      <c r="E230" s="1">
        <v>20301</v>
      </c>
      <c r="F230" s="1">
        <v>0.81651449945702448</v>
      </c>
      <c r="G230" s="1">
        <v>3.9013795599887385E-3</v>
      </c>
      <c r="H230" s="1">
        <v>-0.20271060866802279</v>
      </c>
      <c r="I230" s="1">
        <v>-5.546425055064975</v>
      </c>
    </row>
    <row r="231" spans="1:9" x14ac:dyDescent="0.25">
      <c r="A231" s="2" t="s">
        <v>728</v>
      </c>
      <c r="B231" s="1">
        <v>2005</v>
      </c>
      <c r="C231" s="1">
        <v>24863</v>
      </c>
      <c r="D231" s="1">
        <v>652</v>
      </c>
      <c r="E231" s="1">
        <v>28001</v>
      </c>
      <c r="F231" s="1">
        <v>1.1262116397860273</v>
      </c>
      <c r="G231" s="1">
        <v>2.6223705908377911E-2</v>
      </c>
      <c r="H231" s="1">
        <v>0.1188594692369573</v>
      </c>
      <c r="I231" s="1">
        <v>-3.6410914716417051</v>
      </c>
    </row>
    <row r="232" spans="1:9" x14ac:dyDescent="0.25">
      <c r="A232" s="2" t="s">
        <v>790</v>
      </c>
      <c r="B232" s="1">
        <v>2005</v>
      </c>
      <c r="C232" s="1">
        <v>24863</v>
      </c>
      <c r="D232" s="1">
        <v>24</v>
      </c>
      <c r="E232" s="1">
        <v>540</v>
      </c>
      <c r="F232" s="1">
        <v>2.1719020230865142E-2</v>
      </c>
      <c r="G232" s="1">
        <v>9.6528978803845072E-4</v>
      </c>
      <c r="H232" s="1">
        <v>-3.8295668940100378</v>
      </c>
      <c r="I232" s="1">
        <v>-6.9430822032204125</v>
      </c>
    </row>
    <row r="233" spans="1:9" x14ac:dyDescent="0.25">
      <c r="A233" s="2" t="s">
        <v>818</v>
      </c>
      <c r="B233" s="1">
        <v>2005</v>
      </c>
      <c r="C233" s="1">
        <v>24863</v>
      </c>
      <c r="D233" s="1">
        <v>25</v>
      </c>
      <c r="E233" s="1">
        <v>6850</v>
      </c>
      <c r="F233" s="1">
        <v>0.27550979366930783</v>
      </c>
      <c r="G233" s="1">
        <v>1.0055101958733861E-3</v>
      </c>
      <c r="H233" s="1">
        <v>-1.289132102312087</v>
      </c>
      <c r="I233" s="1">
        <v>-6.9022602087001577</v>
      </c>
    </row>
    <row r="234" spans="1:9" x14ac:dyDescent="0.25">
      <c r="A234" s="2" t="s">
        <v>847</v>
      </c>
      <c r="B234" s="1">
        <v>2005</v>
      </c>
      <c r="C234" s="1">
        <v>24863</v>
      </c>
      <c r="D234" s="1">
        <v>277</v>
      </c>
      <c r="E234" s="1">
        <v>21936</v>
      </c>
      <c r="F234" s="1">
        <v>0.88227486626714391</v>
      </c>
      <c r="G234" s="1">
        <v>1.1141052970277119E-2</v>
      </c>
      <c r="H234" s="1">
        <v>-0.12525163176626239</v>
      </c>
      <c r="I234" s="1">
        <v>-4.4971185273810192</v>
      </c>
    </row>
    <row r="235" spans="1:9" x14ac:dyDescent="0.25">
      <c r="A235" s="2" t="s">
        <v>945</v>
      </c>
      <c r="B235" s="1">
        <v>2005</v>
      </c>
      <c r="C235" s="1">
        <v>24863</v>
      </c>
      <c r="D235" s="1">
        <v>164</v>
      </c>
      <c r="E235" s="1">
        <v>8113</v>
      </c>
      <c r="F235" s="1">
        <v>0.32630816876483126</v>
      </c>
      <c r="G235" s="1">
        <v>6.5961468849294134E-3</v>
      </c>
      <c r="H235" s="1">
        <v>-1.1199130411732929</v>
      </c>
      <c r="I235" s="1">
        <v>-5.0212696057441599</v>
      </c>
    </row>
    <row r="236" spans="1:9" x14ac:dyDescent="0.25">
      <c r="A236" s="2" t="s">
        <v>971</v>
      </c>
      <c r="B236" s="1">
        <v>2005</v>
      </c>
      <c r="C236" s="1">
        <v>24863</v>
      </c>
      <c r="D236" s="1">
        <v>16</v>
      </c>
      <c r="E236" s="1">
        <v>480</v>
      </c>
      <c r="F236" s="1">
        <v>1.9305795760769014E-2</v>
      </c>
      <c r="G236" s="1">
        <v>6.4352652535896711E-4</v>
      </c>
      <c r="H236" s="1">
        <v>-3.9473499296664212</v>
      </c>
      <c r="I236" s="1">
        <v>-7.3485473113285771</v>
      </c>
    </row>
    <row r="237" spans="1:9" x14ac:dyDescent="0.25">
      <c r="A237" s="2" t="s">
        <v>23</v>
      </c>
      <c r="B237" s="1">
        <v>2005</v>
      </c>
      <c r="C237" s="1">
        <v>24863</v>
      </c>
      <c r="D237" s="1">
        <v>38</v>
      </c>
      <c r="E237" s="1">
        <v>12811</v>
      </c>
      <c r="F237" s="1">
        <v>0.51526364477335795</v>
      </c>
      <c r="G237" s="1">
        <v>1.5283754977275469E-3</v>
      </c>
      <c r="H237" s="1">
        <v>-0.6630765777119243</v>
      </c>
      <c r="I237" s="1">
        <v>-6.4835498738419721</v>
      </c>
    </row>
    <row r="238" spans="1:9" x14ac:dyDescent="0.25">
      <c r="A238" s="2" t="s">
        <v>62</v>
      </c>
      <c r="B238" s="1">
        <v>2005</v>
      </c>
      <c r="C238" s="1">
        <v>24863</v>
      </c>
      <c r="D238" s="1">
        <v>159</v>
      </c>
      <c r="E238" s="1">
        <v>13298</v>
      </c>
      <c r="F238" s="1">
        <v>0.53485098338897152</v>
      </c>
      <c r="G238" s="1">
        <v>6.3950448457547361E-3</v>
      </c>
      <c r="H238" s="1">
        <v>-0.6257671066059578</v>
      </c>
      <c r="I238" s="1">
        <v>-5.0522318313481263</v>
      </c>
    </row>
    <row r="239" spans="1:9" x14ac:dyDescent="0.25">
      <c r="A239" s="2" t="s">
        <v>222</v>
      </c>
      <c r="B239" s="1">
        <v>2005</v>
      </c>
      <c r="C239" s="1">
        <v>24863</v>
      </c>
      <c r="D239" s="1">
        <v>698</v>
      </c>
      <c r="E239" s="1">
        <v>20890</v>
      </c>
      <c r="F239" s="1">
        <v>0.84020431967180143</v>
      </c>
      <c r="G239" s="1">
        <v>2.8073844668784941E-2</v>
      </c>
      <c r="H239" s="1">
        <v>-0.17411017901774656</v>
      </c>
      <c r="I239" s="1">
        <v>-3.5729169308059854</v>
      </c>
    </row>
    <row r="240" spans="1:9" x14ac:dyDescent="0.25">
      <c r="A240" s="2" t="s">
        <v>258</v>
      </c>
      <c r="B240" s="1">
        <v>2005</v>
      </c>
      <c r="C240" s="1">
        <v>24863</v>
      </c>
      <c r="D240" s="1">
        <v>52</v>
      </c>
      <c r="E240" s="1">
        <v>2871</v>
      </c>
      <c r="F240" s="1">
        <v>0.11547279089409966</v>
      </c>
      <c r="G240" s="1">
        <v>2.0914612074166431E-3</v>
      </c>
      <c r="H240" s="1">
        <v>-2.1587203534472938</v>
      </c>
      <c r="I240" s="1">
        <v>-6.1698923149869307</v>
      </c>
    </row>
    <row r="241" spans="1:9" x14ac:dyDescent="0.25">
      <c r="A241" s="2" t="s">
        <v>288</v>
      </c>
      <c r="B241" s="1">
        <v>2005</v>
      </c>
      <c r="C241" s="1">
        <v>24863</v>
      </c>
      <c r="D241" s="1">
        <v>69</v>
      </c>
      <c r="E241" s="1">
        <v>9983</v>
      </c>
      <c r="F241" s="1">
        <v>0.40152033141616056</v>
      </c>
      <c r="G241" s="1">
        <v>2.7752081406105457E-3</v>
      </c>
      <c r="H241" s="1">
        <v>-0.91249710823193275</v>
      </c>
      <c r="I241" s="1">
        <v>-5.887029528971099</v>
      </c>
    </row>
    <row r="242" spans="1:9" x14ac:dyDescent="0.25">
      <c r="A242" s="2" t="s">
        <v>320</v>
      </c>
      <c r="B242" s="1">
        <v>2005</v>
      </c>
      <c r="C242" s="1">
        <v>24863</v>
      </c>
      <c r="D242" s="1">
        <v>18</v>
      </c>
      <c r="E242" s="1">
        <v>5418</v>
      </c>
      <c r="F242" s="1">
        <v>0.21791416964968024</v>
      </c>
      <c r="G242" s="1">
        <v>7.2396734102883804E-4</v>
      </c>
      <c r="H242" s="1">
        <v>-1.5236540109233176</v>
      </c>
      <c r="I242" s="1">
        <v>-7.2307642756721933</v>
      </c>
    </row>
    <row r="243" spans="1:9" x14ac:dyDescent="0.25">
      <c r="A243" s="2" t="s">
        <v>465</v>
      </c>
      <c r="B243" s="1">
        <v>2005</v>
      </c>
      <c r="C243" s="1">
        <v>24863</v>
      </c>
      <c r="D243" s="1">
        <v>185</v>
      </c>
      <c r="E243" s="1">
        <v>16814</v>
      </c>
      <c r="F243" s="1">
        <v>0.67626593733660456</v>
      </c>
      <c r="G243" s="1">
        <v>7.4407754494630572E-3</v>
      </c>
      <c r="H243" s="1">
        <v>-0.39116888187311588</v>
      </c>
      <c r="I243" s="1">
        <v>-4.9007802084900334</v>
      </c>
    </row>
    <row r="244" spans="1:9" x14ac:dyDescent="0.25">
      <c r="A244" s="2" t="s">
        <v>501</v>
      </c>
      <c r="B244" s="1">
        <v>2005</v>
      </c>
      <c r="C244" s="1">
        <v>24863</v>
      </c>
      <c r="D244" s="1">
        <v>41</v>
      </c>
      <c r="E244" s="1">
        <v>7872</v>
      </c>
      <c r="F244" s="1">
        <v>0.31661505047661181</v>
      </c>
      <c r="G244" s="1">
        <v>1.6490367212323533E-3</v>
      </c>
      <c r="H244" s="1">
        <v>-1.1500685948362688</v>
      </c>
      <c r="I244" s="1">
        <v>-6.4075639668640498</v>
      </c>
    </row>
    <row r="245" spans="1:9" x14ac:dyDescent="0.25">
      <c r="A245" s="2" t="s">
        <v>533</v>
      </c>
      <c r="B245" s="1">
        <v>2005</v>
      </c>
      <c r="C245" s="1">
        <v>24863</v>
      </c>
      <c r="D245" s="1">
        <v>53</v>
      </c>
      <c r="E245" s="1">
        <v>5406</v>
      </c>
      <c r="F245" s="1">
        <v>0.21743152475566102</v>
      </c>
      <c r="G245" s="1">
        <v>2.1316816152515787E-3</v>
      </c>
      <c r="H245" s="1">
        <v>-1.5258713067319651</v>
      </c>
      <c r="I245" s="1">
        <v>-6.1508441200162363</v>
      </c>
    </row>
    <row r="246" spans="1:9" x14ac:dyDescent="0.25">
      <c r="A246" s="2" t="s">
        <v>570</v>
      </c>
      <c r="B246" s="1">
        <v>2005</v>
      </c>
      <c r="C246" s="1">
        <v>24863</v>
      </c>
      <c r="D246" s="1">
        <v>20</v>
      </c>
      <c r="E246" s="1">
        <v>1060</v>
      </c>
      <c r="F246" s="1">
        <v>4.2633632305031574E-2</v>
      </c>
      <c r="G246" s="1">
        <v>8.0440815669870897E-4</v>
      </c>
      <c r="H246" s="1">
        <v>-3.155111846462245</v>
      </c>
      <c r="I246" s="1">
        <v>-7.1254037600143665</v>
      </c>
    </row>
    <row r="247" spans="1:9" x14ac:dyDescent="0.25">
      <c r="A247" s="2" t="s">
        <v>639</v>
      </c>
      <c r="B247" s="1">
        <v>2005</v>
      </c>
      <c r="C247" s="1">
        <v>24863</v>
      </c>
      <c r="D247" s="1">
        <v>44</v>
      </c>
      <c r="E247" s="1">
        <v>10284</v>
      </c>
      <c r="F247" s="1">
        <v>0.41362667417447613</v>
      </c>
      <c r="G247" s="1">
        <v>1.7696979447371596E-3</v>
      </c>
      <c r="H247" s="1">
        <v>-0.88279146518257789</v>
      </c>
      <c r="I247" s="1">
        <v>-6.3369463996500972</v>
      </c>
    </row>
    <row r="248" spans="1:9" x14ac:dyDescent="0.25">
      <c r="A248" s="2" t="s">
        <v>671</v>
      </c>
      <c r="B248" s="1">
        <v>2005</v>
      </c>
      <c r="C248" s="1">
        <v>24863</v>
      </c>
      <c r="D248" s="1">
        <v>86</v>
      </c>
      <c r="E248" s="1">
        <v>5543</v>
      </c>
      <c r="F248" s="1">
        <v>0.22294172062904719</v>
      </c>
      <c r="G248" s="1">
        <v>3.4589550738044483E-3</v>
      </c>
      <c r="H248" s="1">
        <v>-1.5008448841485533</v>
      </c>
      <c r="I248" s="1">
        <v>-5.6667887373148504</v>
      </c>
    </row>
    <row r="249" spans="1:9" x14ac:dyDescent="0.25">
      <c r="A249" s="2" t="s">
        <v>700</v>
      </c>
      <c r="B249" s="1">
        <v>2005</v>
      </c>
      <c r="C249" s="1">
        <v>24863</v>
      </c>
      <c r="D249" s="1">
        <v>7</v>
      </c>
      <c r="E249" s="1">
        <v>882</v>
      </c>
      <c r="F249" s="1">
        <v>3.5474399710413065E-2</v>
      </c>
      <c r="G249" s="1">
        <v>2.8154285484454814E-4</v>
      </c>
      <c r="H249" s="1">
        <v>-3.3389439775615668</v>
      </c>
      <c r="I249" s="1">
        <v>-8.1752258845130452</v>
      </c>
    </row>
    <row r="250" spans="1:9" x14ac:dyDescent="0.25">
      <c r="A250" s="2" t="s">
        <v>732</v>
      </c>
      <c r="B250" s="1">
        <v>2005</v>
      </c>
      <c r="C250" s="1">
        <v>24863</v>
      </c>
      <c r="D250" s="1">
        <v>12</v>
      </c>
      <c r="E250" s="1">
        <v>1044</v>
      </c>
      <c r="F250" s="1">
        <v>4.1990105779672604E-2</v>
      </c>
      <c r="G250" s="1">
        <v>4.8264489401922536E-4</v>
      </c>
      <c r="H250" s="1">
        <v>-3.1703212651257742</v>
      </c>
      <c r="I250" s="1">
        <v>-7.6362293837803579</v>
      </c>
    </row>
    <row r="251" spans="1:9" x14ac:dyDescent="0.25">
      <c r="A251" s="2" t="s">
        <v>760</v>
      </c>
      <c r="B251" s="1">
        <v>2005</v>
      </c>
      <c r="C251" s="1">
        <v>24863</v>
      </c>
      <c r="D251" s="1">
        <v>533</v>
      </c>
      <c r="E251" s="1">
        <v>25587</v>
      </c>
      <c r="F251" s="1">
        <v>1.0291195752724933</v>
      </c>
      <c r="G251" s="1">
        <v>2.1437477376020593E-2</v>
      </c>
      <c r="H251" s="1">
        <v>2.8703655418861246E-2</v>
      </c>
      <c r="I251" s="1">
        <v>-3.8426146094025135</v>
      </c>
    </row>
    <row r="252" spans="1:9" x14ac:dyDescent="0.25">
      <c r="A252" s="2" t="s">
        <v>793</v>
      </c>
      <c r="B252" s="1">
        <v>2005</v>
      </c>
      <c r="C252" s="1">
        <v>24863</v>
      </c>
      <c r="D252" s="1">
        <v>336</v>
      </c>
      <c r="E252" s="1">
        <v>42257</v>
      </c>
      <c r="F252" s="1">
        <v>1.6995937738808671</v>
      </c>
      <c r="G252" s="1">
        <v>1.351405703253831E-2</v>
      </c>
      <c r="H252" s="1">
        <v>0.53038926596684088</v>
      </c>
      <c r="I252" s="1">
        <v>-4.3040248736051536</v>
      </c>
    </row>
    <row r="253" spans="1:9" x14ac:dyDescent="0.25">
      <c r="A253" s="2" t="s">
        <v>821</v>
      </c>
      <c r="B253" s="1">
        <v>2005</v>
      </c>
      <c r="C253" s="1">
        <v>24863</v>
      </c>
      <c r="D253" s="1">
        <v>8</v>
      </c>
      <c r="E253" s="1">
        <v>1416</v>
      </c>
      <c r="F253" s="1">
        <v>5.6952097494268591E-2</v>
      </c>
      <c r="G253" s="1">
        <v>3.2176326267948355E-4</v>
      </c>
      <c r="H253" s="1">
        <v>-2.8655447593146928</v>
      </c>
      <c r="I253" s="1">
        <v>-8.0416944918885225</v>
      </c>
    </row>
    <row r="254" spans="1:9" x14ac:dyDescent="0.25">
      <c r="A254" s="2" t="s">
        <v>850</v>
      </c>
      <c r="B254" s="1">
        <v>2005</v>
      </c>
      <c r="C254" s="1">
        <v>24863</v>
      </c>
      <c r="D254" s="1">
        <v>18</v>
      </c>
      <c r="E254" s="1">
        <v>5670</v>
      </c>
      <c r="F254" s="1">
        <v>0.22804971242408398</v>
      </c>
      <c r="G254" s="1">
        <v>7.2396734102883804E-4</v>
      </c>
      <c r="H254" s="1">
        <v>-1.4781916368465602</v>
      </c>
      <c r="I254" s="1">
        <v>-7.2307642756721933</v>
      </c>
    </row>
    <row r="255" spans="1:9" x14ac:dyDescent="0.25">
      <c r="A255" s="2" t="s">
        <v>890</v>
      </c>
      <c r="B255" s="1">
        <v>2005</v>
      </c>
      <c r="C255" s="1">
        <v>24863</v>
      </c>
      <c r="D255" s="1">
        <v>1220</v>
      </c>
      <c r="E255" s="1">
        <v>117405</v>
      </c>
      <c r="F255" s="1">
        <v>4.7220769818605959</v>
      </c>
      <c r="G255" s="1">
        <v>4.9068897558621247E-2</v>
      </c>
      <c r="H255" s="1">
        <v>1.5522487413386903</v>
      </c>
      <c r="I255" s="1">
        <v>-3.0145298958410556</v>
      </c>
    </row>
    <row r="256" spans="1:9" x14ac:dyDescent="0.25">
      <c r="A256" s="2" t="s">
        <v>916</v>
      </c>
      <c r="B256" s="1">
        <v>2005</v>
      </c>
      <c r="C256" s="1">
        <v>24863</v>
      </c>
      <c r="D256" s="1">
        <v>24</v>
      </c>
      <c r="E256" s="1">
        <v>8688</v>
      </c>
      <c r="F256" s="1">
        <v>0.34943490326991916</v>
      </c>
      <c r="G256" s="1">
        <v>9.6528978803845072E-4</v>
      </c>
      <c r="H256" s="1">
        <v>-1.0514379913946412</v>
      </c>
      <c r="I256" s="1">
        <v>-6.9430822032204125</v>
      </c>
    </row>
    <row r="257" spans="1:9" x14ac:dyDescent="0.25">
      <c r="A257" s="2" t="s">
        <v>950</v>
      </c>
      <c r="B257" s="1">
        <v>2005</v>
      </c>
      <c r="C257" s="1">
        <v>24863</v>
      </c>
      <c r="D257" s="1">
        <v>15</v>
      </c>
      <c r="E257" s="1">
        <v>975</v>
      </c>
      <c r="F257" s="1">
        <v>3.9214897639062059E-2</v>
      </c>
      <c r="G257" s="1">
        <v>6.033061175240317E-4</v>
      </c>
      <c r="H257" s="1">
        <v>-3.2386985625705109</v>
      </c>
      <c r="I257" s="1">
        <v>-7.4130858324661482</v>
      </c>
    </row>
    <row r="258" spans="1:9" x14ac:dyDescent="0.25">
      <c r="A258" s="2" t="s">
        <v>154</v>
      </c>
      <c r="B258" s="1">
        <v>2005</v>
      </c>
      <c r="C258" s="1">
        <v>24863</v>
      </c>
      <c r="D258" s="1">
        <v>76</v>
      </c>
      <c r="E258" s="1">
        <v>1258</v>
      </c>
      <c r="F258" s="1">
        <v>5.0597273056348792E-2</v>
      </c>
      <c r="G258" s="1">
        <v>3.0567509954550938E-3</v>
      </c>
      <c r="H258" s="1">
        <v>-2.9838575963079723</v>
      </c>
      <c r="I258" s="1">
        <v>-5.7904026932820267</v>
      </c>
    </row>
    <row r="259" spans="1:9" x14ac:dyDescent="0.25">
      <c r="A259" s="2" t="s">
        <v>186</v>
      </c>
      <c r="B259" s="1">
        <v>2005</v>
      </c>
      <c r="C259" s="1">
        <v>24863</v>
      </c>
      <c r="D259" s="1">
        <v>260</v>
      </c>
      <c r="E259" s="1">
        <v>29912</v>
      </c>
      <c r="F259" s="1">
        <v>1.203072839158589</v>
      </c>
      <c r="G259" s="1">
        <v>1.0457306037083216E-2</v>
      </c>
      <c r="H259" s="1">
        <v>0.1848789830885916</v>
      </c>
      <c r="I259" s="1">
        <v>-4.5604544025528302</v>
      </c>
    </row>
    <row r="260" spans="1:9" x14ac:dyDescent="0.25">
      <c r="A260" s="2" t="s">
        <v>262</v>
      </c>
      <c r="B260" s="1">
        <v>2005</v>
      </c>
      <c r="C260" s="1">
        <v>24863</v>
      </c>
      <c r="D260" s="1">
        <v>188</v>
      </c>
      <c r="E260" s="1">
        <v>16397</v>
      </c>
      <c r="F260" s="1">
        <v>0.65949402726943651</v>
      </c>
      <c r="G260" s="1">
        <v>7.5614366729678641E-3</v>
      </c>
      <c r="H260" s="1">
        <v>-0.41628236331848956</v>
      </c>
      <c r="I260" s="1">
        <v>-4.8846940707384086</v>
      </c>
    </row>
    <row r="261" spans="1:9" x14ac:dyDescent="0.25">
      <c r="A261" s="2" t="s">
        <v>356</v>
      </c>
      <c r="B261" s="1">
        <v>2005</v>
      </c>
      <c r="C261" s="1">
        <v>24863</v>
      </c>
      <c r="D261" s="1">
        <v>117</v>
      </c>
      <c r="E261" s="1">
        <v>23608</v>
      </c>
      <c r="F261" s="1">
        <v>0.94952338816715598</v>
      </c>
      <c r="G261" s="1">
        <v>4.7057877166874476E-3</v>
      </c>
      <c r="H261" s="1">
        <v>-5.179511694558267E-2</v>
      </c>
      <c r="I261" s="1">
        <v>-5.3589620987706015</v>
      </c>
    </row>
    <row r="262" spans="1:9" x14ac:dyDescent="0.25">
      <c r="A262" s="2" t="s">
        <v>390</v>
      </c>
      <c r="B262" s="1">
        <v>2005</v>
      </c>
      <c r="C262" s="1">
        <v>24863</v>
      </c>
      <c r="D262" s="1">
        <v>355</v>
      </c>
      <c r="E262" s="1">
        <v>24439</v>
      </c>
      <c r="F262" s="1">
        <v>0.98294654707798734</v>
      </c>
      <c r="G262" s="1">
        <v>1.4278244781402083E-2</v>
      </c>
      <c r="H262" s="1">
        <v>-1.7200537650208663E-2</v>
      </c>
      <c r="I262" s="1">
        <v>-4.2490182440929418</v>
      </c>
    </row>
    <row r="263" spans="1:9" x14ac:dyDescent="0.25">
      <c r="A263" s="2" t="s">
        <v>470</v>
      </c>
      <c r="B263" s="1">
        <v>2005</v>
      </c>
      <c r="C263" s="1">
        <v>24863</v>
      </c>
      <c r="D263" s="1">
        <v>1161</v>
      </c>
      <c r="E263" s="1">
        <v>43678</v>
      </c>
      <c r="F263" s="1">
        <v>1.7567469734143104</v>
      </c>
      <c r="G263" s="1">
        <v>4.6695893496360052E-2</v>
      </c>
      <c r="H263" s="1">
        <v>0.56346378825635945</v>
      </c>
      <c r="I263" s="1">
        <v>-3.0640990518704663</v>
      </c>
    </row>
    <row r="264" spans="1:9" x14ac:dyDescent="0.25">
      <c r="A264" s="2" t="s">
        <v>574</v>
      </c>
      <c r="B264" s="1">
        <v>2005</v>
      </c>
      <c r="C264" s="1">
        <v>24863</v>
      </c>
      <c r="D264" s="1">
        <v>724</v>
      </c>
      <c r="E264" s="1">
        <v>24463</v>
      </c>
      <c r="F264" s="1">
        <v>0.98391183686602579</v>
      </c>
      <c r="G264" s="1">
        <v>2.9119575272493262E-2</v>
      </c>
      <c r="H264" s="1">
        <v>-1.6218982624774104E-2</v>
      </c>
      <c r="I264" s="1">
        <v>-3.5363446411826418</v>
      </c>
    </row>
    <row r="265" spans="1:9" x14ac:dyDescent="0.25">
      <c r="A265" s="2" t="s">
        <v>608</v>
      </c>
      <c r="B265" s="1">
        <v>2005</v>
      </c>
      <c r="C265" s="1">
        <v>24863</v>
      </c>
      <c r="D265" s="1">
        <v>784</v>
      </c>
      <c r="E265" s="1">
        <v>46445</v>
      </c>
      <c r="F265" s="1">
        <v>1.8680368418935769</v>
      </c>
      <c r="G265" s="1">
        <v>3.1532799742589393E-2</v>
      </c>
      <c r="H265" s="1">
        <v>0.62488806225326321</v>
      </c>
      <c r="I265" s="1">
        <v>-3.4567270132179502</v>
      </c>
    </row>
    <row r="266" spans="1:9" x14ac:dyDescent="0.25">
      <c r="A266" s="2" t="s">
        <v>675</v>
      </c>
      <c r="B266" s="1">
        <v>2005</v>
      </c>
      <c r="C266" s="1">
        <v>24863</v>
      </c>
      <c r="D266" s="1">
        <v>11</v>
      </c>
      <c r="E266" s="1">
        <v>1716</v>
      </c>
      <c r="F266" s="1">
        <v>6.9018219844749221E-2</v>
      </c>
      <c r="G266" s="1">
        <v>4.4242448618428989E-4</v>
      </c>
      <c r="H266" s="1">
        <v>-2.6733847535204505</v>
      </c>
      <c r="I266" s="1">
        <v>-7.7232407607699871</v>
      </c>
    </row>
    <row r="267" spans="1:9" x14ac:dyDescent="0.25">
      <c r="A267" s="2" t="s">
        <v>703</v>
      </c>
      <c r="B267" s="1">
        <v>2005</v>
      </c>
      <c r="C267" s="1">
        <v>24863</v>
      </c>
      <c r="D267" s="1">
        <v>18</v>
      </c>
      <c r="E267" s="1">
        <v>234</v>
      </c>
      <c r="F267" s="1">
        <v>9.4115754333748951E-3</v>
      </c>
      <c r="G267" s="1">
        <v>7.2396734102883804E-4</v>
      </c>
      <c r="H267" s="1">
        <v>-4.6658149182106561</v>
      </c>
      <c r="I267" s="1">
        <v>-7.2307642756721933</v>
      </c>
    </row>
    <row r="268" spans="1:9" x14ac:dyDescent="0.25">
      <c r="A268" s="2" t="s">
        <v>825</v>
      </c>
      <c r="B268" s="1">
        <v>2005</v>
      </c>
      <c r="C268" s="1">
        <v>24863</v>
      </c>
      <c r="D268" s="1">
        <v>19</v>
      </c>
      <c r="E268" s="1">
        <v>5795</v>
      </c>
      <c r="F268" s="1">
        <v>0.23307726340345092</v>
      </c>
      <c r="G268" s="1">
        <v>7.6418774886377345E-4</v>
      </c>
      <c r="H268" s="1">
        <v>-1.4563852777945059</v>
      </c>
      <c r="I268" s="1">
        <v>-7.1766970544019175</v>
      </c>
    </row>
    <row r="269" spans="1:9" x14ac:dyDescent="0.25">
      <c r="A269" s="2" t="s">
        <v>854</v>
      </c>
      <c r="B269" s="1">
        <v>2005</v>
      </c>
      <c r="C269" s="1">
        <v>24863</v>
      </c>
      <c r="D269" s="1">
        <v>89</v>
      </c>
      <c r="E269" s="1">
        <v>23235</v>
      </c>
      <c r="F269" s="1">
        <v>0.93452117604472507</v>
      </c>
      <c r="G269" s="1">
        <v>3.5796162973092548E-3</v>
      </c>
      <c r="H269" s="1">
        <v>-6.7720992049279297E-2</v>
      </c>
      <c r="I269" s="1">
        <v>-5.6324996638362181</v>
      </c>
    </row>
    <row r="270" spans="1:9" x14ac:dyDescent="0.25">
      <c r="A270" s="2" t="s">
        <v>893</v>
      </c>
      <c r="B270" s="1">
        <v>2005</v>
      </c>
      <c r="C270" s="1">
        <v>24863</v>
      </c>
      <c r="D270" s="1">
        <v>687</v>
      </c>
      <c r="E270" s="1">
        <v>49127</v>
      </c>
      <c r="F270" s="1">
        <v>1.9759079757068736</v>
      </c>
      <c r="G270" s="1">
        <v>2.763142018260065E-2</v>
      </c>
      <c r="H270" s="1">
        <v>0.68102802724266776</v>
      </c>
      <c r="I270" s="1">
        <v>-3.5888017413460087</v>
      </c>
    </row>
    <row r="271" spans="1:9" x14ac:dyDescent="0.25">
      <c r="A271" s="2" t="s">
        <v>921</v>
      </c>
      <c r="B271" s="1">
        <v>2005</v>
      </c>
      <c r="C271" s="1">
        <v>24863</v>
      </c>
      <c r="D271" s="1">
        <v>10</v>
      </c>
      <c r="E271" s="1">
        <v>2780</v>
      </c>
      <c r="F271" s="1">
        <v>0.11181273378112054</v>
      </c>
      <c r="G271" s="1">
        <v>4.0220407834935448E-4</v>
      </c>
      <c r="H271" s="1">
        <v>-2.1909298268836754</v>
      </c>
      <c r="I271" s="1">
        <v>-7.8185509405743119</v>
      </c>
    </row>
    <row r="272" spans="1:9" x14ac:dyDescent="0.25">
      <c r="A272" s="2" t="s">
        <v>28</v>
      </c>
      <c r="B272" s="1">
        <v>2005</v>
      </c>
      <c r="C272" s="1">
        <v>24863</v>
      </c>
      <c r="D272" s="1">
        <v>402</v>
      </c>
      <c r="E272" s="1">
        <v>17556</v>
      </c>
      <c r="F272" s="1">
        <v>0.70610947995012674</v>
      </c>
      <c r="G272" s="1">
        <v>1.6168603949644051E-2</v>
      </c>
      <c r="H272" s="1">
        <v>-0.34798498276023326</v>
      </c>
      <c r="I272" s="1">
        <v>-4.1246839449493367</v>
      </c>
    </row>
    <row r="273" spans="1:9" x14ac:dyDescent="0.25">
      <c r="A273" s="2" t="s">
        <v>126</v>
      </c>
      <c r="B273" s="1">
        <v>2005</v>
      </c>
      <c r="C273" s="1">
        <v>24863</v>
      </c>
      <c r="D273" s="1">
        <v>9</v>
      </c>
      <c r="E273" s="1">
        <v>540</v>
      </c>
      <c r="F273" s="1">
        <v>2.1719020230865142E-2</v>
      </c>
      <c r="G273" s="1">
        <v>3.6198367051441902E-4</v>
      </c>
      <c r="H273" s="1">
        <v>-3.8295668940100378</v>
      </c>
      <c r="I273" s="1">
        <v>-7.9239114562321387</v>
      </c>
    </row>
    <row r="274" spans="1:9" x14ac:dyDescent="0.25">
      <c r="A274" s="2" t="s">
        <v>157</v>
      </c>
      <c r="B274" s="1">
        <v>2005</v>
      </c>
      <c r="C274" s="1">
        <v>24863</v>
      </c>
      <c r="D274" s="1">
        <v>172</v>
      </c>
      <c r="E274" s="1">
        <v>4031</v>
      </c>
      <c r="F274" s="1">
        <v>0.16212846398262479</v>
      </c>
      <c r="G274" s="1">
        <v>6.9179101476088967E-3</v>
      </c>
      <c r="H274" s="1">
        <v>-1.8193662704511921</v>
      </c>
      <c r="I274" s="1">
        <v>-4.973641556754905</v>
      </c>
    </row>
    <row r="275" spans="1:9" x14ac:dyDescent="0.25">
      <c r="A275" s="2" t="s">
        <v>265</v>
      </c>
      <c r="B275" s="1">
        <v>2005</v>
      </c>
      <c r="C275" s="1">
        <v>24863</v>
      </c>
      <c r="D275" s="1">
        <v>46</v>
      </c>
      <c r="E275" s="1">
        <v>4600</v>
      </c>
      <c r="F275" s="1">
        <v>0.18501387604070305</v>
      </c>
      <c r="G275" s="1">
        <v>1.8501387604070306E-3</v>
      </c>
      <c r="H275" s="1">
        <v>-1.6873244510911716</v>
      </c>
      <c r="I275" s="1">
        <v>-6.2924946370792627</v>
      </c>
    </row>
    <row r="276" spans="1:9" x14ac:dyDescent="0.25">
      <c r="A276" s="2" t="s">
        <v>325</v>
      </c>
      <c r="B276" s="1">
        <v>2005</v>
      </c>
      <c r="C276" s="1">
        <v>24863</v>
      </c>
      <c r="D276" s="1">
        <v>33</v>
      </c>
      <c r="E276" s="1">
        <v>6567</v>
      </c>
      <c r="F276" s="1">
        <v>0.26412741825202107</v>
      </c>
      <c r="G276" s="1">
        <v>1.3272734585528696E-3</v>
      </c>
      <c r="H276" s="1">
        <v>-1.3313236473773853</v>
      </c>
      <c r="I276" s="1">
        <v>-6.624628472101878</v>
      </c>
    </row>
    <row r="277" spans="1:9" x14ac:dyDescent="0.25">
      <c r="A277" s="2" t="s">
        <v>509</v>
      </c>
      <c r="B277" s="1">
        <v>2005</v>
      </c>
      <c r="C277" s="1">
        <v>24863</v>
      </c>
      <c r="D277" s="1">
        <v>10</v>
      </c>
      <c r="E277" s="1">
        <v>4460</v>
      </c>
      <c r="F277" s="1">
        <v>0.17938301894381209</v>
      </c>
      <c r="G277" s="1">
        <v>4.0220407834935448E-4</v>
      </c>
      <c r="H277" s="1">
        <v>-1.7182319885542483</v>
      </c>
      <c r="I277" s="1">
        <v>-7.8185509405743119</v>
      </c>
    </row>
    <row r="278" spans="1:9" x14ac:dyDescent="0.25">
      <c r="A278" s="2" t="s">
        <v>541</v>
      </c>
      <c r="B278" s="1">
        <v>2005</v>
      </c>
      <c r="C278" s="1">
        <v>24863</v>
      </c>
      <c r="D278" s="1">
        <v>14</v>
      </c>
      <c r="E278" s="1">
        <v>3150</v>
      </c>
      <c r="F278" s="1">
        <v>0.12669428468004665</v>
      </c>
      <c r="G278" s="1">
        <v>5.6308570968909629E-4</v>
      </c>
      <c r="H278" s="1">
        <v>-2.0659783017486792</v>
      </c>
      <c r="I278" s="1">
        <v>-7.4820787039530989</v>
      </c>
    </row>
    <row r="279" spans="1:9" x14ac:dyDescent="0.25">
      <c r="A279" s="2" t="s">
        <v>579</v>
      </c>
      <c r="B279" s="1">
        <v>2005</v>
      </c>
      <c r="C279" s="1">
        <v>24863</v>
      </c>
      <c r="D279" s="1">
        <v>14</v>
      </c>
      <c r="E279" s="1">
        <v>3248</v>
      </c>
      <c r="F279" s="1">
        <v>0.13063588464787032</v>
      </c>
      <c r="G279" s="1">
        <v>5.6308570968909629E-4</v>
      </c>
      <c r="H279" s="1">
        <v>-2.0353413322867895</v>
      </c>
      <c r="I279" s="1">
        <v>-7.4820787039530989</v>
      </c>
    </row>
    <row r="280" spans="1:9" x14ac:dyDescent="0.25">
      <c r="A280" s="2" t="s">
        <v>739</v>
      </c>
      <c r="B280" s="1">
        <v>2005</v>
      </c>
      <c r="C280" s="1">
        <v>24863</v>
      </c>
      <c r="D280" s="1">
        <v>7</v>
      </c>
      <c r="E280" s="1">
        <v>2380</v>
      </c>
      <c r="F280" s="1">
        <v>9.5724570647146359E-2</v>
      </c>
      <c r="G280" s="1">
        <v>2.8154285484454814E-4</v>
      </c>
      <c r="H280" s="1">
        <v>-2.3462802669028378</v>
      </c>
      <c r="I280" s="1">
        <v>-8.1752258845130452</v>
      </c>
    </row>
    <row r="281" spans="1:9" x14ac:dyDescent="0.25">
      <c r="A281" s="2" t="s">
        <v>828</v>
      </c>
      <c r="B281" s="1">
        <v>2005</v>
      </c>
      <c r="C281" s="1">
        <v>24863</v>
      </c>
      <c r="D281" s="1">
        <v>133</v>
      </c>
      <c r="E281" s="1">
        <v>8455</v>
      </c>
      <c r="F281" s="1">
        <v>0.34006354824437918</v>
      </c>
      <c r="G281" s="1">
        <v>5.3493142420464141E-3</v>
      </c>
      <c r="H281" s="1">
        <v>-1.0786227722356774</v>
      </c>
      <c r="I281" s="1">
        <v>-5.2307869053466041</v>
      </c>
    </row>
    <row r="282" spans="1:9" x14ac:dyDescent="0.25">
      <c r="A282" s="2" t="s">
        <v>858</v>
      </c>
      <c r="B282" s="1">
        <v>2005</v>
      </c>
      <c r="C282" s="1">
        <v>24863</v>
      </c>
      <c r="D282" s="1">
        <v>188</v>
      </c>
      <c r="E282" s="1">
        <v>1880</v>
      </c>
      <c r="F282" s="1">
        <v>7.5614366729678639E-2</v>
      </c>
      <c r="G282" s="1">
        <v>7.5614366729678641E-3</v>
      </c>
      <c r="H282" s="1">
        <v>-2.5821089777443631</v>
      </c>
      <c r="I282" s="1">
        <v>-4.8846940707384086</v>
      </c>
    </row>
    <row r="283" spans="1:9" x14ac:dyDescent="0.25">
      <c r="A283" s="2" t="s">
        <v>895</v>
      </c>
      <c r="B283" s="1">
        <v>2005</v>
      </c>
      <c r="C283" s="1">
        <v>24863</v>
      </c>
      <c r="D283" s="1">
        <v>100</v>
      </c>
      <c r="E283" s="1">
        <v>8292</v>
      </c>
      <c r="F283" s="1">
        <v>0.33350762176728471</v>
      </c>
      <c r="G283" s="1">
        <v>4.0220407834935445E-3</v>
      </c>
      <c r="H283" s="1">
        <v>-1.0980895600126879</v>
      </c>
      <c r="I283" s="1">
        <v>-5.5159658475802669</v>
      </c>
    </row>
    <row r="284" spans="1:9" x14ac:dyDescent="0.25">
      <c r="A284" s="2" t="s">
        <v>924</v>
      </c>
      <c r="B284" s="1">
        <v>2005</v>
      </c>
      <c r="C284" s="1">
        <v>24863</v>
      </c>
      <c r="D284" s="1">
        <v>116</v>
      </c>
      <c r="E284" s="1">
        <v>58770</v>
      </c>
      <c r="F284" s="1">
        <v>2.3637533684591561</v>
      </c>
      <c r="G284" s="1">
        <v>4.6655673088525119E-3</v>
      </c>
      <c r="H284" s="1">
        <v>0.86025076603833817</v>
      </c>
      <c r="I284" s="1">
        <v>-5.3675458424619933</v>
      </c>
    </row>
    <row r="285" spans="1:9" x14ac:dyDescent="0.25">
      <c r="A285" s="2" t="s">
        <v>952</v>
      </c>
      <c r="B285" s="1">
        <v>2005</v>
      </c>
      <c r="C285" s="1">
        <v>24863</v>
      </c>
      <c r="D285" s="1">
        <v>29</v>
      </c>
      <c r="E285" s="1">
        <v>10440</v>
      </c>
      <c r="F285" s="1">
        <v>0.41990105779672604</v>
      </c>
      <c r="G285" s="1">
        <v>1.166391827213128E-3</v>
      </c>
      <c r="H285" s="1">
        <v>-0.86773617213172827</v>
      </c>
      <c r="I285" s="1">
        <v>-6.7538402035818841</v>
      </c>
    </row>
    <row r="286" spans="1:9" x14ac:dyDescent="0.25">
      <c r="A286" s="2" t="s">
        <v>33</v>
      </c>
      <c r="B286" s="1">
        <v>2005</v>
      </c>
      <c r="C286" s="1">
        <v>24863</v>
      </c>
      <c r="D286" s="1">
        <v>34</v>
      </c>
      <c r="E286" s="1">
        <v>9690</v>
      </c>
      <c r="F286" s="1">
        <v>0.38973575192052445</v>
      </c>
      <c r="G286" s="1">
        <v>1.3674938663878053E-3</v>
      </c>
      <c r="H286" s="1">
        <v>-0.94228632868354611</v>
      </c>
      <c r="I286" s="1">
        <v>-6.5947755089521962</v>
      </c>
    </row>
    <row r="287" spans="1:9" x14ac:dyDescent="0.25">
      <c r="A287" s="2" t="s">
        <v>159</v>
      </c>
      <c r="B287" s="1">
        <v>2005</v>
      </c>
      <c r="C287" s="1">
        <v>24863</v>
      </c>
      <c r="D287" s="1">
        <v>188</v>
      </c>
      <c r="E287" s="1">
        <v>10528</v>
      </c>
      <c r="F287" s="1">
        <v>0.42344045368620037</v>
      </c>
      <c r="G287" s="1">
        <v>7.5614366729678641E-3</v>
      </c>
      <c r="H287" s="1">
        <v>-0.85934238000325958</v>
      </c>
      <c r="I287" s="1">
        <v>-4.8846940707384086</v>
      </c>
    </row>
    <row r="288" spans="1:9" x14ac:dyDescent="0.25">
      <c r="A288" s="2" t="s">
        <v>194</v>
      </c>
      <c r="B288" s="1">
        <v>2005</v>
      </c>
      <c r="C288" s="1">
        <v>24863</v>
      </c>
      <c r="D288" s="1">
        <v>98</v>
      </c>
      <c r="E288" s="1">
        <v>18405</v>
      </c>
      <c r="F288" s="1">
        <v>0.74025660620198686</v>
      </c>
      <c r="G288" s="1">
        <v>3.9415999678236741E-3</v>
      </c>
      <c r="H288" s="1">
        <v>-0.3007583877552365</v>
      </c>
      <c r="I288" s="1">
        <v>-5.5361685548977864</v>
      </c>
    </row>
    <row r="289" spans="1:9" x14ac:dyDescent="0.25">
      <c r="A289" s="2" t="s">
        <v>232</v>
      </c>
      <c r="B289" s="1">
        <v>2005</v>
      </c>
      <c r="C289" s="1">
        <v>24863</v>
      </c>
      <c r="D289" s="1">
        <v>486</v>
      </c>
      <c r="E289" s="1">
        <v>19203</v>
      </c>
      <c r="F289" s="1">
        <v>0.77235249165426534</v>
      </c>
      <c r="G289" s="1">
        <v>1.9547118207778626E-2</v>
      </c>
      <c r="H289" s="1">
        <v>-0.25831423775824491</v>
      </c>
      <c r="I289" s="1">
        <v>-3.9349274096678641</v>
      </c>
    </row>
    <row r="290" spans="1:9" x14ac:dyDescent="0.25">
      <c r="A290" s="2" t="s">
        <v>270</v>
      </c>
      <c r="B290" s="1">
        <v>2005</v>
      </c>
      <c r="C290" s="1">
        <v>24863</v>
      </c>
      <c r="D290" s="1">
        <v>190</v>
      </c>
      <c r="E290" s="1">
        <v>38686</v>
      </c>
      <c r="F290" s="1">
        <v>1.5559666975023128</v>
      </c>
      <c r="G290" s="1">
        <v>7.6418774886377345E-3</v>
      </c>
      <c r="H290" s="1">
        <v>0.44209702289368513</v>
      </c>
      <c r="I290" s="1">
        <v>-4.8741119614078716</v>
      </c>
    </row>
    <row r="291" spans="1:9" x14ac:dyDescent="0.25">
      <c r="A291" s="2" t="s">
        <v>420</v>
      </c>
      <c r="B291" s="1">
        <v>2005</v>
      </c>
      <c r="C291" s="1">
        <v>24863</v>
      </c>
      <c r="D291" s="1">
        <v>59</v>
      </c>
      <c r="E291" s="1">
        <v>22479</v>
      </c>
      <c r="F291" s="1">
        <v>0.90411454772151389</v>
      </c>
      <c r="G291" s="1">
        <v>2.3730040622611912E-3</v>
      </c>
      <c r="H291" s="1">
        <v>-0.10079921453593756</v>
      </c>
      <c r="I291" s="1">
        <v>-6.043598589662639</v>
      </c>
    </row>
    <row r="292" spans="1:9" x14ac:dyDescent="0.25">
      <c r="A292" s="2" t="s">
        <v>477</v>
      </c>
      <c r="B292" s="1">
        <v>2005</v>
      </c>
      <c r="C292" s="1">
        <v>24863</v>
      </c>
      <c r="D292" s="1">
        <v>19</v>
      </c>
      <c r="E292" s="1">
        <v>5320</v>
      </c>
      <c r="F292" s="1">
        <v>0.21397256968185657</v>
      </c>
      <c r="G292" s="1">
        <v>7.6418774886377345E-4</v>
      </c>
      <c r="H292" s="1">
        <v>-1.5419074512326678</v>
      </c>
      <c r="I292" s="1">
        <v>-7.1766970544019175</v>
      </c>
    </row>
    <row r="293" spans="1:9" x14ac:dyDescent="0.25">
      <c r="A293" s="2" t="s">
        <v>511</v>
      </c>
      <c r="B293" s="1">
        <v>2005</v>
      </c>
      <c r="C293" s="1">
        <v>24863</v>
      </c>
      <c r="D293" s="1">
        <v>82</v>
      </c>
      <c r="E293" s="1">
        <v>14268</v>
      </c>
      <c r="F293" s="1">
        <v>0.5738647789888589</v>
      </c>
      <c r="G293" s="1">
        <v>3.2980734424647067E-3</v>
      </c>
      <c r="H293" s="1">
        <v>-0.55536148708957589</v>
      </c>
      <c r="I293" s="1">
        <v>-5.7144167863041044</v>
      </c>
    </row>
    <row r="294" spans="1:9" x14ac:dyDescent="0.25">
      <c r="A294" s="2" t="s">
        <v>544</v>
      </c>
      <c r="B294" s="1">
        <v>2005</v>
      </c>
      <c r="C294" s="1">
        <v>24863</v>
      </c>
      <c r="D294" s="1">
        <v>38</v>
      </c>
      <c r="E294" s="1">
        <v>5186</v>
      </c>
      <c r="F294" s="1">
        <v>0.20858303503197523</v>
      </c>
      <c r="G294" s="1">
        <v>1.5283754977275469E-3</v>
      </c>
      <c r="H294" s="1">
        <v>-1.5674180674697482</v>
      </c>
      <c r="I294" s="1">
        <v>-6.4835498738419721</v>
      </c>
    </row>
    <row r="295" spans="1:9" x14ac:dyDescent="0.25">
      <c r="A295" s="2" t="s">
        <v>582</v>
      </c>
      <c r="B295" s="1">
        <v>2005</v>
      </c>
      <c r="C295" s="1">
        <v>24863</v>
      </c>
      <c r="D295" s="1">
        <v>484</v>
      </c>
      <c r="E295" s="1">
        <v>70089</v>
      </c>
      <c r="F295" s="1">
        <v>2.8190081647427907</v>
      </c>
      <c r="G295" s="1">
        <v>1.9466677392108757E-2</v>
      </c>
      <c r="H295" s="1">
        <v>1.036385108453709</v>
      </c>
      <c r="I295" s="1">
        <v>-3.9390511268517261</v>
      </c>
    </row>
    <row r="296" spans="1:9" x14ac:dyDescent="0.25">
      <c r="A296" s="2" t="s">
        <v>615</v>
      </c>
      <c r="B296" s="1">
        <v>2005</v>
      </c>
      <c r="C296" s="1">
        <v>24863</v>
      </c>
      <c r="D296" s="1">
        <v>95</v>
      </c>
      <c r="E296" s="1">
        <v>9257</v>
      </c>
      <c r="F296" s="1">
        <v>0.37232031532799742</v>
      </c>
      <c r="G296" s="1">
        <v>3.8209387443188672E-3</v>
      </c>
      <c r="H296" s="1">
        <v>-0.98800073250114673</v>
      </c>
      <c r="I296" s="1">
        <v>-5.567259141967817</v>
      </c>
    </row>
    <row r="297" spans="1:9" x14ac:dyDescent="0.25">
      <c r="A297" s="2" t="s">
        <v>649</v>
      </c>
      <c r="B297" s="1">
        <v>2005</v>
      </c>
      <c r="C297" s="1">
        <v>24863</v>
      </c>
      <c r="D297" s="1">
        <v>59</v>
      </c>
      <c r="E297" s="1">
        <v>4053</v>
      </c>
      <c r="F297" s="1">
        <v>0.16301331295499336</v>
      </c>
      <c r="G297" s="1">
        <v>2.3730040622611912E-3</v>
      </c>
      <c r="H297" s="1">
        <v>-1.8139234069400494</v>
      </c>
      <c r="I297" s="1">
        <v>-6.043598589662639</v>
      </c>
    </row>
    <row r="298" spans="1:9" x14ac:dyDescent="0.25">
      <c r="A298" s="2" t="s">
        <v>862</v>
      </c>
      <c r="B298" s="1">
        <v>2005</v>
      </c>
      <c r="C298" s="1">
        <v>24863</v>
      </c>
      <c r="D298" s="1">
        <v>79</v>
      </c>
      <c r="E298" s="1">
        <v>27376</v>
      </c>
      <c r="F298" s="1">
        <v>1.1010738848891928</v>
      </c>
      <c r="G298" s="1">
        <v>3.1774122189599002E-3</v>
      </c>
      <c r="H298" s="1">
        <v>9.6285962563616753E-2</v>
      </c>
      <c r="I298" s="1">
        <v>-5.7516881811013363</v>
      </c>
    </row>
    <row r="299" spans="1:9" x14ac:dyDescent="0.25">
      <c r="A299" s="2" t="s">
        <v>36</v>
      </c>
      <c r="B299" s="1">
        <v>2005</v>
      </c>
      <c r="C299" s="1">
        <v>24863</v>
      </c>
      <c r="D299" s="1">
        <v>216</v>
      </c>
      <c r="E299" s="1">
        <v>51142</v>
      </c>
      <c r="F299" s="1">
        <v>2.0569520974942685</v>
      </c>
      <c r="G299" s="1">
        <v>8.6876080923460556E-3</v>
      </c>
      <c r="H299" s="1">
        <v>0.7212253228421831</v>
      </c>
      <c r="I299" s="1">
        <v>-4.7458576258841934</v>
      </c>
    </row>
    <row r="300" spans="1:9" x14ac:dyDescent="0.25">
      <c r="A300" s="2" t="s">
        <v>68</v>
      </c>
      <c r="B300" s="1">
        <v>2005</v>
      </c>
      <c r="C300" s="1">
        <v>24863</v>
      </c>
      <c r="D300" s="1">
        <v>12</v>
      </c>
      <c r="E300" s="1">
        <v>2604</v>
      </c>
      <c r="F300" s="1">
        <v>0.1047339420021719</v>
      </c>
      <c r="G300" s="1">
        <v>4.8264489401922536E-4</v>
      </c>
      <c r="H300" s="1">
        <v>-2.2563320302398981</v>
      </c>
      <c r="I300" s="1">
        <v>-7.6362293837803579</v>
      </c>
    </row>
    <row r="301" spans="1:9" x14ac:dyDescent="0.25">
      <c r="A301" s="2" t="s">
        <v>101</v>
      </c>
      <c r="B301" s="1">
        <v>2005</v>
      </c>
      <c r="C301" s="1">
        <v>24863</v>
      </c>
      <c r="D301" s="1">
        <v>165</v>
      </c>
      <c r="E301" s="1">
        <v>20677</v>
      </c>
      <c r="F301" s="1">
        <v>0.83163737280296024</v>
      </c>
      <c r="G301" s="1">
        <v>6.636367292764349E-3</v>
      </c>
      <c r="H301" s="1">
        <v>-0.18435878316758797</v>
      </c>
      <c r="I301" s="1">
        <v>-5.0151905596677775</v>
      </c>
    </row>
    <row r="302" spans="1:9" x14ac:dyDescent="0.25">
      <c r="A302" s="2" t="s">
        <v>130</v>
      </c>
      <c r="B302" s="1">
        <v>2005</v>
      </c>
      <c r="C302" s="1">
        <v>24863</v>
      </c>
      <c r="D302" s="1">
        <v>65</v>
      </c>
      <c r="E302" s="1">
        <v>1408</v>
      </c>
      <c r="F302" s="1">
        <v>5.6630334231589106E-2</v>
      </c>
      <c r="G302" s="1">
        <v>2.6143265092708041E-3</v>
      </c>
      <c r="H302" s="1">
        <v>-2.8712104968503702</v>
      </c>
      <c r="I302" s="1">
        <v>-5.946748763672721</v>
      </c>
    </row>
    <row r="303" spans="1:9" x14ac:dyDescent="0.25">
      <c r="A303" s="2" t="s">
        <v>164</v>
      </c>
      <c r="B303" s="1">
        <v>2005</v>
      </c>
      <c r="C303" s="1">
        <v>24863</v>
      </c>
      <c r="D303" s="1">
        <v>280</v>
      </c>
      <c r="E303" s="1">
        <v>25219</v>
      </c>
      <c r="F303" s="1">
        <v>1.014318465189237</v>
      </c>
      <c r="G303" s="1">
        <v>1.1261714193781925E-2</v>
      </c>
      <c r="H303" s="1">
        <v>1.4216924093849143E-2</v>
      </c>
      <c r="I303" s="1">
        <v>-4.4863464303991085</v>
      </c>
    </row>
    <row r="304" spans="1:9" x14ac:dyDescent="0.25">
      <c r="A304" s="2" t="s">
        <v>235</v>
      </c>
      <c r="B304" s="1">
        <v>2005</v>
      </c>
      <c r="C304" s="1">
        <v>24863</v>
      </c>
      <c r="D304" s="1">
        <v>4294</v>
      </c>
      <c r="E304" s="1">
        <v>121743</v>
      </c>
      <c r="F304" s="1">
        <v>4.8965531110485463</v>
      </c>
      <c r="G304" s="1">
        <v>0.1727064312432128</v>
      </c>
      <c r="H304" s="1">
        <v>1.5885315108570552</v>
      </c>
      <c r="I304" s="1">
        <v>-1.7561620551296317</v>
      </c>
    </row>
    <row r="305" spans="1:9" x14ac:dyDescent="0.25">
      <c r="A305" s="2" t="s">
        <v>330</v>
      </c>
      <c r="B305" s="1">
        <v>2005</v>
      </c>
      <c r="C305" s="1">
        <v>24863</v>
      </c>
      <c r="D305" s="1">
        <v>767</v>
      </c>
      <c r="E305" s="1">
        <v>31438</v>
      </c>
      <c r="F305" s="1">
        <v>1.2644491815147005</v>
      </c>
      <c r="G305" s="1">
        <v>3.0849052809395486E-2</v>
      </c>
      <c r="H305" s="1">
        <v>0.23463659771982529</v>
      </c>
      <c r="I305" s="1">
        <v>-3.4786492322011018</v>
      </c>
    </row>
    <row r="306" spans="1:9" x14ac:dyDescent="0.25">
      <c r="A306" s="2" t="s">
        <v>363</v>
      </c>
      <c r="B306" s="1">
        <v>2005</v>
      </c>
      <c r="C306" s="1">
        <v>24863</v>
      </c>
      <c r="D306" s="1">
        <v>17</v>
      </c>
      <c r="E306" s="1">
        <v>4925</v>
      </c>
      <c r="F306" s="1">
        <v>0.19808550858705706</v>
      </c>
      <c r="G306" s="1">
        <v>6.8374693319390263E-4</v>
      </c>
      <c r="H306" s="1">
        <v>-1.6190564799621687</v>
      </c>
      <c r="I306" s="1">
        <v>-7.2879226895121416</v>
      </c>
    </row>
    <row r="307" spans="1:9" x14ac:dyDescent="0.25">
      <c r="A307" s="2" t="s">
        <v>447</v>
      </c>
      <c r="B307" s="1">
        <v>2005</v>
      </c>
      <c r="C307" s="1">
        <v>24863</v>
      </c>
      <c r="D307" s="1">
        <v>35</v>
      </c>
      <c r="E307" s="1">
        <v>5635</v>
      </c>
      <c r="F307" s="1">
        <v>0.22664199814986125</v>
      </c>
      <c r="G307" s="1">
        <v>1.4077142742227407E-3</v>
      </c>
      <c r="H307" s="1">
        <v>-1.4843836070944814</v>
      </c>
      <c r="I307" s="1">
        <v>-6.5657879720789438</v>
      </c>
    </row>
    <row r="308" spans="1:9" x14ac:dyDescent="0.25">
      <c r="A308" s="2" t="s">
        <v>545</v>
      </c>
      <c r="B308" s="1">
        <v>2005</v>
      </c>
      <c r="C308" s="1">
        <v>24863</v>
      </c>
      <c r="D308" s="1">
        <v>29</v>
      </c>
      <c r="E308" s="1">
        <v>10846</v>
      </c>
      <c r="F308" s="1">
        <v>0.43623054337770983</v>
      </c>
      <c r="G308" s="1">
        <v>1.166391827213128E-3</v>
      </c>
      <c r="H308" s="1">
        <v>-0.82958440616735207</v>
      </c>
      <c r="I308" s="1">
        <v>-6.7538402035818841</v>
      </c>
    </row>
    <row r="309" spans="1:9" x14ac:dyDescent="0.25">
      <c r="A309" s="2" t="s">
        <v>584</v>
      </c>
      <c r="B309" s="1">
        <v>2005</v>
      </c>
      <c r="C309" s="1">
        <v>24863</v>
      </c>
      <c r="D309" s="1">
        <v>67</v>
      </c>
      <c r="E309" s="1">
        <v>9367</v>
      </c>
      <c r="F309" s="1">
        <v>0.37674456018984032</v>
      </c>
      <c r="G309" s="1">
        <v>2.6947673249406749E-3</v>
      </c>
      <c r="H309" s="1">
        <v>-0.97618788035922743</v>
      </c>
      <c r="I309" s="1">
        <v>-5.9164434141773921</v>
      </c>
    </row>
    <row r="310" spans="1:9" x14ac:dyDescent="0.25">
      <c r="A310" s="2" t="s">
        <v>618</v>
      </c>
      <c r="B310" s="1">
        <v>2005</v>
      </c>
      <c r="C310" s="1">
        <v>24863</v>
      </c>
      <c r="D310" s="1">
        <v>22</v>
      </c>
      <c r="E310" s="1">
        <v>3740</v>
      </c>
      <c r="F310" s="1">
        <v>0.15042432530265856</v>
      </c>
      <c r="G310" s="1">
        <v>8.8484897236857979E-4</v>
      </c>
      <c r="H310" s="1">
        <v>-1.8942951431597803</v>
      </c>
      <c r="I310" s="1">
        <v>-7.0300935802100417</v>
      </c>
    </row>
    <row r="311" spans="1:9" x14ac:dyDescent="0.25">
      <c r="A311" s="2" t="s">
        <v>679</v>
      </c>
      <c r="B311" s="1">
        <v>2005</v>
      </c>
      <c r="C311" s="1">
        <v>24863</v>
      </c>
      <c r="D311" s="1">
        <v>1350</v>
      </c>
      <c r="E311" s="1">
        <v>668119</v>
      </c>
      <c r="F311" s="1">
        <v>26.872018662269234</v>
      </c>
      <c r="G311" s="1">
        <v>5.4297550577162852E-2</v>
      </c>
      <c r="H311" s="1">
        <v>3.2910855467972926</v>
      </c>
      <c r="I311" s="1">
        <v>-2.9132761621358827</v>
      </c>
    </row>
    <row r="312" spans="1:9" x14ac:dyDescent="0.25">
      <c r="A312" s="2" t="s">
        <v>708</v>
      </c>
      <c r="B312" s="1">
        <v>2005</v>
      </c>
      <c r="C312" s="1">
        <v>24863</v>
      </c>
      <c r="D312" s="1">
        <v>13975</v>
      </c>
      <c r="E312" s="1">
        <v>1429074</v>
      </c>
      <c r="F312" s="1">
        <v>57.477939106302536</v>
      </c>
      <c r="G312" s="1">
        <v>0.56208019949322285</v>
      </c>
      <c r="H312" s="1">
        <v>4.0514012064675375</v>
      </c>
      <c r="I312" s="1">
        <v>-0.57611073554505809</v>
      </c>
    </row>
    <row r="313" spans="1:9" x14ac:dyDescent="0.25">
      <c r="A313" s="2" t="s">
        <v>744</v>
      </c>
      <c r="B313" s="1">
        <v>2005</v>
      </c>
      <c r="C313" s="1">
        <v>24863</v>
      </c>
      <c r="D313" s="1">
        <v>150</v>
      </c>
      <c r="E313" s="1">
        <v>9176</v>
      </c>
      <c r="F313" s="1">
        <v>0.36906246229336764</v>
      </c>
      <c r="G313" s="1">
        <v>6.0330611752403172E-3</v>
      </c>
      <c r="H313" s="1">
        <v>-0.99678937475915141</v>
      </c>
      <c r="I313" s="1">
        <v>-5.1105007394721023</v>
      </c>
    </row>
    <row r="314" spans="1:9" x14ac:dyDescent="0.25">
      <c r="A314" s="2" t="s">
        <v>800</v>
      </c>
      <c r="B314" s="1">
        <v>2005</v>
      </c>
      <c r="C314" s="1">
        <v>24863</v>
      </c>
      <c r="D314" s="1">
        <v>75</v>
      </c>
      <c r="E314" s="1">
        <v>6840</v>
      </c>
      <c r="F314" s="1">
        <v>0.27510758959095843</v>
      </c>
      <c r="G314" s="1">
        <v>3.0165305876201586E-3</v>
      </c>
      <c r="H314" s="1">
        <v>-1.2905930229517619</v>
      </c>
      <c r="I314" s="1">
        <v>-5.8036479200320477</v>
      </c>
    </row>
    <row r="315" spans="1:9" x14ac:dyDescent="0.25">
      <c r="A315" s="2" t="s">
        <v>979</v>
      </c>
      <c r="B315" s="1">
        <v>2005</v>
      </c>
      <c r="C315" s="1">
        <v>24863</v>
      </c>
      <c r="D315" s="1">
        <v>1174</v>
      </c>
      <c r="E315" s="1">
        <v>207736</v>
      </c>
      <c r="F315" s="1">
        <v>8.3552266419981507</v>
      </c>
      <c r="G315" s="1">
        <v>4.7218758798214217E-2</v>
      </c>
      <c r="H315" s="1">
        <v>2.1228872881902898</v>
      </c>
      <c r="I315" s="1">
        <v>-3.0529640331803161</v>
      </c>
    </row>
    <row r="316" spans="1:9" x14ac:dyDescent="0.25">
      <c r="A316" s="2" t="s">
        <v>38</v>
      </c>
      <c r="B316" s="1">
        <v>2005</v>
      </c>
      <c r="C316" s="1">
        <v>24863</v>
      </c>
      <c r="D316" s="1">
        <v>53</v>
      </c>
      <c r="E316" s="1">
        <v>21942</v>
      </c>
      <c r="F316" s="1">
        <v>0.8825161887141536</v>
      </c>
      <c r="G316" s="1">
        <v>2.1316816152515787E-3</v>
      </c>
      <c r="H316" s="1">
        <v>-0.12497814619092171</v>
      </c>
      <c r="I316" s="1">
        <v>-6.1508441200162363</v>
      </c>
    </row>
    <row r="317" spans="1:9" x14ac:dyDescent="0.25">
      <c r="A317" s="2" t="s">
        <v>73</v>
      </c>
      <c r="B317" s="1">
        <v>2005</v>
      </c>
      <c r="C317" s="1">
        <v>24863</v>
      </c>
      <c r="D317" s="1">
        <v>1128</v>
      </c>
      <c r="E317" s="1">
        <v>114299</v>
      </c>
      <c r="F317" s="1">
        <v>4.5971523951252866</v>
      </c>
      <c r="G317" s="1">
        <v>4.5368620037807186E-2</v>
      </c>
      <c r="H317" s="1">
        <v>1.5254370672698854</v>
      </c>
      <c r="I317" s="1">
        <v>-3.0929346015103536</v>
      </c>
    </row>
    <row r="318" spans="1:9" x14ac:dyDescent="0.25">
      <c r="A318" s="2" t="s">
        <v>105</v>
      </c>
      <c r="B318" s="1">
        <v>2005</v>
      </c>
      <c r="C318" s="1">
        <v>24863</v>
      </c>
      <c r="D318" s="1">
        <v>215</v>
      </c>
      <c r="E318" s="1">
        <v>34056</v>
      </c>
      <c r="F318" s="1">
        <v>1.3697462092265615</v>
      </c>
      <c r="G318" s="1">
        <v>8.6473876845111208E-3</v>
      </c>
      <c r="H318" s="1">
        <v>0.31462547393963031</v>
      </c>
      <c r="I318" s="1">
        <v>-4.7504980054406953</v>
      </c>
    </row>
    <row r="319" spans="1:9" x14ac:dyDescent="0.25">
      <c r="A319" s="2" t="s">
        <v>134</v>
      </c>
      <c r="B319" s="1">
        <v>2005</v>
      </c>
      <c r="C319" s="1">
        <v>24863</v>
      </c>
      <c r="D319" s="1">
        <v>1</v>
      </c>
      <c r="E319" s="1">
        <v>287</v>
      </c>
      <c r="F319" s="1">
        <v>1.1543257048626474E-2</v>
      </c>
      <c r="G319" s="1">
        <v>4.0220407834935444E-5</v>
      </c>
      <c r="H319" s="1">
        <v>-4.4616538178087364</v>
      </c>
      <c r="I319" s="1">
        <v>-10.121136033568359</v>
      </c>
    </row>
    <row r="320" spans="1:9" x14ac:dyDescent="0.25">
      <c r="A320" s="2" t="s">
        <v>239</v>
      </c>
      <c r="B320" s="1">
        <v>2005</v>
      </c>
      <c r="C320" s="1">
        <v>24863</v>
      </c>
      <c r="D320" s="1">
        <v>296</v>
      </c>
      <c r="E320" s="1">
        <v>23142</v>
      </c>
      <c r="F320" s="1">
        <v>0.93078067811607612</v>
      </c>
      <c r="G320" s="1">
        <v>1.1905240719140892E-2</v>
      </c>
      <c r="H320" s="1">
        <v>-7.1731606132075146E-2</v>
      </c>
      <c r="I320" s="1">
        <v>-4.4307765792442977</v>
      </c>
    </row>
    <row r="321" spans="1:9" x14ac:dyDescent="0.25">
      <c r="A321" s="2" t="s">
        <v>365</v>
      </c>
      <c r="B321" s="1">
        <v>2005</v>
      </c>
      <c r="C321" s="1">
        <v>24863</v>
      </c>
      <c r="D321" s="1">
        <v>8</v>
      </c>
      <c r="E321" s="1">
        <v>1080</v>
      </c>
      <c r="F321" s="1">
        <v>4.3438040461730283E-2</v>
      </c>
      <c r="G321" s="1">
        <v>3.2176326267948355E-4</v>
      </c>
      <c r="H321" s="1">
        <v>-3.1364197134500924</v>
      </c>
      <c r="I321" s="1">
        <v>-8.0416944918885225</v>
      </c>
    </row>
    <row r="322" spans="1:9" x14ac:dyDescent="0.25">
      <c r="A322" s="2" t="s">
        <v>424</v>
      </c>
      <c r="B322" s="1">
        <v>2005</v>
      </c>
      <c r="C322" s="1">
        <v>24863</v>
      </c>
      <c r="D322" s="1">
        <v>717</v>
      </c>
      <c r="E322" s="1">
        <v>20916</v>
      </c>
      <c r="F322" s="1">
        <v>0.84125005027550981</v>
      </c>
      <c r="G322" s="1">
        <v>2.8838032417648714E-2</v>
      </c>
      <c r="H322" s="1">
        <v>-0.17286633826033673</v>
      </c>
      <c r="I322" s="1">
        <v>-3.5460601929687376</v>
      </c>
    </row>
    <row r="323" spans="1:9" x14ac:dyDescent="0.25">
      <c r="A323" s="2" t="s">
        <v>451</v>
      </c>
      <c r="B323" s="1">
        <v>2005</v>
      </c>
      <c r="C323" s="1">
        <v>24863</v>
      </c>
      <c r="D323" s="1">
        <v>159</v>
      </c>
      <c r="E323" s="1">
        <v>5780</v>
      </c>
      <c r="F323" s="1">
        <v>0.23247395728592687</v>
      </c>
      <c r="G323" s="1">
        <v>6.3950448457547361E-3</v>
      </c>
      <c r="H323" s="1">
        <v>-1.4589770719019348</v>
      </c>
      <c r="I323" s="1">
        <v>-5.0522318313481263</v>
      </c>
    </row>
    <row r="324" spans="1:9" x14ac:dyDescent="0.25">
      <c r="A324" s="2" t="s">
        <v>550</v>
      </c>
      <c r="B324" s="1">
        <v>2005</v>
      </c>
      <c r="C324" s="1">
        <v>24863</v>
      </c>
      <c r="D324" s="1">
        <v>17</v>
      </c>
      <c r="E324" s="1">
        <v>1891</v>
      </c>
      <c r="F324" s="1">
        <v>7.6056791215862923E-2</v>
      </c>
      <c r="G324" s="1">
        <v>6.8374693319390263E-4</v>
      </c>
      <c r="H324" s="1">
        <v>-2.5762749649099006</v>
      </c>
      <c r="I324" s="1">
        <v>-7.2879226895121416</v>
      </c>
    </row>
    <row r="325" spans="1:9" x14ac:dyDescent="0.25">
      <c r="A325" s="2" t="s">
        <v>587</v>
      </c>
      <c r="B325" s="1">
        <v>2005</v>
      </c>
      <c r="C325" s="1">
        <v>24863</v>
      </c>
      <c r="D325" s="1">
        <v>22</v>
      </c>
      <c r="E325" s="1">
        <v>3300</v>
      </c>
      <c r="F325" s="1">
        <v>0.13272734585528698</v>
      </c>
      <c r="G325" s="1">
        <v>8.8484897236857979E-4</v>
      </c>
      <c r="H325" s="1">
        <v>-2.0194582861137862</v>
      </c>
      <c r="I325" s="1">
        <v>-7.0300935802100417</v>
      </c>
    </row>
    <row r="326" spans="1:9" x14ac:dyDescent="0.25">
      <c r="A326" s="2" t="s">
        <v>712</v>
      </c>
      <c r="B326" s="1">
        <v>2005</v>
      </c>
      <c r="C326" s="1">
        <v>24863</v>
      </c>
      <c r="D326" s="1">
        <v>1282</v>
      </c>
      <c r="E326" s="1">
        <v>25440</v>
      </c>
      <c r="F326" s="1">
        <v>1.0232071753207577</v>
      </c>
      <c r="G326" s="1">
        <v>5.156256284438724E-2</v>
      </c>
      <c r="H326" s="1">
        <v>2.2941983885700394E-2</v>
      </c>
      <c r="I326" s="1">
        <v>-2.9649593960877425</v>
      </c>
    </row>
    <row r="327" spans="1:9" x14ac:dyDescent="0.25">
      <c r="A327" s="2" t="s">
        <v>747</v>
      </c>
      <c r="B327" s="1">
        <v>2005</v>
      </c>
      <c r="C327" s="1">
        <v>24863</v>
      </c>
      <c r="D327" s="1">
        <v>19</v>
      </c>
      <c r="E327" s="1">
        <v>779</v>
      </c>
      <c r="F327" s="1">
        <v>3.1331697703414714E-2</v>
      </c>
      <c r="G327" s="1">
        <v>7.6418774886377345E-4</v>
      </c>
      <c r="H327" s="1">
        <v>-3.4631249876976096</v>
      </c>
      <c r="I327" s="1">
        <v>-7.1766970544019175</v>
      </c>
    </row>
    <row r="328" spans="1:9" x14ac:dyDescent="0.25">
      <c r="A328" s="2" t="s">
        <v>775</v>
      </c>
      <c r="B328" s="1">
        <v>2005</v>
      </c>
      <c r="C328" s="1">
        <v>24863</v>
      </c>
      <c r="D328" s="1">
        <v>46</v>
      </c>
      <c r="E328" s="1">
        <v>1886</v>
      </c>
      <c r="F328" s="1">
        <v>7.5855689176688251E-2</v>
      </c>
      <c r="G328" s="1">
        <v>1.8501387604070306E-3</v>
      </c>
      <c r="H328" s="1">
        <v>-2.5789225703749552</v>
      </c>
      <c r="I328" s="1">
        <v>-6.2924946370792627</v>
      </c>
    </row>
    <row r="329" spans="1:9" x14ac:dyDescent="0.25">
      <c r="A329" s="2" t="s">
        <v>869</v>
      </c>
      <c r="B329" s="1">
        <v>2005</v>
      </c>
      <c r="C329" s="1">
        <v>24863</v>
      </c>
      <c r="D329" s="1">
        <v>718</v>
      </c>
      <c r="E329" s="1">
        <v>285993</v>
      </c>
      <c r="F329" s="1">
        <v>11.502755097936694</v>
      </c>
      <c r="G329" s="1">
        <v>2.887825282548365E-2</v>
      </c>
      <c r="H329" s="1">
        <v>2.4425865804096256</v>
      </c>
      <c r="I329" s="1">
        <v>-3.5446664645201338</v>
      </c>
    </row>
    <row r="330" spans="1:9" x14ac:dyDescent="0.25">
      <c r="A330" s="2" t="s">
        <v>900</v>
      </c>
      <c r="B330" s="1">
        <v>2005</v>
      </c>
      <c r="C330" s="1">
        <v>24863</v>
      </c>
      <c r="D330" s="1">
        <v>6687</v>
      </c>
      <c r="E330" s="1">
        <v>847927</v>
      </c>
      <c r="F330" s="1">
        <v>34.103969754253306</v>
      </c>
      <c r="G330" s="1">
        <v>0.26895386719221331</v>
      </c>
      <c r="H330" s="1">
        <v>3.5294137925945037</v>
      </c>
      <c r="I330" s="1">
        <v>-1.3132154115143795</v>
      </c>
    </row>
    <row r="331" spans="1:9" x14ac:dyDescent="0.25">
      <c r="A331" s="2" t="s">
        <v>933</v>
      </c>
      <c r="B331" s="1">
        <v>2005</v>
      </c>
      <c r="C331" s="1">
        <v>24863</v>
      </c>
      <c r="D331" s="1">
        <v>1345</v>
      </c>
      <c r="E331" s="1">
        <v>64929</v>
      </c>
      <c r="F331" s="1">
        <v>2.6114708603145238</v>
      </c>
      <c r="G331" s="1">
        <v>5.4096448537988173E-2</v>
      </c>
      <c r="H331" s="1">
        <v>0.95991361061428115</v>
      </c>
      <c r="I331" s="1">
        <v>-2.9169867415324187</v>
      </c>
    </row>
    <row r="332" spans="1:9" x14ac:dyDescent="0.25">
      <c r="A332" s="2" t="s">
        <v>77</v>
      </c>
      <c r="B332" s="1">
        <v>2005</v>
      </c>
      <c r="C332" s="1">
        <v>24863</v>
      </c>
      <c r="D332" s="1">
        <v>501</v>
      </c>
      <c r="E332" s="1">
        <v>77771</v>
      </c>
      <c r="F332" s="1">
        <v>3.1279813377307648</v>
      </c>
      <c r="G332" s="1">
        <v>2.015042432530266E-2</v>
      </c>
      <c r="H332" s="1">
        <v>1.1403878564666623</v>
      </c>
      <c r="I332" s="1">
        <v>-3.9045299324834932</v>
      </c>
    </row>
    <row r="333" spans="1:9" x14ac:dyDescent="0.25">
      <c r="A333" s="2" t="s">
        <v>137</v>
      </c>
      <c r="B333" s="1">
        <v>2005</v>
      </c>
      <c r="C333" s="1">
        <v>24863</v>
      </c>
      <c r="D333" s="1">
        <v>32</v>
      </c>
      <c r="E333" s="1">
        <v>1072</v>
      </c>
      <c r="F333" s="1">
        <v>4.3116277199050798E-2</v>
      </c>
      <c r="G333" s="1">
        <v>1.2870530507179342E-3</v>
      </c>
      <c r="H333" s="1">
        <v>-3.1438546919376105</v>
      </c>
      <c r="I333" s="1">
        <v>-6.6554001307686317</v>
      </c>
    </row>
    <row r="334" spans="1:9" x14ac:dyDescent="0.25">
      <c r="A334" s="2" t="s">
        <v>169</v>
      </c>
      <c r="B334" s="1">
        <v>2005</v>
      </c>
      <c r="C334" s="1">
        <v>24863</v>
      </c>
      <c r="D334" s="1">
        <v>168</v>
      </c>
      <c r="E334" s="1">
        <v>11881</v>
      </c>
      <c r="F334" s="1">
        <v>0.47785866548686806</v>
      </c>
      <c r="G334" s="1">
        <v>6.757028516269155E-3</v>
      </c>
      <c r="H334" s="1">
        <v>-0.73844026911007055</v>
      </c>
      <c r="I334" s="1">
        <v>-4.997172054165099</v>
      </c>
    </row>
    <row r="335" spans="1:9" x14ac:dyDescent="0.25">
      <c r="A335" s="2" t="s">
        <v>243</v>
      </c>
      <c r="B335" s="1">
        <v>2005</v>
      </c>
      <c r="C335" s="1">
        <v>24863</v>
      </c>
      <c r="D335" s="1">
        <v>162</v>
      </c>
      <c r="E335" s="1">
        <v>9302</v>
      </c>
      <c r="F335" s="1">
        <v>0.37413023368056952</v>
      </c>
      <c r="G335" s="1">
        <v>6.5157060692595421E-3</v>
      </c>
      <c r="H335" s="1">
        <v>-0.98315132378431569</v>
      </c>
      <c r="I335" s="1">
        <v>-5.0335396983359741</v>
      </c>
    </row>
    <row r="336" spans="1:9" x14ac:dyDescent="0.25">
      <c r="A336" s="2" t="s">
        <v>303</v>
      </c>
      <c r="B336" s="1">
        <v>2005</v>
      </c>
      <c r="C336" s="1">
        <v>24863</v>
      </c>
      <c r="D336" s="1">
        <v>188</v>
      </c>
      <c r="E336" s="1">
        <v>1504</v>
      </c>
      <c r="F336" s="1">
        <v>6.0491493383742913E-2</v>
      </c>
      <c r="G336" s="1">
        <v>7.5614366729678641E-3</v>
      </c>
      <c r="H336" s="1">
        <v>-2.8052525290585728</v>
      </c>
      <c r="I336" s="1">
        <v>-4.8846940707384086</v>
      </c>
    </row>
    <row r="337" spans="1:9" x14ac:dyDescent="0.25">
      <c r="A337" s="2" t="s">
        <v>367</v>
      </c>
      <c r="B337" s="1">
        <v>2005</v>
      </c>
      <c r="C337" s="1">
        <v>24863</v>
      </c>
      <c r="D337" s="1">
        <v>658</v>
      </c>
      <c r="E337" s="1">
        <v>133554</v>
      </c>
      <c r="F337" s="1">
        <v>5.3715963479869684</v>
      </c>
      <c r="G337" s="1">
        <v>2.6465028355387523E-2</v>
      </c>
      <c r="H337" s="1">
        <v>1.681125135850307</v>
      </c>
      <c r="I337" s="1">
        <v>-3.6319311022430409</v>
      </c>
    </row>
    <row r="338" spans="1:9" x14ac:dyDescent="0.25">
      <c r="A338" s="2" t="s">
        <v>398</v>
      </c>
      <c r="B338" s="1">
        <v>2005</v>
      </c>
      <c r="C338" s="1">
        <v>24863</v>
      </c>
      <c r="D338" s="1">
        <v>444</v>
      </c>
      <c r="E338" s="1">
        <v>50147</v>
      </c>
      <c r="F338" s="1">
        <v>2.0169327916985078</v>
      </c>
      <c r="G338" s="1">
        <v>1.7857861078711339E-2</v>
      </c>
      <c r="H338" s="1">
        <v>0.70157793749401898</v>
      </c>
      <c r="I338" s="1">
        <v>-4.0253114711361331</v>
      </c>
    </row>
    <row r="339" spans="1:9" x14ac:dyDescent="0.25">
      <c r="A339" s="2" t="s">
        <v>517</v>
      </c>
      <c r="B339" s="1">
        <v>2005</v>
      </c>
      <c r="C339" s="1">
        <v>24863</v>
      </c>
      <c r="D339" s="1">
        <v>95</v>
      </c>
      <c r="E339" s="1">
        <v>14715</v>
      </c>
      <c r="F339" s="1">
        <v>0.5918433012910751</v>
      </c>
      <c r="G339" s="1">
        <v>3.8209387443188672E-3</v>
      </c>
      <c r="H339" s="1">
        <v>-0.52451337290078481</v>
      </c>
      <c r="I339" s="1">
        <v>-5.567259141967817</v>
      </c>
    </row>
    <row r="340" spans="1:9" x14ac:dyDescent="0.25">
      <c r="A340" s="2" t="s">
        <v>553</v>
      </c>
      <c r="B340" s="1">
        <v>2005</v>
      </c>
      <c r="C340" s="1">
        <v>24863</v>
      </c>
      <c r="D340" s="1">
        <v>20</v>
      </c>
      <c r="E340" s="1">
        <v>820</v>
      </c>
      <c r="F340" s="1">
        <v>3.2980734424647065E-2</v>
      </c>
      <c r="G340" s="1">
        <v>8.0440815669870897E-4</v>
      </c>
      <c r="H340" s="1">
        <v>-3.411831693310059</v>
      </c>
      <c r="I340" s="1">
        <v>-7.1254037600143665</v>
      </c>
    </row>
    <row r="341" spans="1:9" x14ac:dyDescent="0.25">
      <c r="A341" s="2" t="s">
        <v>657</v>
      </c>
      <c r="B341" s="1">
        <v>2005</v>
      </c>
      <c r="C341" s="1">
        <v>24863</v>
      </c>
      <c r="D341" s="1">
        <v>1087</v>
      </c>
      <c r="E341" s="1">
        <v>42854</v>
      </c>
      <c r="F341" s="1">
        <v>1.7236053573583237</v>
      </c>
      <c r="G341" s="1">
        <v>4.3719583316574828E-2</v>
      </c>
      <c r="H341" s="1">
        <v>0.54441823499231312</v>
      </c>
      <c r="I341" s="1">
        <v>-3.1299591464471486</v>
      </c>
    </row>
    <row r="342" spans="1:9" x14ac:dyDescent="0.25">
      <c r="A342" s="2" t="s">
        <v>685</v>
      </c>
      <c r="B342" s="1">
        <v>2005</v>
      </c>
      <c r="C342" s="1">
        <v>24863</v>
      </c>
      <c r="D342" s="1">
        <v>175</v>
      </c>
      <c r="E342" s="1">
        <v>39025</v>
      </c>
      <c r="F342" s="1">
        <v>1.5696014157583558</v>
      </c>
      <c r="G342" s="1">
        <v>7.0385713711137027E-3</v>
      </c>
      <c r="H342" s="1">
        <v>0.45082171181527481</v>
      </c>
      <c r="I342" s="1">
        <v>-4.9563500596448442</v>
      </c>
    </row>
    <row r="343" spans="1:9" x14ac:dyDescent="0.25">
      <c r="A343" s="2" t="s">
        <v>749</v>
      </c>
      <c r="B343" s="1">
        <v>2005</v>
      </c>
      <c r="C343" s="1">
        <v>24863</v>
      </c>
      <c r="D343" s="1">
        <v>791</v>
      </c>
      <c r="E343" s="1">
        <v>58280</v>
      </c>
      <c r="F343" s="1">
        <v>2.344045368620038</v>
      </c>
      <c r="G343" s="1">
        <v>3.1814342597433938E-2</v>
      </c>
      <c r="H343" s="1">
        <v>0.85187822674078328</v>
      </c>
      <c r="I343" s="1">
        <v>-3.447838065800704</v>
      </c>
    </row>
    <row r="344" spans="1:9" x14ac:dyDescent="0.25">
      <c r="A344" s="2" t="s">
        <v>780</v>
      </c>
      <c r="B344" s="1">
        <v>2005</v>
      </c>
      <c r="C344" s="1">
        <v>24863</v>
      </c>
      <c r="D344" s="1">
        <v>6530</v>
      </c>
      <c r="E344" s="1">
        <v>332920</v>
      </c>
      <c r="F344" s="1">
        <v>13.390178176406708</v>
      </c>
      <c r="G344" s="1">
        <v>0.26263926316212849</v>
      </c>
      <c r="H344" s="1">
        <v>2.5945214662916736</v>
      </c>
      <c r="I344" s="1">
        <v>-1.3369738112978811</v>
      </c>
    </row>
    <row r="345" spans="1:9" x14ac:dyDescent="0.25">
      <c r="A345" s="2" t="s">
        <v>837</v>
      </c>
      <c r="B345" s="1">
        <v>2005</v>
      </c>
      <c r="C345" s="1">
        <v>24863</v>
      </c>
      <c r="D345" s="1">
        <v>326</v>
      </c>
      <c r="E345" s="1">
        <v>50346</v>
      </c>
      <c r="F345" s="1">
        <v>2.0249366528576598</v>
      </c>
      <c r="G345" s="1">
        <v>1.3111852954188956E-2</v>
      </c>
      <c r="H345" s="1">
        <v>0.70553841752976632</v>
      </c>
      <c r="I345" s="1">
        <v>-4.3342386522016501</v>
      </c>
    </row>
    <row r="346" spans="1:9" x14ac:dyDescent="0.25">
      <c r="A346" s="2" t="s">
        <v>871</v>
      </c>
      <c r="B346" s="1">
        <v>2005</v>
      </c>
      <c r="C346" s="1">
        <v>24863</v>
      </c>
      <c r="D346" s="1">
        <v>216</v>
      </c>
      <c r="E346" s="1">
        <v>63004</v>
      </c>
      <c r="F346" s="1">
        <v>2.5340465752322729</v>
      </c>
      <c r="G346" s="1">
        <v>8.6876080923460556E-3</v>
      </c>
      <c r="H346" s="1">
        <v>0.92981746185326808</v>
      </c>
      <c r="I346" s="1">
        <v>-4.7458576258841934</v>
      </c>
    </row>
    <row r="347" spans="1:9" x14ac:dyDescent="0.25">
      <c r="A347" s="2" t="s">
        <v>982</v>
      </c>
      <c r="B347" s="1">
        <v>2005</v>
      </c>
      <c r="C347" s="1">
        <v>24863</v>
      </c>
      <c r="D347" s="1">
        <v>4211</v>
      </c>
      <c r="E347" s="1">
        <v>142812</v>
      </c>
      <c r="F347" s="1">
        <v>5.7439568837228006</v>
      </c>
      <c r="G347" s="1">
        <v>0.16936813739291318</v>
      </c>
      <c r="H347" s="1">
        <v>1.7481483254020822</v>
      </c>
      <c r="I347" s="1">
        <v>-1.77568060540643</v>
      </c>
    </row>
    <row r="348" spans="1:9" x14ac:dyDescent="0.25">
      <c r="A348" s="2" t="s">
        <v>46</v>
      </c>
      <c r="B348" s="1">
        <v>2005</v>
      </c>
      <c r="C348" s="1">
        <v>24863</v>
      </c>
      <c r="D348" s="1">
        <v>100</v>
      </c>
      <c r="E348" s="1">
        <v>15965</v>
      </c>
      <c r="F348" s="1">
        <v>0.64211881108474445</v>
      </c>
      <c r="G348" s="1">
        <v>4.0220407834935445E-3</v>
      </c>
      <c r="H348" s="1">
        <v>-0.44298192841947548</v>
      </c>
      <c r="I348" s="1">
        <v>-5.5159658475802669</v>
      </c>
    </row>
    <row r="349" spans="1:9" x14ac:dyDescent="0.25">
      <c r="A349" s="2" t="s">
        <v>78</v>
      </c>
      <c r="B349" s="1">
        <v>2005</v>
      </c>
      <c r="C349" s="1">
        <v>24863</v>
      </c>
      <c r="D349" s="1">
        <v>80</v>
      </c>
      <c r="E349" s="1">
        <v>10973</v>
      </c>
      <c r="F349" s="1">
        <v>0.44133853517274663</v>
      </c>
      <c r="G349" s="1">
        <v>3.2176326267948359E-3</v>
      </c>
      <c r="H349" s="1">
        <v>-0.81794304457755884</v>
      </c>
      <c r="I349" s="1">
        <v>-5.7391093988944766</v>
      </c>
    </row>
    <row r="350" spans="1:9" x14ac:dyDescent="0.25">
      <c r="A350" s="2" t="s">
        <v>111</v>
      </c>
      <c r="B350" s="1">
        <v>2005</v>
      </c>
      <c r="C350" s="1">
        <v>24863</v>
      </c>
      <c r="D350" s="1">
        <v>764</v>
      </c>
      <c r="E350" s="1">
        <v>112758</v>
      </c>
      <c r="F350" s="1">
        <v>4.5351727466516509</v>
      </c>
      <c r="G350" s="1">
        <v>3.072839158589068E-2</v>
      </c>
      <c r="H350" s="1">
        <v>1.5118631747162978</v>
      </c>
      <c r="I350" s="1">
        <v>-3.4825682444018375</v>
      </c>
    </row>
    <row r="351" spans="1:9" x14ac:dyDescent="0.25">
      <c r="A351" s="2" t="s">
        <v>172</v>
      </c>
      <c r="B351" s="1">
        <v>2005</v>
      </c>
      <c r="C351" s="1">
        <v>24863</v>
      </c>
      <c r="D351" s="1">
        <v>230</v>
      </c>
      <c r="E351" s="1">
        <v>13432</v>
      </c>
      <c r="F351" s="1">
        <v>0.54024051803885287</v>
      </c>
      <c r="G351" s="1">
        <v>9.2506938020351526E-3</v>
      </c>
      <c r="H351" s="1">
        <v>-0.6157408348109813</v>
      </c>
      <c r="I351" s="1">
        <v>-4.6830567246451622</v>
      </c>
    </row>
    <row r="352" spans="1:9" x14ac:dyDescent="0.25">
      <c r="A352" s="2" t="s">
        <v>206</v>
      </c>
      <c r="B352" s="1">
        <v>2005</v>
      </c>
      <c r="C352" s="1">
        <v>24863</v>
      </c>
      <c r="D352" s="1">
        <v>739</v>
      </c>
      <c r="E352" s="1">
        <v>19305</v>
      </c>
      <c r="F352" s="1">
        <v>0.77645497325342883</v>
      </c>
      <c r="G352" s="1">
        <v>2.9722881390017296E-2</v>
      </c>
      <c r="H352" s="1">
        <v>-0.25301662487002119</v>
      </c>
      <c r="I352" s="1">
        <v>-3.5158381126201563</v>
      </c>
    </row>
    <row r="353" spans="1:9" x14ac:dyDescent="0.25">
      <c r="A353" s="2" t="s">
        <v>246</v>
      </c>
      <c r="B353" s="1">
        <v>2005</v>
      </c>
      <c r="C353" s="1">
        <v>24863</v>
      </c>
      <c r="D353" s="1">
        <v>95</v>
      </c>
      <c r="E353" s="1">
        <v>21724</v>
      </c>
      <c r="F353" s="1">
        <v>0.87374813980613764</v>
      </c>
      <c r="G353" s="1">
        <v>3.8209387443188672E-3</v>
      </c>
      <c r="H353" s="1">
        <v>-0.13496311441362208</v>
      </c>
      <c r="I353" s="1">
        <v>-5.567259141967817</v>
      </c>
    </row>
    <row r="354" spans="1:9" x14ac:dyDescent="0.25">
      <c r="A354" s="2" t="s">
        <v>341</v>
      </c>
      <c r="B354" s="1">
        <v>2005</v>
      </c>
      <c r="C354" s="1">
        <v>24863</v>
      </c>
      <c r="D354" s="1">
        <v>10</v>
      </c>
      <c r="E354" s="1">
        <v>1300</v>
      </c>
      <c r="F354" s="1">
        <v>5.2286530185416083E-2</v>
      </c>
      <c r="G354" s="1">
        <v>4.0220407834935448E-4</v>
      </c>
      <c r="H354" s="1">
        <v>-2.9510164901187297</v>
      </c>
      <c r="I354" s="1">
        <v>-7.8185509405743119</v>
      </c>
    </row>
    <row r="355" spans="1:9" x14ac:dyDescent="0.25">
      <c r="A355" s="2" t="s">
        <v>370</v>
      </c>
      <c r="B355" s="1">
        <v>2005</v>
      </c>
      <c r="C355" s="1">
        <v>24863</v>
      </c>
      <c r="D355" s="1">
        <v>1833</v>
      </c>
      <c r="E355" s="1">
        <v>151489</v>
      </c>
      <c r="F355" s="1">
        <v>6.0929493625065358</v>
      </c>
      <c r="G355" s="1">
        <v>7.3724007561436669E-2</v>
      </c>
      <c r="H355" s="1">
        <v>1.8071322604664422</v>
      </c>
      <c r="I355" s="1">
        <v>-2.6074267857286531</v>
      </c>
    </row>
    <row r="356" spans="1:9" x14ac:dyDescent="0.25">
      <c r="A356" s="2" t="s">
        <v>486</v>
      </c>
      <c r="B356" s="1">
        <v>2005</v>
      </c>
      <c r="C356" s="1">
        <v>24863</v>
      </c>
      <c r="D356" s="1">
        <v>1085</v>
      </c>
      <c r="E356" s="1">
        <v>35405</v>
      </c>
      <c r="F356" s="1">
        <v>1.4240035393958894</v>
      </c>
      <c r="G356" s="1">
        <v>4.3639142500904962E-2</v>
      </c>
      <c r="H356" s="1">
        <v>0.35347229851751633</v>
      </c>
      <c r="I356" s="1">
        <v>-3.131800767593798</v>
      </c>
    </row>
    <row r="357" spans="1:9" x14ac:dyDescent="0.25">
      <c r="A357" s="2" t="s">
        <v>555</v>
      </c>
      <c r="B357" s="1">
        <v>2005</v>
      </c>
      <c r="C357" s="1">
        <v>24863</v>
      </c>
      <c r="D357" s="1">
        <v>405</v>
      </c>
      <c r="E357" s="1">
        <v>17717</v>
      </c>
      <c r="F357" s="1">
        <v>0.71258496561155127</v>
      </c>
      <c r="G357" s="1">
        <v>1.6289265173148857E-2</v>
      </c>
      <c r="H357" s="1">
        <v>-0.33885612396792064</v>
      </c>
      <c r="I357" s="1">
        <v>-4.117248966461819</v>
      </c>
    </row>
    <row r="358" spans="1:9" x14ac:dyDescent="0.25">
      <c r="A358" s="2" t="s">
        <v>627</v>
      </c>
      <c r="B358" s="1">
        <v>2005</v>
      </c>
      <c r="C358" s="1">
        <v>24863</v>
      </c>
      <c r="D358" s="1">
        <v>95</v>
      </c>
      <c r="E358" s="1">
        <v>10985</v>
      </c>
      <c r="F358" s="1">
        <v>0.44182118006676585</v>
      </c>
      <c r="G358" s="1">
        <v>3.8209387443188672E-3</v>
      </c>
      <c r="H358" s="1">
        <v>-0.81685004874964739</v>
      </c>
      <c r="I358" s="1">
        <v>-5.567259141967817</v>
      </c>
    </row>
    <row r="359" spans="1:9" x14ac:dyDescent="0.25">
      <c r="A359" s="2" t="s">
        <v>661</v>
      </c>
      <c r="B359" s="1">
        <v>2005</v>
      </c>
      <c r="C359" s="1">
        <v>24863</v>
      </c>
      <c r="D359" s="1">
        <v>821</v>
      </c>
      <c r="E359" s="1">
        <v>26854</v>
      </c>
      <c r="F359" s="1">
        <v>1.0800788319993564</v>
      </c>
      <c r="G359" s="1">
        <v>3.3020954832481998E-2</v>
      </c>
      <c r="H359" s="1">
        <v>7.7034031064295364E-2</v>
      </c>
      <c r="I359" s="1">
        <v>-3.41061292411593</v>
      </c>
    </row>
    <row r="360" spans="1:9" x14ac:dyDescent="0.25">
      <c r="A360" s="2" t="s">
        <v>688</v>
      </c>
      <c r="B360" s="1">
        <v>2005</v>
      </c>
      <c r="C360" s="1">
        <v>24863</v>
      </c>
      <c r="D360" s="1">
        <v>67</v>
      </c>
      <c r="E360" s="1">
        <v>11055</v>
      </c>
      <c r="F360" s="1">
        <v>0.44463660861521137</v>
      </c>
      <c r="G360" s="1">
        <v>2.6947673249406749E-3</v>
      </c>
      <c r="H360" s="1">
        <v>-0.81049794027681132</v>
      </c>
      <c r="I360" s="1">
        <v>-5.9164434141773921</v>
      </c>
    </row>
    <row r="361" spans="1:9" x14ac:dyDescent="0.25">
      <c r="A361" s="2" t="s">
        <v>751</v>
      </c>
      <c r="B361" s="1">
        <v>2005</v>
      </c>
      <c r="C361" s="1">
        <v>24863</v>
      </c>
      <c r="D361" s="1">
        <v>4178</v>
      </c>
      <c r="E361" s="1">
        <v>266615</v>
      </c>
      <c r="F361" s="1">
        <v>10.723364034911315</v>
      </c>
      <c r="G361" s="1">
        <v>0.1680408639343603</v>
      </c>
      <c r="H361" s="1">
        <v>2.3724249156416408</v>
      </c>
      <c r="I361" s="1">
        <v>-1.7835480914518469</v>
      </c>
    </row>
    <row r="362" spans="1:9" x14ac:dyDescent="0.25">
      <c r="A362" s="2" t="s">
        <v>782</v>
      </c>
      <c r="B362" s="1">
        <v>2005</v>
      </c>
      <c r="C362" s="1">
        <v>24863</v>
      </c>
      <c r="D362" s="1">
        <v>890</v>
      </c>
      <c r="E362" s="1">
        <v>154861</v>
      </c>
      <c r="F362" s="1">
        <v>6.228572577725938</v>
      </c>
      <c r="G362" s="1">
        <v>3.579616297309255E-2</v>
      </c>
      <c r="H362" s="1">
        <v>1.8291471857969419</v>
      </c>
      <c r="I362" s="1">
        <v>-3.3299145708421722</v>
      </c>
    </row>
    <row r="363" spans="1:9" x14ac:dyDescent="0.25">
      <c r="A363" s="2" t="s">
        <v>807</v>
      </c>
      <c r="B363" s="1">
        <v>2005</v>
      </c>
      <c r="C363" s="1">
        <v>24863</v>
      </c>
      <c r="D363" s="1">
        <v>246</v>
      </c>
      <c r="E363" s="1">
        <v>18024</v>
      </c>
      <c r="F363" s="1">
        <v>0.72493263081687653</v>
      </c>
      <c r="G363" s="1">
        <v>9.8942203273941192E-3</v>
      </c>
      <c r="H363" s="1">
        <v>-0.32167655145627755</v>
      </c>
      <c r="I363" s="1">
        <v>-4.6158044976359953</v>
      </c>
    </row>
    <row r="364" spans="1:9" x14ac:dyDescent="0.25">
      <c r="A364" s="2" t="s">
        <v>872</v>
      </c>
      <c r="B364" s="1">
        <v>2005</v>
      </c>
      <c r="C364" s="1">
        <v>24863</v>
      </c>
      <c r="D364" s="1">
        <v>305</v>
      </c>
      <c r="E364" s="1">
        <v>12931</v>
      </c>
      <c r="F364" s="1">
        <v>0.52009009371355031</v>
      </c>
      <c r="G364" s="1">
        <v>1.2267224389655312E-2</v>
      </c>
      <c r="H364" s="1">
        <v>-0.65375322527250623</v>
      </c>
      <c r="I364" s="1">
        <v>-4.4008242569609459</v>
      </c>
    </row>
    <row r="365" spans="1:9" x14ac:dyDescent="0.25">
      <c r="A365" s="2" t="s">
        <v>10</v>
      </c>
      <c r="B365" s="1">
        <v>2005</v>
      </c>
      <c r="C365" s="1">
        <v>24863</v>
      </c>
      <c r="D365" s="1">
        <v>1092</v>
      </c>
      <c r="E365" s="1">
        <v>43745</v>
      </c>
      <c r="F365" s="1">
        <v>1.7594417407392511</v>
      </c>
      <c r="G365" s="1">
        <v>4.3920685355749507E-2</v>
      </c>
      <c r="H365" s="1">
        <v>0.56499656597200698</v>
      </c>
      <c r="I365" s="1">
        <v>-3.1253698772635077</v>
      </c>
    </row>
    <row r="366" spans="1:9" x14ac:dyDescent="0.25">
      <c r="A366" s="2" t="s">
        <v>50</v>
      </c>
      <c r="B366" s="1">
        <v>2005</v>
      </c>
      <c r="C366" s="1">
        <v>24863</v>
      </c>
      <c r="D366" s="1">
        <v>180</v>
      </c>
      <c r="E366" s="1">
        <v>35040</v>
      </c>
      <c r="F366" s="1">
        <v>1.409323090536138</v>
      </c>
      <c r="G366" s="1">
        <v>7.2396734102883799E-3</v>
      </c>
      <c r="H366" s="1">
        <v>0.34310951148196978</v>
      </c>
      <c r="I366" s="1">
        <v>-4.9281791826781474</v>
      </c>
    </row>
    <row r="367" spans="1:9" x14ac:dyDescent="0.25">
      <c r="A367" s="2" t="s">
        <v>80</v>
      </c>
      <c r="B367" s="1">
        <v>2005</v>
      </c>
      <c r="C367" s="1">
        <v>24863</v>
      </c>
      <c r="D367" s="1">
        <v>955</v>
      </c>
      <c r="E367" s="1">
        <v>67428</v>
      </c>
      <c r="F367" s="1">
        <v>2.7119816594940271</v>
      </c>
      <c r="G367" s="1">
        <v>3.841048948236335E-2</v>
      </c>
      <c r="H367" s="1">
        <v>0.99767960733184047</v>
      </c>
      <c r="I367" s="1">
        <v>-3.2594246930876278</v>
      </c>
    </row>
    <row r="368" spans="1:9" x14ac:dyDescent="0.25">
      <c r="A368" s="2" t="s">
        <v>175</v>
      </c>
      <c r="B368" s="1">
        <v>2005</v>
      </c>
      <c r="C368" s="1">
        <v>24863</v>
      </c>
      <c r="D368" s="1">
        <v>193</v>
      </c>
      <c r="E368" s="1">
        <v>9190</v>
      </c>
      <c r="F368" s="1">
        <v>0.36962554800305675</v>
      </c>
      <c r="G368" s="1">
        <v>7.7625387121425414E-3</v>
      </c>
      <c r="H368" s="1">
        <v>-0.99526481821862522</v>
      </c>
      <c r="I368" s="1">
        <v>-4.8584458446634722</v>
      </c>
    </row>
    <row r="369" spans="1:9" x14ac:dyDescent="0.25">
      <c r="A369" s="2" t="s">
        <v>209</v>
      </c>
      <c r="B369" s="1">
        <v>2005</v>
      </c>
      <c r="C369" s="1">
        <v>24863</v>
      </c>
      <c r="D369" s="1">
        <v>166</v>
      </c>
      <c r="E369" s="1">
        <v>15868</v>
      </c>
      <c r="F369" s="1">
        <v>0.63821743152475563</v>
      </c>
      <c r="G369" s="1">
        <v>6.6765877005992838E-3</v>
      </c>
      <c r="H369" s="1">
        <v>-0.44907625193413725</v>
      </c>
      <c r="I369" s="1">
        <v>-5.009148245211815</v>
      </c>
    </row>
    <row r="370" spans="1:9" x14ac:dyDescent="0.25">
      <c r="A370" s="2" t="s">
        <v>345</v>
      </c>
      <c r="B370" s="1">
        <v>2005</v>
      </c>
      <c r="C370" s="1">
        <v>24863</v>
      </c>
      <c r="D370" s="1">
        <v>240</v>
      </c>
      <c r="E370" s="1">
        <v>26690</v>
      </c>
      <c r="F370" s="1">
        <v>1.073482685114427</v>
      </c>
      <c r="G370" s="1">
        <v>9.6528978803845072E-3</v>
      </c>
      <c r="H370" s="1">
        <v>7.0908208830211816E-2</v>
      </c>
      <c r="I370" s="1">
        <v>-4.6404971102263666</v>
      </c>
    </row>
    <row r="371" spans="1:9" x14ac:dyDescent="0.25">
      <c r="A371" s="2" t="s">
        <v>373</v>
      </c>
      <c r="B371" s="1">
        <v>2005</v>
      </c>
      <c r="C371" s="1">
        <v>24863</v>
      </c>
      <c r="D371" s="1">
        <v>2606</v>
      </c>
      <c r="E371" s="1">
        <v>97362</v>
      </c>
      <c r="F371" s="1">
        <v>3.9159393476249851</v>
      </c>
      <c r="G371" s="1">
        <v>0.10481438281784178</v>
      </c>
      <c r="H371" s="1">
        <v>1.3650552361992336</v>
      </c>
      <c r="I371" s="1">
        <v>-2.2555642758835677</v>
      </c>
    </row>
    <row r="372" spans="1:9" x14ac:dyDescent="0.25">
      <c r="A372" s="2" t="s">
        <v>403</v>
      </c>
      <c r="B372" s="1">
        <v>2005</v>
      </c>
      <c r="C372" s="1">
        <v>24863</v>
      </c>
      <c r="D372" s="1">
        <v>1780</v>
      </c>
      <c r="E372" s="1">
        <v>34694</v>
      </c>
      <c r="F372" s="1">
        <v>1.3954068294252504</v>
      </c>
      <c r="G372" s="1">
        <v>7.1592325946185101E-2</v>
      </c>
      <c r="H372" s="1">
        <v>0.33318600675299631</v>
      </c>
      <c r="I372" s="1">
        <v>-2.6367673902822268</v>
      </c>
    </row>
    <row r="373" spans="1:9" x14ac:dyDescent="0.25">
      <c r="A373" s="2" t="s">
        <v>487</v>
      </c>
      <c r="B373" s="1">
        <v>2005</v>
      </c>
      <c r="C373" s="1">
        <v>24863</v>
      </c>
      <c r="D373" s="1">
        <v>13</v>
      </c>
      <c r="E373" s="1">
        <v>117</v>
      </c>
      <c r="F373" s="1">
        <v>4.7057877166874476E-3</v>
      </c>
      <c r="G373" s="1">
        <v>5.2286530185416077E-4</v>
      </c>
      <c r="H373" s="1">
        <v>-5.3589620987706015</v>
      </c>
      <c r="I373" s="1">
        <v>-7.5561866761068215</v>
      </c>
    </row>
    <row r="374" spans="1:9" x14ac:dyDescent="0.25">
      <c r="A374" s="2" t="s">
        <v>593</v>
      </c>
      <c r="B374" s="1">
        <v>2005</v>
      </c>
      <c r="C374" s="1">
        <v>24863</v>
      </c>
      <c r="D374" s="1">
        <v>403</v>
      </c>
      <c r="E374" s="1">
        <v>9264</v>
      </c>
      <c r="F374" s="1">
        <v>0.37260185818284197</v>
      </c>
      <c r="G374" s="1">
        <v>1.6208824357478984E-2</v>
      </c>
      <c r="H374" s="1">
        <v>-0.98724483375558147</v>
      </c>
      <c r="I374" s="1">
        <v>-4.1221994716216752</v>
      </c>
    </row>
    <row r="375" spans="1:9" x14ac:dyDescent="0.25">
      <c r="A375" s="2" t="s">
        <v>662</v>
      </c>
      <c r="B375" s="1">
        <v>2005</v>
      </c>
      <c r="C375" s="1">
        <v>24863</v>
      </c>
      <c r="D375" s="1">
        <v>745</v>
      </c>
      <c r="E375" s="1">
        <v>106185</v>
      </c>
      <c r="F375" s="1">
        <v>4.2708040059526207</v>
      </c>
      <c r="G375" s="1">
        <v>2.9964203837026908E-2</v>
      </c>
      <c r="H375" s="1">
        <v>1.4518021013080413</v>
      </c>
      <c r="I375" s="1">
        <v>-3.5077518151887985</v>
      </c>
    </row>
    <row r="376" spans="1:9" x14ac:dyDescent="0.25">
      <c r="A376" s="2" t="s">
        <v>721</v>
      </c>
      <c r="B376" s="1">
        <v>2005</v>
      </c>
      <c r="C376" s="1">
        <v>24863</v>
      </c>
      <c r="D376" s="1">
        <v>15</v>
      </c>
      <c r="E376" s="1">
        <v>2550</v>
      </c>
      <c r="F376" s="1">
        <v>0.10256203997908539</v>
      </c>
      <c r="G376" s="1">
        <v>6.033061175240317E-4</v>
      </c>
      <c r="H376" s="1">
        <v>-2.2772873954158861</v>
      </c>
      <c r="I376" s="1">
        <v>-7.4130858324661482</v>
      </c>
    </row>
    <row r="377" spans="1:9" x14ac:dyDescent="0.25">
      <c r="A377" s="2" t="s">
        <v>840</v>
      </c>
      <c r="B377" s="1">
        <v>2005</v>
      </c>
      <c r="C377" s="1">
        <v>24863</v>
      </c>
      <c r="D377" s="1">
        <v>5616</v>
      </c>
      <c r="E377" s="1">
        <v>113430</v>
      </c>
      <c r="F377" s="1">
        <v>4.5622008607167279</v>
      </c>
      <c r="G377" s="1">
        <v>0.22587781040099747</v>
      </c>
      <c r="H377" s="1">
        <v>1.5178051519847304</v>
      </c>
      <c r="I377" s="1">
        <v>-1.487761087862711</v>
      </c>
    </row>
    <row r="378" spans="1:9" x14ac:dyDescent="0.25">
      <c r="A378" s="2" t="s">
        <v>876</v>
      </c>
      <c r="B378" s="1">
        <v>2005</v>
      </c>
      <c r="C378" s="1">
        <v>24863</v>
      </c>
      <c r="D378" s="1">
        <v>175</v>
      </c>
      <c r="E378" s="1">
        <v>4086</v>
      </c>
      <c r="F378" s="1">
        <v>0.16434058641354624</v>
      </c>
      <c r="G378" s="1">
        <v>7.0385713711137027E-3</v>
      </c>
      <c r="H378" s="1">
        <v>-1.8058142581907906</v>
      </c>
      <c r="I378" s="1">
        <v>-4.9563500596448442</v>
      </c>
    </row>
    <row r="379" spans="1:9" x14ac:dyDescent="0.25">
      <c r="A379" s="2" t="s">
        <v>54</v>
      </c>
      <c r="B379" s="1">
        <v>2005</v>
      </c>
      <c r="C379" s="1">
        <v>24863</v>
      </c>
      <c r="D379" s="1">
        <v>460</v>
      </c>
      <c r="E379" s="1">
        <v>42672</v>
      </c>
      <c r="F379" s="1">
        <v>1.7162852431323654</v>
      </c>
      <c r="G379" s="1">
        <v>1.8501387604070305E-2</v>
      </c>
      <c r="H379" s="1">
        <v>0.54016221285343757</v>
      </c>
      <c r="I379" s="1">
        <v>-3.9899095440852173</v>
      </c>
    </row>
    <row r="380" spans="1:9" x14ac:dyDescent="0.25">
      <c r="A380" s="2" t="s">
        <v>115</v>
      </c>
      <c r="B380" s="1">
        <v>2005</v>
      </c>
      <c r="C380" s="1">
        <v>24863</v>
      </c>
      <c r="D380" s="1">
        <v>1755</v>
      </c>
      <c r="E380" s="1">
        <v>104514</v>
      </c>
      <c r="F380" s="1">
        <v>4.2035957044604428</v>
      </c>
      <c r="G380" s="1">
        <v>7.0586815750311713E-2</v>
      </c>
      <c r="H380" s="1">
        <v>1.4359402791371587</v>
      </c>
      <c r="I380" s="1">
        <v>-2.6509118976683919</v>
      </c>
    </row>
    <row r="381" spans="1:9" x14ac:dyDescent="0.25">
      <c r="A381" s="2" t="s">
        <v>144</v>
      </c>
      <c r="B381" s="1">
        <v>2005</v>
      </c>
      <c r="C381" s="1">
        <v>24863</v>
      </c>
      <c r="D381" s="1">
        <v>300</v>
      </c>
      <c r="E381" s="1">
        <v>23781</v>
      </c>
      <c r="F381" s="1">
        <v>0.9564815187225999</v>
      </c>
      <c r="G381" s="1">
        <v>1.2066122350480634E-2</v>
      </c>
      <c r="H381" s="1">
        <v>-4.4493812063092358E-2</v>
      </c>
      <c r="I381" s="1">
        <v>-4.4173535589121569</v>
      </c>
    </row>
    <row r="382" spans="1:9" x14ac:dyDescent="0.25">
      <c r="A382" s="2" t="s">
        <v>177</v>
      </c>
      <c r="B382" s="1">
        <v>2005</v>
      </c>
      <c r="C382" s="1">
        <v>24863</v>
      </c>
      <c r="D382" s="1">
        <v>176</v>
      </c>
      <c r="E382" s="1">
        <v>62145</v>
      </c>
      <c r="F382" s="1">
        <v>2.4994972449020634</v>
      </c>
      <c r="G382" s="1">
        <v>7.0787917789486383E-3</v>
      </c>
      <c r="H382" s="1">
        <v>0.91608960961125396</v>
      </c>
      <c r="I382" s="1">
        <v>-4.9506520385302064</v>
      </c>
    </row>
    <row r="383" spans="1:9" x14ac:dyDescent="0.25">
      <c r="A383" s="2" t="s">
        <v>213</v>
      </c>
      <c r="B383" s="1">
        <v>2005</v>
      </c>
      <c r="C383" s="1">
        <v>24863</v>
      </c>
      <c r="D383" s="1">
        <v>53</v>
      </c>
      <c r="E383" s="1">
        <v>901</v>
      </c>
      <c r="F383" s="1">
        <v>3.6238587459276835E-2</v>
      </c>
      <c r="G383" s="1">
        <v>2.1316816152515787E-3</v>
      </c>
      <c r="H383" s="1">
        <v>-3.3176307759600201</v>
      </c>
      <c r="I383" s="1">
        <v>-6.1508441200162363</v>
      </c>
    </row>
    <row r="384" spans="1:9" x14ac:dyDescent="0.25">
      <c r="A384" s="2" t="s">
        <v>281</v>
      </c>
      <c r="B384" s="1">
        <v>2005</v>
      </c>
      <c r="C384" s="1">
        <v>24863</v>
      </c>
      <c r="D384" s="1">
        <v>1042</v>
      </c>
      <c r="E384" s="1">
        <v>27584</v>
      </c>
      <c r="F384" s="1">
        <v>1.1094397297188594</v>
      </c>
      <c r="G384" s="1">
        <v>4.1909664964002738E-2</v>
      </c>
      <c r="H384" s="1">
        <v>0.10385513989506172</v>
      </c>
      <c r="I384" s="1">
        <v>-3.1722388112550455</v>
      </c>
    </row>
    <row r="385" spans="1:9" x14ac:dyDescent="0.25">
      <c r="A385" s="2" t="s">
        <v>376</v>
      </c>
      <c r="B385" s="1">
        <v>2005</v>
      </c>
      <c r="C385" s="1">
        <v>24863</v>
      </c>
      <c r="D385" s="1">
        <v>111</v>
      </c>
      <c r="E385" s="1">
        <v>27696</v>
      </c>
      <c r="F385" s="1">
        <v>1.113944415396372</v>
      </c>
      <c r="G385" s="1">
        <v>4.4644652696778347E-3</v>
      </c>
      <c r="H385" s="1">
        <v>0.10790724384763242</v>
      </c>
      <c r="I385" s="1">
        <v>-5.4116058322560239</v>
      </c>
    </row>
    <row r="386" spans="1:9" x14ac:dyDescent="0.25">
      <c r="A386" s="2" t="s">
        <v>491</v>
      </c>
      <c r="B386" s="1">
        <v>2005</v>
      </c>
      <c r="C386" s="1">
        <v>24863</v>
      </c>
      <c r="D386" s="1">
        <v>32</v>
      </c>
      <c r="E386" s="1">
        <v>608</v>
      </c>
      <c r="F386" s="1">
        <v>2.445400796364075E-2</v>
      </c>
      <c r="G386" s="1">
        <v>1.2870530507179342E-3</v>
      </c>
      <c r="H386" s="1">
        <v>-3.710961151602191</v>
      </c>
      <c r="I386" s="1">
        <v>-6.6554001307686317</v>
      </c>
    </row>
    <row r="387" spans="1:9" x14ac:dyDescent="0.25">
      <c r="A387" s="2" t="s">
        <v>560</v>
      </c>
      <c r="B387" s="1">
        <v>2005</v>
      </c>
      <c r="C387" s="1">
        <v>24863</v>
      </c>
      <c r="D387" s="1">
        <v>256</v>
      </c>
      <c r="E387" s="1">
        <v>68538</v>
      </c>
      <c r="F387" s="1">
        <v>2.7566263121908055</v>
      </c>
      <c r="G387" s="1">
        <v>1.0296424405743474E-2</v>
      </c>
      <c r="H387" s="1">
        <v>1.014007581393644</v>
      </c>
      <c r="I387" s="1">
        <v>-4.5759585890887955</v>
      </c>
    </row>
    <row r="388" spans="1:9" x14ac:dyDescent="0.25">
      <c r="A388" s="2" t="s">
        <v>631</v>
      </c>
      <c r="B388" s="1">
        <v>2005</v>
      </c>
      <c r="C388" s="1">
        <v>24863</v>
      </c>
      <c r="D388" s="1">
        <v>19</v>
      </c>
      <c r="E388" s="1">
        <v>2565</v>
      </c>
      <c r="F388" s="1">
        <v>0.10316534609660942</v>
      </c>
      <c r="G388" s="1">
        <v>7.6418774886377345E-4</v>
      </c>
      <c r="H388" s="1">
        <v>-2.2714222759634879</v>
      </c>
      <c r="I388" s="1">
        <v>-7.1766970544019175</v>
      </c>
    </row>
    <row r="389" spans="1:9" x14ac:dyDescent="0.25">
      <c r="A389" s="2" t="s">
        <v>693</v>
      </c>
      <c r="B389" s="1">
        <v>2005</v>
      </c>
      <c r="C389" s="1">
        <v>24863</v>
      </c>
      <c r="D389" s="1">
        <v>838</v>
      </c>
      <c r="E389" s="1">
        <v>32911</v>
      </c>
      <c r="F389" s="1">
        <v>1.3236938422555604</v>
      </c>
      <c r="G389" s="1">
        <v>3.3704701765675901E-2</v>
      </c>
      <c r="H389" s="1">
        <v>0.28042619380832745</v>
      </c>
      <c r="I389" s="1">
        <v>-3.390117933086275</v>
      </c>
    </row>
    <row r="390" spans="1:9" x14ac:dyDescent="0.25">
      <c r="A390" s="2" t="s">
        <v>725</v>
      </c>
      <c r="B390" s="1">
        <v>2005</v>
      </c>
      <c r="C390" s="1">
        <v>24863</v>
      </c>
      <c r="D390" s="1">
        <v>523</v>
      </c>
      <c r="E390" s="1">
        <v>52900</v>
      </c>
      <c r="F390" s="1">
        <v>2.1276595744680851</v>
      </c>
      <c r="G390" s="1">
        <v>2.1035273297671239E-2</v>
      </c>
      <c r="H390" s="1">
        <v>0.75502258427803282</v>
      </c>
      <c r="I390" s="1">
        <v>-3.861554569503435</v>
      </c>
    </row>
    <row r="391" spans="1:9" x14ac:dyDescent="0.25">
      <c r="A391" s="2" t="s">
        <v>754</v>
      </c>
      <c r="B391" s="1">
        <v>2005</v>
      </c>
      <c r="C391" s="1">
        <v>24863</v>
      </c>
      <c r="D391" s="1">
        <v>199</v>
      </c>
      <c r="E391" s="1">
        <v>18905</v>
      </c>
      <c r="F391" s="1">
        <v>0.76036681011945462</v>
      </c>
      <c r="G391" s="1">
        <v>8.0038611591521543E-3</v>
      </c>
      <c r="H391" s="1">
        <v>-0.27395431724332475</v>
      </c>
      <c r="I391" s="1">
        <v>-4.8278312088438655</v>
      </c>
    </row>
    <row r="392" spans="1:9" x14ac:dyDescent="0.25">
      <c r="A392" s="2" t="s">
        <v>811</v>
      </c>
      <c r="B392" s="1">
        <v>2005</v>
      </c>
      <c r="C392" s="1">
        <v>24863</v>
      </c>
      <c r="D392" s="1">
        <v>343</v>
      </c>
      <c r="E392" s="1">
        <v>27751</v>
      </c>
      <c r="F392" s="1">
        <v>1.1161565378272935</v>
      </c>
      <c r="G392" s="1">
        <v>1.3795599887382859E-2</v>
      </c>
      <c r="H392" s="1">
        <v>0.10989112099297624</v>
      </c>
      <c r="I392" s="1">
        <v>-4.2834055864024183</v>
      </c>
    </row>
    <row r="393" spans="1:9" x14ac:dyDescent="0.25">
      <c r="A393" s="2" t="s">
        <v>880</v>
      </c>
      <c r="B393" s="1">
        <v>2005</v>
      </c>
      <c r="C393" s="1">
        <v>24863</v>
      </c>
      <c r="D393" s="1">
        <v>1129</v>
      </c>
      <c r="E393" s="1">
        <v>105938</v>
      </c>
      <c r="F393" s="1">
        <v>4.2608695652173916</v>
      </c>
      <c r="G393" s="1">
        <v>4.5408840445642119E-2</v>
      </c>
      <c r="H393" s="1">
        <v>1.4494732627414222</v>
      </c>
      <c r="I393" s="1">
        <v>-3.092048469418696</v>
      </c>
    </row>
    <row r="394" spans="1:9" x14ac:dyDescent="0.25">
      <c r="A394" s="2" t="s">
        <v>937</v>
      </c>
      <c r="B394" s="1">
        <v>2005</v>
      </c>
      <c r="C394" s="1">
        <v>24863</v>
      </c>
      <c r="D394" s="1">
        <v>246</v>
      </c>
      <c r="E394" s="1">
        <v>22140</v>
      </c>
      <c r="F394" s="1">
        <v>0.89047982946547077</v>
      </c>
      <c r="G394" s="1">
        <v>9.8942203273941192E-3</v>
      </c>
      <c r="H394" s="1">
        <v>-0.1159948273057301</v>
      </c>
      <c r="I394" s="1">
        <v>-4.6158044976359953</v>
      </c>
    </row>
    <row r="395" spans="1:9" x14ac:dyDescent="0.25">
      <c r="A395" s="2" t="s">
        <v>16</v>
      </c>
      <c r="B395" s="1">
        <v>2006</v>
      </c>
      <c r="C395" s="1">
        <v>24923</v>
      </c>
      <c r="D395" s="1">
        <v>985</v>
      </c>
      <c r="E395" s="1">
        <v>46692</v>
      </c>
      <c r="F395" s="1">
        <v>1.8734502266982305</v>
      </c>
      <c r="G395" s="1">
        <v>3.9521726918910247E-2</v>
      </c>
      <c r="H395" s="1">
        <v>0.62778177188414019</v>
      </c>
      <c r="I395" s="1">
        <v>-3.2309047097163246</v>
      </c>
    </row>
    <row r="396" spans="1:9" x14ac:dyDescent="0.25">
      <c r="A396" s="2" t="s">
        <v>85</v>
      </c>
      <c r="B396" s="1">
        <v>2006</v>
      </c>
      <c r="C396" s="1">
        <v>24923</v>
      </c>
      <c r="D396" s="1">
        <v>8</v>
      </c>
      <c r="E396" s="1">
        <v>1616</v>
      </c>
      <c r="F396" s="1">
        <v>6.4839706295389807E-2</v>
      </c>
      <c r="G396" s="1">
        <v>3.2098864502668216E-4</v>
      </c>
      <c r="H396" s="1">
        <v>-2.7358371118073728</v>
      </c>
      <c r="I396" s="1">
        <v>-8.0441048092085783</v>
      </c>
    </row>
    <row r="397" spans="1:9" x14ac:dyDescent="0.25">
      <c r="A397" s="2" t="s">
        <v>148</v>
      </c>
      <c r="B397" s="1">
        <v>2006</v>
      </c>
      <c r="C397" s="1">
        <v>24923</v>
      </c>
      <c r="D397" s="1">
        <v>444</v>
      </c>
      <c r="E397" s="1">
        <v>49894</v>
      </c>
      <c r="F397" s="1">
        <v>2.0019259318701601</v>
      </c>
      <c r="G397" s="1">
        <v>1.7814869798980861E-2</v>
      </c>
      <c r="H397" s="1">
        <v>0.69410968314076837</v>
      </c>
      <c r="I397" s="1">
        <v>-4.0277217884561889</v>
      </c>
    </row>
    <row r="398" spans="1:9" x14ac:dyDescent="0.25">
      <c r="A398" s="2" t="s">
        <v>314</v>
      </c>
      <c r="B398" s="1">
        <v>2006</v>
      </c>
      <c r="C398" s="1">
        <v>24923</v>
      </c>
      <c r="D398" s="1">
        <v>36</v>
      </c>
      <c r="E398" s="1">
        <v>10116</v>
      </c>
      <c r="F398" s="1">
        <v>0.4058901416362396</v>
      </c>
      <c r="G398" s="1">
        <v>1.4444489026200699E-3</v>
      </c>
      <c r="H398" s="1">
        <v>-0.90167274309855794</v>
      </c>
      <c r="I398" s="1">
        <v>-6.5400274124323037</v>
      </c>
    </row>
    <row r="399" spans="1:9" x14ac:dyDescent="0.25">
      <c r="A399" s="2" t="s">
        <v>380</v>
      </c>
      <c r="B399" s="1">
        <v>2006</v>
      </c>
      <c r="C399" s="1">
        <v>24923</v>
      </c>
      <c r="D399" s="1">
        <v>646</v>
      </c>
      <c r="E399" s="1">
        <v>13317</v>
      </c>
      <c r="F399" s="1">
        <v>0.53432572322754079</v>
      </c>
      <c r="G399" s="1">
        <v>2.5919833085904585E-2</v>
      </c>
      <c r="H399" s="1">
        <v>-0.62674965738626875</v>
      </c>
      <c r="I399" s="1">
        <v>-3.6527468471058118</v>
      </c>
    </row>
    <row r="400" spans="1:9" x14ac:dyDescent="0.25">
      <c r="A400" s="2" t="s">
        <v>564</v>
      </c>
      <c r="B400" s="1">
        <v>2006</v>
      </c>
      <c r="C400" s="1">
        <v>24923</v>
      </c>
      <c r="D400" s="1">
        <v>1187</v>
      </c>
      <c r="E400" s="1">
        <v>135139</v>
      </c>
      <c r="F400" s="1">
        <v>5.4222605625326006</v>
      </c>
      <c r="G400" s="1">
        <v>4.7626690205833967E-2</v>
      </c>
      <c r="H400" s="1">
        <v>1.6905128064567643</v>
      </c>
      <c r="I400" s="1">
        <v>-3.0443619562787454</v>
      </c>
    </row>
    <row r="401" spans="1:9" x14ac:dyDescent="0.25">
      <c r="A401" s="2" t="s">
        <v>601</v>
      </c>
      <c r="B401" s="1">
        <v>2006</v>
      </c>
      <c r="C401" s="1">
        <v>24923</v>
      </c>
      <c r="D401" s="1">
        <v>182</v>
      </c>
      <c r="E401" s="1">
        <v>5199</v>
      </c>
      <c r="F401" s="1">
        <v>0.20860249568671507</v>
      </c>
      <c r="G401" s="1">
        <v>7.3024916743570194E-3</v>
      </c>
      <c r="H401" s="1">
        <v>-1.5673247725046979</v>
      </c>
      <c r="I401" s="1">
        <v>-4.9195396638116184</v>
      </c>
    </row>
    <row r="402" spans="1:9" x14ac:dyDescent="0.25">
      <c r="A402" s="2" t="s">
        <v>636</v>
      </c>
      <c r="B402" s="1">
        <v>2006</v>
      </c>
      <c r="C402" s="1">
        <v>24923</v>
      </c>
      <c r="D402" s="1">
        <v>110</v>
      </c>
      <c r="E402" s="1">
        <v>5894</v>
      </c>
      <c r="F402" s="1">
        <v>0.23648838422340809</v>
      </c>
      <c r="G402" s="1">
        <v>4.4135938691168804E-3</v>
      </c>
      <c r="H402" s="1">
        <v>-1.4418561875907736</v>
      </c>
      <c r="I402" s="1">
        <v>-5.423065985095997</v>
      </c>
    </row>
    <row r="403" spans="1:9" x14ac:dyDescent="0.25">
      <c r="A403" s="2" t="s">
        <v>668</v>
      </c>
      <c r="B403" s="1">
        <v>2006</v>
      </c>
      <c r="C403" s="1">
        <v>24923</v>
      </c>
      <c r="D403" s="1">
        <v>41</v>
      </c>
      <c r="E403" s="1">
        <v>7216</v>
      </c>
      <c r="F403" s="1">
        <v>0.28953175781406731</v>
      </c>
      <c r="G403" s="1">
        <v>1.6450668057617461E-3</v>
      </c>
      <c r="H403" s="1">
        <v>-1.239490289145954</v>
      </c>
      <c r="I403" s="1">
        <v>-6.4099742841841056</v>
      </c>
    </row>
    <row r="404" spans="1:9" x14ac:dyDescent="0.25">
      <c r="A404" s="2" t="s">
        <v>756</v>
      </c>
      <c r="B404" s="1">
        <v>2006</v>
      </c>
      <c r="C404" s="1">
        <v>24923</v>
      </c>
      <c r="D404" s="1">
        <v>743</v>
      </c>
      <c r="E404" s="1">
        <v>24920</v>
      </c>
      <c r="F404" s="1">
        <v>0.99987962925811502</v>
      </c>
      <c r="G404" s="1">
        <v>2.9811820406853106E-2</v>
      </c>
      <c r="H404" s="1">
        <v>-1.203779870241373E-4</v>
      </c>
      <c r="I404" s="1">
        <v>-3.5128503061706544</v>
      </c>
    </row>
    <row r="405" spans="1:9" x14ac:dyDescent="0.25">
      <c r="A405" s="2" t="s">
        <v>815</v>
      </c>
      <c r="B405" s="1">
        <v>2006</v>
      </c>
      <c r="C405" s="1">
        <v>24923</v>
      </c>
      <c r="D405" s="1">
        <v>217</v>
      </c>
      <c r="E405" s="1">
        <v>9338</v>
      </c>
      <c r="F405" s="1">
        <v>0.37467399590739475</v>
      </c>
      <c r="G405" s="1">
        <v>8.7068169963487544E-3</v>
      </c>
      <c r="H405" s="1">
        <v>-0.98169897535753137</v>
      </c>
      <c r="I405" s="1">
        <v>-4.7436489973479539</v>
      </c>
    </row>
    <row r="406" spans="1:9" x14ac:dyDescent="0.25">
      <c r="A406" s="2" t="s">
        <v>845</v>
      </c>
      <c r="B406" s="1">
        <v>2006</v>
      </c>
      <c r="C406" s="1">
        <v>24923</v>
      </c>
      <c r="D406" s="1">
        <v>70</v>
      </c>
      <c r="E406" s="1">
        <v>10955</v>
      </c>
      <c r="F406" s="1">
        <v>0.4395538257834129</v>
      </c>
      <c r="G406" s="1">
        <v>2.8086506439834692E-3</v>
      </c>
      <c r="H406" s="1">
        <v>-0.8219950988588467</v>
      </c>
      <c r="I406" s="1">
        <v>-5.8750511088390542</v>
      </c>
    </row>
    <row r="407" spans="1:9" x14ac:dyDescent="0.25">
      <c r="A407" s="2" t="s">
        <v>884</v>
      </c>
      <c r="B407" s="1">
        <v>2006</v>
      </c>
      <c r="C407" s="1">
        <v>24923</v>
      </c>
      <c r="D407" s="1">
        <v>327</v>
      </c>
      <c r="E407" s="1">
        <v>93522</v>
      </c>
      <c r="F407" s="1">
        <v>3.7524375075231715</v>
      </c>
      <c r="G407" s="1">
        <v>1.3120410865465634E-2</v>
      </c>
      <c r="H407" s="1">
        <v>1.3224056308286924</v>
      </c>
      <c r="I407" s="1">
        <v>-4.3335861799911601</v>
      </c>
    </row>
    <row r="408" spans="1:9" x14ac:dyDescent="0.25">
      <c r="A408" s="2" t="s">
        <v>942</v>
      </c>
      <c r="B408" s="1">
        <v>2006</v>
      </c>
      <c r="C408" s="1">
        <v>24923</v>
      </c>
      <c r="D408" s="1">
        <v>73</v>
      </c>
      <c r="E408" s="1">
        <v>8554</v>
      </c>
      <c r="F408" s="1">
        <v>0.34321710869477995</v>
      </c>
      <c r="G408" s="1">
        <v>2.9290213858684747E-3</v>
      </c>
      <c r="H408" s="1">
        <v>-1.0693920621015596</v>
      </c>
      <c r="I408" s="1">
        <v>-5.8330869097400226</v>
      </c>
    </row>
    <row r="409" spans="1:9" x14ac:dyDescent="0.25">
      <c r="A409" s="2" t="s">
        <v>19</v>
      </c>
      <c r="B409" s="1">
        <v>2006</v>
      </c>
      <c r="C409" s="1">
        <v>24923</v>
      </c>
      <c r="D409" s="1">
        <v>52</v>
      </c>
      <c r="E409" s="1">
        <v>2004</v>
      </c>
      <c r="F409" s="1">
        <v>8.040765557918389E-2</v>
      </c>
      <c r="G409" s="1">
        <v>2.0864261926734342E-3</v>
      </c>
      <c r="H409" s="1">
        <v>-2.5206458886836582</v>
      </c>
      <c r="I409" s="1">
        <v>-6.1723026323069865</v>
      </c>
    </row>
    <row r="410" spans="1:9" x14ac:dyDescent="0.25">
      <c r="A410" s="2" t="s">
        <v>60</v>
      </c>
      <c r="B410" s="1">
        <v>2006</v>
      </c>
      <c r="C410" s="1">
        <v>24923</v>
      </c>
      <c r="D410" s="1">
        <v>26</v>
      </c>
      <c r="E410" s="1">
        <v>8450</v>
      </c>
      <c r="F410" s="1">
        <v>0.33904425630943308</v>
      </c>
      <c r="G410" s="1">
        <v>1.0432130963367171E-3</v>
      </c>
      <c r="H410" s="1">
        <v>-1.0816246305371939</v>
      </c>
      <c r="I410" s="1">
        <v>-6.8654498128669319</v>
      </c>
    </row>
    <row r="411" spans="1:9" x14ac:dyDescent="0.25">
      <c r="A411" s="2" t="s">
        <v>88</v>
      </c>
      <c r="B411" s="1">
        <v>2006</v>
      </c>
      <c r="C411" s="1">
        <v>24923</v>
      </c>
      <c r="D411" s="1">
        <v>196</v>
      </c>
      <c r="E411" s="1">
        <v>7623</v>
      </c>
      <c r="F411" s="1">
        <v>0.3058620551297998</v>
      </c>
      <c r="G411" s="1">
        <v>7.864221803153713E-3</v>
      </c>
      <c r="H411" s="1">
        <v>-1.1846210789001397</v>
      </c>
      <c r="I411" s="1">
        <v>-4.8454316916578968</v>
      </c>
    </row>
    <row r="412" spans="1:9" x14ac:dyDescent="0.25">
      <c r="A412" s="2" t="s">
        <v>120</v>
      </c>
      <c r="B412" s="1">
        <v>2006</v>
      </c>
      <c r="C412" s="1">
        <v>24923</v>
      </c>
      <c r="D412" s="1">
        <v>860</v>
      </c>
      <c r="E412" s="1">
        <v>29032</v>
      </c>
      <c r="F412" s="1">
        <v>1.1648677928018296</v>
      </c>
      <c r="G412" s="1">
        <v>3.4506279340368332E-2</v>
      </c>
      <c r="H412" s="1">
        <v>0.15260759800449264</v>
      </c>
      <c r="I412" s="1">
        <v>-3.3666139616408604</v>
      </c>
    </row>
    <row r="413" spans="1:9" x14ac:dyDescent="0.25">
      <c r="A413" s="2" t="s">
        <v>181</v>
      </c>
      <c r="B413" s="1">
        <v>2006</v>
      </c>
      <c r="C413" s="1">
        <v>24923</v>
      </c>
      <c r="D413" s="1">
        <v>185</v>
      </c>
      <c r="E413" s="1">
        <v>46477</v>
      </c>
      <c r="F413" s="1">
        <v>1.8648236568631384</v>
      </c>
      <c r="G413" s="1">
        <v>7.4228624162420258E-3</v>
      </c>
      <c r="H413" s="1">
        <v>0.62316649466448759</v>
      </c>
      <c r="I413" s="1">
        <v>-4.9031905258100892</v>
      </c>
    </row>
    <row r="414" spans="1:9" x14ac:dyDescent="0.25">
      <c r="A414" s="2" t="s">
        <v>220</v>
      </c>
      <c r="B414" s="1">
        <v>2006</v>
      </c>
      <c r="C414" s="1">
        <v>24923</v>
      </c>
      <c r="D414" s="1">
        <v>100</v>
      </c>
      <c r="E414" s="1">
        <v>8126</v>
      </c>
      <c r="F414" s="1">
        <v>0.32604421618585244</v>
      </c>
      <c r="G414" s="1">
        <v>4.0123580628335272E-3</v>
      </c>
      <c r="H414" s="1">
        <v>-1.1207222743407415</v>
      </c>
      <c r="I414" s="1">
        <v>-5.5183761649003227</v>
      </c>
    </row>
    <row r="415" spans="1:9" x14ac:dyDescent="0.25">
      <c r="A415" s="2" t="s">
        <v>254</v>
      </c>
      <c r="B415" s="1">
        <v>2006</v>
      </c>
      <c r="C415" s="1">
        <v>24923</v>
      </c>
      <c r="D415" s="1">
        <v>469</v>
      </c>
      <c r="E415" s="1">
        <v>79188</v>
      </c>
      <c r="F415" s="1">
        <v>3.1773061027966136</v>
      </c>
      <c r="G415" s="1">
        <v>1.8817959314689242E-2</v>
      </c>
      <c r="H415" s="1">
        <v>1.1560337002830083</v>
      </c>
      <c r="I415" s="1">
        <v>-3.9729435824421344</v>
      </c>
    </row>
    <row r="416" spans="1:9" x14ac:dyDescent="0.25">
      <c r="A416" s="2" t="s">
        <v>286</v>
      </c>
      <c r="B416" s="1">
        <v>2006</v>
      </c>
      <c r="C416" s="1">
        <v>24923</v>
      </c>
      <c r="D416" s="1">
        <v>119</v>
      </c>
      <c r="E416" s="1">
        <v>22238</v>
      </c>
      <c r="F416" s="1">
        <v>0.8922681860129198</v>
      </c>
      <c r="G416" s="1">
        <v>4.774706094771897E-3</v>
      </c>
      <c r="H416" s="1">
        <v>-0.11398853462521909</v>
      </c>
      <c r="I416" s="1">
        <v>-5.344422857776884</v>
      </c>
    </row>
    <row r="417" spans="1:9" x14ac:dyDescent="0.25">
      <c r="A417" s="2" t="s">
        <v>353</v>
      </c>
      <c r="B417" s="1">
        <v>2006</v>
      </c>
      <c r="C417" s="1">
        <v>24923</v>
      </c>
      <c r="D417" s="1">
        <v>18</v>
      </c>
      <c r="E417" s="1">
        <v>6858</v>
      </c>
      <c r="F417" s="1">
        <v>0.27516751594912331</v>
      </c>
      <c r="G417" s="1">
        <v>7.2222445131003496E-4</v>
      </c>
      <c r="H417" s="1">
        <v>-1.2903752178655479</v>
      </c>
      <c r="I417" s="1">
        <v>-7.2331745929922491</v>
      </c>
    </row>
    <row r="418" spans="1:9" x14ac:dyDescent="0.25">
      <c r="A418" s="2" t="s">
        <v>384</v>
      </c>
      <c r="B418" s="1">
        <v>2006</v>
      </c>
      <c r="C418" s="1">
        <v>24923</v>
      </c>
      <c r="D418" s="1">
        <v>2655</v>
      </c>
      <c r="E418" s="1">
        <v>42339</v>
      </c>
      <c r="F418" s="1">
        <v>1.698792280223087</v>
      </c>
      <c r="G418" s="1">
        <v>0.10652810656823015</v>
      </c>
      <c r="H418" s="1">
        <v>0.52991757519370297</v>
      </c>
      <c r="I418" s="1">
        <v>-2.2393464172123743</v>
      </c>
    </row>
    <row r="419" spans="1:9" x14ac:dyDescent="0.25">
      <c r="A419" s="2" t="s">
        <v>463</v>
      </c>
      <c r="B419" s="1">
        <v>2006</v>
      </c>
      <c r="C419" s="1">
        <v>24923</v>
      </c>
      <c r="D419" s="1">
        <v>1604</v>
      </c>
      <c r="E419" s="1">
        <v>14434</v>
      </c>
      <c r="F419" s="1">
        <v>0.57914376278939128</v>
      </c>
      <c r="G419" s="1">
        <v>6.4358223327849781E-2</v>
      </c>
      <c r="H419" s="1">
        <v>-0.54620453725619511</v>
      </c>
      <c r="I419" s="1">
        <v>-2.7432905624619539</v>
      </c>
    </row>
    <row r="420" spans="1:9" x14ac:dyDescent="0.25">
      <c r="A420" s="2" t="s">
        <v>568</v>
      </c>
      <c r="B420" s="1">
        <v>2006</v>
      </c>
      <c r="C420" s="1">
        <v>24923</v>
      </c>
      <c r="D420" s="1">
        <v>35</v>
      </c>
      <c r="E420" s="1">
        <v>8645</v>
      </c>
      <c r="F420" s="1">
        <v>0.34686835453195841</v>
      </c>
      <c r="G420" s="1">
        <v>1.4043253219917346E-3</v>
      </c>
      <c r="H420" s="1">
        <v>-1.0588099527710229</v>
      </c>
      <c r="I420" s="1">
        <v>-6.5681982893989996</v>
      </c>
    </row>
    <row r="421" spans="1:9" x14ac:dyDescent="0.25">
      <c r="A421" s="2" t="s">
        <v>603</v>
      </c>
      <c r="B421" s="1">
        <v>2006</v>
      </c>
      <c r="C421" s="1">
        <v>24923</v>
      </c>
      <c r="D421" s="1">
        <v>8</v>
      </c>
      <c r="E421" s="1">
        <v>944</v>
      </c>
      <c r="F421" s="1">
        <v>3.7876660113148497E-2</v>
      </c>
      <c r="G421" s="1">
        <v>3.2098864502668216E-4</v>
      </c>
      <c r="H421" s="1">
        <v>-3.2734201847429127</v>
      </c>
      <c r="I421" s="1">
        <v>-8.0441048092085783</v>
      </c>
    </row>
    <row r="422" spans="1:9" x14ac:dyDescent="0.25">
      <c r="A422" s="2" t="s">
        <v>698</v>
      </c>
      <c r="B422" s="1">
        <v>2006</v>
      </c>
      <c r="C422" s="1">
        <v>24923</v>
      </c>
      <c r="D422" s="1">
        <v>39</v>
      </c>
      <c r="E422" s="1">
        <v>7284</v>
      </c>
      <c r="F422" s="1">
        <v>0.29226016129679411</v>
      </c>
      <c r="G422" s="1">
        <v>1.5648196445050757E-3</v>
      </c>
      <c r="H422" s="1">
        <v>-1.2301109100409151</v>
      </c>
      <c r="I422" s="1">
        <v>-6.4599847047587673</v>
      </c>
    </row>
    <row r="423" spans="1:9" x14ac:dyDescent="0.25">
      <c r="A423" s="2" t="s">
        <v>758</v>
      </c>
      <c r="B423" s="1">
        <v>2006</v>
      </c>
      <c r="C423" s="1">
        <v>24923</v>
      </c>
      <c r="D423" s="1">
        <v>96</v>
      </c>
      <c r="E423" s="1">
        <v>5647</v>
      </c>
      <c r="F423" s="1">
        <v>0.2265778598082093</v>
      </c>
      <c r="G423" s="1">
        <v>3.8518637403201863E-3</v>
      </c>
      <c r="H423" s="1">
        <v>-1.4846666412155769</v>
      </c>
      <c r="I423" s="1">
        <v>-5.5591981594205775</v>
      </c>
    </row>
    <row r="424" spans="1:9" x14ac:dyDescent="0.25">
      <c r="A424" s="2" t="s">
        <v>791</v>
      </c>
      <c r="B424" s="1">
        <v>2006</v>
      </c>
      <c r="C424" s="1">
        <v>24923</v>
      </c>
      <c r="D424" s="1">
        <v>45</v>
      </c>
      <c r="E424" s="1">
        <v>180</v>
      </c>
      <c r="F424" s="1">
        <v>7.2222445131003487E-3</v>
      </c>
      <c r="G424" s="1">
        <v>1.8055611282750872E-3</v>
      </c>
      <c r="H424" s="1">
        <v>-4.9305894999982032</v>
      </c>
      <c r="I424" s="1">
        <v>-6.316883861118094</v>
      </c>
    </row>
    <row r="425" spans="1:9" x14ac:dyDescent="0.25">
      <c r="A425" s="2" t="s">
        <v>848</v>
      </c>
      <c r="B425" s="1">
        <v>2006</v>
      </c>
      <c r="C425" s="1">
        <v>24923</v>
      </c>
      <c r="D425" s="1">
        <v>96</v>
      </c>
      <c r="E425" s="1">
        <v>12694</v>
      </c>
      <c r="F425" s="1">
        <v>0.5093287324960879</v>
      </c>
      <c r="G425" s="1">
        <v>3.8518637403201863E-3</v>
      </c>
      <c r="H425" s="1">
        <v>-0.67466163102199828</v>
      </c>
      <c r="I425" s="1">
        <v>-5.5591981594205775</v>
      </c>
    </row>
    <row r="426" spans="1:9" x14ac:dyDescent="0.25">
      <c r="A426" s="2" t="s">
        <v>887</v>
      </c>
      <c r="B426" s="1">
        <v>2006</v>
      </c>
      <c r="C426" s="1">
        <v>24923</v>
      </c>
      <c r="D426" s="1">
        <v>7632</v>
      </c>
      <c r="E426" s="1">
        <v>167946</v>
      </c>
      <c r="F426" s="1">
        <v>6.738594872206396</v>
      </c>
      <c r="G426" s="1">
        <v>0.3062231673554548</v>
      </c>
      <c r="H426" s="1">
        <v>1.9078514272563183</v>
      </c>
      <c r="I426" s="1">
        <v>-1.1834411377602911</v>
      </c>
    </row>
    <row r="427" spans="1:9" x14ac:dyDescent="0.25">
      <c r="A427" s="2" t="s">
        <v>946</v>
      </c>
      <c r="B427" s="1">
        <v>2006</v>
      </c>
      <c r="C427" s="1">
        <v>24923</v>
      </c>
      <c r="D427" s="1">
        <v>53</v>
      </c>
      <c r="E427" s="1">
        <v>16165</v>
      </c>
      <c r="F427" s="1">
        <v>0.64859768085703973</v>
      </c>
      <c r="G427" s="1">
        <v>2.1265497733017696E-3</v>
      </c>
      <c r="H427" s="1">
        <v>-0.4329426607288801</v>
      </c>
      <c r="I427" s="1">
        <v>-6.1532544373362921</v>
      </c>
    </row>
    <row r="428" spans="1:9" x14ac:dyDescent="0.25">
      <c r="A428" s="2" t="s">
        <v>91</v>
      </c>
      <c r="B428" s="1">
        <v>2006</v>
      </c>
      <c r="C428" s="1">
        <v>24923</v>
      </c>
      <c r="D428" s="1">
        <v>1419</v>
      </c>
      <c r="E428" s="1">
        <v>99035</v>
      </c>
      <c r="F428" s="1">
        <v>3.9736388075271836</v>
      </c>
      <c r="G428" s="1">
        <v>5.6935360911607752E-2</v>
      </c>
      <c r="H428" s="1">
        <v>1.3796822511029507</v>
      </c>
      <c r="I428" s="1">
        <v>-2.865838673728371</v>
      </c>
    </row>
    <row r="429" spans="1:9" x14ac:dyDescent="0.25">
      <c r="A429" s="2" t="s">
        <v>122</v>
      </c>
      <c r="B429" s="1">
        <v>2006</v>
      </c>
      <c r="C429" s="1">
        <v>24923</v>
      </c>
      <c r="D429" s="1">
        <v>145</v>
      </c>
      <c r="E429" s="1">
        <v>8073</v>
      </c>
      <c r="F429" s="1">
        <v>0.32391766641255065</v>
      </c>
      <c r="G429" s="1">
        <v>5.8179191911086146E-3</v>
      </c>
      <c r="H429" s="1">
        <v>-1.1272659114933981</v>
      </c>
      <c r="I429" s="1">
        <v>-5.1468126084678394</v>
      </c>
    </row>
    <row r="430" spans="1:9" x14ac:dyDescent="0.25">
      <c r="A430" s="2" t="s">
        <v>152</v>
      </c>
      <c r="B430" s="1">
        <v>2006</v>
      </c>
      <c r="C430" s="1">
        <v>24923</v>
      </c>
      <c r="D430" s="1">
        <v>22</v>
      </c>
      <c r="E430" s="1">
        <v>6515</v>
      </c>
      <c r="F430" s="1">
        <v>0.26140512779360431</v>
      </c>
      <c r="G430" s="1">
        <v>8.8271877382337604E-4</v>
      </c>
      <c r="H430" s="1">
        <v>-1.3416838613294682</v>
      </c>
      <c r="I430" s="1">
        <v>-7.0325038975300975</v>
      </c>
    </row>
    <row r="431" spans="1:9" x14ac:dyDescent="0.25">
      <c r="A431" s="2" t="s">
        <v>183</v>
      </c>
      <c r="B431" s="1">
        <v>2006</v>
      </c>
      <c r="C431" s="1">
        <v>24923</v>
      </c>
      <c r="D431" s="1">
        <v>7</v>
      </c>
      <c r="E431" s="1">
        <v>791</v>
      </c>
      <c r="F431" s="1">
        <v>3.1737752277013198E-2</v>
      </c>
      <c r="G431" s="1">
        <v>2.8086506439834689E-4</v>
      </c>
      <c r="H431" s="1">
        <v>-3.4502483831207598</v>
      </c>
      <c r="I431" s="1">
        <v>-8.177636201833101</v>
      </c>
    </row>
    <row r="432" spans="1:9" x14ac:dyDescent="0.25">
      <c r="A432" s="2" t="s">
        <v>289</v>
      </c>
      <c r="B432" s="1">
        <v>2006</v>
      </c>
      <c r="C432" s="1">
        <v>24923</v>
      </c>
      <c r="D432" s="1">
        <v>880</v>
      </c>
      <c r="E432" s="1">
        <v>11869</v>
      </c>
      <c r="F432" s="1">
        <v>0.47622677847771133</v>
      </c>
      <c r="G432" s="1">
        <v>3.5308750952935043E-2</v>
      </c>
      <c r="H432" s="1">
        <v>-0.74186111283190848</v>
      </c>
      <c r="I432" s="1">
        <v>-3.3436244434161613</v>
      </c>
    </row>
    <row r="433" spans="1:9" x14ac:dyDescent="0.25">
      <c r="A433" s="2" t="s">
        <v>321</v>
      </c>
      <c r="B433" s="1">
        <v>2006</v>
      </c>
      <c r="C433" s="1">
        <v>24923</v>
      </c>
      <c r="D433" s="1">
        <v>729</v>
      </c>
      <c r="E433" s="1">
        <v>17007</v>
      </c>
      <c r="F433" s="1">
        <v>0.68238173574609795</v>
      </c>
      <c r="G433" s="1">
        <v>2.9250090278056414E-2</v>
      </c>
      <c r="H433" s="1">
        <v>-0.38216604789600028</v>
      </c>
      <c r="I433" s="1">
        <v>-3.5318726188797553</v>
      </c>
    </row>
    <row r="434" spans="1:9" x14ac:dyDescent="0.25">
      <c r="A434" s="2" t="s">
        <v>355</v>
      </c>
      <c r="B434" s="1">
        <v>2006</v>
      </c>
      <c r="C434" s="1">
        <v>24923</v>
      </c>
      <c r="D434" s="1">
        <v>1508</v>
      </c>
      <c r="E434" s="1">
        <v>57810</v>
      </c>
      <c r="F434" s="1">
        <v>2.3195441961240619</v>
      </c>
      <c r="G434" s="1">
        <v>6.050635958752959E-2</v>
      </c>
      <c r="H434" s="1">
        <v>0.84137069918810803</v>
      </c>
      <c r="I434" s="1">
        <v>-2.8050068023205124</v>
      </c>
    </row>
    <row r="435" spans="1:9" x14ac:dyDescent="0.25">
      <c r="A435" s="2" t="s">
        <v>387</v>
      </c>
      <c r="B435" s="1">
        <v>2006</v>
      </c>
      <c r="C435" s="1">
        <v>24923</v>
      </c>
      <c r="D435" s="1">
        <v>3050</v>
      </c>
      <c r="E435" s="1">
        <v>815354</v>
      </c>
      <c r="F435" s="1">
        <v>32.714921959635674</v>
      </c>
      <c r="G435" s="1">
        <v>0.12237692091642258</v>
      </c>
      <c r="H435" s="1">
        <v>3.4878313028576211</v>
      </c>
      <c r="I435" s="1">
        <v>-2.1006494812869563</v>
      </c>
    </row>
    <row r="436" spans="1:9" x14ac:dyDescent="0.25">
      <c r="A436" s="2" t="s">
        <v>411</v>
      </c>
      <c r="B436" s="1">
        <v>2006</v>
      </c>
      <c r="C436" s="1">
        <v>24923</v>
      </c>
      <c r="D436" s="1">
        <v>41</v>
      </c>
      <c r="E436" s="1">
        <v>22587</v>
      </c>
      <c r="F436" s="1">
        <v>0.90627131565220875</v>
      </c>
      <c r="G436" s="1">
        <v>1.6450668057617461E-3</v>
      </c>
      <c r="H436" s="1">
        <v>-9.8416552370181681E-2</v>
      </c>
      <c r="I436" s="1">
        <v>-6.4099742841841056</v>
      </c>
    </row>
    <row r="437" spans="1:9" x14ac:dyDescent="0.25">
      <c r="A437" s="2" t="s">
        <v>438</v>
      </c>
      <c r="B437" s="1">
        <v>2006</v>
      </c>
      <c r="C437" s="1">
        <v>24923</v>
      </c>
      <c r="D437" s="1">
        <v>134</v>
      </c>
      <c r="E437" s="1">
        <v>18238</v>
      </c>
      <c r="F437" s="1">
        <v>0.73177386349957874</v>
      </c>
      <c r="G437" s="1">
        <v>5.3765598041969264E-3</v>
      </c>
      <c r="H437" s="1">
        <v>-0.31228374239480272</v>
      </c>
      <c r="I437" s="1">
        <v>-5.2257065509375025</v>
      </c>
    </row>
    <row r="438" spans="1:9" x14ac:dyDescent="0.25">
      <c r="A438" s="2" t="s">
        <v>466</v>
      </c>
      <c r="B438" s="1">
        <v>2006</v>
      </c>
      <c r="C438" s="1">
        <v>24923</v>
      </c>
      <c r="D438" s="1">
        <v>3400</v>
      </c>
      <c r="E438" s="1">
        <v>107919</v>
      </c>
      <c r="F438" s="1">
        <v>4.3300966978293145</v>
      </c>
      <c r="G438" s="1">
        <v>0.13642017413633992</v>
      </c>
      <c r="H438" s="1">
        <v>1.465589873827239</v>
      </c>
      <c r="I438" s="1">
        <v>-1.9920156402841609</v>
      </c>
    </row>
    <row r="439" spans="1:9" x14ac:dyDescent="0.25">
      <c r="A439" s="2" t="s">
        <v>502</v>
      </c>
      <c r="B439" s="1">
        <v>2006</v>
      </c>
      <c r="C439" s="1">
        <v>24923</v>
      </c>
      <c r="D439" s="1">
        <v>1179</v>
      </c>
      <c r="E439" s="1">
        <v>37622</v>
      </c>
      <c r="F439" s="1">
        <v>1.5095293503992295</v>
      </c>
      <c r="G439" s="1">
        <v>4.7305701560807288E-2</v>
      </c>
      <c r="H439" s="1">
        <v>0.41179791376455221</v>
      </c>
      <c r="I439" s="1">
        <v>-3.0511244503510428</v>
      </c>
    </row>
    <row r="440" spans="1:9" x14ac:dyDescent="0.25">
      <c r="A440" s="2" t="s">
        <v>571</v>
      </c>
      <c r="B440" s="1">
        <v>2006</v>
      </c>
      <c r="C440" s="1">
        <v>24923</v>
      </c>
      <c r="D440" s="1">
        <v>407</v>
      </c>
      <c r="E440" s="1">
        <v>80517</v>
      </c>
      <c r="F440" s="1">
        <v>3.2306303414516711</v>
      </c>
      <c r="G440" s="1">
        <v>1.6330297315732455E-2</v>
      </c>
      <c r="H440" s="1">
        <v>1.1726772703470811</v>
      </c>
      <c r="I440" s="1">
        <v>-4.114733165445819</v>
      </c>
    </row>
    <row r="441" spans="1:9" x14ac:dyDescent="0.25">
      <c r="A441" s="2" t="s">
        <v>606</v>
      </c>
      <c r="B441" s="1">
        <v>2006</v>
      </c>
      <c r="C441" s="1">
        <v>24923</v>
      </c>
      <c r="D441" s="1">
        <v>2662</v>
      </c>
      <c r="E441" s="1">
        <v>411880</v>
      </c>
      <c r="F441" s="1">
        <v>16.526100389198731</v>
      </c>
      <c r="G441" s="1">
        <v>0.10680897163262849</v>
      </c>
      <c r="H441" s="1">
        <v>2.8049409728822736</v>
      </c>
      <c r="I441" s="1">
        <v>-2.2367133519333566</v>
      </c>
    </row>
    <row r="442" spans="1:9" x14ac:dyDescent="0.25">
      <c r="A442" s="2" t="s">
        <v>640</v>
      </c>
      <c r="B442" s="1">
        <v>2006</v>
      </c>
      <c r="C442" s="1">
        <v>24923</v>
      </c>
      <c r="D442" s="1">
        <v>225</v>
      </c>
      <c r="E442" s="1">
        <v>37328</v>
      </c>
      <c r="F442" s="1">
        <v>1.497733017694499</v>
      </c>
      <c r="G442" s="1">
        <v>9.027805641375437E-3</v>
      </c>
      <c r="H442" s="1">
        <v>0.40395264337279752</v>
      </c>
      <c r="I442" s="1">
        <v>-4.7074459486839935</v>
      </c>
    </row>
    <row r="443" spans="1:9" x14ac:dyDescent="0.25">
      <c r="A443" s="2" t="s">
        <v>672</v>
      </c>
      <c r="B443" s="1">
        <v>2006</v>
      </c>
      <c r="C443" s="1">
        <v>24923</v>
      </c>
      <c r="D443" s="1">
        <v>77</v>
      </c>
      <c r="E443" s="1">
        <v>4387</v>
      </c>
      <c r="F443" s="1">
        <v>0.17602214821650683</v>
      </c>
      <c r="G443" s="1">
        <v>3.089515708381816E-3</v>
      </c>
      <c r="H443" s="1">
        <v>-1.7371454497221996</v>
      </c>
      <c r="I443" s="1">
        <v>-5.7797409290347295</v>
      </c>
    </row>
    <row r="444" spans="1:9" x14ac:dyDescent="0.25">
      <c r="A444" s="2" t="s">
        <v>701</v>
      </c>
      <c r="B444" s="1">
        <v>2006</v>
      </c>
      <c r="C444" s="1">
        <v>24923</v>
      </c>
      <c r="D444" s="1">
        <v>318</v>
      </c>
      <c r="E444" s="1">
        <v>35338</v>
      </c>
      <c r="F444" s="1">
        <v>1.4178870922441118</v>
      </c>
      <c r="G444" s="1">
        <v>1.2759298639810616E-2</v>
      </c>
      <c r="H444" s="1">
        <v>0.34916780028818173</v>
      </c>
      <c r="I444" s="1">
        <v>-4.3614949681082367</v>
      </c>
    </row>
    <row r="445" spans="1:9" x14ac:dyDescent="0.25">
      <c r="A445" s="2" t="s">
        <v>733</v>
      </c>
      <c r="B445" s="1">
        <v>2006</v>
      </c>
      <c r="C445" s="1">
        <v>24923</v>
      </c>
      <c r="D445" s="1">
        <v>780</v>
      </c>
      <c r="E445" s="1">
        <v>252587</v>
      </c>
      <c r="F445" s="1">
        <v>10.134694860169322</v>
      </c>
      <c r="G445" s="1">
        <v>3.1296392890101513E-2</v>
      </c>
      <c r="H445" s="1">
        <v>2.3159646719193288</v>
      </c>
      <c r="I445" s="1">
        <v>-3.464252431204776</v>
      </c>
    </row>
    <row r="446" spans="1:9" x14ac:dyDescent="0.25">
      <c r="A446" s="2" t="s">
        <v>794</v>
      </c>
      <c r="B446" s="1">
        <v>2006</v>
      </c>
      <c r="C446" s="1">
        <v>24923</v>
      </c>
      <c r="D446" s="1">
        <v>17</v>
      </c>
      <c r="E446" s="1">
        <v>80377</v>
      </c>
      <c r="F446" s="1">
        <v>3.225013040163704</v>
      </c>
      <c r="G446" s="1">
        <v>6.8210087068169964E-4</v>
      </c>
      <c r="H446" s="1">
        <v>1.1709369937011747</v>
      </c>
      <c r="I446" s="1">
        <v>-7.2903330068321974</v>
      </c>
    </row>
    <row r="447" spans="1:9" x14ac:dyDescent="0.25">
      <c r="A447" s="2" t="s">
        <v>822</v>
      </c>
      <c r="B447" s="1">
        <v>2006</v>
      </c>
      <c r="C447" s="1">
        <v>24923</v>
      </c>
      <c r="D447" s="1">
        <v>66</v>
      </c>
      <c r="E447" s="1">
        <v>216379</v>
      </c>
      <c r="F447" s="1">
        <v>8.6819002527785578</v>
      </c>
      <c r="G447" s="1">
        <v>2.6481563214701279E-3</v>
      </c>
      <c r="H447" s="1">
        <v>2.1612404278432571</v>
      </c>
      <c r="I447" s="1">
        <v>-5.9338916088619884</v>
      </c>
    </row>
    <row r="448" spans="1:9" x14ac:dyDescent="0.25">
      <c r="A448" s="2" t="s">
        <v>851</v>
      </c>
      <c r="B448" s="1">
        <v>2006</v>
      </c>
      <c r="C448" s="1">
        <v>24923</v>
      </c>
      <c r="D448" s="1">
        <v>102</v>
      </c>
      <c r="E448" s="1">
        <v>21085</v>
      </c>
      <c r="F448" s="1">
        <v>0.84600569754844923</v>
      </c>
      <c r="G448" s="1">
        <v>4.0926052240901978E-3</v>
      </c>
      <c r="H448" s="1">
        <v>-0.16722918470775336</v>
      </c>
      <c r="I448" s="1">
        <v>-5.4985735376041429</v>
      </c>
    </row>
    <row r="449" spans="1:9" x14ac:dyDescent="0.25">
      <c r="A449" s="2" t="s">
        <v>891</v>
      </c>
      <c r="B449" s="1">
        <v>2006</v>
      </c>
      <c r="C449" s="1">
        <v>24923</v>
      </c>
      <c r="D449" s="1">
        <v>30</v>
      </c>
      <c r="E449" s="1">
        <v>2610</v>
      </c>
      <c r="F449" s="1">
        <v>0.10472254543995506</v>
      </c>
      <c r="G449" s="1">
        <v>1.2037074188500582E-3</v>
      </c>
      <c r="H449" s="1">
        <v>-2.2564408505716744</v>
      </c>
      <c r="I449" s="1">
        <v>-6.7223489692262586</v>
      </c>
    </row>
    <row r="450" spans="1:9" x14ac:dyDescent="0.25">
      <c r="A450" s="2" t="s">
        <v>917</v>
      </c>
      <c r="B450" s="1">
        <v>2006</v>
      </c>
      <c r="C450" s="1">
        <v>24923</v>
      </c>
      <c r="D450" s="1">
        <v>23</v>
      </c>
      <c r="E450" s="1">
        <v>204781</v>
      </c>
      <c r="F450" s="1">
        <v>8.2165469646511262</v>
      </c>
      <c r="G450" s="1">
        <v>9.2284235445171125E-4</v>
      </c>
      <c r="H450" s="1">
        <v>2.1061500435178546</v>
      </c>
      <c r="I450" s="1">
        <v>-6.9880521349592639</v>
      </c>
    </row>
    <row r="451" spans="1:9" x14ac:dyDescent="0.25">
      <c r="A451" s="2" t="s">
        <v>155</v>
      </c>
      <c r="B451" s="1">
        <v>2006</v>
      </c>
      <c r="C451" s="1">
        <v>24923</v>
      </c>
      <c r="D451" s="1">
        <v>137</v>
      </c>
      <c r="E451" s="1">
        <v>21855</v>
      </c>
      <c r="F451" s="1">
        <v>0.87690085463226741</v>
      </c>
      <c r="G451" s="1">
        <v>5.496930546081932E-3</v>
      </c>
      <c r="H451" s="1">
        <v>-0.13136134359099869</v>
      </c>
      <c r="I451" s="1">
        <v>-5.2035654250602885</v>
      </c>
    </row>
    <row r="452" spans="1:9" x14ac:dyDescent="0.25">
      <c r="A452" s="2" t="s">
        <v>187</v>
      </c>
      <c r="B452" s="1">
        <v>2006</v>
      </c>
      <c r="C452" s="1">
        <v>24923</v>
      </c>
      <c r="D452" s="1">
        <v>21</v>
      </c>
      <c r="E452" s="1">
        <v>1155</v>
      </c>
      <c r="F452" s="1">
        <v>4.6342735625727237E-2</v>
      </c>
      <c r="G452" s="1">
        <v>8.4259519319504071E-4</v>
      </c>
      <c r="H452" s="1">
        <v>-3.0716907279325198</v>
      </c>
      <c r="I452" s="1">
        <v>-7.079023913164991</v>
      </c>
    </row>
    <row r="453" spans="1:9" x14ac:dyDescent="0.25">
      <c r="A453" s="2" t="s">
        <v>226</v>
      </c>
      <c r="B453" s="1">
        <v>2006</v>
      </c>
      <c r="C453" s="1">
        <v>24923</v>
      </c>
      <c r="D453" s="1">
        <v>188</v>
      </c>
      <c r="E453" s="1">
        <v>83902</v>
      </c>
      <c r="F453" s="1">
        <v>3.3664486618785858</v>
      </c>
      <c r="G453" s="1">
        <v>7.5432331581270313E-3</v>
      </c>
      <c r="H453" s="1">
        <v>1.2138583791850301</v>
      </c>
      <c r="I453" s="1">
        <v>-4.8871043880584644</v>
      </c>
    </row>
    <row r="454" spans="1:9" x14ac:dyDescent="0.25">
      <c r="A454" s="2" t="s">
        <v>322</v>
      </c>
      <c r="B454" s="1">
        <v>2006</v>
      </c>
      <c r="C454" s="1">
        <v>24923</v>
      </c>
      <c r="D454" s="1">
        <v>839</v>
      </c>
      <c r="E454" s="1">
        <v>39483</v>
      </c>
      <c r="F454" s="1">
        <v>1.5841993339485616</v>
      </c>
      <c r="G454" s="1">
        <v>3.3663684147173294E-2</v>
      </c>
      <c r="H454" s="1">
        <v>0.46007912761401976</v>
      </c>
      <c r="I454" s="1">
        <v>-3.3913356444212073</v>
      </c>
    </row>
    <row r="455" spans="1:9" x14ac:dyDescent="0.25">
      <c r="A455" s="2" t="s">
        <v>440</v>
      </c>
      <c r="B455" s="1">
        <v>2006</v>
      </c>
      <c r="C455" s="1">
        <v>24923</v>
      </c>
      <c r="D455" s="1">
        <v>101</v>
      </c>
      <c r="E455" s="1">
        <v>3953</v>
      </c>
      <c r="F455" s="1">
        <v>0.15860851422380934</v>
      </c>
      <c r="G455" s="1">
        <v>4.0524816434618629E-3</v>
      </c>
      <c r="H455" s="1">
        <v>-1.8413162875917282</v>
      </c>
      <c r="I455" s="1">
        <v>-5.5084258340471539</v>
      </c>
    </row>
    <row r="456" spans="1:9" x14ac:dyDescent="0.25">
      <c r="A456" s="2" t="s">
        <v>537</v>
      </c>
      <c r="B456" s="1">
        <v>2006</v>
      </c>
      <c r="C456" s="1">
        <v>24923</v>
      </c>
      <c r="D456" s="1">
        <v>84</v>
      </c>
      <c r="E456" s="1">
        <v>8486</v>
      </c>
      <c r="F456" s="1">
        <v>0.3404887052120531</v>
      </c>
      <c r="G456" s="1">
        <v>3.3703807727801629E-3</v>
      </c>
      <c r="H456" s="1">
        <v>-1.0773733251261435</v>
      </c>
      <c r="I456" s="1">
        <v>-5.6927295520451002</v>
      </c>
    </row>
    <row r="457" spans="1:9" x14ac:dyDescent="0.25">
      <c r="A457" s="2" t="s">
        <v>575</v>
      </c>
      <c r="B457" s="1">
        <v>2006</v>
      </c>
      <c r="C457" s="1">
        <v>24923</v>
      </c>
      <c r="D457" s="1">
        <v>93</v>
      </c>
      <c r="E457" s="1">
        <v>5570</v>
      </c>
      <c r="F457" s="1">
        <v>0.22348834409982746</v>
      </c>
      <c r="G457" s="1">
        <v>3.7314929984351803E-3</v>
      </c>
      <c r="H457" s="1">
        <v>-1.4983960179670839</v>
      </c>
      <c r="I457" s="1">
        <v>-5.5909468577351573</v>
      </c>
    </row>
    <row r="458" spans="1:9" x14ac:dyDescent="0.25">
      <c r="A458" s="2" t="s">
        <v>609</v>
      </c>
      <c r="B458" s="1">
        <v>2006</v>
      </c>
      <c r="C458" s="1">
        <v>24923</v>
      </c>
      <c r="D458" s="1">
        <v>650</v>
      </c>
      <c r="E458" s="1">
        <v>48617</v>
      </c>
      <c r="F458" s="1">
        <v>1.9506881194077759</v>
      </c>
      <c r="G458" s="1">
        <v>2.6080327408417928E-2</v>
      </c>
      <c r="H458" s="1">
        <v>0.66818219207511265</v>
      </c>
      <c r="I458" s="1">
        <v>-3.6465739879987309</v>
      </c>
    </row>
    <row r="459" spans="1:9" x14ac:dyDescent="0.25">
      <c r="A459" s="2" t="s">
        <v>643</v>
      </c>
      <c r="B459" s="1">
        <v>2006</v>
      </c>
      <c r="C459" s="1">
        <v>24923</v>
      </c>
      <c r="D459" s="1">
        <v>116</v>
      </c>
      <c r="E459" s="1">
        <v>17938</v>
      </c>
      <c r="F459" s="1">
        <v>0.7197367893110781</v>
      </c>
      <c r="G459" s="1">
        <v>4.6543353528868915E-3</v>
      </c>
      <c r="H459" s="1">
        <v>-0.32886970421046524</v>
      </c>
      <c r="I459" s="1">
        <v>-5.3699561597820491</v>
      </c>
    </row>
    <row r="460" spans="1:9" x14ac:dyDescent="0.25">
      <c r="A460" s="2" t="s">
        <v>676</v>
      </c>
      <c r="B460" s="1">
        <v>2006</v>
      </c>
      <c r="C460" s="1">
        <v>24923</v>
      </c>
      <c r="D460" s="1">
        <v>297</v>
      </c>
      <c r="E460" s="1">
        <v>21899</v>
      </c>
      <c r="F460" s="1">
        <v>0.8786662921799141</v>
      </c>
      <c r="G460" s="1">
        <v>1.1916703446615577E-2</v>
      </c>
      <c r="H460" s="1">
        <v>-0.12935009822682353</v>
      </c>
      <c r="I460" s="1">
        <v>-4.4298142120857138</v>
      </c>
    </row>
    <row r="461" spans="1:9" x14ac:dyDescent="0.25">
      <c r="A461" s="2" t="s">
        <v>764</v>
      </c>
      <c r="B461" s="1">
        <v>2006</v>
      </c>
      <c r="C461" s="1">
        <v>24923</v>
      </c>
      <c r="D461" s="1">
        <v>44</v>
      </c>
      <c r="E461" s="1">
        <v>11172</v>
      </c>
      <c r="F461" s="1">
        <v>0.44826064277976169</v>
      </c>
      <c r="G461" s="1">
        <v>1.7654375476467521E-3</v>
      </c>
      <c r="H461" s="1">
        <v>-0.80238042382334618</v>
      </c>
      <c r="I461" s="1">
        <v>-6.3393567169701521</v>
      </c>
    </row>
    <row r="462" spans="1:9" x14ac:dyDescent="0.25">
      <c r="A462" s="2" t="s">
        <v>826</v>
      </c>
      <c r="B462" s="1">
        <v>2006</v>
      </c>
      <c r="C462" s="1">
        <v>24923</v>
      </c>
      <c r="D462" s="1">
        <v>16</v>
      </c>
      <c r="E462" s="1">
        <v>3280</v>
      </c>
      <c r="F462" s="1">
        <v>0.13160534446093969</v>
      </c>
      <c r="G462" s="1">
        <v>6.4197729005336431E-4</v>
      </c>
      <c r="H462" s="1">
        <v>-2.0279476495102244</v>
      </c>
      <c r="I462" s="1">
        <v>-7.3509576286486329</v>
      </c>
    </row>
    <row r="463" spans="1:9" x14ac:dyDescent="0.25">
      <c r="A463" s="2" t="s">
        <v>855</v>
      </c>
      <c r="B463" s="1">
        <v>2006</v>
      </c>
      <c r="C463" s="1">
        <v>24923</v>
      </c>
      <c r="D463" s="1">
        <v>316</v>
      </c>
      <c r="E463" s="1">
        <v>42976</v>
      </c>
      <c r="F463" s="1">
        <v>1.7243510010833367</v>
      </c>
      <c r="G463" s="1">
        <v>1.2679051478553947E-2</v>
      </c>
      <c r="H463" s="1">
        <v>0.5448507484345505</v>
      </c>
      <c r="I463" s="1">
        <v>-4.3678041373015013</v>
      </c>
    </row>
    <row r="464" spans="1:9" x14ac:dyDescent="0.25">
      <c r="A464" s="2" t="s">
        <v>974</v>
      </c>
      <c r="B464" s="1">
        <v>2006</v>
      </c>
      <c r="C464" s="1">
        <v>24923</v>
      </c>
      <c r="D464" s="1">
        <v>94</v>
      </c>
      <c r="E464" s="1">
        <v>17951</v>
      </c>
      <c r="F464" s="1">
        <v>0.72025839585924645</v>
      </c>
      <c r="G464" s="1">
        <v>3.7716165790635157E-3</v>
      </c>
      <c r="H464" s="1">
        <v>-0.32814524821734353</v>
      </c>
      <c r="I464" s="1">
        <v>-5.5802515686184098</v>
      </c>
    </row>
    <row r="465" spans="1:9" x14ac:dyDescent="0.25">
      <c r="A465" s="2" t="s">
        <v>29</v>
      </c>
      <c r="B465" s="1">
        <v>2006</v>
      </c>
      <c r="C465" s="1">
        <v>24923</v>
      </c>
      <c r="D465" s="1">
        <v>16</v>
      </c>
      <c r="E465" s="1">
        <v>5048</v>
      </c>
      <c r="F465" s="1">
        <v>0.20254383501183645</v>
      </c>
      <c r="G465" s="1">
        <v>6.4197729005336431E-4</v>
      </c>
      <c r="H465" s="1">
        <v>-1.5967989466673644</v>
      </c>
      <c r="I465" s="1">
        <v>-7.3509576286486329</v>
      </c>
    </row>
    <row r="466" spans="1:9" x14ac:dyDescent="0.25">
      <c r="A466" s="2" t="s">
        <v>127</v>
      </c>
      <c r="B466" s="1">
        <v>2006</v>
      </c>
      <c r="C466" s="1">
        <v>24923</v>
      </c>
      <c r="D466" s="1">
        <v>154</v>
      </c>
      <c r="E466" s="1">
        <v>12573</v>
      </c>
      <c r="F466" s="1">
        <v>0.50447377924005943</v>
      </c>
      <c r="G466" s="1">
        <v>6.179031416763632E-3</v>
      </c>
      <c r="H466" s="1">
        <v>-0.68423941429523227</v>
      </c>
      <c r="I466" s="1">
        <v>-5.0865937484747841</v>
      </c>
    </row>
    <row r="467" spans="1:9" x14ac:dyDescent="0.25">
      <c r="A467" s="2" t="s">
        <v>229</v>
      </c>
      <c r="B467" s="1">
        <v>2006</v>
      </c>
      <c r="C467" s="1">
        <v>24923</v>
      </c>
      <c r="D467" s="1">
        <v>131</v>
      </c>
      <c r="E467" s="1">
        <v>15921</v>
      </c>
      <c r="F467" s="1">
        <v>0.63880752718372591</v>
      </c>
      <c r="G467" s="1">
        <v>5.2561890623119209E-3</v>
      </c>
      <c r="H467" s="1">
        <v>-0.44815207939240892</v>
      </c>
      <c r="I467" s="1">
        <v>-5.2483490276872624</v>
      </c>
    </row>
    <row r="468" spans="1:9" x14ac:dyDescent="0.25">
      <c r="A468" s="2" t="s">
        <v>266</v>
      </c>
      <c r="B468" s="1">
        <v>2006</v>
      </c>
      <c r="C468" s="1">
        <v>24923</v>
      </c>
      <c r="D468" s="1">
        <v>448</v>
      </c>
      <c r="E468" s="1">
        <v>98023</v>
      </c>
      <c r="F468" s="1">
        <v>3.9330337439313086</v>
      </c>
      <c r="G468" s="1">
        <v>1.7975364121494201E-2</v>
      </c>
      <c r="H468" s="1">
        <v>1.3694110731055467</v>
      </c>
      <c r="I468" s="1">
        <v>-4.0187531184734286</v>
      </c>
    </row>
    <row r="469" spans="1:9" x14ac:dyDescent="0.25">
      <c r="A469" s="2" t="s">
        <v>326</v>
      </c>
      <c r="B469" s="1">
        <v>2006</v>
      </c>
      <c r="C469" s="1">
        <v>24923</v>
      </c>
      <c r="D469" s="1">
        <v>21</v>
      </c>
      <c r="E469" s="1">
        <v>7035</v>
      </c>
      <c r="F469" s="1">
        <v>0.28226938972033866</v>
      </c>
      <c r="G469" s="1">
        <v>8.4259519319504071E-4</v>
      </c>
      <c r="H469" s="1">
        <v>-1.2648933813399241</v>
      </c>
      <c r="I469" s="1">
        <v>-7.079023913164991</v>
      </c>
    </row>
    <row r="470" spans="1:9" x14ac:dyDescent="0.25">
      <c r="A470" s="2" t="s">
        <v>359</v>
      </c>
      <c r="B470" s="1">
        <v>2006</v>
      </c>
      <c r="C470" s="1">
        <v>24923</v>
      </c>
      <c r="D470" s="1">
        <v>228</v>
      </c>
      <c r="E470" s="1">
        <v>5304</v>
      </c>
      <c r="F470" s="1">
        <v>0.2128154716526903</v>
      </c>
      <c r="G470" s="1">
        <v>9.1481763832604417E-3</v>
      </c>
      <c r="H470" s="1">
        <v>-1.5473298190227152</v>
      </c>
      <c r="I470" s="1">
        <v>-4.6942007219339725</v>
      </c>
    </row>
    <row r="471" spans="1:9" x14ac:dyDescent="0.25">
      <c r="A471" s="2" t="s">
        <v>417</v>
      </c>
      <c r="B471" s="1">
        <v>2006</v>
      </c>
      <c r="C471" s="1">
        <v>24923</v>
      </c>
      <c r="D471" s="1">
        <v>1408</v>
      </c>
      <c r="E471" s="1">
        <v>62264</v>
      </c>
      <c r="F471" s="1">
        <v>2.4982546242426675</v>
      </c>
      <c r="G471" s="1">
        <v>5.6494001524696066E-2</v>
      </c>
      <c r="H471" s="1">
        <v>0.9155923377508105</v>
      </c>
      <c r="I471" s="1">
        <v>-2.873620814170426</v>
      </c>
    </row>
    <row r="472" spans="1:9" x14ac:dyDescent="0.25">
      <c r="A472" s="2" t="s">
        <v>473</v>
      </c>
      <c r="B472" s="1">
        <v>2006</v>
      </c>
      <c r="C472" s="1">
        <v>24923</v>
      </c>
      <c r="D472" s="1">
        <v>29</v>
      </c>
      <c r="E472" s="1">
        <v>812</v>
      </c>
      <c r="F472" s="1">
        <v>3.2580347470208243E-2</v>
      </c>
      <c r="G472" s="1">
        <v>1.1635838382217229E-3</v>
      </c>
      <c r="H472" s="1">
        <v>-3.4240460107267356</v>
      </c>
      <c r="I472" s="1">
        <v>-6.7562505209019399</v>
      </c>
    </row>
    <row r="473" spans="1:9" x14ac:dyDescent="0.25">
      <c r="A473" s="2" t="s">
        <v>510</v>
      </c>
      <c r="B473" s="1">
        <v>2006</v>
      </c>
      <c r="C473" s="1">
        <v>24923</v>
      </c>
      <c r="D473" s="1">
        <v>9</v>
      </c>
      <c r="E473" s="1">
        <v>2907</v>
      </c>
      <c r="F473" s="1">
        <v>0.11663924888657064</v>
      </c>
      <c r="G473" s="1">
        <v>3.6111222565501748E-4</v>
      </c>
      <c r="H473" s="1">
        <v>-2.1486694503295376</v>
      </c>
      <c r="I473" s="1">
        <v>-7.9263217735521945</v>
      </c>
    </row>
    <row r="474" spans="1:9" x14ac:dyDescent="0.25">
      <c r="A474" s="2" t="s">
        <v>542</v>
      </c>
      <c r="B474" s="1">
        <v>2006</v>
      </c>
      <c r="C474" s="1">
        <v>24923</v>
      </c>
      <c r="D474" s="1">
        <v>26</v>
      </c>
      <c r="E474" s="1">
        <v>2750</v>
      </c>
      <c r="F474" s="1">
        <v>0.11033984672792201</v>
      </c>
      <c r="G474" s="1">
        <v>1.0432130963367171E-3</v>
      </c>
      <c r="H474" s="1">
        <v>-2.2041901602277965</v>
      </c>
      <c r="I474" s="1">
        <v>-6.8654498128669319</v>
      </c>
    </row>
    <row r="475" spans="1:9" x14ac:dyDescent="0.25">
      <c r="A475" s="2" t="s">
        <v>580</v>
      </c>
      <c r="B475" s="1">
        <v>2006</v>
      </c>
      <c r="C475" s="1">
        <v>24923</v>
      </c>
      <c r="D475" s="1">
        <v>437</v>
      </c>
      <c r="E475" s="1">
        <v>26091</v>
      </c>
      <c r="F475" s="1">
        <v>1.0468643421738957</v>
      </c>
      <c r="G475" s="1">
        <v>1.7534004734582515E-2</v>
      </c>
      <c r="H475" s="1">
        <v>4.5799355369461343E-2</v>
      </c>
      <c r="I475" s="1">
        <v>-4.0436131557928237</v>
      </c>
    </row>
    <row r="476" spans="1:9" x14ac:dyDescent="0.25">
      <c r="A476" s="2" t="s">
        <v>613</v>
      </c>
      <c r="B476" s="1">
        <v>2006</v>
      </c>
      <c r="C476" s="1">
        <v>24923</v>
      </c>
      <c r="D476" s="1">
        <v>1177</v>
      </c>
      <c r="E476" s="1">
        <v>110291</v>
      </c>
      <c r="F476" s="1">
        <v>4.4252698310797252</v>
      </c>
      <c r="G476" s="1">
        <v>4.7225454399550615E-2</v>
      </c>
      <c r="H476" s="1">
        <v>1.487331255375842</v>
      </c>
      <c r="I476" s="1">
        <v>-3.0528222436281367</v>
      </c>
    </row>
    <row r="477" spans="1:9" x14ac:dyDescent="0.25">
      <c r="A477" s="2" t="s">
        <v>740</v>
      </c>
      <c r="B477" s="1">
        <v>2006</v>
      </c>
      <c r="C477" s="1">
        <v>24923</v>
      </c>
      <c r="D477" s="1">
        <v>73</v>
      </c>
      <c r="E477" s="1">
        <v>12787</v>
      </c>
      <c r="F477" s="1">
        <v>0.51306022549452313</v>
      </c>
      <c r="G477" s="1">
        <v>2.9290213858684747E-3</v>
      </c>
      <c r="H477" s="1">
        <v>-0.66736204207724537</v>
      </c>
      <c r="I477" s="1">
        <v>-5.8330869097400226</v>
      </c>
    </row>
    <row r="478" spans="1:9" x14ac:dyDescent="0.25">
      <c r="A478" s="2" t="s">
        <v>767</v>
      </c>
      <c r="B478" s="1">
        <v>2006</v>
      </c>
      <c r="C478" s="1">
        <v>24923</v>
      </c>
      <c r="D478" s="1">
        <v>63</v>
      </c>
      <c r="E478" s="1">
        <v>126</v>
      </c>
      <c r="F478" s="1">
        <v>5.0555711591702447E-3</v>
      </c>
      <c r="G478" s="1">
        <v>2.5277855795851224E-3</v>
      </c>
      <c r="H478" s="1">
        <v>-5.2872644439369356</v>
      </c>
      <c r="I478" s="1">
        <v>-5.980411624496881</v>
      </c>
    </row>
    <row r="479" spans="1:9" x14ac:dyDescent="0.25">
      <c r="A479" s="2" t="s">
        <v>798</v>
      </c>
      <c r="B479" s="1">
        <v>2006</v>
      </c>
      <c r="C479" s="1">
        <v>24923</v>
      </c>
      <c r="D479" s="1">
        <v>33</v>
      </c>
      <c r="E479" s="1">
        <v>7899</v>
      </c>
      <c r="F479" s="1">
        <v>0.31693616338322034</v>
      </c>
      <c r="G479" s="1">
        <v>1.3240781607350639E-3</v>
      </c>
      <c r="H479" s="1">
        <v>-1.1490549027239945</v>
      </c>
      <c r="I479" s="1">
        <v>-6.6270387894219338</v>
      </c>
    </row>
    <row r="480" spans="1:9" x14ac:dyDescent="0.25">
      <c r="A480" s="2" t="s">
        <v>829</v>
      </c>
      <c r="B480" s="1">
        <v>2006</v>
      </c>
      <c r="C480" s="1">
        <v>24923</v>
      </c>
      <c r="D480" s="1">
        <v>94</v>
      </c>
      <c r="E480" s="1">
        <v>10546</v>
      </c>
      <c r="F480" s="1">
        <v>0.42314328130642381</v>
      </c>
      <c r="G480" s="1">
        <v>3.7716165790635157E-3</v>
      </c>
      <c r="H480" s="1">
        <v>-0.86004443079799842</v>
      </c>
      <c r="I480" s="1">
        <v>-5.5802515686184098</v>
      </c>
    </row>
    <row r="481" spans="1:9" x14ac:dyDescent="0.25">
      <c r="A481" s="2" t="s">
        <v>925</v>
      </c>
      <c r="B481" s="1">
        <v>2006</v>
      </c>
      <c r="C481" s="1">
        <v>24923</v>
      </c>
      <c r="D481" s="1">
        <v>140</v>
      </c>
      <c r="E481" s="1">
        <v>34340</v>
      </c>
      <c r="F481" s="1">
        <v>1.3778437587770334</v>
      </c>
      <c r="G481" s="1">
        <v>5.6173012879669384E-3</v>
      </c>
      <c r="H481" s="1">
        <v>0.320519783563053</v>
      </c>
      <c r="I481" s="1">
        <v>-5.1819039282791088</v>
      </c>
    </row>
    <row r="482" spans="1:9" x14ac:dyDescent="0.25">
      <c r="A482" s="2" t="s">
        <v>953</v>
      </c>
      <c r="B482" s="1">
        <v>2006</v>
      </c>
      <c r="C482" s="1">
        <v>24923</v>
      </c>
      <c r="D482" s="1">
        <v>2395</v>
      </c>
      <c r="E482" s="1">
        <v>86442</v>
      </c>
      <c r="F482" s="1">
        <v>3.4683625566745575</v>
      </c>
      <c r="G482" s="1">
        <v>9.6095975604862979E-2</v>
      </c>
      <c r="H482" s="1">
        <v>1.2436825969011143</v>
      </c>
      <c r="I482" s="1">
        <v>-2.3424078410433982</v>
      </c>
    </row>
    <row r="483" spans="1:9" x14ac:dyDescent="0.25">
      <c r="A483" s="2" t="s">
        <v>977</v>
      </c>
      <c r="B483" s="1">
        <v>2006</v>
      </c>
      <c r="C483" s="1">
        <v>24923</v>
      </c>
      <c r="D483" s="1">
        <v>119</v>
      </c>
      <c r="E483" s="1">
        <v>26450</v>
      </c>
      <c r="F483" s="1">
        <v>1.061268707619468</v>
      </c>
      <c r="G483" s="1">
        <v>4.774706094771897E-3</v>
      </c>
      <c r="H483" s="1">
        <v>5.9465086398031879E-2</v>
      </c>
      <c r="I483" s="1">
        <v>-5.344422857776884</v>
      </c>
    </row>
    <row r="484" spans="1:9" x14ac:dyDescent="0.25">
      <c r="A484" s="2" t="s">
        <v>98</v>
      </c>
      <c r="B484" s="1">
        <v>2006</v>
      </c>
      <c r="C484" s="1">
        <v>24923</v>
      </c>
      <c r="D484" s="1">
        <v>802</v>
      </c>
      <c r="E484" s="1">
        <v>16842</v>
      </c>
      <c r="F484" s="1">
        <v>0.67576134494242268</v>
      </c>
      <c r="G484" s="1">
        <v>3.2179111663924891E-2</v>
      </c>
      <c r="H484" s="1">
        <v>-0.39191530529847607</v>
      </c>
      <c r="I484" s="1">
        <v>-3.4364377430218989</v>
      </c>
    </row>
    <row r="485" spans="1:9" x14ac:dyDescent="0.25">
      <c r="A485" s="2" t="s">
        <v>160</v>
      </c>
      <c r="B485" s="1">
        <v>2006</v>
      </c>
      <c r="C485" s="1">
        <v>24923</v>
      </c>
      <c r="D485" s="1">
        <v>366</v>
      </c>
      <c r="E485" s="1">
        <v>32343</v>
      </c>
      <c r="F485" s="1">
        <v>1.2977169682622478</v>
      </c>
      <c r="G485" s="1">
        <v>1.468523050997071E-2</v>
      </c>
      <c r="H485" s="1">
        <v>0.26060654231881408</v>
      </c>
      <c r="I485" s="1">
        <v>-4.2209130174870477</v>
      </c>
    </row>
    <row r="486" spans="1:9" x14ac:dyDescent="0.25">
      <c r="A486" s="2" t="s">
        <v>233</v>
      </c>
      <c r="B486" s="1">
        <v>2006</v>
      </c>
      <c r="C486" s="1">
        <v>24923</v>
      </c>
      <c r="D486" s="1">
        <v>620</v>
      </c>
      <c r="E486" s="1">
        <v>100192</v>
      </c>
      <c r="F486" s="1">
        <v>4.020061790314168</v>
      </c>
      <c r="G486" s="1">
        <v>2.4876619989567868E-2</v>
      </c>
      <c r="H486" s="1">
        <v>1.3912972732377187</v>
      </c>
      <c r="I486" s="1">
        <v>-3.6938268728492765</v>
      </c>
    </row>
    <row r="487" spans="1:9" x14ac:dyDescent="0.25">
      <c r="A487" s="2" t="s">
        <v>271</v>
      </c>
      <c r="B487" s="1">
        <v>2006</v>
      </c>
      <c r="C487" s="1">
        <v>24923</v>
      </c>
      <c r="D487" s="1">
        <v>224</v>
      </c>
      <c r="E487" s="1">
        <v>30800</v>
      </c>
      <c r="F487" s="1">
        <v>1.2358062833527264</v>
      </c>
      <c r="G487" s="1">
        <v>8.9876820607471004E-3</v>
      </c>
      <c r="H487" s="1">
        <v>0.21172361807325218</v>
      </c>
      <c r="I487" s="1">
        <v>-4.711900299033374</v>
      </c>
    </row>
    <row r="488" spans="1:9" x14ac:dyDescent="0.25">
      <c r="A488" s="2" t="s">
        <v>360</v>
      </c>
      <c r="B488" s="1">
        <v>2006</v>
      </c>
      <c r="C488" s="1">
        <v>24923</v>
      </c>
      <c r="D488" s="1">
        <v>126</v>
      </c>
      <c r="E488" s="1">
        <v>4720</v>
      </c>
      <c r="F488" s="1">
        <v>0.18938330056574249</v>
      </c>
      <c r="G488" s="1">
        <v>5.0555711591702447E-3</v>
      </c>
      <c r="H488" s="1">
        <v>-1.6639822723088125</v>
      </c>
      <c r="I488" s="1">
        <v>-5.2872644439369356</v>
      </c>
    </row>
    <row r="489" spans="1:9" x14ac:dyDescent="0.25">
      <c r="A489" s="2" t="s">
        <v>394</v>
      </c>
      <c r="B489" s="1">
        <v>2006</v>
      </c>
      <c r="C489" s="1">
        <v>24923</v>
      </c>
      <c r="D489" s="1">
        <v>41</v>
      </c>
      <c r="E489" s="1">
        <v>1294</v>
      </c>
      <c r="F489" s="1">
        <v>5.1919913333065844E-2</v>
      </c>
      <c r="G489" s="1">
        <v>1.6450668057617461E-3</v>
      </c>
      <c r="H489" s="1">
        <v>-2.9580528758275677</v>
      </c>
      <c r="I489" s="1">
        <v>-6.4099742841841056</v>
      </c>
    </row>
    <row r="490" spans="1:9" x14ac:dyDescent="0.25">
      <c r="A490" s="2" t="s">
        <v>445</v>
      </c>
      <c r="B490" s="1">
        <v>2006</v>
      </c>
      <c r="C490" s="1">
        <v>24923</v>
      </c>
      <c r="D490" s="1">
        <v>5</v>
      </c>
      <c r="E490" s="1">
        <v>1545</v>
      </c>
      <c r="F490" s="1">
        <v>6.1990932070777993E-2</v>
      </c>
      <c r="G490" s="1">
        <v>2.0061790314167637E-4</v>
      </c>
      <c r="H490" s="1">
        <v>-2.7807671615565677</v>
      </c>
      <c r="I490" s="1">
        <v>-8.5141084384543131</v>
      </c>
    </row>
    <row r="491" spans="1:9" x14ac:dyDescent="0.25">
      <c r="A491" s="2" t="s">
        <v>616</v>
      </c>
      <c r="B491" s="1">
        <v>2006</v>
      </c>
      <c r="C491" s="1">
        <v>24923</v>
      </c>
      <c r="D491" s="1">
        <v>67</v>
      </c>
      <c r="E491" s="1">
        <v>10720</v>
      </c>
      <c r="F491" s="1">
        <v>0.43012478433575413</v>
      </c>
      <c r="G491" s="1">
        <v>2.6882799020984632E-3</v>
      </c>
      <c r="H491" s="1">
        <v>-0.8436799162636206</v>
      </c>
      <c r="I491" s="1">
        <v>-5.9188537314974479</v>
      </c>
    </row>
    <row r="492" spans="1:9" x14ac:dyDescent="0.25">
      <c r="A492" s="2" t="s">
        <v>678</v>
      </c>
      <c r="B492" s="1">
        <v>2006</v>
      </c>
      <c r="C492" s="1">
        <v>24923</v>
      </c>
      <c r="D492" s="1">
        <v>68</v>
      </c>
      <c r="E492" s="1">
        <v>4080</v>
      </c>
      <c r="F492" s="1">
        <v>0.16370420896360791</v>
      </c>
      <c r="G492" s="1">
        <v>2.7284034827267985E-3</v>
      </c>
      <c r="H492" s="1">
        <v>-1.8096940834902062</v>
      </c>
      <c r="I492" s="1">
        <v>-5.9040386457123066</v>
      </c>
    </row>
    <row r="493" spans="1:9" x14ac:dyDescent="0.25">
      <c r="A493" s="2" t="s">
        <v>832</v>
      </c>
      <c r="B493" s="1">
        <v>2006</v>
      </c>
      <c r="C493" s="1">
        <v>24923</v>
      </c>
      <c r="D493" s="1">
        <v>106</v>
      </c>
      <c r="E493" s="1">
        <v>11564</v>
      </c>
      <c r="F493" s="1">
        <v>0.46398908638606912</v>
      </c>
      <c r="G493" s="1">
        <v>4.2530995466035391E-3</v>
      </c>
      <c r="H493" s="1">
        <v>-0.76789424775217685</v>
      </c>
      <c r="I493" s="1">
        <v>-5.4601072567763467</v>
      </c>
    </row>
    <row r="494" spans="1:9" x14ac:dyDescent="0.25">
      <c r="A494" s="2" t="s">
        <v>863</v>
      </c>
      <c r="B494" s="1">
        <v>2006</v>
      </c>
      <c r="C494" s="1">
        <v>24923</v>
      </c>
      <c r="D494" s="1">
        <v>138</v>
      </c>
      <c r="E494" s="1">
        <v>6000</v>
      </c>
      <c r="F494" s="1">
        <v>0.24074148377001164</v>
      </c>
      <c r="G494" s="1">
        <v>5.5370541267102677E-3</v>
      </c>
      <c r="H494" s="1">
        <v>-1.4240316026782216</v>
      </c>
      <c r="I494" s="1">
        <v>-5.1962926657312085</v>
      </c>
    </row>
    <row r="495" spans="1:9" x14ac:dyDescent="0.25">
      <c r="A495" s="2" t="s">
        <v>928</v>
      </c>
      <c r="B495" s="1">
        <v>2006</v>
      </c>
      <c r="C495" s="1">
        <v>24923</v>
      </c>
      <c r="D495" s="1">
        <v>94</v>
      </c>
      <c r="E495" s="1">
        <v>12894</v>
      </c>
      <c r="F495" s="1">
        <v>0.51735344862175503</v>
      </c>
      <c r="G495" s="1">
        <v>3.7716165790635157E-3</v>
      </c>
      <c r="H495" s="1">
        <v>-0.65902898501784812</v>
      </c>
      <c r="I495" s="1">
        <v>-5.5802515686184098</v>
      </c>
    </row>
    <row r="496" spans="1:9" x14ac:dyDescent="0.25">
      <c r="A496" s="2" t="s">
        <v>956</v>
      </c>
      <c r="B496" s="1">
        <v>2006</v>
      </c>
      <c r="C496" s="1">
        <v>24923</v>
      </c>
      <c r="D496" s="1">
        <v>154</v>
      </c>
      <c r="E496" s="1">
        <v>1339</v>
      </c>
      <c r="F496" s="1">
        <v>5.3725474461340933E-2</v>
      </c>
      <c r="G496" s="1">
        <v>6.179031416763632E-3</v>
      </c>
      <c r="H496" s="1">
        <v>-2.923868005197241</v>
      </c>
      <c r="I496" s="1">
        <v>-5.0865937484747841</v>
      </c>
    </row>
    <row r="497" spans="1:9" x14ac:dyDescent="0.25">
      <c r="A497" s="2" t="s">
        <v>69</v>
      </c>
      <c r="B497" s="1">
        <v>2006</v>
      </c>
      <c r="C497" s="1">
        <v>24923</v>
      </c>
      <c r="D497" s="1">
        <v>304</v>
      </c>
      <c r="E497" s="1">
        <v>4392</v>
      </c>
      <c r="F497" s="1">
        <v>0.17622276611964852</v>
      </c>
      <c r="G497" s="1">
        <v>1.2197568511013923E-2</v>
      </c>
      <c r="H497" s="1">
        <v>-1.7360063676990471</v>
      </c>
      <c r="I497" s="1">
        <v>-4.4065186494821917</v>
      </c>
    </row>
    <row r="498" spans="1:9" x14ac:dyDescent="0.25">
      <c r="A498" s="2" t="s">
        <v>131</v>
      </c>
      <c r="B498" s="1">
        <v>2006</v>
      </c>
      <c r="C498" s="1">
        <v>24923</v>
      </c>
      <c r="D498" s="1">
        <v>836</v>
      </c>
      <c r="E498" s="1">
        <v>34585</v>
      </c>
      <c r="F498" s="1">
        <v>1.3876740360309754</v>
      </c>
      <c r="G498" s="1">
        <v>3.3543313405288287E-2</v>
      </c>
      <c r="H498" s="1">
        <v>0.32762899014627145</v>
      </c>
      <c r="I498" s="1">
        <v>-3.3949177378037119</v>
      </c>
    </row>
    <row r="499" spans="1:9" x14ac:dyDescent="0.25">
      <c r="A499" s="2" t="s">
        <v>165</v>
      </c>
      <c r="B499" s="1">
        <v>2006</v>
      </c>
      <c r="C499" s="1">
        <v>24923</v>
      </c>
      <c r="D499" s="1">
        <v>376</v>
      </c>
      <c r="E499" s="1">
        <v>22038</v>
      </c>
      <c r="F499" s="1">
        <v>0.88424346988725278</v>
      </c>
      <c r="G499" s="1">
        <v>1.5086466316254063E-2</v>
      </c>
      <c r="H499" s="1">
        <v>-0.12302283584069126</v>
      </c>
      <c r="I499" s="1">
        <v>-4.193957207498519</v>
      </c>
    </row>
    <row r="500" spans="1:9" x14ac:dyDescent="0.25">
      <c r="A500" s="2" t="s">
        <v>236</v>
      </c>
      <c r="B500" s="1">
        <v>2006</v>
      </c>
      <c r="C500" s="1">
        <v>24923</v>
      </c>
      <c r="D500" s="1">
        <v>827</v>
      </c>
      <c r="E500" s="1">
        <v>48976</v>
      </c>
      <c r="F500" s="1">
        <v>1.9650924848533484</v>
      </c>
      <c r="G500" s="1">
        <v>3.3182201179633268E-2</v>
      </c>
      <c r="H500" s="1">
        <v>0.67553931029678016</v>
      </c>
      <c r="I500" s="1">
        <v>-3.4057416558647224</v>
      </c>
    </row>
    <row r="501" spans="1:9" x14ac:dyDescent="0.25">
      <c r="A501" s="2" t="s">
        <v>273</v>
      </c>
      <c r="B501" s="1">
        <v>2006</v>
      </c>
      <c r="C501" s="1">
        <v>24923</v>
      </c>
      <c r="D501" s="1">
        <v>179</v>
      </c>
      <c r="E501" s="1">
        <v>9580</v>
      </c>
      <c r="F501" s="1">
        <v>0.38438390241945192</v>
      </c>
      <c r="G501" s="1">
        <v>7.1821209324720138E-3</v>
      </c>
      <c r="H501" s="1">
        <v>-0.95611347992350737</v>
      </c>
      <c r="I501" s="1">
        <v>-4.9361605450476587</v>
      </c>
    </row>
    <row r="502" spans="1:9" x14ac:dyDescent="0.25">
      <c r="A502" s="2" t="s">
        <v>295</v>
      </c>
      <c r="B502" s="1">
        <v>2006</v>
      </c>
      <c r="C502" s="1">
        <v>24923</v>
      </c>
      <c r="D502" s="1">
        <v>221</v>
      </c>
      <c r="E502" s="1">
        <v>11573</v>
      </c>
      <c r="F502" s="1">
        <v>0.46435019861172411</v>
      </c>
      <c r="G502" s="1">
        <v>8.8673113188620957E-3</v>
      </c>
      <c r="H502" s="1">
        <v>-0.76711627304033592</v>
      </c>
      <c r="I502" s="1">
        <v>-4.7253836493706611</v>
      </c>
    </row>
    <row r="503" spans="1:9" x14ac:dyDescent="0.25">
      <c r="A503" s="2" t="s">
        <v>331</v>
      </c>
      <c r="B503" s="1">
        <v>2006</v>
      </c>
      <c r="C503" s="1">
        <v>24923</v>
      </c>
      <c r="D503" s="1">
        <v>647</v>
      </c>
      <c r="E503" s="1">
        <v>25911</v>
      </c>
      <c r="F503" s="1">
        <v>1.0396420976607952</v>
      </c>
      <c r="G503" s="1">
        <v>2.5959956666532922E-2</v>
      </c>
      <c r="H503" s="1">
        <v>3.8876517059981582E-2</v>
      </c>
      <c r="I503" s="1">
        <v>-3.6512000563875131</v>
      </c>
    </row>
    <row r="504" spans="1:9" x14ac:dyDescent="0.25">
      <c r="A504" s="2" t="s">
        <v>422</v>
      </c>
      <c r="B504" s="1">
        <v>2006</v>
      </c>
      <c r="C504" s="1">
        <v>24923</v>
      </c>
      <c r="D504" s="1">
        <v>27</v>
      </c>
      <c r="E504" s="1">
        <v>2349</v>
      </c>
      <c r="F504" s="1">
        <v>9.4250290895959557E-2</v>
      </c>
      <c r="G504" s="1">
        <v>1.0833366769650524E-3</v>
      </c>
      <c r="H504" s="1">
        <v>-2.3618013662295008</v>
      </c>
      <c r="I504" s="1">
        <v>-6.8277094848840845</v>
      </c>
    </row>
    <row r="505" spans="1:9" x14ac:dyDescent="0.25">
      <c r="A505" s="2" t="s">
        <v>480</v>
      </c>
      <c r="B505" s="1">
        <v>2006</v>
      </c>
      <c r="C505" s="1">
        <v>24923</v>
      </c>
      <c r="D505" s="1">
        <v>1075</v>
      </c>
      <c r="E505" s="1">
        <v>45628</v>
      </c>
      <c r="F505" s="1">
        <v>1.8307587369096818</v>
      </c>
      <c r="G505" s="1">
        <v>4.3132849175460418E-2</v>
      </c>
      <c r="H505" s="1">
        <v>0.60473049125937484</v>
      </c>
      <c r="I505" s="1">
        <v>-3.1434704103266506</v>
      </c>
    </row>
    <row r="506" spans="1:9" x14ac:dyDescent="0.25">
      <c r="A506" s="2" t="s">
        <v>546</v>
      </c>
      <c r="B506" s="1">
        <v>2006</v>
      </c>
      <c r="C506" s="1">
        <v>24923</v>
      </c>
      <c r="D506" s="1">
        <v>171</v>
      </c>
      <c r="E506" s="1">
        <v>6252</v>
      </c>
      <c r="F506" s="1">
        <v>0.25085262608835213</v>
      </c>
      <c r="G506" s="1">
        <v>6.8611322874453312E-3</v>
      </c>
      <c r="H506" s="1">
        <v>-1.3828896593470463</v>
      </c>
      <c r="I506" s="1">
        <v>-4.9818827943857542</v>
      </c>
    </row>
    <row r="507" spans="1:9" x14ac:dyDescent="0.25">
      <c r="A507" s="2" t="s">
        <v>585</v>
      </c>
      <c r="B507" s="1">
        <v>2006</v>
      </c>
      <c r="C507" s="1">
        <v>24923</v>
      </c>
      <c r="D507" s="1">
        <v>37</v>
      </c>
      <c r="E507" s="1">
        <v>975</v>
      </c>
      <c r="F507" s="1">
        <v>3.9120491112626894E-2</v>
      </c>
      <c r="G507" s="1">
        <v>1.484572483248405E-3</v>
      </c>
      <c r="H507" s="1">
        <v>-3.2411088798905663</v>
      </c>
      <c r="I507" s="1">
        <v>-6.5126284382441888</v>
      </c>
    </row>
    <row r="508" spans="1:9" x14ac:dyDescent="0.25">
      <c r="A508" s="2" t="s">
        <v>772</v>
      </c>
      <c r="B508" s="1">
        <v>2006</v>
      </c>
      <c r="C508" s="1">
        <v>24923</v>
      </c>
      <c r="D508" s="1">
        <v>162</v>
      </c>
      <c r="E508" s="1">
        <v>15644</v>
      </c>
      <c r="F508" s="1">
        <v>0.62769329534967699</v>
      </c>
      <c r="G508" s="1">
        <v>6.5000200617903138E-3</v>
      </c>
      <c r="H508" s="1">
        <v>-0.46570361501300889</v>
      </c>
      <c r="I508" s="1">
        <v>-5.03595001565603</v>
      </c>
    </row>
    <row r="509" spans="1:9" x14ac:dyDescent="0.25">
      <c r="A509" s="2" t="s">
        <v>801</v>
      </c>
      <c r="B509" s="1">
        <v>2006</v>
      </c>
      <c r="C509" s="1">
        <v>24923</v>
      </c>
      <c r="D509" s="1">
        <v>33</v>
      </c>
      <c r="E509" s="1">
        <v>2673</v>
      </c>
      <c r="F509" s="1">
        <v>0.10725033101954018</v>
      </c>
      <c r="G509" s="1">
        <v>1.3240781607350639E-3</v>
      </c>
      <c r="H509" s="1">
        <v>-2.2325896347494947</v>
      </c>
      <c r="I509" s="1">
        <v>-6.6270387894219338</v>
      </c>
    </row>
    <row r="510" spans="1:9" x14ac:dyDescent="0.25">
      <c r="A510" s="2" t="s">
        <v>866</v>
      </c>
      <c r="B510" s="1">
        <v>2006</v>
      </c>
      <c r="C510" s="1">
        <v>24923</v>
      </c>
      <c r="D510" s="1">
        <v>200</v>
      </c>
      <c r="E510" s="1">
        <v>800</v>
      </c>
      <c r="F510" s="1">
        <v>3.2098864502668217E-2</v>
      </c>
      <c r="G510" s="1">
        <v>8.0247161256670543E-3</v>
      </c>
      <c r="H510" s="1">
        <v>-3.4389346232204865</v>
      </c>
      <c r="I510" s="1">
        <v>-4.8252289843403773</v>
      </c>
    </row>
    <row r="511" spans="1:9" x14ac:dyDescent="0.25">
      <c r="A511" s="2" t="s">
        <v>930</v>
      </c>
      <c r="B511" s="1">
        <v>2006</v>
      </c>
      <c r="C511" s="1">
        <v>24923</v>
      </c>
      <c r="D511" s="1">
        <v>199</v>
      </c>
      <c r="E511" s="1">
        <v>41023</v>
      </c>
      <c r="F511" s="1">
        <v>1.645989648116198</v>
      </c>
      <c r="G511" s="1">
        <v>7.9845925450387194E-3</v>
      </c>
      <c r="H511" s="1">
        <v>0.49834181311979042</v>
      </c>
      <c r="I511" s="1">
        <v>-4.8302415261639213</v>
      </c>
    </row>
    <row r="512" spans="1:9" x14ac:dyDescent="0.25">
      <c r="A512" s="2" t="s">
        <v>980</v>
      </c>
      <c r="B512" s="1">
        <v>2006</v>
      </c>
      <c r="C512" s="1">
        <v>24923</v>
      </c>
      <c r="D512" s="1">
        <v>65</v>
      </c>
      <c r="E512" s="1">
        <v>21584</v>
      </c>
      <c r="F512" s="1">
        <v>0.86602736428198857</v>
      </c>
      <c r="G512" s="1">
        <v>2.6080327408417926E-3</v>
      </c>
      <c r="H512" s="1">
        <v>-0.14383877244087645</v>
      </c>
      <c r="I512" s="1">
        <v>-5.9491590809927768</v>
      </c>
    </row>
    <row r="513" spans="1:9" x14ac:dyDescent="0.25">
      <c r="A513" s="2" t="s">
        <v>74</v>
      </c>
      <c r="B513" s="1">
        <v>2006</v>
      </c>
      <c r="C513" s="1">
        <v>24923</v>
      </c>
      <c r="D513" s="1">
        <v>13</v>
      </c>
      <c r="E513" s="1">
        <v>2210</v>
      </c>
      <c r="F513" s="1">
        <v>8.867311318862095E-2</v>
      </c>
      <c r="G513" s="1">
        <v>5.2160654816835856E-4</v>
      </c>
      <c r="H513" s="1">
        <v>-2.4227985563766152</v>
      </c>
      <c r="I513" s="1">
        <v>-7.5585969934268764</v>
      </c>
    </row>
    <row r="514" spans="1:9" x14ac:dyDescent="0.25">
      <c r="A514" s="2" t="s">
        <v>198</v>
      </c>
      <c r="B514" s="1">
        <v>2006</v>
      </c>
      <c r="C514" s="1">
        <v>24923</v>
      </c>
      <c r="D514" s="1">
        <v>539</v>
      </c>
      <c r="E514" s="1">
        <v>3773</v>
      </c>
      <c r="F514" s="1">
        <v>0.15138626971070898</v>
      </c>
      <c r="G514" s="1">
        <v>2.1626609958672712E-2</v>
      </c>
      <c r="H514" s="1">
        <v>-1.8879206309241032</v>
      </c>
      <c r="I514" s="1">
        <v>-3.8338307799794165</v>
      </c>
    </row>
    <row r="515" spans="1:9" x14ac:dyDescent="0.25">
      <c r="A515" s="2" t="s">
        <v>240</v>
      </c>
      <c r="B515" s="1">
        <v>2006</v>
      </c>
      <c r="C515" s="1">
        <v>24923</v>
      </c>
      <c r="D515" s="1">
        <v>550</v>
      </c>
      <c r="E515" s="1">
        <v>17864</v>
      </c>
      <c r="F515" s="1">
        <v>0.71676764434458129</v>
      </c>
      <c r="G515" s="1">
        <v>2.2067969345584401E-2</v>
      </c>
      <c r="H515" s="1">
        <v>-0.33300355736841986</v>
      </c>
      <c r="I515" s="1">
        <v>-3.813628072661897</v>
      </c>
    </row>
    <row r="516" spans="1:9" x14ac:dyDescent="0.25">
      <c r="A516" s="2" t="s">
        <v>276</v>
      </c>
      <c r="B516" s="1">
        <v>2006</v>
      </c>
      <c r="C516" s="1">
        <v>24923</v>
      </c>
      <c r="D516" s="1">
        <v>1737</v>
      </c>
      <c r="E516" s="1">
        <v>65586</v>
      </c>
      <c r="F516" s="1">
        <v>2.6315451590899972</v>
      </c>
      <c r="G516" s="1">
        <v>6.9694659551418375E-2</v>
      </c>
      <c r="H516" s="1">
        <v>0.96757118663347685</v>
      </c>
      <c r="I516" s="1">
        <v>-2.6636315846473084</v>
      </c>
    </row>
    <row r="517" spans="1:9" x14ac:dyDescent="0.25">
      <c r="A517" s="2" t="s">
        <v>299</v>
      </c>
      <c r="B517" s="1">
        <v>2006</v>
      </c>
      <c r="C517" s="1">
        <v>24923</v>
      </c>
      <c r="D517" s="1">
        <v>100</v>
      </c>
      <c r="E517" s="1">
        <v>2480</v>
      </c>
      <c r="F517" s="1">
        <v>9.9506479958271471E-2</v>
      </c>
      <c r="G517" s="1">
        <v>4.0123580628335272E-3</v>
      </c>
      <c r="H517" s="1">
        <v>-2.3075325117293857</v>
      </c>
      <c r="I517" s="1">
        <v>-5.5183761649003227</v>
      </c>
    </row>
    <row r="518" spans="1:9" x14ac:dyDescent="0.25">
      <c r="A518" s="2" t="s">
        <v>425</v>
      </c>
      <c r="B518" s="1">
        <v>2006</v>
      </c>
      <c r="C518" s="1">
        <v>24923</v>
      </c>
      <c r="D518" s="1">
        <v>216</v>
      </c>
      <c r="E518" s="1">
        <v>11666</v>
      </c>
      <c r="F518" s="1">
        <v>0.46808169161015928</v>
      </c>
      <c r="G518" s="1">
        <v>8.6666934157204195E-3</v>
      </c>
      <c r="H518" s="1">
        <v>-0.75911244357483076</v>
      </c>
      <c r="I518" s="1">
        <v>-4.7482679432042483</v>
      </c>
    </row>
    <row r="519" spans="1:9" x14ac:dyDescent="0.25">
      <c r="A519" s="2" t="s">
        <v>452</v>
      </c>
      <c r="B519" s="1">
        <v>2006</v>
      </c>
      <c r="C519" s="1">
        <v>24923</v>
      </c>
      <c r="D519" s="1">
        <v>17</v>
      </c>
      <c r="E519" s="1">
        <v>680</v>
      </c>
      <c r="F519" s="1">
        <v>2.7284034827267985E-2</v>
      </c>
      <c r="G519" s="1">
        <v>6.8210087068169964E-4</v>
      </c>
      <c r="H519" s="1">
        <v>-3.6014535527182612</v>
      </c>
      <c r="I519" s="1">
        <v>-7.2903330068321974</v>
      </c>
    </row>
    <row r="520" spans="1:9" x14ac:dyDescent="0.25">
      <c r="A520" s="2" t="s">
        <v>588</v>
      </c>
      <c r="B520" s="1">
        <v>2006</v>
      </c>
      <c r="C520" s="1">
        <v>24923</v>
      </c>
      <c r="D520" s="1">
        <v>2230</v>
      </c>
      <c r="E520" s="1">
        <v>39375</v>
      </c>
      <c r="F520" s="1">
        <v>1.5798659872407013</v>
      </c>
      <c r="G520" s="1">
        <v>8.9475584801187655E-2</v>
      </c>
      <c r="H520" s="1">
        <v>0.4573400252395205</v>
      </c>
      <c r="I520" s="1">
        <v>-2.4137894864342493</v>
      </c>
    </row>
    <row r="521" spans="1:9" x14ac:dyDescent="0.25">
      <c r="A521" s="2" t="s">
        <v>621</v>
      </c>
      <c r="B521" s="1">
        <v>2006</v>
      </c>
      <c r="C521" s="1">
        <v>24923</v>
      </c>
      <c r="D521" s="1">
        <v>167</v>
      </c>
      <c r="E521" s="1">
        <v>8322</v>
      </c>
      <c r="F521" s="1">
        <v>0.33390843798900616</v>
      </c>
      <c r="G521" s="1">
        <v>6.7006379649319908E-3</v>
      </c>
      <c r="H521" s="1">
        <v>-1.096888461345527</v>
      </c>
      <c r="I521" s="1">
        <v>-5.0055525384716582</v>
      </c>
    </row>
    <row r="522" spans="1:9" x14ac:dyDescent="0.25">
      <c r="A522" s="2" t="s">
        <v>654</v>
      </c>
      <c r="B522" s="1">
        <v>2006</v>
      </c>
      <c r="C522" s="1">
        <v>24923</v>
      </c>
      <c r="D522" s="1">
        <v>38</v>
      </c>
      <c r="E522" s="1">
        <v>950</v>
      </c>
      <c r="F522" s="1">
        <v>3.811740159691851E-2</v>
      </c>
      <c r="G522" s="1">
        <v>1.5246960638767403E-3</v>
      </c>
      <c r="H522" s="1">
        <v>-3.2670843662938269</v>
      </c>
      <c r="I522" s="1">
        <v>-6.4859601911620279</v>
      </c>
    </row>
    <row r="523" spans="1:9" x14ac:dyDescent="0.25">
      <c r="A523" s="2" t="s">
        <v>681</v>
      </c>
      <c r="B523" s="1">
        <v>2006</v>
      </c>
      <c r="C523" s="1">
        <v>24923</v>
      </c>
      <c r="D523" s="1">
        <v>38</v>
      </c>
      <c r="E523" s="1">
        <v>988</v>
      </c>
      <c r="F523" s="1">
        <v>3.9642097660795246E-2</v>
      </c>
      <c r="G523" s="1">
        <v>1.5246960638767403E-3</v>
      </c>
      <c r="H523" s="1">
        <v>-3.2278636531405458</v>
      </c>
      <c r="I523" s="1">
        <v>-6.4859601911620279</v>
      </c>
    </row>
    <row r="524" spans="1:9" x14ac:dyDescent="0.25">
      <c r="A524" s="2" t="s">
        <v>748</v>
      </c>
      <c r="B524" s="1">
        <v>2006</v>
      </c>
      <c r="C524" s="1">
        <v>24923</v>
      </c>
      <c r="D524" s="1">
        <v>78</v>
      </c>
      <c r="E524" s="1">
        <v>4680</v>
      </c>
      <c r="F524" s="1">
        <v>0.18777835734060908</v>
      </c>
      <c r="G524" s="1">
        <v>3.1296392890101513E-3</v>
      </c>
      <c r="H524" s="1">
        <v>-1.6724929619767213</v>
      </c>
      <c r="I524" s="1">
        <v>-5.7668375241988219</v>
      </c>
    </row>
    <row r="525" spans="1:9" x14ac:dyDescent="0.25">
      <c r="A525" s="2" t="s">
        <v>776</v>
      </c>
      <c r="B525" s="1">
        <v>2006</v>
      </c>
      <c r="C525" s="1">
        <v>24923</v>
      </c>
      <c r="D525" s="1">
        <v>276</v>
      </c>
      <c r="E525" s="1">
        <v>29125</v>
      </c>
      <c r="F525" s="1">
        <v>1.1685992858002647</v>
      </c>
      <c r="G525" s="1">
        <v>1.1074108253420535E-2</v>
      </c>
      <c r="H525" s="1">
        <v>0.155805839979588</v>
      </c>
      <c r="I525" s="1">
        <v>-4.503145485171264</v>
      </c>
    </row>
    <row r="526" spans="1:9" x14ac:dyDescent="0.25">
      <c r="A526" s="2" t="s">
        <v>835</v>
      </c>
      <c r="B526" s="1">
        <v>2006</v>
      </c>
      <c r="C526" s="1">
        <v>24923</v>
      </c>
      <c r="D526" s="1">
        <v>350</v>
      </c>
      <c r="E526" s="1">
        <v>19698</v>
      </c>
      <c r="F526" s="1">
        <v>0.79035429121694822</v>
      </c>
      <c r="G526" s="1">
        <v>1.4043253219917345E-2</v>
      </c>
      <c r="H526" s="1">
        <v>-0.23527396415876592</v>
      </c>
      <c r="I526" s="1">
        <v>-4.2656131964049546</v>
      </c>
    </row>
    <row r="527" spans="1:9" x14ac:dyDescent="0.25">
      <c r="A527" s="2" t="s">
        <v>901</v>
      </c>
      <c r="B527" s="1">
        <v>2006</v>
      </c>
      <c r="C527" s="1">
        <v>24923</v>
      </c>
      <c r="D527" s="1">
        <v>405</v>
      </c>
      <c r="E527" s="1">
        <v>11745</v>
      </c>
      <c r="F527" s="1">
        <v>0.47125145447979777</v>
      </c>
      <c r="G527" s="1">
        <v>1.6250050154475785E-2</v>
      </c>
      <c r="H527" s="1">
        <v>-0.75236345379540048</v>
      </c>
      <c r="I527" s="1">
        <v>-4.1196592837818748</v>
      </c>
    </row>
    <row r="528" spans="1:9" x14ac:dyDescent="0.25">
      <c r="A528" s="2" t="s">
        <v>934</v>
      </c>
      <c r="B528" s="1">
        <v>2006</v>
      </c>
      <c r="C528" s="1">
        <v>24923</v>
      </c>
      <c r="D528" s="1">
        <v>25</v>
      </c>
      <c r="E528" s="1">
        <v>10675</v>
      </c>
      <c r="F528" s="1">
        <v>0.42831922320747906</v>
      </c>
      <c r="G528" s="1">
        <v>1.0030895157083818E-3</v>
      </c>
      <c r="H528" s="1">
        <v>-0.84788651279158822</v>
      </c>
      <c r="I528" s="1">
        <v>-6.9046705260202126</v>
      </c>
    </row>
    <row r="529" spans="1:9" x14ac:dyDescent="0.25">
      <c r="A529" s="2" t="s">
        <v>960</v>
      </c>
      <c r="B529" s="1">
        <v>2006</v>
      </c>
      <c r="C529" s="1">
        <v>24923</v>
      </c>
      <c r="D529" s="1">
        <v>1006</v>
      </c>
      <c r="E529" s="1">
        <v>125569</v>
      </c>
      <c r="F529" s="1">
        <v>5.0382778959194319</v>
      </c>
      <c r="G529" s="1">
        <v>4.0364322112105284E-2</v>
      </c>
      <c r="H529" s="1">
        <v>1.6170643363772919</v>
      </c>
      <c r="I529" s="1">
        <v>-3.2098090002287289</v>
      </c>
    </row>
    <row r="530" spans="1:9" x14ac:dyDescent="0.25">
      <c r="A530" s="2" t="s">
        <v>42</v>
      </c>
      <c r="B530" s="1">
        <v>2006</v>
      </c>
      <c r="C530" s="1">
        <v>24923</v>
      </c>
      <c r="D530" s="1">
        <v>175</v>
      </c>
      <c r="E530" s="1">
        <v>6150</v>
      </c>
      <c r="F530" s="1">
        <v>0.24676002086426194</v>
      </c>
      <c r="G530" s="1">
        <v>7.0216266099586725E-3</v>
      </c>
      <c r="H530" s="1">
        <v>-1.3993389900878501</v>
      </c>
      <c r="I530" s="1">
        <v>-4.9587603769649</v>
      </c>
    </row>
    <row r="531" spans="1:9" x14ac:dyDescent="0.25">
      <c r="A531" s="2" t="s">
        <v>108</v>
      </c>
      <c r="B531" s="1">
        <v>2006</v>
      </c>
      <c r="C531" s="1">
        <v>24923</v>
      </c>
      <c r="D531" s="1">
        <v>264</v>
      </c>
      <c r="E531" s="1">
        <v>27990</v>
      </c>
      <c r="F531" s="1">
        <v>1.1230590217871044</v>
      </c>
      <c r="G531" s="1">
        <v>1.0592625285880512E-2</v>
      </c>
      <c r="H531" s="1">
        <v>0.11605623162108566</v>
      </c>
      <c r="I531" s="1">
        <v>-4.5475972477420976</v>
      </c>
    </row>
    <row r="532" spans="1:9" x14ac:dyDescent="0.25">
      <c r="A532" s="2" t="s">
        <v>170</v>
      </c>
      <c r="B532" s="1">
        <v>2006</v>
      </c>
      <c r="C532" s="1">
        <v>24923</v>
      </c>
      <c r="D532" s="1">
        <v>157</v>
      </c>
      <c r="E532" s="1">
        <v>26529</v>
      </c>
      <c r="F532" s="1">
        <v>1.0644384704891066</v>
      </c>
      <c r="G532" s="1">
        <v>6.2994021586486376E-3</v>
      </c>
      <c r="H532" s="1">
        <v>6.2447402355431295E-2</v>
      </c>
      <c r="I532" s="1">
        <v>-5.0673005455401059</v>
      </c>
    </row>
    <row r="533" spans="1:9" x14ac:dyDescent="0.25">
      <c r="A533" s="2" t="s">
        <v>202</v>
      </c>
      <c r="B533" s="1">
        <v>2006</v>
      </c>
      <c r="C533" s="1">
        <v>24923</v>
      </c>
      <c r="D533" s="1">
        <v>146</v>
      </c>
      <c r="E533" s="1">
        <v>19269</v>
      </c>
      <c r="F533" s="1">
        <v>0.77314127512739239</v>
      </c>
      <c r="G533" s="1">
        <v>5.8580427717369495E-3</v>
      </c>
      <c r="H533" s="1">
        <v>-0.25729348496251142</v>
      </c>
      <c r="I533" s="1">
        <v>-5.1399397291800772</v>
      </c>
    </row>
    <row r="534" spans="1:9" x14ac:dyDescent="0.25">
      <c r="A534" s="2" t="s">
        <v>338</v>
      </c>
      <c r="B534" s="1">
        <v>2006</v>
      </c>
      <c r="C534" s="1">
        <v>24923</v>
      </c>
      <c r="D534" s="1">
        <v>39</v>
      </c>
      <c r="E534" s="1">
        <v>3517</v>
      </c>
      <c r="F534" s="1">
        <v>0.14111463306985517</v>
      </c>
      <c r="G534" s="1">
        <v>1.5648196445050757E-3</v>
      </c>
      <c r="H534" s="1">
        <v>-1.9581827184144311</v>
      </c>
      <c r="I534" s="1">
        <v>-6.4599847047587673</v>
      </c>
    </row>
    <row r="535" spans="1:9" x14ac:dyDescent="0.25">
      <c r="A535" s="2" t="s">
        <v>368</v>
      </c>
      <c r="B535" s="1">
        <v>2006</v>
      </c>
      <c r="C535" s="1">
        <v>24923</v>
      </c>
      <c r="D535" s="1">
        <v>155</v>
      </c>
      <c r="E535" s="1">
        <v>6888</v>
      </c>
      <c r="F535" s="1">
        <v>0.27637122336797337</v>
      </c>
      <c r="G535" s="1">
        <v>6.2191549973919669E-3</v>
      </c>
      <c r="H535" s="1">
        <v>-1.2860103047808469</v>
      </c>
      <c r="I535" s="1">
        <v>-5.0801212339691668</v>
      </c>
    </row>
    <row r="536" spans="1:9" x14ac:dyDescent="0.25">
      <c r="A536" s="2" t="s">
        <v>399</v>
      </c>
      <c r="B536" s="1">
        <v>2006</v>
      </c>
      <c r="C536" s="1">
        <v>24923</v>
      </c>
      <c r="D536" s="1">
        <v>94</v>
      </c>
      <c r="E536" s="1">
        <v>20619</v>
      </c>
      <c r="F536" s="1">
        <v>0.827308108975645</v>
      </c>
      <c r="G536" s="1">
        <v>3.7716165790635157E-3</v>
      </c>
      <c r="H536" s="1">
        <v>-0.18957809109869869</v>
      </c>
      <c r="I536" s="1">
        <v>-5.5802515686184098</v>
      </c>
    </row>
    <row r="537" spans="1:9" x14ac:dyDescent="0.25">
      <c r="A537" s="2" t="s">
        <v>518</v>
      </c>
      <c r="B537" s="1">
        <v>2006</v>
      </c>
      <c r="C537" s="1">
        <v>24923</v>
      </c>
      <c r="D537" s="1">
        <v>769</v>
      </c>
      <c r="E537" s="1">
        <v>57212</v>
      </c>
      <c r="F537" s="1">
        <v>2.2955502949083177</v>
      </c>
      <c r="G537" s="1">
        <v>3.0855033503189824E-2</v>
      </c>
      <c r="H537" s="1">
        <v>0.83097259468637719</v>
      </c>
      <c r="I537" s="1">
        <v>-3.4784553813827697</v>
      </c>
    </row>
    <row r="538" spans="1:9" x14ac:dyDescent="0.25">
      <c r="A538" s="2" t="s">
        <v>590</v>
      </c>
      <c r="B538" s="1">
        <v>2006</v>
      </c>
      <c r="C538" s="1">
        <v>24923</v>
      </c>
      <c r="D538" s="1">
        <v>343</v>
      </c>
      <c r="E538" s="1">
        <v>20638</v>
      </c>
      <c r="F538" s="1">
        <v>0.8280704570075833</v>
      </c>
      <c r="G538" s="1">
        <v>1.3762388155518999E-2</v>
      </c>
      <c r="H538" s="1">
        <v>-0.18865703521275401</v>
      </c>
      <c r="I538" s="1">
        <v>-4.2858159037224732</v>
      </c>
    </row>
    <row r="539" spans="1:9" x14ac:dyDescent="0.25">
      <c r="A539" s="2" t="s">
        <v>624</v>
      </c>
      <c r="B539" s="1">
        <v>2006</v>
      </c>
      <c r="C539" s="1">
        <v>24923</v>
      </c>
      <c r="D539" s="1">
        <v>101</v>
      </c>
      <c r="E539" s="1">
        <v>2929</v>
      </c>
      <c r="F539" s="1">
        <v>0.11752196766039401</v>
      </c>
      <c r="G539" s="1">
        <v>4.0524816434618629E-3</v>
      </c>
      <c r="H539" s="1">
        <v>-2.1411300040606802</v>
      </c>
      <c r="I539" s="1">
        <v>-5.5084258340471539</v>
      </c>
    </row>
    <row r="540" spans="1:9" x14ac:dyDescent="0.25">
      <c r="A540" s="2" t="s">
        <v>658</v>
      </c>
      <c r="B540" s="1">
        <v>2006</v>
      </c>
      <c r="C540" s="1">
        <v>24923</v>
      </c>
      <c r="D540" s="1">
        <v>140</v>
      </c>
      <c r="E540" s="1">
        <v>16415</v>
      </c>
      <c r="F540" s="1">
        <v>0.6586285760141235</v>
      </c>
      <c r="G540" s="1">
        <v>5.6173012879669384E-3</v>
      </c>
      <c r="H540" s="1">
        <v>-0.41759552095272057</v>
      </c>
      <c r="I540" s="1">
        <v>-5.1819039282791088</v>
      </c>
    </row>
    <row r="541" spans="1:9" x14ac:dyDescent="0.25">
      <c r="A541" s="2" t="s">
        <v>686</v>
      </c>
      <c r="B541" s="1">
        <v>2006</v>
      </c>
      <c r="C541" s="1">
        <v>24923</v>
      </c>
      <c r="D541" s="1">
        <v>240</v>
      </c>
      <c r="E541" s="1">
        <v>12026</v>
      </c>
      <c r="F541" s="1">
        <v>0.48252618063635999</v>
      </c>
      <c r="G541" s="1">
        <v>9.6296593508004655E-3</v>
      </c>
      <c r="H541" s="1">
        <v>-0.72872009928889958</v>
      </c>
      <c r="I541" s="1">
        <v>-4.6429074275464224</v>
      </c>
    </row>
    <row r="542" spans="1:9" x14ac:dyDescent="0.25">
      <c r="A542" s="2" t="s">
        <v>750</v>
      </c>
      <c r="B542" s="1">
        <v>2006</v>
      </c>
      <c r="C542" s="1">
        <v>24923</v>
      </c>
      <c r="D542" s="1">
        <v>2466</v>
      </c>
      <c r="E542" s="1">
        <v>103572</v>
      </c>
      <c r="F542" s="1">
        <v>4.1556794928379412</v>
      </c>
      <c r="G542" s="1">
        <v>9.8944749829474779E-2</v>
      </c>
      <c r="H542" s="1">
        <v>1.4244759511192444</v>
      </c>
      <c r="I542" s="1">
        <v>-2.313193667164124</v>
      </c>
    </row>
    <row r="543" spans="1:9" x14ac:dyDescent="0.25">
      <c r="A543" s="2" t="s">
        <v>781</v>
      </c>
      <c r="B543" s="1">
        <v>2006</v>
      </c>
      <c r="C543" s="1">
        <v>24923</v>
      </c>
      <c r="D543" s="1">
        <v>1244</v>
      </c>
      <c r="E543" s="1">
        <v>49931</v>
      </c>
      <c r="F543" s="1">
        <v>2.0034105043534085</v>
      </c>
      <c r="G543" s="1">
        <v>4.9913734301649082E-2</v>
      </c>
      <c r="H543" s="1">
        <v>0.69485098044493787</v>
      </c>
      <c r="I543" s="1">
        <v>-2.9974590775892889</v>
      </c>
    </row>
    <row r="544" spans="1:9" x14ac:dyDescent="0.25">
      <c r="A544" s="2" t="s">
        <v>904</v>
      </c>
      <c r="B544" s="1">
        <v>2006</v>
      </c>
      <c r="C544" s="1">
        <v>24923</v>
      </c>
      <c r="D544" s="1">
        <v>19</v>
      </c>
      <c r="E544" s="1">
        <v>532</v>
      </c>
      <c r="F544" s="1">
        <v>2.1345744894274366E-2</v>
      </c>
      <c r="G544" s="1">
        <v>7.6234803193837017E-4</v>
      </c>
      <c r="H544" s="1">
        <v>-3.8469028615467691</v>
      </c>
      <c r="I544" s="1">
        <v>-7.1791073717219733</v>
      </c>
    </row>
    <row r="545" spans="1:9" x14ac:dyDescent="0.25">
      <c r="A545" s="2" t="s">
        <v>47</v>
      </c>
      <c r="B545" s="1">
        <v>2006</v>
      </c>
      <c r="C545" s="1">
        <v>24923</v>
      </c>
      <c r="D545" s="1">
        <v>4141</v>
      </c>
      <c r="E545" s="1">
        <v>57305</v>
      </c>
      <c r="F545" s="1">
        <v>2.2992817879067529</v>
      </c>
      <c r="G545" s="1">
        <v>0.16615174738193636</v>
      </c>
      <c r="H545" s="1">
        <v>0.83259680804238601</v>
      </c>
      <c r="I545" s="1">
        <v>-1.7948537673428464</v>
      </c>
    </row>
    <row r="546" spans="1:9" x14ac:dyDescent="0.25">
      <c r="A546" s="2" t="s">
        <v>112</v>
      </c>
      <c r="B546" s="1">
        <v>2006</v>
      </c>
      <c r="C546" s="1">
        <v>24923</v>
      </c>
      <c r="D546" s="1">
        <v>2466</v>
      </c>
      <c r="E546" s="1">
        <v>55405</v>
      </c>
      <c r="F546" s="1">
        <v>2.2230469847129157</v>
      </c>
      <c r="G546" s="1">
        <v>9.8944749829474779E-2</v>
      </c>
      <c r="H546" s="1">
        <v>0.79887877048201217</v>
      </c>
      <c r="I546" s="1">
        <v>-2.313193667164124</v>
      </c>
    </row>
    <row r="547" spans="1:9" x14ac:dyDescent="0.25">
      <c r="A547" s="2" t="s">
        <v>138</v>
      </c>
      <c r="B547" s="1">
        <v>2006</v>
      </c>
      <c r="C547" s="1">
        <v>24923</v>
      </c>
      <c r="D547" s="1">
        <v>475</v>
      </c>
      <c r="E547" s="1">
        <v>4496</v>
      </c>
      <c r="F547" s="1">
        <v>0.18039561850499539</v>
      </c>
      <c r="G547" s="1">
        <v>1.9058700798459255E-2</v>
      </c>
      <c r="H547" s="1">
        <v>-1.7126029593148866</v>
      </c>
      <c r="I547" s="1">
        <v>-3.9602315468537723</v>
      </c>
    </row>
    <row r="548" spans="1:9" x14ac:dyDescent="0.25">
      <c r="A548" s="2" t="s">
        <v>307</v>
      </c>
      <c r="B548" s="1">
        <v>2006</v>
      </c>
      <c r="C548" s="1">
        <v>24923</v>
      </c>
      <c r="D548" s="1">
        <v>65</v>
      </c>
      <c r="E548" s="1">
        <v>1430</v>
      </c>
      <c r="F548" s="1">
        <v>5.7376720298519437E-2</v>
      </c>
      <c r="G548" s="1">
        <v>2.6080327408417926E-3</v>
      </c>
      <c r="H548" s="1">
        <v>-2.8581166276344607</v>
      </c>
      <c r="I548" s="1">
        <v>-5.9491590809927768</v>
      </c>
    </row>
    <row r="549" spans="1:9" x14ac:dyDescent="0.25">
      <c r="A549" s="2" t="s">
        <v>342</v>
      </c>
      <c r="B549" s="1">
        <v>2006</v>
      </c>
      <c r="C549" s="1">
        <v>24923</v>
      </c>
      <c r="D549" s="1">
        <v>131</v>
      </c>
      <c r="E549" s="1">
        <v>8966</v>
      </c>
      <c r="F549" s="1">
        <v>0.35974802391365407</v>
      </c>
      <c r="G549" s="1">
        <v>5.2561890623119209E-3</v>
      </c>
      <c r="H549" s="1">
        <v>-1.0223514261730287</v>
      </c>
      <c r="I549" s="1">
        <v>-5.2483490276872624</v>
      </c>
    </row>
    <row r="550" spans="1:9" x14ac:dyDescent="0.25">
      <c r="A550" s="2" t="s">
        <v>402</v>
      </c>
      <c r="B550" s="1">
        <v>2006</v>
      </c>
      <c r="C550" s="1">
        <v>24923</v>
      </c>
      <c r="D550" s="1">
        <v>19</v>
      </c>
      <c r="E550" s="1">
        <v>9215</v>
      </c>
      <c r="F550" s="1">
        <v>0.36973879549010952</v>
      </c>
      <c r="G550" s="1">
        <v>7.6234803193837017E-4</v>
      </c>
      <c r="H550" s="1">
        <v>-0.99495848078449001</v>
      </c>
      <c r="I550" s="1">
        <v>-7.1791073717219733</v>
      </c>
    </row>
    <row r="551" spans="1:9" x14ac:dyDescent="0.25">
      <c r="A551" s="2" t="s">
        <v>431</v>
      </c>
      <c r="B551" s="1">
        <v>2006</v>
      </c>
      <c r="C551" s="1">
        <v>24923</v>
      </c>
      <c r="D551" s="1">
        <v>76</v>
      </c>
      <c r="E551" s="1">
        <v>13554</v>
      </c>
      <c r="F551" s="1">
        <v>0.54383501183645633</v>
      </c>
      <c r="G551" s="1">
        <v>3.0493921277534807E-3</v>
      </c>
      <c r="H551" s="1">
        <v>-0.60910936519235526</v>
      </c>
      <c r="I551" s="1">
        <v>-5.7928130106020825</v>
      </c>
    </row>
    <row r="552" spans="1:9" x14ac:dyDescent="0.25">
      <c r="A552" s="2" t="s">
        <v>455</v>
      </c>
      <c r="B552" s="1">
        <v>2006</v>
      </c>
      <c r="C552" s="1">
        <v>24923</v>
      </c>
      <c r="D552" s="1">
        <v>323</v>
      </c>
      <c r="E552" s="1">
        <v>11114</v>
      </c>
      <c r="F552" s="1">
        <v>0.44593347510331821</v>
      </c>
      <c r="G552" s="1">
        <v>1.2959916542952293E-2</v>
      </c>
      <c r="H552" s="1">
        <v>-0.8075854970485471</v>
      </c>
      <c r="I552" s="1">
        <v>-4.3458940276657572</v>
      </c>
    </row>
    <row r="553" spans="1:9" x14ac:dyDescent="0.25">
      <c r="A553" s="2" t="s">
        <v>628</v>
      </c>
      <c r="B553" s="1">
        <v>2006</v>
      </c>
      <c r="C553" s="1">
        <v>24923</v>
      </c>
      <c r="D553" s="1">
        <v>409</v>
      </c>
      <c r="E553" s="1">
        <v>4203</v>
      </c>
      <c r="F553" s="1">
        <v>0.16863940938089314</v>
      </c>
      <c r="G553" s="1">
        <v>1.6410544476989128E-2</v>
      </c>
      <c r="H553" s="1">
        <v>-1.779992515883297</v>
      </c>
      <c r="I553" s="1">
        <v>-4.1098311948456114</v>
      </c>
    </row>
    <row r="554" spans="1:9" x14ac:dyDescent="0.25">
      <c r="A554" s="2" t="s">
        <v>689</v>
      </c>
      <c r="B554" s="1">
        <v>2006</v>
      </c>
      <c r="C554" s="1">
        <v>24923</v>
      </c>
      <c r="D554" s="1">
        <v>144</v>
      </c>
      <c r="E554" s="1">
        <v>20015</v>
      </c>
      <c r="F554" s="1">
        <v>0.80307346627613052</v>
      </c>
      <c r="G554" s="1">
        <v>5.7777956104802797E-3</v>
      </c>
      <c r="H554" s="1">
        <v>-0.21930907946173958</v>
      </c>
      <c r="I554" s="1">
        <v>-5.1537330513124129</v>
      </c>
    </row>
    <row r="555" spans="1:9" x14ac:dyDescent="0.25">
      <c r="A555" s="2" t="s">
        <v>718</v>
      </c>
      <c r="B555" s="1">
        <v>2006</v>
      </c>
      <c r="C555" s="1">
        <v>24923</v>
      </c>
      <c r="D555" s="1">
        <v>9</v>
      </c>
      <c r="E555" s="1">
        <v>504</v>
      </c>
      <c r="F555" s="1">
        <v>2.0222284636680979E-2</v>
      </c>
      <c r="G555" s="1">
        <v>3.6111222565501748E-4</v>
      </c>
      <c r="H555" s="1">
        <v>-3.9009700828170448</v>
      </c>
      <c r="I555" s="1">
        <v>-7.9263217735521945</v>
      </c>
    </row>
    <row r="556" spans="1:9" x14ac:dyDescent="0.25">
      <c r="A556" s="2" t="s">
        <v>808</v>
      </c>
      <c r="B556" s="1">
        <v>2006</v>
      </c>
      <c r="C556" s="1">
        <v>24923</v>
      </c>
      <c r="D556" s="1">
        <v>156</v>
      </c>
      <c r="E556" s="1">
        <v>5574</v>
      </c>
      <c r="F556" s="1">
        <v>0.22364883842234082</v>
      </c>
      <c r="G556" s="1">
        <v>6.2592785780203027E-3</v>
      </c>
      <c r="H556" s="1">
        <v>-1.49767814284652</v>
      </c>
      <c r="I556" s="1">
        <v>-5.0736903436388765</v>
      </c>
    </row>
    <row r="557" spans="1:9" x14ac:dyDescent="0.25">
      <c r="A557" s="2" t="s">
        <v>964</v>
      </c>
      <c r="B557" s="1">
        <v>2006</v>
      </c>
      <c r="C557" s="1">
        <v>24923</v>
      </c>
      <c r="D557" s="1">
        <v>198</v>
      </c>
      <c r="E557" s="1">
        <v>31968</v>
      </c>
      <c r="F557" s="1">
        <v>1.282670625526622</v>
      </c>
      <c r="G557" s="1">
        <v>7.9444689644103846E-3</v>
      </c>
      <c r="H557" s="1">
        <v>0.24894433055986648</v>
      </c>
      <c r="I557" s="1">
        <v>-4.8352793201938784</v>
      </c>
    </row>
    <row r="558" spans="1:9" x14ac:dyDescent="0.25">
      <c r="A558" s="2" t="s">
        <v>51</v>
      </c>
      <c r="B558" s="1">
        <v>2006</v>
      </c>
      <c r="C558" s="1">
        <v>24923</v>
      </c>
      <c r="D558" s="1">
        <v>17</v>
      </c>
      <c r="E558" s="1">
        <v>7293</v>
      </c>
      <c r="F558" s="1">
        <v>0.29262127352244915</v>
      </c>
      <c r="G558" s="1">
        <v>6.8210087068169964E-4</v>
      </c>
      <c r="H558" s="1">
        <v>-1.2288760879041805</v>
      </c>
      <c r="I558" s="1">
        <v>-7.2903330068321974</v>
      </c>
    </row>
    <row r="559" spans="1:9" x14ac:dyDescent="0.25">
      <c r="A559" s="2" t="s">
        <v>141</v>
      </c>
      <c r="B559" s="1">
        <v>2006</v>
      </c>
      <c r="C559" s="1">
        <v>24923</v>
      </c>
      <c r="D559" s="1">
        <v>201</v>
      </c>
      <c r="E559" s="1">
        <v>4020</v>
      </c>
      <c r="F559" s="1">
        <v>0.16129679412590781</v>
      </c>
      <c r="G559" s="1">
        <v>8.0648397062953892E-3</v>
      </c>
      <c r="H559" s="1">
        <v>-1.8245091692753468</v>
      </c>
      <c r="I559" s="1">
        <v>-4.8202414428293379</v>
      </c>
    </row>
    <row r="560" spans="1:9" x14ac:dyDescent="0.25">
      <c r="A560" s="2" t="s">
        <v>210</v>
      </c>
      <c r="B560" s="1">
        <v>2006</v>
      </c>
      <c r="C560" s="1">
        <v>24923</v>
      </c>
      <c r="D560" s="1">
        <v>54</v>
      </c>
      <c r="E560" s="1">
        <v>2160</v>
      </c>
      <c r="F560" s="1">
        <v>8.6666934157204195E-2</v>
      </c>
      <c r="G560" s="1">
        <v>2.1666733539301049E-3</v>
      </c>
      <c r="H560" s="1">
        <v>-2.4456828502102028</v>
      </c>
      <c r="I560" s="1">
        <v>-6.1345623043241391</v>
      </c>
    </row>
    <row r="561" spans="1:9" x14ac:dyDescent="0.25">
      <c r="A561" s="2" t="s">
        <v>374</v>
      </c>
      <c r="B561" s="1">
        <v>2006</v>
      </c>
      <c r="C561" s="1">
        <v>24923</v>
      </c>
      <c r="D561" s="1">
        <v>54</v>
      </c>
      <c r="E561" s="1">
        <v>24768</v>
      </c>
      <c r="F561" s="1">
        <v>0.99378084500260799</v>
      </c>
      <c r="G561" s="1">
        <v>2.1666733539301049E-3</v>
      </c>
      <c r="H561" s="1">
        <v>-6.2385744989599881E-3</v>
      </c>
      <c r="I561" s="1">
        <v>-6.1345623043241391</v>
      </c>
    </row>
    <row r="562" spans="1:9" x14ac:dyDescent="0.25">
      <c r="A562" s="2" t="s">
        <v>457</v>
      </c>
      <c r="B562" s="1">
        <v>2006</v>
      </c>
      <c r="C562" s="1">
        <v>24923</v>
      </c>
      <c r="D562" s="1">
        <v>85</v>
      </c>
      <c r="E562" s="1">
        <v>9739</v>
      </c>
      <c r="F562" s="1">
        <v>0.39076355173935723</v>
      </c>
      <c r="G562" s="1">
        <v>3.4105043534084982E-3</v>
      </c>
      <c r="H562" s="1">
        <v>-0.93965262892721435</v>
      </c>
      <c r="I562" s="1">
        <v>-5.6808950943980969</v>
      </c>
    </row>
    <row r="563" spans="1:9" x14ac:dyDescent="0.25">
      <c r="A563" s="2" t="s">
        <v>488</v>
      </c>
      <c r="B563" s="1">
        <v>2006</v>
      </c>
      <c r="C563" s="1">
        <v>24923</v>
      </c>
      <c r="D563" s="1">
        <v>44</v>
      </c>
      <c r="E563" s="1">
        <v>7568</v>
      </c>
      <c r="F563" s="1">
        <v>0.30365525819524136</v>
      </c>
      <c r="G563" s="1">
        <v>1.7654375476467521E-3</v>
      </c>
      <c r="H563" s="1">
        <v>-1.1918622401566994</v>
      </c>
      <c r="I563" s="1">
        <v>-6.3393567169701521</v>
      </c>
    </row>
    <row r="564" spans="1:9" x14ac:dyDescent="0.25">
      <c r="A564" s="2" t="s">
        <v>523</v>
      </c>
      <c r="B564" s="1">
        <v>2006</v>
      </c>
      <c r="C564" s="1">
        <v>24923</v>
      </c>
      <c r="D564" s="1">
        <v>16</v>
      </c>
      <c r="E564" s="1">
        <v>12640</v>
      </c>
      <c r="F564" s="1">
        <v>0.50716205914215784</v>
      </c>
      <c r="G564" s="1">
        <v>6.4197729005336431E-4</v>
      </c>
      <c r="H564" s="1">
        <v>-0.67892468318756516</v>
      </c>
      <c r="I564" s="1">
        <v>-7.3509576286486329</v>
      </c>
    </row>
    <row r="565" spans="1:9" x14ac:dyDescent="0.25">
      <c r="A565" s="2" t="s">
        <v>594</v>
      </c>
      <c r="B565" s="1">
        <v>2006</v>
      </c>
      <c r="C565" s="1">
        <v>24923</v>
      </c>
      <c r="D565" s="1">
        <v>160</v>
      </c>
      <c r="E565" s="1">
        <v>24714</v>
      </c>
      <c r="F565" s="1">
        <v>0.99161417164867793</v>
      </c>
      <c r="G565" s="1">
        <v>6.419772900533644E-3</v>
      </c>
      <c r="H565" s="1">
        <v>-8.4211872242778638E-3</v>
      </c>
      <c r="I565" s="1">
        <v>-5.048372535654587</v>
      </c>
    </row>
    <row r="566" spans="1:9" x14ac:dyDescent="0.25">
      <c r="A566" s="2" t="s">
        <v>663</v>
      </c>
      <c r="B566" s="1">
        <v>2006</v>
      </c>
      <c r="C566" s="1">
        <v>24923</v>
      </c>
      <c r="D566" s="1">
        <v>234</v>
      </c>
      <c r="E566" s="1">
        <v>45126</v>
      </c>
      <c r="F566" s="1">
        <v>1.8106166994342574</v>
      </c>
      <c r="G566" s="1">
        <v>9.3889178670304545E-3</v>
      </c>
      <c r="H566" s="1">
        <v>0.59366750516604438</v>
      </c>
      <c r="I566" s="1">
        <v>-4.6682252355307119</v>
      </c>
    </row>
    <row r="567" spans="1:9" x14ac:dyDescent="0.25">
      <c r="A567" s="2" t="s">
        <v>877</v>
      </c>
      <c r="B567" s="1">
        <v>2006</v>
      </c>
      <c r="C567" s="1">
        <v>24923</v>
      </c>
      <c r="D567" s="1">
        <v>6</v>
      </c>
      <c r="E567" s="1">
        <v>1080</v>
      </c>
      <c r="F567" s="1">
        <v>4.3333467078602098E-2</v>
      </c>
      <c r="G567" s="1">
        <v>2.4074148377001164E-4</v>
      </c>
      <c r="H567" s="1">
        <v>-3.1388300307701482</v>
      </c>
      <c r="I567" s="1">
        <v>-8.3317868816603582</v>
      </c>
    </row>
    <row r="568" spans="1:9" x14ac:dyDescent="0.25">
      <c r="A568" s="2" t="s">
        <v>145</v>
      </c>
      <c r="B568" s="1">
        <v>2006</v>
      </c>
      <c r="C568" s="1">
        <v>24923</v>
      </c>
      <c r="D568" s="1">
        <v>90</v>
      </c>
      <c r="E568" s="1">
        <v>9976</v>
      </c>
      <c r="F568" s="1">
        <v>0.40027284034827271</v>
      </c>
      <c r="G568" s="1">
        <v>3.6111222565501744E-3</v>
      </c>
      <c r="H568" s="1">
        <v>-0.91560886352854121</v>
      </c>
      <c r="I568" s="1">
        <v>-5.6237366805581486</v>
      </c>
    </row>
    <row r="569" spans="1:9" x14ac:dyDescent="0.25">
      <c r="A569" s="2" t="s">
        <v>214</v>
      </c>
      <c r="B569" s="1">
        <v>2006</v>
      </c>
      <c r="C569" s="1">
        <v>24923</v>
      </c>
      <c r="D569" s="1">
        <v>49</v>
      </c>
      <c r="E569" s="1">
        <v>2646</v>
      </c>
      <c r="F569" s="1">
        <v>0.10616699434257514</v>
      </c>
      <c r="G569" s="1">
        <v>1.9660554507884283E-3</v>
      </c>
      <c r="H569" s="1">
        <v>-2.2427420062135126</v>
      </c>
      <c r="I569" s="1">
        <v>-6.2317260527777867</v>
      </c>
    </row>
    <row r="570" spans="1:9" x14ac:dyDescent="0.25">
      <c r="A570" s="2" t="s">
        <v>282</v>
      </c>
      <c r="B570" s="1">
        <v>2006</v>
      </c>
      <c r="C570" s="1">
        <v>24923</v>
      </c>
      <c r="D570" s="1">
        <v>189</v>
      </c>
      <c r="E570" s="1">
        <v>3024</v>
      </c>
      <c r="F570" s="1">
        <v>0.12133370782008586</v>
      </c>
      <c r="G570" s="1">
        <v>7.5833567387553662E-3</v>
      </c>
      <c r="H570" s="1">
        <v>-2.1092106135889899</v>
      </c>
      <c r="I570" s="1">
        <v>-4.881799335828771</v>
      </c>
    </row>
    <row r="571" spans="1:9" x14ac:dyDescent="0.25">
      <c r="A571" s="2" t="s">
        <v>312</v>
      </c>
      <c r="B571" s="1">
        <v>2006</v>
      </c>
      <c r="C571" s="1">
        <v>24923</v>
      </c>
      <c r="D571" s="1">
        <v>5183</v>
      </c>
      <c r="E571" s="1">
        <v>108843</v>
      </c>
      <c r="F571" s="1">
        <v>4.3671708863298964</v>
      </c>
      <c r="G571" s="1">
        <v>0.20796051839666171</v>
      </c>
      <c r="H571" s="1">
        <v>1.4741154050247161</v>
      </c>
      <c r="I571" s="1">
        <v>-1.5704070326987072</v>
      </c>
    </row>
    <row r="572" spans="1:9" x14ac:dyDescent="0.25">
      <c r="A572" s="2" t="s">
        <v>406</v>
      </c>
      <c r="B572" s="1">
        <v>2006</v>
      </c>
      <c r="C572" s="1">
        <v>24923</v>
      </c>
      <c r="D572" s="1">
        <v>352</v>
      </c>
      <c r="E572" s="1">
        <v>15747</v>
      </c>
      <c r="F572" s="1">
        <v>0.63182602415439559</v>
      </c>
      <c r="G572" s="1">
        <v>1.4123500381174017E-2</v>
      </c>
      <c r="H572" s="1">
        <v>-0.45914120096800404</v>
      </c>
      <c r="I572" s="1">
        <v>-4.2599151752903168</v>
      </c>
    </row>
    <row r="573" spans="1:9" x14ac:dyDescent="0.25">
      <c r="A573" s="2" t="s">
        <v>435</v>
      </c>
      <c r="B573" s="1">
        <v>2006</v>
      </c>
      <c r="C573" s="1">
        <v>24923</v>
      </c>
      <c r="D573" s="1">
        <v>1397</v>
      </c>
      <c r="E573" s="1">
        <v>66070</v>
      </c>
      <c r="F573" s="1">
        <v>2.6509649721141115</v>
      </c>
      <c r="G573" s="1">
        <v>5.6052642137784374E-2</v>
      </c>
      <c r="H573" s="1">
        <v>0.97492371413551782</v>
      </c>
      <c r="I573" s="1">
        <v>-2.8814639916314517</v>
      </c>
    </row>
    <row r="574" spans="1:9" x14ac:dyDescent="0.25">
      <c r="A574" s="2" t="s">
        <v>459</v>
      </c>
      <c r="B574" s="1">
        <v>2006</v>
      </c>
      <c r="C574" s="1">
        <v>24923</v>
      </c>
      <c r="D574" s="1">
        <v>562</v>
      </c>
      <c r="E574" s="1">
        <v>20667</v>
      </c>
      <c r="F574" s="1">
        <v>0.8292340408458051</v>
      </c>
      <c r="G574" s="1">
        <v>2.2549452313124423E-2</v>
      </c>
      <c r="H574" s="1">
        <v>-0.18725284662710806</v>
      </c>
      <c r="I574" s="1">
        <v>-3.7920445009947223</v>
      </c>
    </row>
    <row r="575" spans="1:9" x14ac:dyDescent="0.25">
      <c r="A575" s="2" t="s">
        <v>492</v>
      </c>
      <c r="B575" s="1">
        <v>2006</v>
      </c>
      <c r="C575" s="1">
        <v>24923</v>
      </c>
      <c r="D575" s="1">
        <v>10724</v>
      </c>
      <c r="E575" s="1">
        <v>161463</v>
      </c>
      <c r="F575" s="1">
        <v>6.4784736989928984</v>
      </c>
      <c r="G575" s="1">
        <v>0.43028527865826749</v>
      </c>
      <c r="H575" s="1">
        <v>1.8684849423413414</v>
      </c>
      <c r="I575" s="1">
        <v>-0.84330685153256368</v>
      </c>
    </row>
    <row r="576" spans="1:9" x14ac:dyDescent="0.25">
      <c r="A576" s="2" t="s">
        <v>561</v>
      </c>
      <c r="B576" s="1">
        <v>2006</v>
      </c>
      <c r="C576" s="1">
        <v>24923</v>
      </c>
      <c r="D576" s="1">
        <v>165</v>
      </c>
      <c r="E576" s="1">
        <v>9998</v>
      </c>
      <c r="F576" s="1">
        <v>0.40115555912209605</v>
      </c>
      <c r="G576" s="1">
        <v>6.6203908036753202E-3</v>
      </c>
      <c r="H576" s="1">
        <v>-0.91340599891489793</v>
      </c>
      <c r="I576" s="1">
        <v>-5.0176008769878333</v>
      </c>
    </row>
    <row r="577" spans="1:13" x14ac:dyDescent="0.25">
      <c r="A577" s="2" t="s">
        <v>598</v>
      </c>
      <c r="B577" s="1">
        <v>2006</v>
      </c>
      <c r="C577" s="1">
        <v>24923</v>
      </c>
      <c r="D577" s="1">
        <v>69</v>
      </c>
      <c r="E577" s="1">
        <v>5610</v>
      </c>
      <c r="F577" s="1">
        <v>0.22509328732496087</v>
      </c>
      <c r="G577" s="1">
        <v>2.7685270633551339E-3</v>
      </c>
      <c r="H577" s="1">
        <v>-1.4912403523716717</v>
      </c>
      <c r="I577" s="1">
        <v>-5.8894398462911539</v>
      </c>
    </row>
    <row r="578" spans="1:13" x14ac:dyDescent="0.25">
      <c r="A578" s="2" t="s">
        <v>632</v>
      </c>
      <c r="B578" s="1">
        <v>2006</v>
      </c>
      <c r="C578" s="1">
        <v>24923</v>
      </c>
      <c r="D578" s="1">
        <v>24</v>
      </c>
      <c r="E578" s="1">
        <v>4224</v>
      </c>
      <c r="F578" s="1">
        <v>0.16948200457408819</v>
      </c>
      <c r="G578" s="1">
        <v>9.6296593508004658E-4</v>
      </c>
      <c r="H578" s="1">
        <v>-1.7750085255023162</v>
      </c>
      <c r="I578" s="1">
        <v>-6.9454925205404683</v>
      </c>
    </row>
    <row r="579" spans="1:13" x14ac:dyDescent="0.25">
      <c r="A579" s="2" t="s">
        <v>786</v>
      </c>
      <c r="B579" s="1">
        <v>2006</v>
      </c>
      <c r="C579" s="1">
        <v>24923</v>
      </c>
      <c r="D579" s="1">
        <v>10</v>
      </c>
      <c r="E579" s="1">
        <v>1710</v>
      </c>
      <c r="F579" s="1">
        <v>6.8611322874453318E-2</v>
      </c>
      <c r="G579" s="1">
        <v>4.0123580628335275E-4</v>
      </c>
      <c r="H579" s="1">
        <v>-2.6792977013917079</v>
      </c>
      <c r="I579" s="1">
        <v>-7.8209612578943677</v>
      </c>
    </row>
    <row r="580" spans="1:13" x14ac:dyDescent="0.25">
      <c r="A580" s="2" t="s">
        <v>812</v>
      </c>
      <c r="B580" s="1">
        <v>2006</v>
      </c>
      <c r="C580" s="1">
        <v>24923</v>
      </c>
      <c r="D580" s="1">
        <v>64</v>
      </c>
      <c r="E580" s="1">
        <v>960</v>
      </c>
      <c r="F580" s="1">
        <v>3.8518637403201862E-2</v>
      </c>
      <c r="G580" s="1">
        <v>2.5679091602134572E-3</v>
      </c>
      <c r="H580" s="1">
        <v>-3.2566130664265316</v>
      </c>
      <c r="I580" s="1">
        <v>-5.9646632675287421</v>
      </c>
      <c r="K580">
        <f t="shared" ref="K580:K582" si="0">E580/C580</f>
        <v>3.8518637403201862E-2</v>
      </c>
      <c r="L580">
        <f t="shared" ref="L580:L582" si="1">D580/C580</f>
        <v>2.5679091602134572E-3</v>
      </c>
    </row>
    <row r="581" spans="1:13" x14ac:dyDescent="0.25">
      <c r="A581" s="2" t="s">
        <v>842</v>
      </c>
      <c r="B581" s="1">
        <v>2006</v>
      </c>
      <c r="C581" s="1">
        <v>24923</v>
      </c>
      <c r="D581" s="1">
        <v>75</v>
      </c>
      <c r="E581" s="1">
        <v>12111</v>
      </c>
      <c r="F581" s="1">
        <v>0.4859366849897685</v>
      </c>
      <c r="G581" s="1">
        <v>3.0092685471251454E-3</v>
      </c>
      <c r="H581" s="1">
        <v>-0.72167694136736305</v>
      </c>
      <c r="I581" s="1">
        <v>-5.8060582373521035</v>
      </c>
      <c r="K581">
        <f t="shared" si="0"/>
        <v>0.4859366849897685</v>
      </c>
      <c r="L581">
        <f t="shared" si="1"/>
        <v>3.0092685471251454E-3</v>
      </c>
    </row>
    <row r="582" spans="1:13" x14ac:dyDescent="0.25">
      <c r="A582" s="2" t="s">
        <v>881</v>
      </c>
      <c r="B582" s="1">
        <v>2006</v>
      </c>
      <c r="C582" s="1">
        <v>24923</v>
      </c>
      <c r="D582" s="1">
        <v>40</v>
      </c>
      <c r="E582" s="1">
        <v>920</v>
      </c>
      <c r="F582" s="1">
        <v>3.6913694178068453E-2</v>
      </c>
      <c r="G582" s="1">
        <v>1.604943225133411E-3</v>
      </c>
      <c r="H582" s="1">
        <v>-3.2991726808453277</v>
      </c>
      <c r="I582" s="1">
        <v>-6.4346668967744769</v>
      </c>
      <c r="K582">
        <f t="shared" si="0"/>
        <v>3.6913694178068453E-2</v>
      </c>
      <c r="L582">
        <f t="shared" si="1"/>
        <v>1.604943225133411E-3</v>
      </c>
    </row>
    <row r="583" spans="1:13" x14ac:dyDescent="0.25">
      <c r="A583" s="146" t="s">
        <v>909</v>
      </c>
      <c r="B583" s="147">
        <v>2006</v>
      </c>
      <c r="C583" s="147">
        <v>24923</v>
      </c>
      <c r="D583" s="147">
        <v>33</v>
      </c>
      <c r="E583" s="147">
        <v>1089</v>
      </c>
      <c r="F583" s="147">
        <v>4.369457930425711E-2</v>
      </c>
      <c r="G583" s="147">
        <f>D583/C583</f>
        <v>1.3240781607350639E-3</v>
      </c>
      <c r="H583" s="147">
        <f>LN(F583)</f>
        <v>-3.1305312279554531</v>
      </c>
      <c r="I583" s="147">
        <f>LN(G583)</f>
        <v>-6.6270387894219338</v>
      </c>
      <c r="K583">
        <f>E583/C583</f>
        <v>4.369457930425711E-2</v>
      </c>
      <c r="L583">
        <f>D583/C583</f>
        <v>1.3240781607350639E-3</v>
      </c>
      <c r="M583">
        <f>LN(F583)</f>
        <v>-3.1305312279554531</v>
      </c>
    </row>
    <row r="584" spans="1:13" x14ac:dyDescent="0.25">
      <c r="A584" s="2" t="s">
        <v>938</v>
      </c>
      <c r="B584" s="1">
        <v>2006</v>
      </c>
      <c r="C584" s="1">
        <v>24923</v>
      </c>
      <c r="D584" s="1">
        <v>228</v>
      </c>
      <c r="E584" s="1">
        <v>14094</v>
      </c>
      <c r="F584" s="1">
        <v>0.56550174537575737</v>
      </c>
      <c r="G584" s="1">
        <v>9.1481763832604417E-3</v>
      </c>
      <c r="H584" s="1">
        <v>-0.5700418970014457</v>
      </c>
      <c r="I584" s="1">
        <v>-4.6942007219339725</v>
      </c>
      <c r="K584">
        <f t="shared" ref="K584:K585" si="2">E584/C584</f>
        <v>0.56550174537575737</v>
      </c>
      <c r="L584">
        <f>D584/C584</f>
        <v>9.1481763832604417E-3</v>
      </c>
    </row>
    <row r="585" spans="1:13" x14ac:dyDescent="0.25">
      <c r="A585" s="2" t="s">
        <v>967</v>
      </c>
      <c r="B585" s="1">
        <v>2006</v>
      </c>
      <c r="C585" s="1">
        <v>24923</v>
      </c>
      <c r="D585" s="1">
        <v>14</v>
      </c>
      <c r="E585" s="1">
        <v>2170</v>
      </c>
      <c r="F585" s="1">
        <v>8.7068169963487541E-2</v>
      </c>
      <c r="G585" s="1">
        <v>5.6173012879669377E-4</v>
      </c>
      <c r="H585" s="1">
        <v>-2.4410639043539084</v>
      </c>
      <c r="I585" s="1">
        <v>-7.4844890212731547</v>
      </c>
      <c r="K585">
        <f t="shared" si="2"/>
        <v>8.7068169963487541E-2</v>
      </c>
      <c r="L585">
        <f>D585/C585</f>
        <v>5.6173012879669377E-4</v>
      </c>
    </row>
    <row r="586" spans="1:13" x14ac:dyDescent="0.25">
      <c r="A586" s="2" t="s">
        <v>58</v>
      </c>
      <c r="B586" s="1">
        <v>2007</v>
      </c>
      <c r="C586" s="1">
        <v>25086</v>
      </c>
      <c r="D586" s="1">
        <v>14</v>
      </c>
      <c r="E586" s="1">
        <v>2940</v>
      </c>
      <c r="F586" s="1">
        <v>0.11719684286055967</v>
      </c>
      <c r="G586" s="1">
        <v>5.5808020409790326E-4</v>
      </c>
      <c r="H586" s="1">
        <v>-2.1439003402518928</v>
      </c>
      <c r="I586" s="1">
        <v>-7.4910078709693613</v>
      </c>
      <c r="K586">
        <f t="shared" ref="K586:K592" si="3">E586/C586</f>
        <v>0.11719684286055967</v>
      </c>
      <c r="L586">
        <f t="shared" ref="L586:L592" si="4">D586/C586</f>
        <v>5.5808020409790326E-4</v>
      </c>
    </row>
    <row r="587" spans="1:13" x14ac:dyDescent="0.25">
      <c r="A587" s="2" t="s">
        <v>315</v>
      </c>
      <c r="B587" s="1">
        <v>2007</v>
      </c>
      <c r="C587" s="1">
        <v>25086</v>
      </c>
      <c r="D587" s="1">
        <v>29</v>
      </c>
      <c r="E587" s="1">
        <v>3767</v>
      </c>
      <c r="F587" s="1">
        <v>0.15016343777405725</v>
      </c>
      <c r="G587" s="1">
        <v>1.1560232799170853E-3</v>
      </c>
      <c r="H587" s="1">
        <v>-1.8960309928925789</v>
      </c>
      <c r="I587" s="1">
        <v>-6.7627693705981455</v>
      </c>
      <c r="K587">
        <f t="shared" si="3"/>
        <v>0.15016343777405725</v>
      </c>
      <c r="L587">
        <f t="shared" si="4"/>
        <v>1.1560232799170853E-3</v>
      </c>
    </row>
    <row r="588" spans="1:13" x14ac:dyDescent="0.25">
      <c r="A588" s="2" t="s">
        <v>352</v>
      </c>
      <c r="B588" s="1">
        <v>2007</v>
      </c>
      <c r="C588" s="1">
        <v>25086</v>
      </c>
      <c r="D588" s="1">
        <v>41</v>
      </c>
      <c r="E588" s="1">
        <v>5239</v>
      </c>
      <c r="F588" s="1">
        <v>0.20884158494777963</v>
      </c>
      <c r="G588" s="1">
        <v>1.6343777405724309E-3</v>
      </c>
      <c r="H588" s="1">
        <v>-1.5661792811764004</v>
      </c>
      <c r="I588" s="1">
        <v>-6.4164931338803122</v>
      </c>
      <c r="K588">
        <f t="shared" si="3"/>
        <v>0.20884158494777963</v>
      </c>
      <c r="L588">
        <f t="shared" si="4"/>
        <v>1.6343777405724309E-3</v>
      </c>
    </row>
    <row r="589" spans="1:13" x14ac:dyDescent="0.25">
      <c r="A589" s="2" t="s">
        <v>408</v>
      </c>
      <c r="B589" s="1">
        <v>2007</v>
      </c>
      <c r="C589" s="1">
        <v>25086</v>
      </c>
      <c r="D589" s="1">
        <v>360</v>
      </c>
      <c r="E589" s="1">
        <v>22053</v>
      </c>
      <c r="F589" s="1">
        <v>0.87909591006936139</v>
      </c>
      <c r="G589" s="1">
        <v>1.4350633819660369E-2</v>
      </c>
      <c r="H589" s="1">
        <v>-0.12886127454242269</v>
      </c>
      <c r="I589" s="1">
        <v>-4.2439611691344643</v>
      </c>
      <c r="K589">
        <f t="shared" si="3"/>
        <v>0.87909591006936139</v>
      </c>
      <c r="L589">
        <f t="shared" si="4"/>
        <v>1.4350633819660369E-2</v>
      </c>
    </row>
    <row r="590" spans="1:13" x14ac:dyDescent="0.25">
      <c r="A590" s="2" t="s">
        <v>496</v>
      </c>
      <c r="B590" s="1">
        <v>2007</v>
      </c>
      <c r="C590" s="1">
        <v>25086</v>
      </c>
      <c r="D590" s="1">
        <v>18</v>
      </c>
      <c r="E590" s="1">
        <v>3705</v>
      </c>
      <c r="F590" s="1">
        <v>0.14769193972733796</v>
      </c>
      <c r="G590" s="1">
        <v>7.175316909830184E-4</v>
      </c>
      <c r="H590" s="1">
        <v>-1.9126266628544326</v>
      </c>
      <c r="I590" s="1">
        <v>-7.2396934426884556</v>
      </c>
      <c r="K590">
        <f t="shared" si="3"/>
        <v>0.14769193972733796</v>
      </c>
      <c r="L590">
        <f t="shared" si="4"/>
        <v>7.175316909830184E-4</v>
      </c>
    </row>
    <row r="591" spans="1:13" x14ac:dyDescent="0.25">
      <c r="A591" s="2" t="s">
        <v>529</v>
      </c>
      <c r="B591" s="1">
        <v>2007</v>
      </c>
      <c r="C591" s="1">
        <v>25086</v>
      </c>
      <c r="D591" s="1">
        <v>407</v>
      </c>
      <c r="E591" s="1">
        <v>31590</v>
      </c>
      <c r="F591" s="1">
        <v>1.2592681176751974</v>
      </c>
      <c r="G591" s="1">
        <v>1.6224188790560472E-2</v>
      </c>
      <c r="H591" s="1">
        <v>0.23053069321151093</v>
      </c>
      <c r="I591" s="1">
        <v>-4.1212520151420247</v>
      </c>
      <c r="K591">
        <f t="shared" si="3"/>
        <v>1.2592681176751974</v>
      </c>
      <c r="L591">
        <f t="shared" si="4"/>
        <v>1.6224188790560472E-2</v>
      </c>
    </row>
    <row r="592" spans="1:13" x14ac:dyDescent="0.25">
      <c r="A592" s="2" t="s">
        <v>565</v>
      </c>
      <c r="B592" s="1">
        <v>2007</v>
      </c>
      <c r="C592" s="1">
        <v>25086</v>
      </c>
      <c r="D592" s="1">
        <v>206</v>
      </c>
      <c r="E592" s="1">
        <v>2732</v>
      </c>
      <c r="F592" s="1">
        <v>0.10890536554253369</v>
      </c>
      <c r="G592" s="1">
        <v>8.2117515745834327E-3</v>
      </c>
      <c r="H592" s="1">
        <v>-2.2172759798939392</v>
      </c>
      <c r="I592" s="1">
        <v>-4.8021890317950389</v>
      </c>
      <c r="K592">
        <f t="shared" si="3"/>
        <v>0.10890536554253369</v>
      </c>
      <c r="L592">
        <f t="shared" si="4"/>
        <v>8.2117515745834327E-3</v>
      </c>
    </row>
    <row r="593" spans="1:9" x14ac:dyDescent="0.25">
      <c r="A593" s="2" t="s">
        <v>816</v>
      </c>
      <c r="B593" s="1">
        <v>2007</v>
      </c>
      <c r="C593" s="1">
        <v>25086</v>
      </c>
      <c r="D593" s="1">
        <v>1082</v>
      </c>
      <c r="E593" s="1">
        <v>27050</v>
      </c>
      <c r="F593" s="1">
        <v>1.0782906800605916</v>
      </c>
      <c r="G593" s="1">
        <v>4.313162720242366E-2</v>
      </c>
      <c r="H593" s="1">
        <v>7.537708369000759E-2</v>
      </c>
      <c r="I593" s="1">
        <v>-3.1434987411781932</v>
      </c>
    </row>
    <row r="594" spans="1:9" x14ac:dyDescent="0.25">
      <c r="A594" s="2" t="s">
        <v>20</v>
      </c>
      <c r="B594" s="1">
        <v>2007</v>
      </c>
      <c r="C594" s="1">
        <v>25086</v>
      </c>
      <c r="D594" s="1">
        <v>657</v>
      </c>
      <c r="E594" s="1">
        <v>90747</v>
      </c>
      <c r="F594" s="1">
        <v>3.6174360200908873</v>
      </c>
      <c r="G594" s="1">
        <v>2.6189906720880174E-2</v>
      </c>
      <c r="H594" s="1">
        <v>1.2857654931448148</v>
      </c>
      <c r="I594" s="1">
        <v>-3.6423811821000096</v>
      </c>
    </row>
    <row r="595" spans="1:9" x14ac:dyDescent="0.25">
      <c r="A595" s="2" t="s">
        <v>89</v>
      </c>
      <c r="B595" s="1">
        <v>2007</v>
      </c>
      <c r="C595" s="1">
        <v>25086</v>
      </c>
      <c r="D595" s="1">
        <v>933</v>
      </c>
      <c r="E595" s="1">
        <v>12924</v>
      </c>
      <c r="F595" s="1">
        <v>0.5151877541258072</v>
      </c>
      <c r="G595" s="1">
        <v>3.7192059315953124E-2</v>
      </c>
      <c r="H595" s="1">
        <v>-0.66322387364023117</v>
      </c>
      <c r="I595" s="1">
        <v>-3.2916599997372762</v>
      </c>
    </row>
    <row r="596" spans="1:9" x14ac:dyDescent="0.25">
      <c r="A596" s="2" t="s">
        <v>182</v>
      </c>
      <c r="B596" s="1">
        <v>2007</v>
      </c>
      <c r="C596" s="1">
        <v>25086</v>
      </c>
      <c r="D596" s="1">
        <v>94</v>
      </c>
      <c r="E596" s="1">
        <v>1840</v>
      </c>
      <c r="F596" s="1">
        <v>7.3347683967152993E-2</v>
      </c>
      <c r="G596" s="1">
        <v>3.7471099418002075E-3</v>
      </c>
      <c r="H596" s="1">
        <v>-2.6125443499815888</v>
      </c>
      <c r="I596" s="1">
        <v>-5.5867704183146163</v>
      </c>
    </row>
    <row r="597" spans="1:9" x14ac:dyDescent="0.25">
      <c r="A597" s="2" t="s">
        <v>255</v>
      </c>
      <c r="B597" s="1">
        <v>2007</v>
      </c>
      <c r="C597" s="1">
        <v>25086</v>
      </c>
      <c r="D597" s="1">
        <v>18</v>
      </c>
      <c r="E597" s="1">
        <v>6390</v>
      </c>
      <c r="F597" s="1">
        <v>0.25472375029897154</v>
      </c>
      <c r="G597" s="1">
        <v>7.175316909830184E-4</v>
      </c>
      <c r="H597" s="1">
        <v>-1.3675756532130394</v>
      </c>
      <c r="I597" s="1">
        <v>-7.2396934426884556</v>
      </c>
    </row>
    <row r="598" spans="1:9" x14ac:dyDescent="0.25">
      <c r="A598" s="2" t="s">
        <v>287</v>
      </c>
      <c r="B598" s="1">
        <v>2007</v>
      </c>
      <c r="C598" s="1">
        <v>25086</v>
      </c>
      <c r="D598" s="1">
        <v>5080</v>
      </c>
      <c r="E598" s="1">
        <v>101851</v>
      </c>
      <c r="F598" s="1">
        <v>4.060073347683967</v>
      </c>
      <c r="G598" s="1">
        <v>0.20250338834409631</v>
      </c>
      <c r="H598" s="1">
        <v>1.4012010393824659</v>
      </c>
      <c r="I598" s="1">
        <v>-1.5969986600120925</v>
      </c>
    </row>
    <row r="599" spans="1:9" x14ac:dyDescent="0.25">
      <c r="A599" s="2" t="s">
        <v>464</v>
      </c>
      <c r="B599" s="1">
        <v>2007</v>
      </c>
      <c r="C599" s="1">
        <v>25086</v>
      </c>
      <c r="D599" s="1">
        <v>150</v>
      </c>
      <c r="E599" s="1">
        <v>24985</v>
      </c>
      <c r="F599" s="1">
        <v>0.99597384995615079</v>
      </c>
      <c r="G599" s="1">
        <v>5.9794307581918201E-3</v>
      </c>
      <c r="H599" s="1">
        <v>-4.0342768063146772E-3</v>
      </c>
      <c r="I599" s="1">
        <v>-5.1194299064883646</v>
      </c>
    </row>
    <row r="600" spans="1:9" x14ac:dyDescent="0.25">
      <c r="A600" s="2" t="s">
        <v>569</v>
      </c>
      <c r="B600" s="1">
        <v>2007</v>
      </c>
      <c r="C600" s="1">
        <v>25086</v>
      </c>
      <c r="D600" s="1">
        <v>924</v>
      </c>
      <c r="E600" s="1">
        <v>124048</v>
      </c>
      <c r="F600" s="1">
        <v>4.9449095112811925</v>
      </c>
      <c r="G600" s="1">
        <v>3.683329347046161E-2</v>
      </c>
      <c r="H600" s="1">
        <v>1.5983586658741202</v>
      </c>
      <c r="I600" s="1">
        <v>-3.3013531289429361</v>
      </c>
    </row>
    <row r="601" spans="1:9" x14ac:dyDescent="0.25">
      <c r="A601" s="2" t="s">
        <v>604</v>
      </c>
      <c r="B601" s="1">
        <v>2007</v>
      </c>
      <c r="C601" s="1">
        <v>25086</v>
      </c>
      <c r="D601" s="1">
        <v>11</v>
      </c>
      <c r="E601" s="1">
        <v>2627</v>
      </c>
      <c r="F601" s="1">
        <v>0.10471976401179942</v>
      </c>
      <c r="G601" s="1">
        <v>4.3849158893406682E-4</v>
      </c>
      <c r="H601" s="1">
        <v>-2.2564674108990803</v>
      </c>
      <c r="I601" s="1">
        <v>-7.7321699277862495</v>
      </c>
    </row>
    <row r="602" spans="1:9" x14ac:dyDescent="0.25">
      <c r="A602" s="2" t="s">
        <v>670</v>
      </c>
      <c r="B602" s="1">
        <v>2007</v>
      </c>
      <c r="C602" s="1">
        <v>25086</v>
      </c>
      <c r="D602" s="1">
        <v>12</v>
      </c>
      <c r="E602" s="1">
        <v>2040</v>
      </c>
      <c r="F602" s="1">
        <v>8.1320258311408752E-2</v>
      </c>
      <c r="G602" s="1">
        <v>4.7835446065534564E-4</v>
      </c>
      <c r="H602" s="1">
        <v>-2.5093601137463581</v>
      </c>
      <c r="I602" s="1">
        <v>-7.6451585507966193</v>
      </c>
    </row>
    <row r="603" spans="1:9" x14ac:dyDescent="0.25">
      <c r="A603" s="2" t="s">
        <v>729</v>
      </c>
      <c r="B603" s="1">
        <v>2007</v>
      </c>
      <c r="C603" s="1">
        <v>25086</v>
      </c>
      <c r="D603" s="1">
        <v>276</v>
      </c>
      <c r="E603" s="1">
        <v>37424</v>
      </c>
      <c r="F603" s="1">
        <v>1.4918281112971379</v>
      </c>
      <c r="G603" s="1">
        <v>1.1002152595072949E-2</v>
      </c>
      <c r="H603" s="1">
        <v>0.40000228823934025</v>
      </c>
      <c r="I603" s="1">
        <v>-4.5096643348674696</v>
      </c>
    </row>
    <row r="604" spans="1:9" x14ac:dyDescent="0.25">
      <c r="A604" s="2" t="s">
        <v>819</v>
      </c>
      <c r="B604" s="1">
        <v>2007</v>
      </c>
      <c r="C604" s="1">
        <v>25086</v>
      </c>
      <c r="D604" s="1">
        <v>7</v>
      </c>
      <c r="E604" s="1">
        <v>1204</v>
      </c>
      <c r="F604" s="1">
        <v>4.7994897552419674E-2</v>
      </c>
      <c r="G604" s="1">
        <v>2.7904010204895163E-4</v>
      </c>
      <c r="H604" s="1">
        <v>-3.0366605747158539</v>
      </c>
      <c r="I604" s="1">
        <v>-8.1841550515293058</v>
      </c>
    </row>
    <row r="605" spans="1:9" x14ac:dyDescent="0.25">
      <c r="A605" s="2" t="s">
        <v>888</v>
      </c>
      <c r="B605" s="1">
        <v>2007</v>
      </c>
      <c r="C605" s="1">
        <v>25086</v>
      </c>
      <c r="D605" s="1">
        <v>114</v>
      </c>
      <c r="E605" s="1">
        <v>15263</v>
      </c>
      <c r="F605" s="1">
        <v>0.60842701108187836</v>
      </c>
      <c r="G605" s="1">
        <v>4.5443673762257837E-3</v>
      </c>
      <c r="H605" s="1">
        <v>-0.496878322669498</v>
      </c>
      <c r="I605" s="1">
        <v>-5.3938667521901245</v>
      </c>
    </row>
    <row r="606" spans="1:9" x14ac:dyDescent="0.25">
      <c r="A606" s="2" t="s">
        <v>914</v>
      </c>
      <c r="B606" s="1">
        <v>2007</v>
      </c>
      <c r="C606" s="1">
        <v>25086</v>
      </c>
      <c r="D606" s="1">
        <v>3</v>
      </c>
      <c r="E606" s="1">
        <v>12</v>
      </c>
      <c r="F606" s="1">
        <v>4.7835446065534564E-4</v>
      </c>
      <c r="G606" s="1">
        <v>1.1958861516383641E-4</v>
      </c>
      <c r="H606" s="1">
        <v>-7.6451585507966193</v>
      </c>
      <c r="I606" s="1">
        <v>-9.0314529119165101</v>
      </c>
    </row>
    <row r="607" spans="1:9" x14ac:dyDescent="0.25">
      <c r="A607" s="2" t="s">
        <v>947</v>
      </c>
      <c r="B607" s="1">
        <v>2007</v>
      </c>
      <c r="C607" s="1">
        <v>25086</v>
      </c>
      <c r="D607" s="1">
        <v>2</v>
      </c>
      <c r="E607" s="1">
        <v>58</v>
      </c>
      <c r="F607" s="1">
        <v>2.3120465598341707E-3</v>
      </c>
      <c r="G607" s="1">
        <v>7.9725743442557597E-5</v>
      </c>
      <c r="H607" s="1">
        <v>-6.069622190038201</v>
      </c>
      <c r="I607" s="1">
        <v>-9.4369180200246756</v>
      </c>
    </row>
    <row r="608" spans="1:9" x14ac:dyDescent="0.25">
      <c r="A608" s="2" t="s">
        <v>972</v>
      </c>
      <c r="B608" s="1">
        <v>2007</v>
      </c>
      <c r="C608" s="1">
        <v>25086</v>
      </c>
      <c r="D608" s="1">
        <v>958</v>
      </c>
      <c r="E608" s="1">
        <v>56825</v>
      </c>
      <c r="F608" s="1">
        <v>2.2652076855616681</v>
      </c>
      <c r="G608" s="1">
        <v>3.8188631108985092E-2</v>
      </c>
      <c r="H608" s="1">
        <v>0.81766644813612399</v>
      </c>
      <c r="I608" s="1">
        <v>-3.2652174226137594</v>
      </c>
    </row>
    <row r="609" spans="1:9" x14ac:dyDescent="0.25">
      <c r="A609" s="2" t="s">
        <v>24</v>
      </c>
      <c r="B609" s="1">
        <v>2007</v>
      </c>
      <c r="C609" s="1">
        <v>25086</v>
      </c>
      <c r="D609" s="1">
        <v>27</v>
      </c>
      <c r="E609" s="1">
        <v>5289</v>
      </c>
      <c r="F609" s="1">
        <v>0.21083472853384358</v>
      </c>
      <c r="G609" s="1">
        <v>1.0762975364745277E-3</v>
      </c>
      <c r="H609" s="1">
        <v>-1.55668072951864</v>
      </c>
      <c r="I609" s="1">
        <v>-6.834228334580291</v>
      </c>
    </row>
    <row r="610" spans="1:9" x14ac:dyDescent="0.25">
      <c r="A610" s="2" t="s">
        <v>63</v>
      </c>
      <c r="B610" s="1">
        <v>2007</v>
      </c>
      <c r="C610" s="1">
        <v>25086</v>
      </c>
      <c r="D610" s="1">
        <v>90</v>
      </c>
      <c r="E610" s="1">
        <v>12470</v>
      </c>
      <c r="F610" s="1">
        <v>0.49709001036434664</v>
      </c>
      <c r="G610" s="1">
        <v>3.5876584549150922E-3</v>
      </c>
      <c r="H610" s="1">
        <v>-0.69898416191053792</v>
      </c>
      <c r="I610" s="1">
        <v>-5.6302555302543551</v>
      </c>
    </row>
    <row r="611" spans="1:9" x14ac:dyDescent="0.25">
      <c r="A611" s="2" t="s">
        <v>153</v>
      </c>
      <c r="B611" s="1">
        <v>2007</v>
      </c>
      <c r="C611" s="1">
        <v>25086</v>
      </c>
      <c r="D611" s="1">
        <v>168</v>
      </c>
      <c r="E611" s="1">
        <v>16089</v>
      </c>
      <c r="F611" s="1">
        <v>0.64135374312365467</v>
      </c>
      <c r="G611" s="1">
        <v>6.6969624491748387E-3</v>
      </c>
      <c r="H611" s="1">
        <v>-0.44417411293358505</v>
      </c>
      <c r="I611" s="1">
        <v>-5.0061012211813614</v>
      </c>
    </row>
    <row r="612" spans="1:9" x14ac:dyDescent="0.25">
      <c r="A612" s="2" t="s">
        <v>184</v>
      </c>
      <c r="B612" s="1">
        <v>2007</v>
      </c>
      <c r="C612" s="1">
        <v>25086</v>
      </c>
      <c r="D612" s="1">
        <v>136</v>
      </c>
      <c r="E612" s="1">
        <v>15412</v>
      </c>
      <c r="F612" s="1">
        <v>0.6143665789683489</v>
      </c>
      <c r="G612" s="1">
        <v>5.4213505540939167E-3</v>
      </c>
      <c r="H612" s="1">
        <v>-0.4871634948385718</v>
      </c>
      <c r="I612" s="1">
        <v>-5.2174103148485678</v>
      </c>
    </row>
    <row r="613" spans="1:9" x14ac:dyDescent="0.25">
      <c r="A613" s="2" t="s">
        <v>223</v>
      </c>
      <c r="B613" s="1">
        <v>2007</v>
      </c>
      <c r="C613" s="1">
        <v>25086</v>
      </c>
      <c r="D613" s="1">
        <v>1171</v>
      </c>
      <c r="E613" s="1">
        <v>30409</v>
      </c>
      <c r="F613" s="1">
        <v>1.212190066172367</v>
      </c>
      <c r="G613" s="1">
        <v>4.6679422785617479E-2</v>
      </c>
      <c r="H613" s="1">
        <v>0.1924286956263391</v>
      </c>
      <c r="I613" s="1">
        <v>-3.0644518369869025</v>
      </c>
    </row>
    <row r="614" spans="1:9" x14ac:dyDescent="0.25">
      <c r="A614" s="2" t="s">
        <v>259</v>
      </c>
      <c r="B614" s="1">
        <v>2007</v>
      </c>
      <c r="C614" s="1">
        <v>25086</v>
      </c>
      <c r="D614" s="1">
        <v>16</v>
      </c>
      <c r="E614" s="1">
        <v>4488</v>
      </c>
      <c r="F614" s="1">
        <v>0.17890456828509926</v>
      </c>
      <c r="G614" s="1">
        <v>6.3780594754046078E-4</v>
      </c>
      <c r="H614" s="1">
        <v>-1.7209027533820878</v>
      </c>
      <c r="I614" s="1">
        <v>-7.3574764783448385</v>
      </c>
    </row>
    <row r="615" spans="1:9" x14ac:dyDescent="0.25">
      <c r="A615" s="2" t="s">
        <v>290</v>
      </c>
      <c r="B615" s="1">
        <v>2007</v>
      </c>
      <c r="C615" s="1">
        <v>25086</v>
      </c>
      <c r="D615" s="1">
        <v>21</v>
      </c>
      <c r="E615" s="1">
        <v>1575</v>
      </c>
      <c r="F615" s="1">
        <v>6.278402296101411E-2</v>
      </c>
      <c r="G615" s="1">
        <v>8.3712030614685484E-4</v>
      </c>
      <c r="H615" s="1">
        <v>-2.7680546493248865</v>
      </c>
      <c r="I615" s="1">
        <v>-7.0855427628611967</v>
      </c>
    </row>
    <row r="616" spans="1:9" x14ac:dyDescent="0.25">
      <c r="A616" s="2" t="s">
        <v>388</v>
      </c>
      <c r="B616" s="1">
        <v>2007</v>
      </c>
      <c r="C616" s="1">
        <v>25086</v>
      </c>
      <c r="D616" s="1">
        <v>1946</v>
      </c>
      <c r="E616" s="1">
        <v>7062</v>
      </c>
      <c r="F616" s="1">
        <v>0.28151160009567089</v>
      </c>
      <c r="G616" s="1">
        <v>7.7573148369608547E-2</v>
      </c>
      <c r="H616" s="1">
        <v>-1.2675816240962883</v>
      </c>
      <c r="I616" s="1">
        <v>-2.5565339378386698</v>
      </c>
    </row>
    <row r="617" spans="1:9" x14ac:dyDescent="0.25">
      <c r="A617" s="2" t="s">
        <v>412</v>
      </c>
      <c r="B617" s="1">
        <v>2007</v>
      </c>
      <c r="C617" s="1">
        <v>25086</v>
      </c>
      <c r="D617" s="1">
        <v>1184</v>
      </c>
      <c r="E617" s="1">
        <v>29329</v>
      </c>
      <c r="F617" s="1">
        <v>1.1691381647133861</v>
      </c>
      <c r="G617" s="1">
        <v>4.71976401179941E-2</v>
      </c>
      <c r="H617" s="1">
        <v>0.15626686602213832</v>
      </c>
      <c r="I617" s="1">
        <v>-3.0534113851406692</v>
      </c>
    </row>
    <row r="618" spans="1:9" x14ac:dyDescent="0.25">
      <c r="A618" s="2" t="s">
        <v>439</v>
      </c>
      <c r="B618" s="1">
        <v>2007</v>
      </c>
      <c r="C618" s="1">
        <v>25086</v>
      </c>
      <c r="D618" s="1">
        <v>201</v>
      </c>
      <c r="E618" s="1">
        <v>11527</v>
      </c>
      <c r="F618" s="1">
        <v>0.45949932233118074</v>
      </c>
      <c r="G618" s="1">
        <v>8.0124372159770391E-3</v>
      </c>
      <c r="H618" s="1">
        <v>-0.77761781198360747</v>
      </c>
      <c r="I618" s="1">
        <v>-4.8267602925255444</v>
      </c>
    </row>
    <row r="619" spans="1:9" x14ac:dyDescent="0.25">
      <c r="A619" s="2" t="s">
        <v>467</v>
      </c>
      <c r="B619" s="1">
        <v>2007</v>
      </c>
      <c r="C619" s="1">
        <v>25086</v>
      </c>
      <c r="D619" s="1">
        <v>121</v>
      </c>
      <c r="E619" s="1">
        <v>3247</v>
      </c>
      <c r="F619" s="1">
        <v>0.12943474447899225</v>
      </c>
      <c r="G619" s="1">
        <v>4.823407478274735E-3</v>
      </c>
      <c r="H619" s="1">
        <v>-2.0445784284817741</v>
      </c>
      <c r="I619" s="1">
        <v>-5.3342746549878788</v>
      </c>
    </row>
    <row r="620" spans="1:9" x14ac:dyDescent="0.25">
      <c r="A620" s="2" t="s">
        <v>503</v>
      </c>
      <c r="B620" s="1">
        <v>2007</v>
      </c>
      <c r="C620" s="1">
        <v>25086</v>
      </c>
      <c r="D620" s="1">
        <v>272</v>
      </c>
      <c r="E620" s="1">
        <v>8374</v>
      </c>
      <c r="F620" s="1">
        <v>0.33381168779398868</v>
      </c>
      <c r="G620" s="1">
        <v>1.0842701108187833E-2</v>
      </c>
      <c r="H620" s="1">
        <v>-1.0971782540055315</v>
      </c>
      <c r="I620" s="1">
        <v>-4.5242631342886224</v>
      </c>
    </row>
    <row r="621" spans="1:9" x14ac:dyDescent="0.25">
      <c r="A621" s="2" t="s">
        <v>534</v>
      </c>
      <c r="B621" s="1">
        <v>2007</v>
      </c>
      <c r="C621" s="1">
        <v>25086</v>
      </c>
      <c r="D621" s="1">
        <v>4</v>
      </c>
      <c r="E621" s="1">
        <v>368</v>
      </c>
      <c r="F621" s="1">
        <v>1.4669536793430599E-2</v>
      </c>
      <c r="G621" s="1">
        <v>1.5945148688511519E-4</v>
      </c>
      <c r="H621" s="1">
        <v>-4.2219822624156889</v>
      </c>
      <c r="I621" s="1">
        <v>-8.7437708394647302</v>
      </c>
    </row>
    <row r="622" spans="1:9" x14ac:dyDescent="0.25">
      <c r="A622" s="2" t="s">
        <v>572</v>
      </c>
      <c r="B622" s="1">
        <v>2007</v>
      </c>
      <c r="C622" s="1">
        <v>25086</v>
      </c>
      <c r="D622" s="1">
        <v>205</v>
      </c>
      <c r="E622" s="1">
        <v>15622</v>
      </c>
      <c r="F622" s="1">
        <v>0.62273778202981744</v>
      </c>
      <c r="G622" s="1">
        <v>8.1718887028621543E-3</v>
      </c>
      <c r="H622" s="1">
        <v>-0.47362974441437738</v>
      </c>
      <c r="I622" s="1">
        <v>-4.8070552214462117</v>
      </c>
    </row>
    <row r="623" spans="1:9" x14ac:dyDescent="0.25">
      <c r="A623" s="2" t="s">
        <v>641</v>
      </c>
      <c r="B623" s="1">
        <v>2007</v>
      </c>
      <c r="C623" s="1">
        <v>25086</v>
      </c>
      <c r="D623" s="1">
        <v>258</v>
      </c>
      <c r="E623" s="1">
        <v>76070</v>
      </c>
      <c r="F623" s="1">
        <v>3.0323686518376785</v>
      </c>
      <c r="G623" s="1">
        <v>1.0284620904089931E-2</v>
      </c>
      <c r="H623" s="1">
        <v>1.1093440474067269</v>
      </c>
      <c r="I623" s="1">
        <v>-4.5771056156630028</v>
      </c>
    </row>
    <row r="624" spans="1:9" x14ac:dyDescent="0.25">
      <c r="A624" s="2" t="s">
        <v>673</v>
      </c>
      <c r="B624" s="1">
        <v>2007</v>
      </c>
      <c r="C624" s="1">
        <v>25086</v>
      </c>
      <c r="D624" s="1">
        <v>301</v>
      </c>
      <c r="E624" s="1">
        <v>82354</v>
      </c>
      <c r="F624" s="1">
        <v>3.2828669377341946</v>
      </c>
      <c r="G624" s="1">
        <v>1.1998724388104919E-2</v>
      </c>
      <c r="H624" s="1">
        <v>1.1887171070048559</v>
      </c>
      <c r="I624" s="1">
        <v>-4.4229549358357447</v>
      </c>
    </row>
    <row r="625" spans="1:9" x14ac:dyDescent="0.25">
      <c r="A625" s="2" t="s">
        <v>702</v>
      </c>
      <c r="B625" s="1">
        <v>2007</v>
      </c>
      <c r="C625" s="1">
        <v>25086</v>
      </c>
      <c r="D625" s="1">
        <v>2470</v>
      </c>
      <c r="E625" s="1">
        <v>188608</v>
      </c>
      <c r="F625" s="1">
        <v>7.5184565096069518</v>
      </c>
      <c r="G625" s="1">
        <v>9.8461293151558632E-2</v>
      </c>
      <c r="H625" s="1">
        <v>2.0173608655127464</v>
      </c>
      <c r="I625" s="1">
        <v>-2.3180917709625972</v>
      </c>
    </row>
    <row r="626" spans="1:9" x14ac:dyDescent="0.25">
      <c r="A626" s="2" t="s">
        <v>734</v>
      </c>
      <c r="B626" s="1">
        <v>2007</v>
      </c>
      <c r="C626" s="1">
        <v>25086</v>
      </c>
      <c r="D626" s="1">
        <v>951</v>
      </c>
      <c r="E626" s="1">
        <v>176847</v>
      </c>
      <c r="F626" s="1">
        <v>7.0496292752929923</v>
      </c>
      <c r="G626" s="1">
        <v>3.7909591006936139E-2</v>
      </c>
      <c r="H626" s="1">
        <v>1.9529750303767106</v>
      </c>
      <c r="I626" s="1">
        <v>-3.2725511380392298</v>
      </c>
    </row>
    <row r="627" spans="1:9" x14ac:dyDescent="0.25">
      <c r="A627" s="2" t="s">
        <v>761</v>
      </c>
      <c r="B627" s="1">
        <v>2007</v>
      </c>
      <c r="C627" s="1">
        <v>25086</v>
      </c>
      <c r="D627" s="1">
        <v>1462</v>
      </c>
      <c r="E627" s="1">
        <v>35600</v>
      </c>
      <c r="F627" s="1">
        <v>1.4191182332775254</v>
      </c>
      <c r="G627" s="1">
        <v>5.827951845650961E-2</v>
      </c>
      <c r="H627" s="1">
        <v>0.35003571625550189</v>
      </c>
      <c r="I627" s="1">
        <v>-2.8425045602748962</v>
      </c>
    </row>
    <row r="628" spans="1:9" x14ac:dyDescent="0.25">
      <c r="A628" s="2" t="s">
        <v>795</v>
      </c>
      <c r="B628" s="1">
        <v>2007</v>
      </c>
      <c r="C628" s="1">
        <v>25086</v>
      </c>
      <c r="D628" s="1">
        <v>421</v>
      </c>
      <c r="E628" s="1">
        <v>15011</v>
      </c>
      <c r="F628" s="1">
        <v>0.5983815674081161</v>
      </c>
      <c r="G628" s="1">
        <v>1.6782268994658376E-2</v>
      </c>
      <c r="H628" s="1">
        <v>-0.51352665592444391</v>
      </c>
      <c r="I628" s="1">
        <v>-4.087432366902239</v>
      </c>
    </row>
    <row r="629" spans="1:9" x14ac:dyDescent="0.25">
      <c r="A629" s="2" t="s">
        <v>823</v>
      </c>
      <c r="B629" s="1">
        <v>2007</v>
      </c>
      <c r="C629" s="1">
        <v>25086</v>
      </c>
      <c r="D629" s="1">
        <v>1835</v>
      </c>
      <c r="E629" s="1">
        <v>37716</v>
      </c>
      <c r="F629" s="1">
        <v>1.5034680698397513</v>
      </c>
      <c r="G629" s="1">
        <v>7.3148369608546593E-2</v>
      </c>
      <c r="H629" s="1">
        <v>0.40777448600094796</v>
      </c>
      <c r="I629" s="1">
        <v>-2.6152654400959494</v>
      </c>
    </row>
    <row r="630" spans="1:9" x14ac:dyDescent="0.25">
      <c r="A630" s="2" t="s">
        <v>852</v>
      </c>
      <c r="B630" s="1">
        <v>2007</v>
      </c>
      <c r="C630" s="1">
        <v>25086</v>
      </c>
      <c r="D630" s="1">
        <v>71</v>
      </c>
      <c r="E630" s="1">
        <v>7446</v>
      </c>
      <c r="F630" s="1">
        <v>0.29681894283664195</v>
      </c>
      <c r="G630" s="1">
        <v>2.8302638922107948E-3</v>
      </c>
      <c r="H630" s="1">
        <v>-1.2146329461519578</v>
      </c>
      <c r="I630" s="1">
        <v>-5.8673853235433047</v>
      </c>
    </row>
    <row r="631" spans="1:9" x14ac:dyDescent="0.25">
      <c r="A631" s="2" t="s">
        <v>918</v>
      </c>
      <c r="B631" s="1">
        <v>2007</v>
      </c>
      <c r="C631" s="1">
        <v>25086</v>
      </c>
      <c r="D631" s="1">
        <v>7</v>
      </c>
      <c r="E631" s="1">
        <v>1120</v>
      </c>
      <c r="F631" s="1">
        <v>4.4646416327832256E-2</v>
      </c>
      <c r="G631" s="1">
        <v>2.7904010204895163E-4</v>
      </c>
      <c r="H631" s="1">
        <v>-3.1089812362954796</v>
      </c>
      <c r="I631" s="1">
        <v>-8.1841550515293058</v>
      </c>
    </row>
    <row r="632" spans="1:9" x14ac:dyDescent="0.25">
      <c r="A632" s="2" t="s">
        <v>94</v>
      </c>
      <c r="B632" s="1">
        <v>2007</v>
      </c>
      <c r="C632" s="1">
        <v>25086</v>
      </c>
      <c r="D632" s="1">
        <v>32</v>
      </c>
      <c r="E632" s="1">
        <v>10496</v>
      </c>
      <c r="F632" s="1">
        <v>0.4184007015865423</v>
      </c>
      <c r="G632" s="1">
        <v>1.2756118950809216E-3</v>
      </c>
      <c r="H632" s="1">
        <v>-0.87131568940074977</v>
      </c>
      <c r="I632" s="1">
        <v>-6.6643292977848931</v>
      </c>
    </row>
    <row r="633" spans="1:9" x14ac:dyDescent="0.25">
      <c r="A633" s="2" t="s">
        <v>124</v>
      </c>
      <c r="B633" s="1">
        <v>2007</v>
      </c>
      <c r="C633" s="1">
        <v>25086</v>
      </c>
      <c r="D633" s="1">
        <v>21</v>
      </c>
      <c r="E633" s="1">
        <v>1470</v>
      </c>
      <c r="F633" s="1">
        <v>5.8598421430279837E-2</v>
      </c>
      <c r="G633" s="1">
        <v>8.3712030614685484E-4</v>
      </c>
      <c r="H633" s="1">
        <v>-2.8370475208118382</v>
      </c>
      <c r="I633" s="1">
        <v>-7.0855427628611967</v>
      </c>
    </row>
    <row r="634" spans="1:9" x14ac:dyDescent="0.25">
      <c r="A634" s="2" t="s">
        <v>156</v>
      </c>
      <c r="B634" s="1">
        <v>2007</v>
      </c>
      <c r="C634" s="1">
        <v>25086</v>
      </c>
      <c r="D634" s="1">
        <v>2474</v>
      </c>
      <c r="E634" s="1">
        <v>13614</v>
      </c>
      <c r="F634" s="1">
        <v>0.54269313561348964</v>
      </c>
      <c r="G634" s="1">
        <v>9.8620744638443752E-2</v>
      </c>
      <c r="H634" s="1">
        <v>-0.61121124657672321</v>
      </c>
      <c r="I634" s="1">
        <v>-2.3164736476321868</v>
      </c>
    </row>
    <row r="635" spans="1:9" x14ac:dyDescent="0.25">
      <c r="A635" s="2" t="s">
        <v>188</v>
      </c>
      <c r="B635" s="1">
        <v>2007</v>
      </c>
      <c r="C635" s="1">
        <v>25086</v>
      </c>
      <c r="D635" s="1">
        <v>339</v>
      </c>
      <c r="E635" s="1">
        <v>9968</v>
      </c>
      <c r="F635" s="1">
        <v>0.39735310531770707</v>
      </c>
      <c r="G635" s="1">
        <v>1.3513513513513514E-2</v>
      </c>
      <c r="H635" s="1">
        <v>-0.92292995955738566</v>
      </c>
      <c r="I635" s="1">
        <v>-4.3040650932041693</v>
      </c>
    </row>
    <row r="636" spans="1:9" x14ac:dyDescent="0.25">
      <c r="A636" s="2" t="s">
        <v>227</v>
      </c>
      <c r="B636" s="1">
        <v>2007</v>
      </c>
      <c r="C636" s="1">
        <v>25086</v>
      </c>
      <c r="D636" s="1">
        <v>18</v>
      </c>
      <c r="E636" s="1">
        <v>4860</v>
      </c>
      <c r="F636" s="1">
        <v>0.19373355656541497</v>
      </c>
      <c r="G636" s="1">
        <v>7.175316909830184E-4</v>
      </c>
      <c r="H636" s="1">
        <v>-1.6412714836900806</v>
      </c>
      <c r="I636" s="1">
        <v>-7.2396934426884556</v>
      </c>
    </row>
    <row r="637" spans="1:9" x14ac:dyDescent="0.25">
      <c r="A637" s="2" t="s">
        <v>263</v>
      </c>
      <c r="B637" s="1">
        <v>2007</v>
      </c>
      <c r="C637" s="1">
        <v>25086</v>
      </c>
      <c r="D637" s="1">
        <v>217</v>
      </c>
      <c r="E637" s="1">
        <v>18344</v>
      </c>
      <c r="F637" s="1">
        <v>0.7312445188551383</v>
      </c>
      <c r="G637" s="1">
        <v>8.6502431635175001E-3</v>
      </c>
      <c r="H637" s="1">
        <v>-0.31300737604687967</v>
      </c>
      <c r="I637" s="1">
        <v>-4.7501678470441604</v>
      </c>
    </row>
    <row r="638" spans="1:9" x14ac:dyDescent="0.25">
      <c r="A638" s="2" t="s">
        <v>291</v>
      </c>
      <c r="B638" s="1">
        <v>2007</v>
      </c>
      <c r="C638" s="1">
        <v>25086</v>
      </c>
      <c r="D638" s="1">
        <v>3</v>
      </c>
      <c r="E638" s="1">
        <v>645</v>
      </c>
      <c r="F638" s="1">
        <v>2.5711552260224826E-2</v>
      </c>
      <c r="G638" s="1">
        <v>1.1958861516383641E-4</v>
      </c>
      <c r="H638" s="1">
        <v>-3.6608148837888477</v>
      </c>
      <c r="I638" s="1">
        <v>-9.0314529119165101</v>
      </c>
    </row>
    <row r="639" spans="1:9" x14ac:dyDescent="0.25">
      <c r="A639" s="2" t="s">
        <v>323</v>
      </c>
      <c r="B639" s="1">
        <v>2007</v>
      </c>
      <c r="C639" s="1">
        <v>25086</v>
      </c>
      <c r="D639" s="1">
        <v>50</v>
      </c>
      <c r="E639" s="1">
        <v>8100</v>
      </c>
      <c r="F639" s="1">
        <v>0.32288926094235831</v>
      </c>
      <c r="G639" s="1">
        <v>1.9931435860639402E-3</v>
      </c>
      <c r="H639" s="1">
        <v>-1.1304458599240899</v>
      </c>
      <c r="I639" s="1">
        <v>-6.2180421951564737</v>
      </c>
    </row>
    <row r="640" spans="1:9" x14ac:dyDescent="0.25">
      <c r="A640" s="2" t="s">
        <v>357</v>
      </c>
      <c r="B640" s="1">
        <v>2007</v>
      </c>
      <c r="C640" s="1">
        <v>25086</v>
      </c>
      <c r="D640" s="1">
        <v>20</v>
      </c>
      <c r="E640" s="1">
        <v>1640</v>
      </c>
      <c r="F640" s="1">
        <v>6.5375109622897234E-2</v>
      </c>
      <c r="G640" s="1">
        <v>7.9725743442557603E-4</v>
      </c>
      <c r="H640" s="1">
        <v>-2.7276136797663759</v>
      </c>
      <c r="I640" s="1">
        <v>-7.1343329270306288</v>
      </c>
    </row>
    <row r="641" spans="1:9" x14ac:dyDescent="0.25">
      <c r="A641" s="2" t="s">
        <v>391</v>
      </c>
      <c r="B641" s="1">
        <v>2007</v>
      </c>
      <c r="C641" s="1">
        <v>25086</v>
      </c>
      <c r="D641" s="1">
        <v>21</v>
      </c>
      <c r="E641" s="1">
        <v>756</v>
      </c>
      <c r="F641" s="1">
        <v>3.0136331021286773E-2</v>
      </c>
      <c r="G641" s="1">
        <v>8.3712030614685484E-4</v>
      </c>
      <c r="H641" s="1">
        <v>-3.5020238244050872</v>
      </c>
      <c r="I641" s="1">
        <v>-7.0855427628611967</v>
      </c>
    </row>
    <row r="642" spans="1:9" x14ac:dyDescent="0.25">
      <c r="A642" s="2" t="s">
        <v>415</v>
      </c>
      <c r="B642" s="1">
        <v>2007</v>
      </c>
      <c r="C642" s="1">
        <v>25086</v>
      </c>
      <c r="D642" s="1">
        <v>61</v>
      </c>
      <c r="E642" s="1">
        <v>8930</v>
      </c>
      <c r="F642" s="1">
        <v>0.3559754444710197</v>
      </c>
      <c r="G642" s="1">
        <v>2.4316351749980067E-3</v>
      </c>
      <c r="H642" s="1">
        <v>-1.0328935267140753</v>
      </c>
      <c r="I642" s="1">
        <v>-6.0191913364113088</v>
      </c>
    </row>
    <row r="643" spans="1:9" x14ac:dyDescent="0.25">
      <c r="A643" s="2" t="s">
        <v>441</v>
      </c>
      <c r="B643" s="1">
        <v>2007</v>
      </c>
      <c r="C643" s="1">
        <v>25086</v>
      </c>
      <c r="D643" s="1">
        <v>75</v>
      </c>
      <c r="E643" s="1">
        <v>9150</v>
      </c>
      <c r="F643" s="1">
        <v>0.36474527624970104</v>
      </c>
      <c r="G643" s="1">
        <v>2.98971537909591E-3</v>
      </c>
      <c r="H643" s="1">
        <v>-1.008556042315053</v>
      </c>
      <c r="I643" s="1">
        <v>-5.81257708704831</v>
      </c>
    </row>
    <row r="644" spans="1:9" x14ac:dyDescent="0.25">
      <c r="A644" s="2" t="s">
        <v>506</v>
      </c>
      <c r="B644" s="1">
        <v>2007</v>
      </c>
      <c r="C644" s="1">
        <v>25086</v>
      </c>
      <c r="D644" s="1">
        <v>79</v>
      </c>
      <c r="E644" s="1">
        <v>3397</v>
      </c>
      <c r="F644" s="1">
        <v>0.13541417523718408</v>
      </c>
      <c r="G644" s="1">
        <v>3.1491668659810253E-3</v>
      </c>
      <c r="H644" s="1">
        <v>-1.9994172324240362</v>
      </c>
      <c r="I644" s="1">
        <v>-5.7606173481175986</v>
      </c>
    </row>
    <row r="645" spans="1:9" x14ac:dyDescent="0.25">
      <c r="A645" s="2" t="s">
        <v>538</v>
      </c>
      <c r="B645" s="1">
        <v>2007</v>
      </c>
      <c r="C645" s="1">
        <v>25086</v>
      </c>
      <c r="D645" s="1">
        <v>170</v>
      </c>
      <c r="E645" s="1">
        <v>18550</v>
      </c>
      <c r="F645" s="1">
        <v>0.73945627042972173</v>
      </c>
      <c r="G645" s="1">
        <v>6.7766881926173963E-3</v>
      </c>
      <c r="H645" s="1">
        <v>-0.30184013254903885</v>
      </c>
      <c r="I645" s="1">
        <v>-4.9942667635343581</v>
      </c>
    </row>
    <row r="646" spans="1:9" x14ac:dyDescent="0.25">
      <c r="A646" s="2" t="s">
        <v>576</v>
      </c>
      <c r="B646" s="1">
        <v>2007</v>
      </c>
      <c r="C646" s="1">
        <v>25086</v>
      </c>
      <c r="D646" s="1">
        <v>402</v>
      </c>
      <c r="E646" s="1">
        <v>29502</v>
      </c>
      <c r="F646" s="1">
        <v>1.1760344415211672</v>
      </c>
      <c r="G646" s="1">
        <v>1.6024874431954078E-2</v>
      </c>
      <c r="H646" s="1">
        <v>0.16214813605537437</v>
      </c>
      <c r="I646" s="1">
        <v>-4.133613111965599</v>
      </c>
    </row>
    <row r="647" spans="1:9" x14ac:dyDescent="0.25">
      <c r="A647" s="2" t="s">
        <v>610</v>
      </c>
      <c r="B647" s="1">
        <v>2007</v>
      </c>
      <c r="C647" s="1">
        <v>25086</v>
      </c>
      <c r="D647" s="1">
        <v>226</v>
      </c>
      <c r="E647" s="1">
        <v>11074</v>
      </c>
      <c r="F647" s="1">
        <v>0.44144144144144143</v>
      </c>
      <c r="G647" s="1">
        <v>9.0090090090090089E-3</v>
      </c>
      <c r="H647" s="1">
        <v>-0.81770990320170756</v>
      </c>
      <c r="I647" s="1">
        <v>-4.7095302013123339</v>
      </c>
    </row>
    <row r="648" spans="1:9" x14ac:dyDescent="0.25">
      <c r="A648" s="2" t="s">
        <v>644</v>
      </c>
      <c r="B648" s="1">
        <v>2007</v>
      </c>
      <c r="C648" s="1">
        <v>25086</v>
      </c>
      <c r="D648" s="1">
        <v>201</v>
      </c>
      <c r="E648" s="1">
        <v>12335</v>
      </c>
      <c r="F648" s="1">
        <v>0.49170852268197401</v>
      </c>
      <c r="G648" s="1">
        <v>8.0124372159770391E-3</v>
      </c>
      <c r="H648" s="1">
        <v>-0.70986917162116292</v>
      </c>
      <c r="I648" s="1">
        <v>-4.8267602925255444</v>
      </c>
    </row>
    <row r="649" spans="1:9" x14ac:dyDescent="0.25">
      <c r="A649" s="2" t="s">
        <v>737</v>
      </c>
      <c r="B649" s="1">
        <v>2007</v>
      </c>
      <c r="C649" s="1">
        <v>25086</v>
      </c>
      <c r="D649" s="1">
        <v>97</v>
      </c>
      <c r="E649" s="1">
        <v>17751</v>
      </c>
      <c r="F649" s="1">
        <v>0.70760583592441995</v>
      </c>
      <c r="G649" s="1">
        <v>3.8666985569640439E-3</v>
      </c>
      <c r="H649" s="1">
        <v>-0.34586806923981633</v>
      </c>
      <c r="I649" s="1">
        <v>-5.5553542220812373</v>
      </c>
    </row>
    <row r="650" spans="1:9" x14ac:dyDescent="0.25">
      <c r="A650" s="2" t="s">
        <v>797</v>
      </c>
      <c r="B650" s="1">
        <v>2007</v>
      </c>
      <c r="C650" s="1">
        <v>25086</v>
      </c>
      <c r="D650" s="1">
        <v>138</v>
      </c>
      <c r="E650" s="1">
        <v>9108</v>
      </c>
      <c r="F650" s="1">
        <v>0.36307103563740734</v>
      </c>
      <c r="G650" s="1">
        <v>5.5010762975364743E-3</v>
      </c>
      <c r="H650" s="1">
        <v>-1.0131567734009896</v>
      </c>
      <c r="I650" s="1">
        <v>-5.202811515427415</v>
      </c>
    </row>
    <row r="651" spans="1:9" x14ac:dyDescent="0.25">
      <c r="A651" s="2" t="s">
        <v>922</v>
      </c>
      <c r="B651" s="1">
        <v>2007</v>
      </c>
      <c r="C651" s="1">
        <v>25086</v>
      </c>
      <c r="D651" s="1">
        <v>3</v>
      </c>
      <c r="E651" s="1">
        <v>711</v>
      </c>
      <c r="F651" s="1">
        <v>2.8342501793829227E-2</v>
      </c>
      <c r="G651" s="1">
        <v>1.1958861516383641E-4</v>
      </c>
      <c r="H651" s="1">
        <v>-3.5633927707813791</v>
      </c>
      <c r="I651" s="1">
        <v>-9.0314529119165101</v>
      </c>
    </row>
    <row r="652" spans="1:9" x14ac:dyDescent="0.25">
      <c r="A652" s="2" t="s">
        <v>975</v>
      </c>
      <c r="B652" s="1">
        <v>2007</v>
      </c>
      <c r="C652" s="1">
        <v>25086</v>
      </c>
      <c r="D652" s="1">
        <v>79</v>
      </c>
      <c r="E652" s="1">
        <v>14615</v>
      </c>
      <c r="F652" s="1">
        <v>0.58259587020648973</v>
      </c>
      <c r="G652" s="1">
        <v>3.1491668659810253E-3</v>
      </c>
      <c r="H652" s="1">
        <v>-0.54026152303927366</v>
      </c>
      <c r="I652" s="1">
        <v>-5.7606173481175986</v>
      </c>
    </row>
    <row r="653" spans="1:9" x14ac:dyDescent="0.25">
      <c r="A653" s="2" t="s">
        <v>30</v>
      </c>
      <c r="B653" s="1">
        <v>2007</v>
      </c>
      <c r="C653" s="1">
        <v>25086</v>
      </c>
      <c r="D653" s="1">
        <v>237</v>
      </c>
      <c r="E653" s="1">
        <v>45352</v>
      </c>
      <c r="F653" s="1">
        <v>1.8078609583034362</v>
      </c>
      <c r="G653" s="1">
        <v>9.4475005979430763E-3</v>
      </c>
      <c r="H653" s="1">
        <v>0.5921443554195196</v>
      </c>
      <c r="I653" s="1">
        <v>-4.6620050594494886</v>
      </c>
    </row>
    <row r="654" spans="1:9" x14ac:dyDescent="0.25">
      <c r="A654" s="2" t="s">
        <v>66</v>
      </c>
      <c r="B654" s="1">
        <v>2007</v>
      </c>
      <c r="C654" s="1">
        <v>25086</v>
      </c>
      <c r="D654" s="1">
        <v>7</v>
      </c>
      <c r="E654" s="1">
        <v>2023</v>
      </c>
      <c r="F654" s="1">
        <v>8.0642589492147018E-2</v>
      </c>
      <c r="G654" s="1">
        <v>2.7904010204895163E-4</v>
      </c>
      <c r="H654" s="1">
        <v>-2.5177283634168743</v>
      </c>
      <c r="I654" s="1">
        <v>-8.1841550515293058</v>
      </c>
    </row>
    <row r="655" spans="1:9" x14ac:dyDescent="0.25">
      <c r="A655" s="2" t="s">
        <v>191</v>
      </c>
      <c r="B655" s="1">
        <v>2007</v>
      </c>
      <c r="C655" s="1">
        <v>25086</v>
      </c>
      <c r="D655" s="1">
        <v>556</v>
      </c>
      <c r="E655" s="1">
        <v>46502</v>
      </c>
      <c r="F655" s="1">
        <v>1.8537032607829067</v>
      </c>
      <c r="G655" s="1">
        <v>2.2163756677031014E-2</v>
      </c>
      <c r="H655" s="1">
        <v>0.61718540081857987</v>
      </c>
      <c r="I655" s="1">
        <v>-3.8092969063340374</v>
      </c>
    </row>
    <row r="656" spans="1:9" x14ac:dyDescent="0.25">
      <c r="A656" s="2" t="s">
        <v>230</v>
      </c>
      <c r="B656" s="1">
        <v>2007</v>
      </c>
      <c r="C656" s="1">
        <v>25086</v>
      </c>
      <c r="D656" s="1">
        <v>50</v>
      </c>
      <c r="E656" s="1">
        <v>11796</v>
      </c>
      <c r="F656" s="1">
        <v>0.47022243482420473</v>
      </c>
      <c r="G656" s="1">
        <v>1.9931435860639402E-3</v>
      </c>
      <c r="H656" s="1">
        <v>-0.75454943064945312</v>
      </c>
      <c r="I656" s="1">
        <v>-6.2180421951564737</v>
      </c>
    </row>
    <row r="657" spans="1:9" x14ac:dyDescent="0.25">
      <c r="A657" s="2" t="s">
        <v>267</v>
      </c>
      <c r="B657" s="1">
        <v>2007</v>
      </c>
      <c r="C657" s="1">
        <v>25086</v>
      </c>
      <c r="D657" s="1">
        <v>667</v>
      </c>
      <c r="E657" s="1">
        <v>9025</v>
      </c>
      <c r="F657" s="1">
        <v>0.35976241728454117</v>
      </c>
      <c r="G657" s="1">
        <v>2.6588535438092961E-2</v>
      </c>
      <c r="H657" s="1">
        <v>-1.0223114173835384</v>
      </c>
      <c r="I657" s="1">
        <v>-3.6272751546689963</v>
      </c>
    </row>
    <row r="658" spans="1:9" x14ac:dyDescent="0.25">
      <c r="A658" s="2" t="s">
        <v>418</v>
      </c>
      <c r="B658" s="1">
        <v>2007</v>
      </c>
      <c r="C658" s="1">
        <v>25086</v>
      </c>
      <c r="D658" s="1">
        <v>26</v>
      </c>
      <c r="E658" s="1">
        <v>5538</v>
      </c>
      <c r="F658" s="1">
        <v>0.22076058359244199</v>
      </c>
      <c r="G658" s="1">
        <v>1.0364346647532489E-3</v>
      </c>
      <c r="H658" s="1">
        <v>-1.510676496853713</v>
      </c>
      <c r="I658" s="1">
        <v>-6.8719686625631375</v>
      </c>
    </row>
    <row r="659" spans="1:9" x14ac:dyDescent="0.25">
      <c r="A659" s="2" t="s">
        <v>443</v>
      </c>
      <c r="B659" s="1">
        <v>2007</v>
      </c>
      <c r="C659" s="1">
        <v>25086</v>
      </c>
      <c r="D659" s="1">
        <v>92</v>
      </c>
      <c r="E659" s="1">
        <v>1173</v>
      </c>
      <c r="F659" s="1">
        <v>4.6759148529060032E-2</v>
      </c>
      <c r="G659" s="1">
        <v>3.6673841983576498E-3</v>
      </c>
      <c r="H659" s="1">
        <v>-3.0627453519311447</v>
      </c>
      <c r="I659" s="1">
        <v>-5.6082766235355797</v>
      </c>
    </row>
    <row r="660" spans="1:9" x14ac:dyDescent="0.25">
      <c r="A660" s="2" t="s">
        <v>474</v>
      </c>
      <c r="B660" s="1">
        <v>2007</v>
      </c>
      <c r="C660" s="1">
        <v>25086</v>
      </c>
      <c r="D660" s="1">
        <v>92</v>
      </c>
      <c r="E660" s="1">
        <v>8132</v>
      </c>
      <c r="F660" s="1">
        <v>0.32416487283743922</v>
      </c>
      <c r="G660" s="1">
        <v>3.6673841983576498E-3</v>
      </c>
      <c r="H660" s="1">
        <v>-1.1265030258363826</v>
      </c>
      <c r="I660" s="1">
        <v>-5.6082766235355797</v>
      </c>
    </row>
    <row r="661" spans="1:9" x14ac:dyDescent="0.25">
      <c r="A661" s="2" t="s">
        <v>543</v>
      </c>
      <c r="B661" s="1">
        <v>2007</v>
      </c>
      <c r="C661" s="1">
        <v>25086</v>
      </c>
      <c r="D661" s="1">
        <v>273</v>
      </c>
      <c r="E661" s="1">
        <v>17394</v>
      </c>
      <c r="F661" s="1">
        <v>0.69337479071992347</v>
      </c>
      <c r="G661" s="1">
        <v>1.0882563979909112E-2</v>
      </c>
      <c r="H661" s="1">
        <v>-0.36618460243490952</v>
      </c>
      <c r="I661" s="1">
        <v>-4.5205934053996604</v>
      </c>
    </row>
    <row r="662" spans="1:9" x14ac:dyDescent="0.25">
      <c r="A662" s="2" t="s">
        <v>646</v>
      </c>
      <c r="B662" s="1">
        <v>2007</v>
      </c>
      <c r="C662" s="1">
        <v>25086</v>
      </c>
      <c r="D662" s="1">
        <v>22</v>
      </c>
      <c r="E662" s="1">
        <v>5412</v>
      </c>
      <c r="F662" s="1">
        <v>0.21573786175556087</v>
      </c>
      <c r="G662" s="1">
        <v>8.7698317786813365E-4</v>
      </c>
      <c r="H662" s="1">
        <v>-1.5336912112939414</v>
      </c>
      <c r="I662" s="1">
        <v>-7.0390227472263041</v>
      </c>
    </row>
    <row r="663" spans="1:9" x14ac:dyDescent="0.25">
      <c r="A663" s="2" t="s">
        <v>741</v>
      </c>
      <c r="B663" s="1">
        <v>2007</v>
      </c>
      <c r="C663" s="1">
        <v>25086</v>
      </c>
      <c r="D663" s="1">
        <v>413</v>
      </c>
      <c r="E663" s="1">
        <v>56853</v>
      </c>
      <c r="F663" s="1">
        <v>2.2663238459698638</v>
      </c>
      <c r="G663" s="1">
        <v>1.6463366020888145E-2</v>
      </c>
      <c r="H663" s="1">
        <v>0.81815906765029978</v>
      </c>
      <c r="I663" s="1">
        <v>-4.106617607623587</v>
      </c>
    </row>
    <row r="664" spans="1:9" x14ac:dyDescent="0.25">
      <c r="A664" s="2" t="s">
        <v>768</v>
      </c>
      <c r="B664" s="1">
        <v>2007</v>
      </c>
      <c r="C664" s="1">
        <v>25086</v>
      </c>
      <c r="D664" s="1">
        <v>3</v>
      </c>
      <c r="E664" s="1">
        <v>792</v>
      </c>
      <c r="F664" s="1">
        <v>3.1571394403252809E-2</v>
      </c>
      <c r="G664" s="1">
        <v>1.1958861516383641E-4</v>
      </c>
      <c r="H664" s="1">
        <v>-3.4555038087701941</v>
      </c>
      <c r="I664" s="1">
        <v>-9.0314529119165101</v>
      </c>
    </row>
    <row r="665" spans="1:9" x14ac:dyDescent="0.25">
      <c r="A665" s="2" t="s">
        <v>859</v>
      </c>
      <c r="B665" s="1">
        <v>2007</v>
      </c>
      <c r="C665" s="1">
        <v>25086</v>
      </c>
      <c r="D665" s="1">
        <v>26</v>
      </c>
      <c r="E665" s="1">
        <v>1820</v>
      </c>
      <c r="F665" s="1">
        <v>7.2550426532727419E-2</v>
      </c>
      <c r="G665" s="1">
        <v>1.0364346647532489E-3</v>
      </c>
      <c r="H665" s="1">
        <v>-2.6234734205137791</v>
      </c>
      <c r="I665" s="1">
        <v>-6.8719686625631375</v>
      </c>
    </row>
    <row r="666" spans="1:9" x14ac:dyDescent="0.25">
      <c r="A666" s="2" t="s">
        <v>896</v>
      </c>
      <c r="B666" s="1">
        <v>2007</v>
      </c>
      <c r="C666" s="1">
        <v>25086</v>
      </c>
      <c r="D666" s="1">
        <v>580</v>
      </c>
      <c r="E666" s="1">
        <v>16197</v>
      </c>
      <c r="F666" s="1">
        <v>0.6456589332695527</v>
      </c>
      <c r="G666" s="1">
        <v>2.3120465598341706E-2</v>
      </c>
      <c r="H666" s="1">
        <v>-0.43748388169822339</v>
      </c>
      <c r="I666" s="1">
        <v>-3.7670370970441551</v>
      </c>
    </row>
    <row r="667" spans="1:9" x14ac:dyDescent="0.25">
      <c r="A667" s="2" t="s">
        <v>926</v>
      </c>
      <c r="B667" s="1">
        <v>2007</v>
      </c>
      <c r="C667" s="1">
        <v>25086</v>
      </c>
      <c r="D667" s="1">
        <v>19</v>
      </c>
      <c r="E667" s="1">
        <v>1472</v>
      </c>
      <c r="F667" s="1">
        <v>5.8678147173722398E-2</v>
      </c>
      <c r="G667" s="1">
        <v>7.5739456270429721E-4</v>
      </c>
      <c r="H667" s="1">
        <v>-2.8356879012957985</v>
      </c>
      <c r="I667" s="1">
        <v>-7.1856262214181799</v>
      </c>
    </row>
    <row r="668" spans="1:9" x14ac:dyDescent="0.25">
      <c r="A668" s="2" t="s">
        <v>954</v>
      </c>
      <c r="B668" s="1">
        <v>2007</v>
      </c>
      <c r="C668" s="1">
        <v>25086</v>
      </c>
      <c r="D668" s="1">
        <v>14</v>
      </c>
      <c r="E668" s="1">
        <v>4886</v>
      </c>
      <c r="F668" s="1">
        <v>0.19476999123016822</v>
      </c>
      <c r="G668" s="1">
        <v>5.5808020409790326E-4</v>
      </c>
      <c r="H668" s="1">
        <v>-1.6359359487669343</v>
      </c>
      <c r="I668" s="1">
        <v>-7.4910078709693613</v>
      </c>
    </row>
    <row r="669" spans="1:9" x14ac:dyDescent="0.25">
      <c r="A669" s="2" t="s">
        <v>978</v>
      </c>
      <c r="B669" s="1">
        <v>2007</v>
      </c>
      <c r="C669" s="1">
        <v>25086</v>
      </c>
      <c r="D669" s="1">
        <v>50</v>
      </c>
      <c r="E669" s="1">
        <v>4293</v>
      </c>
      <c r="F669" s="1">
        <v>0.17113130829944989</v>
      </c>
      <c r="G669" s="1">
        <v>1.9931435860639402E-3</v>
      </c>
      <c r="H669" s="1">
        <v>-1.7653241323600595</v>
      </c>
      <c r="I669" s="1">
        <v>-6.2180421951564737</v>
      </c>
    </row>
    <row r="670" spans="1:9" x14ac:dyDescent="0.25">
      <c r="A670" s="2" t="s">
        <v>34</v>
      </c>
      <c r="B670" s="1">
        <v>2007</v>
      </c>
      <c r="C670" s="1">
        <v>25086</v>
      </c>
      <c r="D670" s="1">
        <v>7</v>
      </c>
      <c r="E670" s="1">
        <v>1099</v>
      </c>
      <c r="F670" s="1">
        <v>4.3809296021685401E-2</v>
      </c>
      <c r="G670" s="1">
        <v>2.7904010204895163E-4</v>
      </c>
      <c r="H670" s="1">
        <v>-3.1279092461809985</v>
      </c>
      <c r="I670" s="1">
        <v>-8.1841550515293058</v>
      </c>
    </row>
    <row r="671" spans="1:9" x14ac:dyDescent="0.25">
      <c r="A671" s="2" t="s">
        <v>99</v>
      </c>
      <c r="B671" s="1">
        <v>2007</v>
      </c>
      <c r="C671" s="1">
        <v>25086</v>
      </c>
      <c r="D671" s="1">
        <v>60</v>
      </c>
      <c r="E671" s="1">
        <v>878</v>
      </c>
      <c r="F671" s="1">
        <v>3.4999601371282787E-2</v>
      </c>
      <c r="G671" s="1">
        <v>2.3917723032767279E-3</v>
      </c>
      <c r="H671" s="1">
        <v>-3.3524186069495032</v>
      </c>
      <c r="I671" s="1">
        <v>-6.0357206383625197</v>
      </c>
    </row>
    <row r="672" spans="1:9" x14ac:dyDescent="0.25">
      <c r="A672" s="2" t="s">
        <v>161</v>
      </c>
      <c r="B672" s="1">
        <v>2007</v>
      </c>
      <c r="C672" s="1">
        <v>25086</v>
      </c>
      <c r="D672" s="1">
        <v>74</v>
      </c>
      <c r="E672" s="1">
        <v>9130</v>
      </c>
      <c r="F672" s="1">
        <v>0.36394801881527544</v>
      </c>
      <c r="G672" s="1">
        <v>2.9498525073746312E-3</v>
      </c>
      <c r="H672" s="1">
        <v>-1.010744226995606</v>
      </c>
      <c r="I672" s="1">
        <v>-5.8260001073804499</v>
      </c>
    </row>
    <row r="673" spans="1:9" x14ac:dyDescent="0.25">
      <c r="A673" s="2" t="s">
        <v>195</v>
      </c>
      <c r="B673" s="1">
        <v>2007</v>
      </c>
      <c r="C673" s="1">
        <v>25086</v>
      </c>
      <c r="D673" s="1">
        <v>743</v>
      </c>
      <c r="E673" s="1">
        <v>69025</v>
      </c>
      <c r="F673" s="1">
        <v>2.7515347205612692</v>
      </c>
      <c r="G673" s="1">
        <v>2.9618113688910149E-2</v>
      </c>
      <c r="H673" s="1">
        <v>1.0121588362137353</v>
      </c>
      <c r="I673" s="1">
        <v>-3.5193691558668609</v>
      </c>
    </row>
    <row r="674" spans="1:9" x14ac:dyDescent="0.25">
      <c r="A674" s="2" t="s">
        <v>234</v>
      </c>
      <c r="B674" s="1">
        <v>2007</v>
      </c>
      <c r="C674" s="1">
        <v>25086</v>
      </c>
      <c r="D674" s="1">
        <v>18</v>
      </c>
      <c r="E674" s="1">
        <v>3096</v>
      </c>
      <c r="F674" s="1">
        <v>0.12341545084907916</v>
      </c>
      <c r="G674" s="1">
        <v>7.175316909830184E-4</v>
      </c>
      <c r="H674" s="1">
        <v>-2.0921989658750024</v>
      </c>
      <c r="I674" s="1">
        <v>-7.2396934426884556</v>
      </c>
    </row>
    <row r="675" spans="1:9" x14ac:dyDescent="0.25">
      <c r="A675" s="2" t="s">
        <v>361</v>
      </c>
      <c r="B675" s="1">
        <v>2007</v>
      </c>
      <c r="C675" s="1">
        <v>25086</v>
      </c>
      <c r="D675" s="1">
        <v>115</v>
      </c>
      <c r="E675" s="1">
        <v>5037</v>
      </c>
      <c r="F675" s="1">
        <v>0.20078928486008132</v>
      </c>
      <c r="G675" s="1">
        <v>4.5842302479470621E-3</v>
      </c>
      <c r="H675" s="1">
        <v>-1.6054992548389695</v>
      </c>
      <c r="I675" s="1">
        <v>-5.3851330722213699</v>
      </c>
    </row>
    <row r="676" spans="1:9" x14ac:dyDescent="0.25">
      <c r="A676" s="2" t="s">
        <v>478</v>
      </c>
      <c r="B676" s="1">
        <v>2007</v>
      </c>
      <c r="C676" s="1">
        <v>25086</v>
      </c>
      <c r="D676" s="1">
        <v>1106</v>
      </c>
      <c r="E676" s="1">
        <v>44469</v>
      </c>
      <c r="F676" s="1">
        <v>1.7726620425735471</v>
      </c>
      <c r="G676" s="1">
        <v>4.4088336123734355E-2</v>
      </c>
      <c r="H676" s="1">
        <v>0.57248239559734948</v>
      </c>
      <c r="I676" s="1">
        <v>-3.1215600185023398</v>
      </c>
    </row>
    <row r="677" spans="1:9" x14ac:dyDescent="0.25">
      <c r="A677" s="2" t="s">
        <v>583</v>
      </c>
      <c r="B677" s="1">
        <v>2007</v>
      </c>
      <c r="C677" s="1">
        <v>25086</v>
      </c>
      <c r="D677" s="1">
        <v>8</v>
      </c>
      <c r="E677" s="1">
        <v>548</v>
      </c>
      <c r="F677" s="1">
        <v>2.1844853703260784E-2</v>
      </c>
      <c r="G677" s="1">
        <v>3.1890297377023039E-4</v>
      </c>
      <c r="H677" s="1">
        <v>-3.8237899136366043</v>
      </c>
      <c r="I677" s="1">
        <v>-8.0506236589047848</v>
      </c>
    </row>
    <row r="678" spans="1:9" x14ac:dyDescent="0.25">
      <c r="A678" s="2" t="s">
        <v>650</v>
      </c>
      <c r="B678" s="1">
        <v>2007</v>
      </c>
      <c r="C678" s="1">
        <v>25086</v>
      </c>
      <c r="D678" s="1">
        <v>80</v>
      </c>
      <c r="E678" s="1">
        <v>15050</v>
      </c>
      <c r="F678" s="1">
        <v>0.599936219405246</v>
      </c>
      <c r="G678" s="1">
        <v>3.1890297377023041E-3</v>
      </c>
      <c r="H678" s="1">
        <v>-0.51093193040759821</v>
      </c>
      <c r="I678" s="1">
        <v>-5.748038565910738</v>
      </c>
    </row>
    <row r="679" spans="1:9" x14ac:dyDescent="0.25">
      <c r="A679" s="2" t="s">
        <v>864</v>
      </c>
      <c r="B679" s="1">
        <v>2007</v>
      </c>
      <c r="C679" s="1">
        <v>25086</v>
      </c>
      <c r="D679" s="1">
        <v>7</v>
      </c>
      <c r="E679" s="1">
        <v>546</v>
      </c>
      <c r="F679" s="1">
        <v>2.1765127959818224E-2</v>
      </c>
      <c r="G679" s="1">
        <v>2.7904010204895163E-4</v>
      </c>
      <c r="H679" s="1">
        <v>-3.827446224839715</v>
      </c>
      <c r="I679" s="1">
        <v>-8.1841550515293058</v>
      </c>
    </row>
    <row r="680" spans="1:9" x14ac:dyDescent="0.25">
      <c r="A680" s="2" t="s">
        <v>70</v>
      </c>
      <c r="B680" s="1">
        <v>2007</v>
      </c>
      <c r="C680" s="1">
        <v>25086</v>
      </c>
      <c r="D680" s="1">
        <v>115</v>
      </c>
      <c r="E680" s="1">
        <v>98544</v>
      </c>
      <c r="F680" s="1">
        <v>3.9282468309016982</v>
      </c>
      <c r="G680" s="1">
        <v>4.5842302479470621E-3</v>
      </c>
      <c r="H680" s="1">
        <v>1.3681932273422046</v>
      </c>
      <c r="I680" s="1">
        <v>-5.3851330722213699</v>
      </c>
    </row>
    <row r="681" spans="1:9" x14ac:dyDescent="0.25">
      <c r="A681" s="2" t="s">
        <v>102</v>
      </c>
      <c r="B681" s="1">
        <v>2007</v>
      </c>
      <c r="C681" s="1">
        <v>25086</v>
      </c>
      <c r="D681" s="1">
        <v>88</v>
      </c>
      <c r="E681" s="1">
        <v>22192</v>
      </c>
      <c r="F681" s="1">
        <v>0.88463684923861918</v>
      </c>
      <c r="G681" s="1">
        <v>3.5079327114725346E-3</v>
      </c>
      <c r="H681" s="1">
        <v>-0.12257805803000715</v>
      </c>
      <c r="I681" s="1">
        <v>-5.6527283861064133</v>
      </c>
    </row>
    <row r="682" spans="1:9" x14ac:dyDescent="0.25">
      <c r="A682" s="2" t="s">
        <v>132</v>
      </c>
      <c r="B682" s="1">
        <v>2007</v>
      </c>
      <c r="C682" s="1">
        <v>25086</v>
      </c>
      <c r="D682" s="1">
        <v>675</v>
      </c>
      <c r="E682" s="1">
        <v>50625</v>
      </c>
      <c r="F682" s="1">
        <v>2.0180578808897391</v>
      </c>
      <c r="G682" s="1">
        <v>2.6907438411863192E-2</v>
      </c>
      <c r="H682" s="1">
        <v>0.70213560382422013</v>
      </c>
      <c r="I682" s="1">
        <v>-3.61535250971209</v>
      </c>
    </row>
    <row r="683" spans="1:9" x14ac:dyDescent="0.25">
      <c r="A683" s="2" t="s">
        <v>166</v>
      </c>
      <c r="B683" s="1">
        <v>2007</v>
      </c>
      <c r="C683" s="1">
        <v>25086</v>
      </c>
      <c r="D683" s="1">
        <v>1174</v>
      </c>
      <c r="E683" s="1">
        <v>240969</v>
      </c>
      <c r="F683" s="1">
        <v>9.6057163358048321</v>
      </c>
      <c r="G683" s="1">
        <v>4.6799011400781312E-2</v>
      </c>
      <c r="H683" s="1">
        <v>2.2623583729091394</v>
      </c>
      <c r="I683" s="1">
        <v>-3.0618932001965784</v>
      </c>
    </row>
    <row r="684" spans="1:9" x14ac:dyDescent="0.25">
      <c r="A684" s="2" t="s">
        <v>197</v>
      </c>
      <c r="B684" s="1">
        <v>2007</v>
      </c>
      <c r="C684" s="1">
        <v>25086</v>
      </c>
      <c r="D684" s="1">
        <v>18</v>
      </c>
      <c r="E684" s="1">
        <v>864</v>
      </c>
      <c r="F684" s="1">
        <v>3.4441521167184887E-2</v>
      </c>
      <c r="G684" s="1">
        <v>7.175316909830184E-4</v>
      </c>
      <c r="H684" s="1">
        <v>-3.3684924317805645</v>
      </c>
      <c r="I684" s="1">
        <v>-7.2396934426884556</v>
      </c>
    </row>
    <row r="685" spans="1:9" x14ac:dyDescent="0.25">
      <c r="A685" s="2" t="s">
        <v>237</v>
      </c>
      <c r="B685" s="1">
        <v>2007</v>
      </c>
      <c r="C685" s="1">
        <v>25086</v>
      </c>
      <c r="D685" s="1">
        <v>3421</v>
      </c>
      <c r="E685" s="1">
        <v>117101</v>
      </c>
      <c r="F685" s="1">
        <v>4.6679821414334688</v>
      </c>
      <c r="G685" s="1">
        <v>0.13637088415849477</v>
      </c>
      <c r="H685" s="1">
        <v>1.5407268886743755</v>
      </c>
      <c r="I685" s="1">
        <v>-1.9923770156070153</v>
      </c>
    </row>
    <row r="686" spans="1:9" x14ac:dyDescent="0.25">
      <c r="A686" s="2" t="s">
        <v>274</v>
      </c>
      <c r="B686" s="1">
        <v>2007</v>
      </c>
      <c r="C686" s="1">
        <v>25086</v>
      </c>
      <c r="D686" s="1">
        <v>354</v>
      </c>
      <c r="E686" s="1">
        <v>12231</v>
      </c>
      <c r="F686" s="1">
        <v>0.48756278402296099</v>
      </c>
      <c r="G686" s="1">
        <v>1.4111456589332695E-2</v>
      </c>
      <c r="H686" s="1">
        <v>-0.71833620909725693</v>
      </c>
      <c r="I686" s="1">
        <v>-4.2607682874508459</v>
      </c>
    </row>
    <row r="687" spans="1:9" x14ac:dyDescent="0.25">
      <c r="A687" s="2" t="s">
        <v>296</v>
      </c>
      <c r="B687" s="1">
        <v>2007</v>
      </c>
      <c r="C687" s="1">
        <v>25086</v>
      </c>
      <c r="D687" s="1">
        <v>186</v>
      </c>
      <c r="E687" s="1">
        <v>19281</v>
      </c>
      <c r="F687" s="1">
        <v>0.76859602965797658</v>
      </c>
      <c r="G687" s="1">
        <v>7.4144941401578573E-3</v>
      </c>
      <c r="H687" s="1">
        <v>-0.26318976654522414</v>
      </c>
      <c r="I687" s="1">
        <v>-4.9043185268714184</v>
      </c>
    </row>
    <row r="688" spans="1:9" x14ac:dyDescent="0.25">
      <c r="A688" s="2" t="s">
        <v>332</v>
      </c>
      <c r="B688" s="1">
        <v>2007</v>
      </c>
      <c r="C688" s="1">
        <v>25086</v>
      </c>
      <c r="D688" s="1">
        <v>32</v>
      </c>
      <c r="E688" s="1">
        <v>8240</v>
      </c>
      <c r="F688" s="1">
        <v>0.32847006298333731</v>
      </c>
      <c r="G688" s="1">
        <v>1.2756118950809216E-3</v>
      </c>
      <c r="H688" s="1">
        <v>-1.1133095776811026</v>
      </c>
      <c r="I688" s="1">
        <v>-6.6643292977848931</v>
      </c>
    </row>
    <row r="689" spans="1:9" x14ac:dyDescent="0.25">
      <c r="A689" s="2" t="s">
        <v>364</v>
      </c>
      <c r="B689" s="1">
        <v>2007</v>
      </c>
      <c r="C689" s="1">
        <v>25086</v>
      </c>
      <c r="D689" s="1">
        <v>686</v>
      </c>
      <c r="E689" s="1">
        <v>94200</v>
      </c>
      <c r="F689" s="1">
        <v>3.755082516144463</v>
      </c>
      <c r="G689" s="1">
        <v>2.7345930000797259E-2</v>
      </c>
      <c r="H689" s="1">
        <v>1.3231102599798343</v>
      </c>
      <c r="I689" s="1">
        <v>-3.5991875728587348</v>
      </c>
    </row>
    <row r="690" spans="1:9" x14ac:dyDescent="0.25">
      <c r="A690" s="2" t="s">
        <v>448</v>
      </c>
      <c r="B690" s="1">
        <v>2007</v>
      </c>
      <c r="C690" s="1">
        <v>25086</v>
      </c>
      <c r="D690" s="1">
        <v>1025</v>
      </c>
      <c r="E690" s="1">
        <v>89489</v>
      </c>
      <c r="F690" s="1">
        <v>3.5672885274655188</v>
      </c>
      <c r="G690" s="1">
        <v>4.085944351431077E-2</v>
      </c>
      <c r="H690" s="1">
        <v>1.271805791096952</v>
      </c>
      <c r="I690" s="1">
        <v>-3.1976173090121116</v>
      </c>
    </row>
    <row r="691" spans="1:9" x14ac:dyDescent="0.25">
      <c r="A691" s="2" t="s">
        <v>481</v>
      </c>
      <c r="B691" s="1">
        <v>2007</v>
      </c>
      <c r="C691" s="1">
        <v>25086</v>
      </c>
      <c r="D691" s="1">
        <v>303</v>
      </c>
      <c r="E691" s="1">
        <v>31983</v>
      </c>
      <c r="F691" s="1">
        <v>1.2749342262616599</v>
      </c>
      <c r="G691" s="1">
        <v>1.2078450131547477E-2</v>
      </c>
      <c r="H691" s="1">
        <v>0.24289459003396477</v>
      </c>
      <c r="I691" s="1">
        <v>-4.4163323950752504</v>
      </c>
    </row>
    <row r="692" spans="1:9" x14ac:dyDescent="0.25">
      <c r="A692" s="2" t="s">
        <v>514</v>
      </c>
      <c r="B692" s="1">
        <v>2007</v>
      </c>
      <c r="C692" s="1">
        <v>25086</v>
      </c>
      <c r="D692" s="1">
        <v>92</v>
      </c>
      <c r="E692" s="1">
        <v>6933</v>
      </c>
      <c r="F692" s="1">
        <v>0.27636928964362595</v>
      </c>
      <c r="G692" s="1">
        <v>3.6673841983576498E-3</v>
      </c>
      <c r="H692" s="1">
        <v>-1.2860173016421295</v>
      </c>
      <c r="I692" s="1">
        <v>-5.6082766235355797</v>
      </c>
    </row>
    <row r="693" spans="1:9" x14ac:dyDescent="0.25">
      <c r="A693" s="2" t="s">
        <v>547</v>
      </c>
      <c r="B693" s="1">
        <v>2007</v>
      </c>
      <c r="C693" s="1">
        <v>25086</v>
      </c>
      <c r="D693" s="1">
        <v>7525</v>
      </c>
      <c r="E693" s="1">
        <v>292359</v>
      </c>
      <c r="F693" s="1">
        <v>11.654269313561349</v>
      </c>
      <c r="G693" s="1">
        <v>0.299968109702623</v>
      </c>
      <c r="H693" s="1">
        <v>2.4556725775633055</v>
      </c>
      <c r="I693" s="1">
        <v>-1.2040791109675435</v>
      </c>
    </row>
    <row r="694" spans="1:9" x14ac:dyDescent="0.25">
      <c r="A694" s="2" t="s">
        <v>586</v>
      </c>
      <c r="B694" s="1">
        <v>2007</v>
      </c>
      <c r="C694" s="1">
        <v>25086</v>
      </c>
      <c r="D694" s="1">
        <v>938</v>
      </c>
      <c r="E694" s="1">
        <v>101804</v>
      </c>
      <c r="F694" s="1">
        <v>4.0581997927130669</v>
      </c>
      <c r="G694" s="1">
        <v>3.7391373674559518E-2</v>
      </c>
      <c r="H694" s="1">
        <v>1.400739474472845</v>
      </c>
      <c r="I694" s="1">
        <v>-3.2863152515783951</v>
      </c>
    </row>
    <row r="695" spans="1:9" x14ac:dyDescent="0.25">
      <c r="A695" s="2" t="s">
        <v>619</v>
      </c>
      <c r="B695" s="1">
        <v>2007</v>
      </c>
      <c r="C695" s="1">
        <v>25086</v>
      </c>
      <c r="D695" s="1">
        <v>663</v>
      </c>
      <c r="E695" s="1">
        <v>20446</v>
      </c>
      <c r="F695" s="1">
        <v>0.81503627521326638</v>
      </c>
      <c r="G695" s="1">
        <v>2.6429083951207844E-2</v>
      </c>
      <c r="H695" s="1">
        <v>-0.20452265726766061</v>
      </c>
      <c r="I695" s="1">
        <v>-3.6332902103987577</v>
      </c>
    </row>
    <row r="696" spans="1:9" x14ac:dyDescent="0.25">
      <c r="A696" s="2" t="s">
        <v>652</v>
      </c>
      <c r="B696" s="1">
        <v>2007</v>
      </c>
      <c r="C696" s="1">
        <v>25086</v>
      </c>
      <c r="D696" s="1">
        <v>164</v>
      </c>
      <c r="E696" s="1">
        <v>6773</v>
      </c>
      <c r="F696" s="1">
        <v>0.2699912301682213</v>
      </c>
      <c r="G696" s="1">
        <v>6.5375109622897234E-3</v>
      </c>
      <c r="H696" s="1">
        <v>-1.3093658013697165</v>
      </c>
      <c r="I696" s="1">
        <v>-5.0301987727604214</v>
      </c>
    </row>
    <row r="697" spans="1:9" x14ac:dyDescent="0.25">
      <c r="A697" s="2" t="s">
        <v>709</v>
      </c>
      <c r="B697" s="1">
        <v>2007</v>
      </c>
      <c r="C697" s="1">
        <v>25086</v>
      </c>
      <c r="D697" s="1">
        <v>1103</v>
      </c>
      <c r="E697" s="1">
        <v>15158</v>
      </c>
      <c r="F697" s="1">
        <v>0.60424140955114403</v>
      </c>
      <c r="G697" s="1">
        <v>4.3968747508570515E-2</v>
      </c>
      <c r="H697" s="1">
        <v>-0.50378147621264568</v>
      </c>
      <c r="I697" s="1">
        <v>-3.1242761813311177</v>
      </c>
    </row>
    <row r="698" spans="1:9" x14ac:dyDescent="0.25">
      <c r="A698" s="2" t="s">
        <v>745</v>
      </c>
      <c r="B698" s="1">
        <v>2007</v>
      </c>
      <c r="C698" s="1">
        <v>25086</v>
      </c>
      <c r="D698" s="1">
        <v>118</v>
      </c>
      <c r="E698" s="1">
        <v>6490</v>
      </c>
      <c r="F698" s="1">
        <v>0.25871003747109944</v>
      </c>
      <c r="G698" s="1">
        <v>4.7038188631108981E-3</v>
      </c>
      <c r="H698" s="1">
        <v>-1.3520473908864843</v>
      </c>
      <c r="I698" s="1">
        <v>-5.359380576118955</v>
      </c>
    </row>
    <row r="699" spans="1:9" x14ac:dyDescent="0.25">
      <c r="A699" s="2" t="s">
        <v>833</v>
      </c>
      <c r="B699" s="1">
        <v>2007</v>
      </c>
      <c r="C699" s="1">
        <v>25086</v>
      </c>
      <c r="D699" s="1">
        <v>60</v>
      </c>
      <c r="E699" s="1">
        <v>3524</v>
      </c>
      <c r="F699" s="1">
        <v>0.14047675994578648</v>
      </c>
      <c r="G699" s="1">
        <v>2.3917723032767279E-3</v>
      </c>
      <c r="H699" s="1">
        <v>-1.9627132135285499</v>
      </c>
      <c r="I699" s="1">
        <v>-6.0357206383625197</v>
      </c>
    </row>
    <row r="700" spans="1:9" x14ac:dyDescent="0.25">
      <c r="A700" s="2" t="s">
        <v>867</v>
      </c>
      <c r="B700" s="1">
        <v>2007</v>
      </c>
      <c r="C700" s="1">
        <v>25086</v>
      </c>
      <c r="D700" s="1">
        <v>75</v>
      </c>
      <c r="E700" s="1">
        <v>11550</v>
      </c>
      <c r="F700" s="1">
        <v>0.46041616838077015</v>
      </c>
      <c r="G700" s="1">
        <v>2.98971537909591E-3</v>
      </c>
      <c r="H700" s="1">
        <v>-0.77562448463468037</v>
      </c>
      <c r="I700" s="1">
        <v>-5.81257708704831</v>
      </c>
    </row>
    <row r="701" spans="1:9" x14ac:dyDescent="0.25">
      <c r="A701" s="2" t="s">
        <v>898</v>
      </c>
      <c r="B701" s="1">
        <v>2007</v>
      </c>
      <c r="C701" s="1">
        <v>25086</v>
      </c>
      <c r="D701" s="1">
        <v>1446</v>
      </c>
      <c r="E701" s="1">
        <v>15906</v>
      </c>
      <c r="F701" s="1">
        <v>0.63405883759866066</v>
      </c>
      <c r="G701" s="1">
        <v>5.7641712508969149E-2</v>
      </c>
      <c r="H701" s="1">
        <v>-0.45561352506753938</v>
      </c>
      <c r="I701" s="1">
        <v>-2.8535087978659099</v>
      </c>
    </row>
    <row r="702" spans="1:9" x14ac:dyDescent="0.25">
      <c r="A702" s="2" t="s">
        <v>931</v>
      </c>
      <c r="B702" s="1">
        <v>2007</v>
      </c>
      <c r="C702" s="1">
        <v>25086</v>
      </c>
      <c r="D702" s="1">
        <v>118</v>
      </c>
      <c r="E702" s="1">
        <v>15684</v>
      </c>
      <c r="F702" s="1">
        <v>0.62520928007653676</v>
      </c>
      <c r="G702" s="1">
        <v>4.7038188631108981E-3</v>
      </c>
      <c r="H702" s="1">
        <v>-0.46966883717239771</v>
      </c>
      <c r="I702" s="1">
        <v>-5.359380576118955</v>
      </c>
    </row>
    <row r="703" spans="1:9" x14ac:dyDescent="0.25">
      <c r="A703" s="2" t="s">
        <v>39</v>
      </c>
      <c r="B703" s="1">
        <v>2007</v>
      </c>
      <c r="C703" s="1">
        <v>25086</v>
      </c>
      <c r="D703" s="1">
        <v>12</v>
      </c>
      <c r="E703" s="1">
        <v>1440</v>
      </c>
      <c r="F703" s="1">
        <v>5.7402535278641476E-2</v>
      </c>
      <c r="G703" s="1">
        <v>4.7835446065534564E-4</v>
      </c>
      <c r="H703" s="1">
        <v>-2.8576668080145735</v>
      </c>
      <c r="I703" s="1">
        <v>-7.6451585507966193</v>
      </c>
    </row>
    <row r="704" spans="1:9" x14ac:dyDescent="0.25">
      <c r="A704" s="2" t="s">
        <v>75</v>
      </c>
      <c r="B704" s="1">
        <v>2007</v>
      </c>
      <c r="C704" s="1">
        <v>25086</v>
      </c>
      <c r="D704" s="1">
        <v>138</v>
      </c>
      <c r="E704" s="1">
        <v>6674</v>
      </c>
      <c r="F704" s="1">
        <v>0.2660448058678147</v>
      </c>
      <c r="G704" s="1">
        <v>5.5010762975364743E-3</v>
      </c>
      <c r="H704" s="1">
        <v>-1.3240905412733008</v>
      </c>
      <c r="I704" s="1">
        <v>-5.202811515427415</v>
      </c>
    </row>
    <row r="705" spans="1:9" x14ac:dyDescent="0.25">
      <c r="A705" s="2" t="s">
        <v>135</v>
      </c>
      <c r="B705" s="1">
        <v>2007</v>
      </c>
      <c r="C705" s="1">
        <v>25086</v>
      </c>
      <c r="D705" s="1">
        <v>68</v>
      </c>
      <c r="E705" s="1">
        <v>12580</v>
      </c>
      <c r="F705" s="1">
        <v>0.50147492625368728</v>
      </c>
      <c r="G705" s="1">
        <v>2.7106752770469584E-3</v>
      </c>
      <c r="H705" s="1">
        <v>-0.69020167033018853</v>
      </c>
      <c r="I705" s="1">
        <v>-5.9105574954085132</v>
      </c>
    </row>
    <row r="706" spans="1:9" x14ac:dyDescent="0.25">
      <c r="A706" s="2" t="s">
        <v>199</v>
      </c>
      <c r="B706" s="1">
        <v>2007</v>
      </c>
      <c r="C706" s="1">
        <v>25086</v>
      </c>
      <c r="D706" s="1">
        <v>1041</v>
      </c>
      <c r="E706" s="1">
        <v>33025</v>
      </c>
      <c r="F706" s="1">
        <v>1.3164713385952325</v>
      </c>
      <c r="G706" s="1">
        <v>4.1497249461851231E-2</v>
      </c>
      <c r="H706" s="1">
        <v>0.27495492880590611</v>
      </c>
      <c r="I706" s="1">
        <v>-3.1821281319696513</v>
      </c>
    </row>
    <row r="707" spans="1:9" x14ac:dyDescent="0.25">
      <c r="A707" s="2" t="s">
        <v>241</v>
      </c>
      <c r="B707" s="1">
        <v>2007</v>
      </c>
      <c r="C707" s="1">
        <v>25086</v>
      </c>
      <c r="D707" s="1">
        <v>2470</v>
      </c>
      <c r="E707" s="1">
        <v>35872</v>
      </c>
      <c r="F707" s="1">
        <v>1.4299609343857131</v>
      </c>
      <c r="G707" s="1">
        <v>9.8461293151558632E-2</v>
      </c>
      <c r="H707" s="1">
        <v>0.35764712528726644</v>
      </c>
      <c r="I707" s="1">
        <v>-2.3180917709625972</v>
      </c>
    </row>
    <row r="708" spans="1:9" x14ac:dyDescent="0.25">
      <c r="A708" s="2" t="s">
        <v>300</v>
      </c>
      <c r="B708" s="1">
        <v>2007</v>
      </c>
      <c r="C708" s="1">
        <v>25086</v>
      </c>
      <c r="D708" s="1">
        <v>219</v>
      </c>
      <c r="E708" s="1">
        <v>8279</v>
      </c>
      <c r="F708" s="1">
        <v>0.3300247149804672</v>
      </c>
      <c r="G708" s="1">
        <v>8.7299689069600568E-3</v>
      </c>
      <c r="H708" s="1">
        <v>-1.1085877334458141</v>
      </c>
      <c r="I708" s="1">
        <v>-4.7409934707681192</v>
      </c>
    </row>
    <row r="709" spans="1:9" x14ac:dyDescent="0.25">
      <c r="A709" s="2" t="s">
        <v>335</v>
      </c>
      <c r="B709" s="1">
        <v>2007</v>
      </c>
      <c r="C709" s="1">
        <v>25086</v>
      </c>
      <c r="D709" s="1">
        <v>1062</v>
      </c>
      <c r="E709" s="1">
        <v>34902</v>
      </c>
      <c r="F709" s="1">
        <v>1.3912939488160727</v>
      </c>
      <c r="G709" s="1">
        <v>4.2334369767998085E-2</v>
      </c>
      <c r="H709" s="1">
        <v>0.33023421255419649</v>
      </c>
      <c r="I709" s="1">
        <v>-3.1621559987827359</v>
      </c>
    </row>
    <row r="710" spans="1:9" x14ac:dyDescent="0.25">
      <c r="A710" s="2" t="s">
        <v>426</v>
      </c>
      <c r="B710" s="1">
        <v>2007</v>
      </c>
      <c r="C710" s="1">
        <v>25086</v>
      </c>
      <c r="D710" s="1">
        <v>140</v>
      </c>
      <c r="E710" s="1">
        <v>5611</v>
      </c>
      <c r="F710" s="1">
        <v>0.22367057322809536</v>
      </c>
      <c r="G710" s="1">
        <v>5.580802040979032E-3</v>
      </c>
      <c r="H710" s="1">
        <v>-1.497580964833648</v>
      </c>
      <c r="I710" s="1">
        <v>-5.1884227779753154</v>
      </c>
    </row>
    <row r="711" spans="1:9" x14ac:dyDescent="0.25">
      <c r="A711" s="2" t="s">
        <v>453</v>
      </c>
      <c r="B711" s="1">
        <v>2007</v>
      </c>
      <c r="C711" s="1">
        <v>25086</v>
      </c>
      <c r="D711" s="1">
        <v>372</v>
      </c>
      <c r="E711" s="1">
        <v>99175</v>
      </c>
      <c r="F711" s="1">
        <v>3.9534003029578253</v>
      </c>
      <c r="G711" s="1">
        <v>1.4828988280315715E-2</v>
      </c>
      <c r="H711" s="1">
        <v>1.374576044797911</v>
      </c>
      <c r="I711" s="1">
        <v>-4.2111713463114731</v>
      </c>
    </row>
    <row r="712" spans="1:9" x14ac:dyDescent="0.25">
      <c r="A712" s="2" t="s">
        <v>682</v>
      </c>
      <c r="B712" s="1">
        <v>2007</v>
      </c>
      <c r="C712" s="1">
        <v>25086</v>
      </c>
      <c r="D712" s="1">
        <v>61</v>
      </c>
      <c r="E712" s="1">
        <v>7404</v>
      </c>
      <c r="F712" s="1">
        <v>0.29514470222434824</v>
      </c>
      <c r="G712" s="1">
        <v>2.4316351749980067E-3</v>
      </c>
      <c r="H712" s="1">
        <v>-1.2202895268912319</v>
      </c>
      <c r="I712" s="1">
        <v>-6.0191913364113088</v>
      </c>
    </row>
    <row r="713" spans="1:9" x14ac:dyDescent="0.25">
      <c r="A713" s="2" t="s">
        <v>713</v>
      </c>
      <c r="B713" s="1">
        <v>2007</v>
      </c>
      <c r="C713" s="1">
        <v>25086</v>
      </c>
      <c r="D713" s="1">
        <v>20</v>
      </c>
      <c r="E713" s="1">
        <v>4900</v>
      </c>
      <c r="F713" s="1">
        <v>0.19532807143426612</v>
      </c>
      <c r="G713" s="1">
        <v>7.9725743442557603E-4</v>
      </c>
      <c r="H713" s="1">
        <v>-1.6330747164859021</v>
      </c>
      <c r="I713" s="1">
        <v>-7.1343329270306288</v>
      </c>
    </row>
    <row r="714" spans="1:9" x14ac:dyDescent="0.25">
      <c r="A714" s="2" t="s">
        <v>777</v>
      </c>
      <c r="B714" s="1">
        <v>2007</v>
      </c>
      <c r="C714" s="1">
        <v>25086</v>
      </c>
      <c r="D714" s="1">
        <v>40</v>
      </c>
      <c r="E714" s="1">
        <v>9600</v>
      </c>
      <c r="F714" s="1">
        <v>0.38268356852427649</v>
      </c>
      <c r="G714" s="1">
        <v>1.5945148688511521E-3</v>
      </c>
      <c r="H714" s="1">
        <v>-0.96054682312869244</v>
      </c>
      <c r="I714" s="1">
        <v>-6.4411857464706834</v>
      </c>
    </row>
    <row r="715" spans="1:9" x14ac:dyDescent="0.25">
      <c r="A715" s="2" t="s">
        <v>836</v>
      </c>
      <c r="B715" s="1">
        <v>2007</v>
      </c>
      <c r="C715" s="1">
        <v>25086</v>
      </c>
      <c r="D715" s="1">
        <v>21</v>
      </c>
      <c r="E715" s="1">
        <v>147</v>
      </c>
      <c r="F715" s="1">
        <v>5.8598421430279841E-3</v>
      </c>
      <c r="G715" s="1">
        <v>8.3712030614685484E-4</v>
      </c>
      <c r="H715" s="1">
        <v>-5.1396326138058832</v>
      </c>
      <c r="I715" s="1">
        <v>-7.0855427628611967</v>
      </c>
    </row>
    <row r="716" spans="1:9" x14ac:dyDescent="0.25">
      <c r="A716" s="2" t="s">
        <v>902</v>
      </c>
      <c r="B716" s="1">
        <v>2007</v>
      </c>
      <c r="C716" s="1">
        <v>25086</v>
      </c>
      <c r="D716" s="1">
        <v>712</v>
      </c>
      <c r="E716" s="1">
        <v>32224</v>
      </c>
      <c r="F716" s="1">
        <v>1.2845411783464882</v>
      </c>
      <c r="G716" s="1">
        <v>2.8382364665550507E-2</v>
      </c>
      <c r="H716" s="1">
        <v>0.25040159493366893</v>
      </c>
      <c r="I716" s="1">
        <v>-3.5619872891726443</v>
      </c>
    </row>
    <row r="717" spans="1:9" x14ac:dyDescent="0.25">
      <c r="A717" s="2" t="s">
        <v>43</v>
      </c>
      <c r="B717" s="1">
        <v>2007</v>
      </c>
      <c r="C717" s="1">
        <v>25086</v>
      </c>
      <c r="D717" s="1">
        <v>10</v>
      </c>
      <c r="E717" s="1">
        <v>2000</v>
      </c>
      <c r="F717" s="1">
        <v>7.9725743442557603E-2</v>
      </c>
      <c r="G717" s="1">
        <v>3.9862871721278801E-4</v>
      </c>
      <c r="H717" s="1">
        <v>-2.5291627410425375</v>
      </c>
      <c r="I717" s="1">
        <v>-7.8274801075905742</v>
      </c>
    </row>
    <row r="718" spans="1:9" x14ac:dyDescent="0.25">
      <c r="A718" s="2" t="s">
        <v>109</v>
      </c>
      <c r="B718" s="1">
        <v>2007</v>
      </c>
      <c r="C718" s="1">
        <v>25086</v>
      </c>
      <c r="D718" s="1">
        <v>139</v>
      </c>
      <c r="E718" s="1">
        <v>13864</v>
      </c>
      <c r="F718" s="1">
        <v>0.55265885354380928</v>
      </c>
      <c r="G718" s="1">
        <v>5.5409391692577536E-3</v>
      </c>
      <c r="H718" s="1">
        <v>-0.59301436918917805</v>
      </c>
      <c r="I718" s="1">
        <v>-5.1955912674539286</v>
      </c>
    </row>
    <row r="719" spans="1:9" x14ac:dyDescent="0.25">
      <c r="A719" s="2" t="s">
        <v>203</v>
      </c>
      <c r="B719" s="1">
        <v>2007</v>
      </c>
      <c r="C719" s="1">
        <v>25086</v>
      </c>
      <c r="D719" s="1">
        <v>939</v>
      </c>
      <c r="E719" s="1">
        <v>129569</v>
      </c>
      <c r="F719" s="1">
        <v>5.1649924260543729</v>
      </c>
      <c r="G719" s="1">
        <v>3.7431236546280791E-2</v>
      </c>
      <c r="H719" s="1">
        <v>1.641903636172535</v>
      </c>
      <c r="I719" s="1">
        <v>-3.2852497213763572</v>
      </c>
    </row>
    <row r="720" spans="1:9" x14ac:dyDescent="0.25">
      <c r="A720" s="2" t="s">
        <v>244</v>
      </c>
      <c r="B720" s="1">
        <v>2007</v>
      </c>
      <c r="C720" s="1">
        <v>25086</v>
      </c>
      <c r="D720" s="1">
        <v>1189</v>
      </c>
      <c r="E720" s="1">
        <v>162251</v>
      </c>
      <c r="F720" s="1">
        <v>6.4677907996492063</v>
      </c>
      <c r="G720" s="1">
        <v>4.7396954476600493E-2</v>
      </c>
      <c r="H720" s="1">
        <v>1.8668345972909204</v>
      </c>
      <c r="I720" s="1">
        <v>-3.049197303893838</v>
      </c>
    </row>
    <row r="721" spans="1:9" x14ac:dyDescent="0.25">
      <c r="A721" s="2" t="s">
        <v>304</v>
      </c>
      <c r="B721" s="1">
        <v>2007</v>
      </c>
      <c r="C721" s="1">
        <v>25086</v>
      </c>
      <c r="D721" s="1">
        <v>191</v>
      </c>
      <c r="E721" s="1">
        <v>6494</v>
      </c>
      <c r="F721" s="1">
        <v>0.25886948895798451</v>
      </c>
      <c r="G721" s="1">
        <v>7.6138084987642509E-3</v>
      </c>
      <c r="H721" s="1">
        <v>-1.3514312479218289</v>
      </c>
      <c r="I721" s="1">
        <v>-4.8777917725379902</v>
      </c>
    </row>
    <row r="722" spans="1:9" x14ac:dyDescent="0.25">
      <c r="A722" s="2" t="s">
        <v>400</v>
      </c>
      <c r="B722" s="1">
        <v>2007</v>
      </c>
      <c r="C722" s="1">
        <v>25086</v>
      </c>
      <c r="D722" s="1">
        <v>57</v>
      </c>
      <c r="E722" s="1">
        <v>20520</v>
      </c>
      <c r="F722" s="1">
        <v>0.81798612772064094</v>
      </c>
      <c r="G722" s="1">
        <v>2.2721836881128919E-3</v>
      </c>
      <c r="H722" s="1">
        <v>-0.20090990129991423</v>
      </c>
      <c r="I722" s="1">
        <v>-6.0870139327500699</v>
      </c>
    </row>
    <row r="723" spans="1:9" x14ac:dyDescent="0.25">
      <c r="A723" s="2" t="s">
        <v>429</v>
      </c>
      <c r="B723" s="1">
        <v>2007</v>
      </c>
      <c r="C723" s="1">
        <v>25086</v>
      </c>
      <c r="D723" s="1">
        <v>93</v>
      </c>
      <c r="E723" s="1">
        <v>8985</v>
      </c>
      <c r="F723" s="1">
        <v>0.35816790241569002</v>
      </c>
      <c r="G723" s="1">
        <v>3.7072470700789287E-3</v>
      </c>
      <c r="H723" s="1">
        <v>-1.0267534013669606</v>
      </c>
      <c r="I723" s="1">
        <v>-5.5974657074313638</v>
      </c>
    </row>
    <row r="724" spans="1:9" x14ac:dyDescent="0.25">
      <c r="A724" s="2" t="s">
        <v>591</v>
      </c>
      <c r="B724" s="1">
        <v>2007</v>
      </c>
      <c r="C724" s="1">
        <v>25086</v>
      </c>
      <c r="D724" s="1">
        <v>67</v>
      </c>
      <c r="E724" s="1">
        <v>15075</v>
      </c>
      <c r="F724" s="1">
        <v>0.60093279119827792</v>
      </c>
      <c r="G724" s="1">
        <v>2.6708124053256795E-3</v>
      </c>
      <c r="H724" s="1">
        <v>-0.50927217898923383</v>
      </c>
      <c r="I724" s="1">
        <v>-5.9253725811936544</v>
      </c>
    </row>
    <row r="725" spans="1:9" x14ac:dyDescent="0.25">
      <c r="A725" s="2" t="s">
        <v>625</v>
      </c>
      <c r="B725" s="1">
        <v>2007</v>
      </c>
      <c r="C725" s="1">
        <v>25086</v>
      </c>
      <c r="D725" s="1">
        <v>84</v>
      </c>
      <c r="E725" s="1">
        <v>10140</v>
      </c>
      <c r="F725" s="1">
        <v>0.40420951925376702</v>
      </c>
      <c r="G725" s="1">
        <v>3.3484812245874193E-3</v>
      </c>
      <c r="H725" s="1">
        <v>-0.9058219234394459</v>
      </c>
      <c r="I725" s="1">
        <v>-5.6992484017413068</v>
      </c>
    </row>
    <row r="726" spans="1:9" x14ac:dyDescent="0.25">
      <c r="A726" s="2" t="s">
        <v>659</v>
      </c>
      <c r="B726" s="1">
        <v>2007</v>
      </c>
      <c r="C726" s="1">
        <v>25086</v>
      </c>
      <c r="D726" s="1">
        <v>19338</v>
      </c>
      <c r="E726" s="1">
        <v>1342463</v>
      </c>
      <c r="F726" s="1">
        <v>53.5144303595631</v>
      </c>
      <c r="G726" s="1">
        <v>0.77086821334608946</v>
      </c>
      <c r="H726" s="1">
        <v>3.9799513438793235</v>
      </c>
      <c r="I726" s="1">
        <v>-0.26023784954112716</v>
      </c>
    </row>
    <row r="727" spans="1:9" x14ac:dyDescent="0.25">
      <c r="A727" s="2" t="s">
        <v>687</v>
      </c>
      <c r="B727" s="1">
        <v>2007</v>
      </c>
      <c r="C727" s="1">
        <v>25086</v>
      </c>
      <c r="D727" s="1">
        <v>95</v>
      </c>
      <c r="E727" s="1">
        <v>3592</v>
      </c>
      <c r="F727" s="1">
        <v>0.14318743522283345</v>
      </c>
      <c r="G727" s="1">
        <v>3.7869728135214863E-3</v>
      </c>
      <c r="H727" s="1">
        <v>-1.9436007711625298</v>
      </c>
      <c r="I727" s="1">
        <v>-5.5761883089840794</v>
      </c>
    </row>
    <row r="728" spans="1:9" x14ac:dyDescent="0.25">
      <c r="A728" s="2" t="s">
        <v>905</v>
      </c>
      <c r="B728" s="1">
        <v>2007</v>
      </c>
      <c r="C728" s="1">
        <v>25086</v>
      </c>
      <c r="D728" s="1">
        <v>77</v>
      </c>
      <c r="E728" s="1">
        <v>9989</v>
      </c>
      <c r="F728" s="1">
        <v>0.39819022562385392</v>
      </c>
      <c r="G728" s="1">
        <v>3.0694411225384677E-3</v>
      </c>
      <c r="H728" s="1">
        <v>-0.9208254340524703</v>
      </c>
      <c r="I728" s="1">
        <v>-5.786259778730936</v>
      </c>
    </row>
    <row r="729" spans="1:9" x14ac:dyDescent="0.25">
      <c r="A729" s="2" t="s">
        <v>961</v>
      </c>
      <c r="B729" s="1">
        <v>2007</v>
      </c>
      <c r="C729" s="1">
        <v>25086</v>
      </c>
      <c r="D729" s="1">
        <v>180</v>
      </c>
      <c r="E729" s="1">
        <v>35615</v>
      </c>
      <c r="F729" s="1">
        <v>1.4197161763533446</v>
      </c>
      <c r="G729" s="1">
        <v>7.1753169098301844E-3</v>
      </c>
      <c r="H729" s="1">
        <v>0.35045697582783425</v>
      </c>
      <c r="I729" s="1">
        <v>-4.9371083496944097</v>
      </c>
    </row>
    <row r="730" spans="1:9" x14ac:dyDescent="0.25">
      <c r="A730" s="2" t="s">
        <v>139</v>
      </c>
      <c r="B730" s="1">
        <v>2007</v>
      </c>
      <c r="C730" s="1">
        <v>25086</v>
      </c>
      <c r="D730" s="1">
        <v>1077</v>
      </c>
      <c r="E730" s="1">
        <v>108944</v>
      </c>
      <c r="F730" s="1">
        <v>4.3428206968029981</v>
      </c>
      <c r="G730" s="1">
        <v>4.2932312843817266E-2</v>
      </c>
      <c r="H730" s="1">
        <v>1.4685240671381279</v>
      </c>
      <c r="I730" s="1">
        <v>-3.1481305234282315</v>
      </c>
    </row>
    <row r="731" spans="1:9" x14ac:dyDescent="0.25">
      <c r="A731" s="2" t="s">
        <v>247</v>
      </c>
      <c r="B731" s="1">
        <v>2007</v>
      </c>
      <c r="C731" s="1">
        <v>25086</v>
      </c>
      <c r="D731" s="1">
        <v>314</v>
      </c>
      <c r="E731" s="1">
        <v>17341</v>
      </c>
      <c r="F731" s="1">
        <v>0.69126205851869571</v>
      </c>
      <c r="G731" s="1">
        <v>1.2516941720481543E-2</v>
      </c>
      <c r="H731" s="1">
        <v>-0.36923628178607071</v>
      </c>
      <c r="I731" s="1">
        <v>-4.380672214676367</v>
      </c>
    </row>
    <row r="732" spans="1:9" x14ac:dyDescent="0.25">
      <c r="A732" s="2" t="s">
        <v>308</v>
      </c>
      <c r="B732" s="1">
        <v>2007</v>
      </c>
      <c r="C732" s="1">
        <v>25086</v>
      </c>
      <c r="D732" s="1">
        <v>1092</v>
      </c>
      <c r="E732" s="1">
        <v>71062</v>
      </c>
      <c r="F732" s="1">
        <v>2.8327353902575143</v>
      </c>
      <c r="G732" s="1">
        <v>4.3530255919636447E-2</v>
      </c>
      <c r="H732" s="1">
        <v>1.0412428138237122</v>
      </c>
      <c r="I732" s="1">
        <v>-3.1342990442797696</v>
      </c>
    </row>
    <row r="733" spans="1:9" x14ac:dyDescent="0.25">
      <c r="A733" s="2" t="s">
        <v>371</v>
      </c>
      <c r="B733" s="1">
        <v>2007</v>
      </c>
      <c r="C733" s="1">
        <v>25086</v>
      </c>
      <c r="D733" s="1">
        <v>143</v>
      </c>
      <c r="E733" s="1">
        <v>20658</v>
      </c>
      <c r="F733" s="1">
        <v>0.82348720401817743</v>
      </c>
      <c r="G733" s="1">
        <v>5.7003906561428688E-3</v>
      </c>
      <c r="H733" s="1">
        <v>-0.19420726801804131</v>
      </c>
      <c r="I733" s="1">
        <v>-5.1672205703247123</v>
      </c>
    </row>
    <row r="734" spans="1:9" x14ac:dyDescent="0.25">
      <c r="A734" s="2" t="s">
        <v>556</v>
      </c>
      <c r="B734" s="1">
        <v>2007</v>
      </c>
      <c r="C734" s="1">
        <v>25086</v>
      </c>
      <c r="D734" s="1">
        <v>22</v>
      </c>
      <c r="E734" s="1">
        <v>1420</v>
      </c>
      <c r="F734" s="1">
        <v>5.6605277844215894E-2</v>
      </c>
      <c r="G734" s="1">
        <v>8.7698317786813365E-4</v>
      </c>
      <c r="H734" s="1">
        <v>-2.8716530499893138</v>
      </c>
      <c r="I734" s="1">
        <v>-7.0390227472263041</v>
      </c>
    </row>
    <row r="735" spans="1:9" x14ac:dyDescent="0.25">
      <c r="A735" s="2" t="s">
        <v>592</v>
      </c>
      <c r="B735" s="1">
        <v>2007</v>
      </c>
      <c r="C735" s="1">
        <v>25086</v>
      </c>
      <c r="D735" s="1">
        <v>288</v>
      </c>
      <c r="E735" s="1">
        <v>23308</v>
      </c>
      <c r="F735" s="1">
        <v>0.92912381407956635</v>
      </c>
      <c r="G735" s="1">
        <v>1.1480507055728294E-2</v>
      </c>
      <c r="H735" s="1">
        <v>-7.3513272321655138E-2</v>
      </c>
      <c r="I735" s="1">
        <v>-4.467104720448674</v>
      </c>
    </row>
    <row r="736" spans="1:9" x14ac:dyDescent="0.25">
      <c r="A736" s="2" t="s">
        <v>629</v>
      </c>
      <c r="B736" s="1">
        <v>2007</v>
      </c>
      <c r="C736" s="1">
        <v>25086</v>
      </c>
      <c r="D736" s="1">
        <v>2520</v>
      </c>
      <c r="E736" s="1">
        <v>121371</v>
      </c>
      <c r="F736" s="1">
        <v>4.838196603683329</v>
      </c>
      <c r="G736" s="1">
        <v>0.10045443673762258</v>
      </c>
      <c r="H736" s="1">
        <v>1.5765420487501975</v>
      </c>
      <c r="I736" s="1">
        <v>-2.2980510200791509</v>
      </c>
    </row>
    <row r="737" spans="1:9" x14ac:dyDescent="0.25">
      <c r="A737" s="2" t="s">
        <v>690</v>
      </c>
      <c r="B737" s="1">
        <v>2007</v>
      </c>
      <c r="C737" s="1">
        <v>25086</v>
      </c>
      <c r="D737" s="1">
        <v>2829</v>
      </c>
      <c r="E737" s="1">
        <v>104885</v>
      </c>
      <c r="F737" s="1">
        <v>4.1810173004863271</v>
      </c>
      <c r="G737" s="1">
        <v>0.11277206409949773</v>
      </c>
      <c r="H737" s="1">
        <v>1.4305545902482699</v>
      </c>
      <c r="I737" s="1">
        <v>-2.1823866292830529</v>
      </c>
    </row>
    <row r="738" spans="1:9" x14ac:dyDescent="0.25">
      <c r="A738" s="2" t="s">
        <v>873</v>
      </c>
      <c r="B738" s="1">
        <v>2007</v>
      </c>
      <c r="C738" s="1">
        <v>25086</v>
      </c>
      <c r="D738" s="1">
        <v>374</v>
      </c>
      <c r="E738" s="1">
        <v>4862</v>
      </c>
      <c r="F738" s="1">
        <v>0.19381328230885753</v>
      </c>
      <c r="G738" s="1">
        <v>1.4908714023758271E-2</v>
      </c>
      <c r="H738" s="1">
        <v>-1.6408600457085514</v>
      </c>
      <c r="I738" s="1">
        <v>-4.2058094031700879</v>
      </c>
    </row>
    <row r="739" spans="1:9" x14ac:dyDescent="0.25">
      <c r="A739" s="2" t="s">
        <v>906</v>
      </c>
      <c r="B739" s="1">
        <v>2007</v>
      </c>
      <c r="C739" s="1">
        <v>25086</v>
      </c>
      <c r="D739" s="1">
        <v>76</v>
      </c>
      <c r="E739" s="1">
        <v>3382</v>
      </c>
      <c r="F739" s="1">
        <v>0.1348162321613649</v>
      </c>
      <c r="G739" s="1">
        <v>3.0295782508171889E-3</v>
      </c>
      <c r="H739" s="1">
        <v>-2.0038426711260944</v>
      </c>
      <c r="I739" s="1">
        <v>-5.7993318602982891</v>
      </c>
    </row>
    <row r="740" spans="1:9" x14ac:dyDescent="0.25">
      <c r="A740" s="2" t="s">
        <v>965</v>
      </c>
      <c r="B740" s="1">
        <v>2007</v>
      </c>
      <c r="C740" s="1">
        <v>25086</v>
      </c>
      <c r="D740" s="1">
        <v>69</v>
      </c>
      <c r="E740" s="1">
        <v>4040</v>
      </c>
      <c r="F740" s="1">
        <v>0.16104600175396636</v>
      </c>
      <c r="G740" s="1">
        <v>2.7505381487682372E-3</v>
      </c>
      <c r="H740" s="1">
        <v>-1.8260652296294242</v>
      </c>
      <c r="I740" s="1">
        <v>-5.8959586959873604</v>
      </c>
    </row>
    <row r="741" spans="1:9" x14ac:dyDescent="0.25">
      <c r="A741" s="2" t="s">
        <v>11</v>
      </c>
      <c r="B741" s="1">
        <v>2007</v>
      </c>
      <c r="C741" s="1">
        <v>25086</v>
      </c>
      <c r="D741" s="1">
        <v>43</v>
      </c>
      <c r="E741" s="1">
        <v>7783</v>
      </c>
      <c r="F741" s="1">
        <v>0.31025273060671293</v>
      </c>
      <c r="G741" s="1">
        <v>1.7141034840149885E-3</v>
      </c>
      <c r="H741" s="1">
        <v>-1.1703680536252317</v>
      </c>
      <c r="I741" s="1">
        <v>-6.3688650848910573</v>
      </c>
    </row>
    <row r="742" spans="1:9" x14ac:dyDescent="0.25">
      <c r="A742" s="2" t="s">
        <v>176</v>
      </c>
      <c r="B742" s="1">
        <v>2007</v>
      </c>
      <c r="C742" s="1">
        <v>25086</v>
      </c>
      <c r="D742" s="1">
        <v>922</v>
      </c>
      <c r="E742" s="1">
        <v>11064</v>
      </c>
      <c r="F742" s="1">
        <v>0.44104281272422863</v>
      </c>
      <c r="G742" s="1">
        <v>3.6753567727019057E-2</v>
      </c>
      <c r="H742" s="1">
        <v>-0.81861332724002589</v>
      </c>
      <c r="I742" s="1">
        <v>-3.3035199770280261</v>
      </c>
    </row>
    <row r="743" spans="1:9" x14ac:dyDescent="0.25">
      <c r="A743" s="2" t="s">
        <v>211</v>
      </c>
      <c r="B743" s="1">
        <v>2007</v>
      </c>
      <c r="C743" s="1">
        <v>25086</v>
      </c>
      <c r="D743" s="1">
        <v>237</v>
      </c>
      <c r="E743" s="1">
        <v>33256</v>
      </c>
      <c r="F743" s="1">
        <v>1.3256796619628477</v>
      </c>
      <c r="G743" s="1">
        <v>9.4475005979430763E-3</v>
      </c>
      <c r="H743" s="1">
        <v>0.2819252803478533</v>
      </c>
      <c r="I743" s="1">
        <v>-4.6620050594494886</v>
      </c>
    </row>
    <row r="744" spans="1:9" x14ac:dyDescent="0.25">
      <c r="A744" s="2" t="s">
        <v>310</v>
      </c>
      <c r="B744" s="1">
        <v>2007</v>
      </c>
      <c r="C744" s="1">
        <v>25086</v>
      </c>
      <c r="D744" s="1">
        <v>118</v>
      </c>
      <c r="E744" s="1">
        <v>12036</v>
      </c>
      <c r="F744" s="1">
        <v>0.47978952403731162</v>
      </c>
      <c r="G744" s="1">
        <v>4.7038188631108981E-3</v>
      </c>
      <c r="H744" s="1">
        <v>-0.73440776283468423</v>
      </c>
      <c r="I744" s="1">
        <v>-5.359380576118955</v>
      </c>
    </row>
    <row r="745" spans="1:9" x14ac:dyDescent="0.25">
      <c r="A745" s="2" t="s">
        <v>346</v>
      </c>
      <c r="B745" s="1">
        <v>2007</v>
      </c>
      <c r="C745" s="1">
        <v>25086</v>
      </c>
      <c r="D745" s="1">
        <v>119</v>
      </c>
      <c r="E745" s="1">
        <v>2142</v>
      </c>
      <c r="F745" s="1">
        <v>8.5386271226979185E-2</v>
      </c>
      <c r="G745" s="1">
        <v>4.7436817348321773E-3</v>
      </c>
      <c r="H745" s="1">
        <v>-2.460569949576926</v>
      </c>
      <c r="I745" s="1">
        <v>-5.3509417074730905</v>
      </c>
    </row>
    <row r="746" spans="1:9" x14ac:dyDescent="0.25">
      <c r="A746" s="2" t="s">
        <v>432</v>
      </c>
      <c r="B746" s="1">
        <v>2007</v>
      </c>
      <c r="C746" s="1">
        <v>25086</v>
      </c>
      <c r="D746" s="1">
        <v>286</v>
      </c>
      <c r="E746" s="1">
        <v>15749</v>
      </c>
      <c r="F746" s="1">
        <v>0.62780036673841988</v>
      </c>
      <c r="G746" s="1">
        <v>1.1400781312285738E-2</v>
      </c>
      <c r="H746" s="1">
        <v>-0.46553305041003928</v>
      </c>
      <c r="I746" s="1">
        <v>-4.4740733897647678</v>
      </c>
    </row>
    <row r="747" spans="1:9" x14ac:dyDescent="0.25">
      <c r="A747" s="2" t="s">
        <v>524</v>
      </c>
      <c r="B747" s="1">
        <v>2007</v>
      </c>
      <c r="C747" s="1">
        <v>25086</v>
      </c>
      <c r="D747" s="1">
        <v>364</v>
      </c>
      <c r="E747" s="1">
        <v>31512</v>
      </c>
      <c r="F747" s="1">
        <v>1.2561588136809376</v>
      </c>
      <c r="G747" s="1">
        <v>1.4510085306545484E-2</v>
      </c>
      <c r="H747" s="1">
        <v>0.22805850406612183</v>
      </c>
      <c r="I747" s="1">
        <v>-4.2329113329478796</v>
      </c>
    </row>
    <row r="748" spans="1:9" x14ac:dyDescent="0.25">
      <c r="A748" s="2" t="s">
        <v>595</v>
      </c>
      <c r="B748" s="1">
        <v>2007</v>
      </c>
      <c r="C748" s="1">
        <v>25086</v>
      </c>
      <c r="D748" s="1">
        <v>5</v>
      </c>
      <c r="E748" s="1">
        <v>370</v>
      </c>
      <c r="F748" s="1">
        <v>1.4749262536873156E-2</v>
      </c>
      <c r="G748" s="1">
        <v>1.9931435860639401E-4</v>
      </c>
      <c r="H748" s="1">
        <v>-4.2165621949463503</v>
      </c>
      <c r="I748" s="1">
        <v>-8.5206272881505196</v>
      </c>
    </row>
    <row r="749" spans="1:9" x14ac:dyDescent="0.25">
      <c r="A749" s="2" t="s">
        <v>664</v>
      </c>
      <c r="B749" s="1">
        <v>2007</v>
      </c>
      <c r="C749" s="1">
        <v>25086</v>
      </c>
      <c r="D749" s="1">
        <v>160</v>
      </c>
      <c r="E749" s="1">
        <v>30629</v>
      </c>
      <c r="F749" s="1">
        <v>1.2209598979510483</v>
      </c>
      <c r="G749" s="1">
        <v>6.3780594754046082E-3</v>
      </c>
      <c r="H749" s="1">
        <v>0.19963735097826937</v>
      </c>
      <c r="I749" s="1">
        <v>-5.0548913853507935</v>
      </c>
    </row>
    <row r="750" spans="1:9" x14ac:dyDescent="0.25">
      <c r="A750" s="2" t="s">
        <v>722</v>
      </c>
      <c r="B750" s="1">
        <v>2007</v>
      </c>
      <c r="C750" s="1">
        <v>25086</v>
      </c>
      <c r="D750" s="1">
        <v>465</v>
      </c>
      <c r="E750" s="1">
        <v>29983</v>
      </c>
      <c r="F750" s="1">
        <v>1.1952084828191023</v>
      </c>
      <c r="G750" s="1">
        <v>1.8536235350394642E-2</v>
      </c>
      <c r="H750" s="1">
        <v>0.1783206327767701</v>
      </c>
      <c r="I750" s="1">
        <v>-3.9880277949972638</v>
      </c>
    </row>
    <row r="751" spans="1:9" x14ac:dyDescent="0.25">
      <c r="A751" s="2" t="s">
        <v>809</v>
      </c>
      <c r="B751" s="1">
        <v>2007</v>
      </c>
      <c r="C751" s="1">
        <v>25086</v>
      </c>
      <c r="D751" s="1">
        <v>65</v>
      </c>
      <c r="E751" s="1">
        <v>9230</v>
      </c>
      <c r="F751" s="1">
        <v>0.36793430598740334</v>
      </c>
      <c r="G751" s="1">
        <v>2.5910866618831219E-3</v>
      </c>
      <c r="H751" s="1">
        <v>-0.99985087308772214</v>
      </c>
      <c r="I751" s="1">
        <v>-5.9556779306889833</v>
      </c>
    </row>
    <row r="752" spans="1:9" x14ac:dyDescent="0.25">
      <c r="A752" s="2" t="s">
        <v>841</v>
      </c>
      <c r="B752" s="1">
        <v>2007</v>
      </c>
      <c r="C752" s="1">
        <v>25086</v>
      </c>
      <c r="D752" s="1">
        <v>54</v>
      </c>
      <c r="E752" s="1">
        <v>5238</v>
      </c>
      <c r="F752" s="1">
        <v>0.20880172207605835</v>
      </c>
      <c r="G752" s="1">
        <v>2.1525950729490554E-3</v>
      </c>
      <c r="H752" s="1">
        <v>-1.5663701755169628</v>
      </c>
      <c r="I752" s="1">
        <v>-6.1410811540203456</v>
      </c>
    </row>
    <row r="753" spans="1:9" x14ac:dyDescent="0.25">
      <c r="A753" s="2" t="s">
        <v>878</v>
      </c>
      <c r="B753" s="1">
        <v>2007</v>
      </c>
      <c r="C753" s="1">
        <v>25086</v>
      </c>
      <c r="D753" s="1">
        <v>91</v>
      </c>
      <c r="E753" s="1">
        <v>546</v>
      </c>
      <c r="F753" s="1">
        <v>2.1765127959818224E-2</v>
      </c>
      <c r="G753" s="1">
        <v>3.627521326636371E-3</v>
      </c>
      <c r="H753" s="1">
        <v>-3.827446224839715</v>
      </c>
      <c r="I753" s="1">
        <v>-5.6192056940677704</v>
      </c>
    </row>
    <row r="754" spans="1:9" x14ac:dyDescent="0.25">
      <c r="A754" s="2" t="s">
        <v>907</v>
      </c>
      <c r="B754" s="1">
        <v>2007</v>
      </c>
      <c r="C754" s="1">
        <v>25086</v>
      </c>
      <c r="D754" s="1">
        <v>1142</v>
      </c>
      <c r="E754" s="1">
        <v>21025</v>
      </c>
      <c r="F754" s="1">
        <v>0.83811687793988676</v>
      </c>
      <c r="G754" s="1">
        <v>4.552339950570039E-2</v>
      </c>
      <c r="H754" s="1">
        <v>-0.17659771574347125</v>
      </c>
      <c r="I754" s="1">
        <v>-3.0895288103686647</v>
      </c>
    </row>
    <row r="755" spans="1:9" x14ac:dyDescent="0.25">
      <c r="A755" s="2" t="s">
        <v>55</v>
      </c>
      <c r="B755" s="1">
        <v>2007</v>
      </c>
      <c r="C755" s="1">
        <v>25086</v>
      </c>
      <c r="D755" s="1">
        <v>96</v>
      </c>
      <c r="E755" s="1">
        <v>11350</v>
      </c>
      <c r="F755" s="1">
        <v>0.45244359403651441</v>
      </c>
      <c r="G755" s="1">
        <v>3.8268356852427651E-3</v>
      </c>
      <c r="H755" s="1">
        <v>-0.79309217767507123</v>
      </c>
      <c r="I755" s="1">
        <v>-5.565717009116784</v>
      </c>
    </row>
    <row r="756" spans="1:9" x14ac:dyDescent="0.25">
      <c r="A756" s="2" t="s">
        <v>83</v>
      </c>
      <c r="B756" s="1">
        <v>2007</v>
      </c>
      <c r="C756" s="1">
        <v>25086</v>
      </c>
      <c r="D756" s="1">
        <v>184</v>
      </c>
      <c r="E756" s="1">
        <v>58342</v>
      </c>
      <c r="F756" s="1">
        <v>2.3256796619628477</v>
      </c>
      <c r="G756" s="1">
        <v>7.3347683967152997E-3</v>
      </c>
      <c r="H756" s="1">
        <v>0.84401232404585114</v>
      </c>
      <c r="I756" s="1">
        <v>-4.9151294429756343</v>
      </c>
    </row>
    <row r="757" spans="1:9" x14ac:dyDescent="0.25">
      <c r="A757" s="2" t="s">
        <v>116</v>
      </c>
      <c r="B757" s="1">
        <v>2007</v>
      </c>
      <c r="C757" s="1">
        <v>25086</v>
      </c>
      <c r="D757" s="1">
        <v>127</v>
      </c>
      <c r="E757" s="1">
        <v>11406</v>
      </c>
      <c r="F757" s="1">
        <v>0.45467591485290598</v>
      </c>
      <c r="G757" s="1">
        <v>5.0625847086024078E-3</v>
      </c>
      <c r="H757" s="1">
        <v>-0.78817038886813595</v>
      </c>
      <c r="I757" s="1">
        <v>-5.2858781141260289</v>
      </c>
    </row>
    <row r="758" spans="1:9" x14ac:dyDescent="0.25">
      <c r="A758" s="2" t="s">
        <v>146</v>
      </c>
      <c r="B758" s="1">
        <v>2007</v>
      </c>
      <c r="C758" s="1">
        <v>25086</v>
      </c>
      <c r="D758" s="1">
        <v>70</v>
      </c>
      <c r="E758" s="1">
        <v>3930</v>
      </c>
      <c r="F758" s="1">
        <v>0.15666108586462568</v>
      </c>
      <c r="G758" s="1">
        <v>2.790401020489516E-3</v>
      </c>
      <c r="H758" s="1">
        <v>-1.853670495721313</v>
      </c>
      <c r="I758" s="1">
        <v>-5.8815699585352608</v>
      </c>
    </row>
    <row r="759" spans="1:9" x14ac:dyDescent="0.25">
      <c r="A759" s="2" t="s">
        <v>215</v>
      </c>
      <c r="B759" s="1">
        <v>2007</v>
      </c>
      <c r="C759" s="1">
        <v>25086</v>
      </c>
      <c r="D759" s="1">
        <v>40</v>
      </c>
      <c r="E759" s="1">
        <v>2000</v>
      </c>
      <c r="F759" s="1">
        <v>7.9725743442557603E-2</v>
      </c>
      <c r="G759" s="1">
        <v>1.5945148688511521E-3</v>
      </c>
      <c r="H759" s="1">
        <v>-2.5291627410425375</v>
      </c>
      <c r="I759" s="1">
        <v>-6.4411857464706834</v>
      </c>
    </row>
    <row r="760" spans="1:9" x14ac:dyDescent="0.25">
      <c r="A760" s="2" t="s">
        <v>349</v>
      </c>
      <c r="B760" s="1">
        <v>2007</v>
      </c>
      <c r="C760" s="1">
        <v>25086</v>
      </c>
      <c r="D760" s="1">
        <v>226</v>
      </c>
      <c r="E760" s="1">
        <v>7006</v>
      </c>
      <c r="F760" s="1">
        <v>0.27927927927927926</v>
      </c>
      <c r="G760" s="1">
        <v>9.0090090090090089E-3</v>
      </c>
      <c r="H760" s="1">
        <v>-1.2755429968271879</v>
      </c>
      <c r="I760" s="1">
        <v>-4.7095302013123339</v>
      </c>
    </row>
    <row r="761" spans="1:9" x14ac:dyDescent="0.25">
      <c r="A761" s="2" t="s">
        <v>377</v>
      </c>
      <c r="B761" s="1">
        <v>2007</v>
      </c>
      <c r="C761" s="1">
        <v>25086</v>
      </c>
      <c r="D761" s="1">
        <v>58</v>
      </c>
      <c r="E761" s="1">
        <v>3480</v>
      </c>
      <c r="F761" s="1">
        <v>0.13872279359005021</v>
      </c>
      <c r="G761" s="1">
        <v>2.3120465598341707E-3</v>
      </c>
      <c r="H761" s="1">
        <v>-1.9752776278161002</v>
      </c>
      <c r="I761" s="1">
        <v>-6.069622190038201</v>
      </c>
    </row>
    <row r="762" spans="1:9" x14ac:dyDescent="0.25">
      <c r="A762" s="2" t="s">
        <v>527</v>
      </c>
      <c r="B762" s="1">
        <v>2007</v>
      </c>
      <c r="C762" s="1">
        <v>25086</v>
      </c>
      <c r="D762" s="1">
        <v>113</v>
      </c>
      <c r="E762" s="1">
        <v>10848</v>
      </c>
      <c r="F762" s="1">
        <v>0.43243243243243246</v>
      </c>
      <c r="G762" s="1">
        <v>4.5045045045045045E-3</v>
      </c>
      <c r="H762" s="1">
        <v>-0.8383291904044432</v>
      </c>
      <c r="I762" s="1">
        <v>-5.4026773818722793</v>
      </c>
    </row>
    <row r="763" spans="1:9" x14ac:dyDescent="0.25">
      <c r="A763" s="2" t="s">
        <v>599</v>
      </c>
      <c r="B763" s="1">
        <v>2007</v>
      </c>
      <c r="C763" s="1">
        <v>25086</v>
      </c>
      <c r="D763" s="1">
        <v>10</v>
      </c>
      <c r="E763" s="1">
        <v>240</v>
      </c>
      <c r="F763" s="1">
        <v>9.5670892131069114E-3</v>
      </c>
      <c r="G763" s="1">
        <v>3.9862871721278801E-4</v>
      </c>
      <c r="H763" s="1">
        <v>-4.6494262772426289</v>
      </c>
      <c r="I763" s="1">
        <v>-7.8274801075905742</v>
      </c>
    </row>
    <row r="764" spans="1:9" x14ac:dyDescent="0.25">
      <c r="A764" s="2" t="s">
        <v>694</v>
      </c>
      <c r="B764" s="1">
        <v>2007</v>
      </c>
      <c r="C764" s="1">
        <v>25086</v>
      </c>
      <c r="D764" s="1">
        <v>50</v>
      </c>
      <c r="E764" s="1">
        <v>3206</v>
      </c>
      <c r="F764" s="1">
        <v>0.12780036673841982</v>
      </c>
      <c r="G764" s="1">
        <v>1.9931435860639402E-3</v>
      </c>
      <c r="H764" s="1">
        <v>-2.0572858674151218</v>
      </c>
      <c r="I764" s="1">
        <v>-6.2180421951564737</v>
      </c>
    </row>
    <row r="765" spans="1:9" x14ac:dyDescent="0.25">
      <c r="A765" s="2" t="s">
        <v>843</v>
      </c>
      <c r="B765" s="1">
        <v>2007</v>
      </c>
      <c r="C765" s="1">
        <v>25086</v>
      </c>
      <c r="D765" s="1">
        <v>5</v>
      </c>
      <c r="E765" s="1">
        <v>1625</v>
      </c>
      <c r="F765" s="1">
        <v>6.4777166547078047E-2</v>
      </c>
      <c r="G765" s="1">
        <v>1.9931435860639401E-4</v>
      </c>
      <c r="H765" s="1">
        <v>-2.7368021058207823</v>
      </c>
      <c r="I765" s="1">
        <v>-8.5206272881505196</v>
      </c>
    </row>
    <row r="766" spans="1:9" x14ac:dyDescent="0.25">
      <c r="A766" s="2" t="s">
        <v>882</v>
      </c>
      <c r="B766" s="1">
        <v>2007</v>
      </c>
      <c r="C766" s="1">
        <v>25086</v>
      </c>
      <c r="D766" s="1">
        <v>27</v>
      </c>
      <c r="E766" s="1">
        <v>297</v>
      </c>
      <c r="F766" s="1">
        <v>1.1839272901219803E-2</v>
      </c>
      <c r="G766" s="1">
        <v>1.0762975364745277E-3</v>
      </c>
      <c r="H766" s="1">
        <v>-4.4363330617819203</v>
      </c>
      <c r="I766" s="1">
        <v>-6.834228334580291</v>
      </c>
    </row>
    <row r="767" spans="1:9" x14ac:dyDescent="0.25">
      <c r="A767" s="2" t="s">
        <v>910</v>
      </c>
      <c r="B767" s="1">
        <v>2007</v>
      </c>
      <c r="C767" s="1">
        <v>25086</v>
      </c>
      <c r="D767" s="1">
        <v>175</v>
      </c>
      <c r="E767" s="1">
        <v>19775</v>
      </c>
      <c r="F767" s="1">
        <v>0.78828828828828834</v>
      </c>
      <c r="G767" s="1">
        <v>6.9760025512237899E-3</v>
      </c>
      <c r="H767" s="1">
        <v>-0.23789140794876532</v>
      </c>
      <c r="I767" s="1">
        <v>-4.9652792266611057</v>
      </c>
    </row>
    <row r="768" spans="1:9" x14ac:dyDescent="0.25">
      <c r="A768" s="2" t="s">
        <v>968</v>
      </c>
      <c r="B768" s="1">
        <v>2007</v>
      </c>
      <c r="C768" s="1">
        <v>25086</v>
      </c>
      <c r="D768" s="1">
        <v>142</v>
      </c>
      <c r="E768" s="1">
        <v>33086</v>
      </c>
      <c r="F768" s="1">
        <v>1.3189029737702305</v>
      </c>
      <c r="G768" s="1">
        <v>5.6605277844215896E-3</v>
      </c>
      <c r="H768" s="1">
        <v>0.27680031058234134</v>
      </c>
      <c r="I768" s="1">
        <v>-5.1742381429833593</v>
      </c>
    </row>
    <row r="769" spans="1:9" x14ac:dyDescent="0.25">
      <c r="A769" s="2" t="s">
        <v>17</v>
      </c>
      <c r="B769" s="1">
        <v>2008</v>
      </c>
      <c r="C769" s="1">
        <v>25248</v>
      </c>
      <c r="D769" s="1">
        <v>1392</v>
      </c>
      <c r="E769" s="1">
        <v>87762</v>
      </c>
      <c r="F769" s="1">
        <v>3.4759980988593155</v>
      </c>
      <c r="G769" s="1">
        <v>5.5133079847908745E-2</v>
      </c>
      <c r="H769" s="1">
        <v>1.2458816604695424</v>
      </c>
      <c r="I769" s="1">
        <v>-2.898005382751236</v>
      </c>
    </row>
    <row r="770" spans="1:9" x14ac:dyDescent="0.25">
      <c r="A770" s="2" t="s">
        <v>59</v>
      </c>
      <c r="B770" s="1">
        <v>2008</v>
      </c>
      <c r="C770" s="1">
        <v>25248</v>
      </c>
      <c r="D770" s="1">
        <v>26</v>
      </c>
      <c r="E770" s="1">
        <v>8450</v>
      </c>
      <c r="F770" s="1">
        <v>0.33467997465145755</v>
      </c>
      <c r="G770" s="1">
        <v>1.0297845373891002E-3</v>
      </c>
      <c r="H770" s="1">
        <v>-1.0945805032943812</v>
      </c>
      <c r="I770" s="1">
        <v>-6.8784056856241182</v>
      </c>
    </row>
    <row r="771" spans="1:9" x14ac:dyDescent="0.25">
      <c r="A771" s="2" t="s">
        <v>118</v>
      </c>
      <c r="B771" s="1">
        <v>2008</v>
      </c>
      <c r="C771" s="1">
        <v>25248</v>
      </c>
      <c r="D771" s="1">
        <v>26</v>
      </c>
      <c r="E771" s="1">
        <v>2262</v>
      </c>
      <c r="F771" s="1">
        <v>8.9591254752851707E-2</v>
      </c>
      <c r="G771" s="1">
        <v>1.0297845373891002E-3</v>
      </c>
      <c r="H771" s="1">
        <v>-2.412497566969535</v>
      </c>
      <c r="I771" s="1">
        <v>-6.8784056856241182</v>
      </c>
    </row>
    <row r="772" spans="1:9" x14ac:dyDescent="0.25">
      <c r="A772" s="2" t="s">
        <v>218</v>
      </c>
      <c r="B772" s="1">
        <v>2008</v>
      </c>
      <c r="C772" s="1">
        <v>25248</v>
      </c>
      <c r="D772" s="1">
        <v>118</v>
      </c>
      <c r="E772" s="1">
        <v>4181</v>
      </c>
      <c r="F772" s="1">
        <v>0.16559727503168567</v>
      </c>
      <c r="G772" s="1">
        <v>4.6736375158428394E-3</v>
      </c>
      <c r="H772" s="1">
        <v>-1.7981964922890359</v>
      </c>
      <c r="I772" s="1">
        <v>-5.3658175991799357</v>
      </c>
    </row>
    <row r="773" spans="1:9" x14ac:dyDescent="0.25">
      <c r="A773" s="2" t="s">
        <v>252</v>
      </c>
      <c r="B773" s="1">
        <v>2008</v>
      </c>
      <c r="C773" s="1">
        <v>25248</v>
      </c>
      <c r="D773" s="1">
        <v>522</v>
      </c>
      <c r="E773" s="1">
        <v>43381</v>
      </c>
      <c r="F773" s="1">
        <v>1.7181955006337135</v>
      </c>
      <c r="G773" s="1">
        <v>2.0674904942965779E-2</v>
      </c>
      <c r="H773" s="1">
        <v>0.54127461256730991</v>
      </c>
      <c r="I773" s="1">
        <v>-3.8788346357629622</v>
      </c>
    </row>
    <row r="774" spans="1:9" x14ac:dyDescent="0.25">
      <c r="A774" s="2" t="s">
        <v>284</v>
      </c>
      <c r="B774" s="1">
        <v>2008</v>
      </c>
      <c r="C774" s="1">
        <v>25248</v>
      </c>
      <c r="D774" s="1">
        <v>75</v>
      </c>
      <c r="E774" s="1">
        <v>9750</v>
      </c>
      <c r="F774" s="1">
        <v>0.38616920152091255</v>
      </c>
      <c r="G774" s="1">
        <v>2.9705323193916348E-3</v>
      </c>
      <c r="H774" s="1">
        <v>-0.95147965965370795</v>
      </c>
      <c r="I774" s="1">
        <v>-5.8190141101092907</v>
      </c>
    </row>
    <row r="775" spans="1:9" x14ac:dyDescent="0.25">
      <c r="A775" s="2" t="s">
        <v>316</v>
      </c>
      <c r="B775" s="1">
        <v>2008</v>
      </c>
      <c r="C775" s="1">
        <v>25248</v>
      </c>
      <c r="D775" s="1">
        <v>2487</v>
      </c>
      <c r="E775" s="1">
        <v>47368</v>
      </c>
      <c r="F775" s="1">
        <v>1.876108998732573</v>
      </c>
      <c r="G775" s="1">
        <v>9.8502851711026615E-2</v>
      </c>
      <c r="H775" s="1">
        <v>0.6291999505660113</v>
      </c>
      <c r="I775" s="1">
        <v>-2.3176697798421961</v>
      </c>
    </row>
    <row r="776" spans="1:9" x14ac:dyDescent="0.25">
      <c r="A776" s="2" t="s">
        <v>381</v>
      </c>
      <c r="B776" s="1">
        <v>2008</v>
      </c>
      <c r="C776" s="1">
        <v>25248</v>
      </c>
      <c r="D776" s="1">
        <v>29</v>
      </c>
      <c r="E776" s="1">
        <v>1160</v>
      </c>
      <c r="F776" s="1">
        <v>4.5944233206590621E-2</v>
      </c>
      <c r="G776" s="1">
        <v>1.1486058301647655E-3</v>
      </c>
      <c r="H776" s="1">
        <v>-3.0803269395451904</v>
      </c>
      <c r="I776" s="1">
        <v>-6.7692063936591271</v>
      </c>
    </row>
    <row r="777" spans="1:9" x14ac:dyDescent="0.25">
      <c r="A777" s="2" t="s">
        <v>462</v>
      </c>
      <c r="B777" s="1">
        <v>2008</v>
      </c>
      <c r="C777" s="1">
        <v>25248</v>
      </c>
      <c r="D777" s="1">
        <v>399</v>
      </c>
      <c r="E777" s="1">
        <v>17790</v>
      </c>
      <c r="F777" s="1">
        <v>0.7046102661596958</v>
      </c>
      <c r="G777" s="1">
        <v>1.5803231939163498E-2</v>
      </c>
      <c r="H777" s="1">
        <v>-0.35011044298571997</v>
      </c>
      <c r="I777" s="1">
        <v>-4.1475408067557371</v>
      </c>
    </row>
    <row r="778" spans="1:9" x14ac:dyDescent="0.25">
      <c r="A778" s="2" t="s">
        <v>497</v>
      </c>
      <c r="B778" s="1">
        <v>2008</v>
      </c>
      <c r="C778" s="1">
        <v>25248</v>
      </c>
      <c r="D778" s="1">
        <v>92</v>
      </c>
      <c r="E778" s="1">
        <v>28964</v>
      </c>
      <c r="F778" s="1">
        <v>1.1471799746514575</v>
      </c>
      <c r="G778" s="1">
        <v>3.643852978453739E-3</v>
      </c>
      <c r="H778" s="1">
        <v>0.13730673486311054</v>
      </c>
      <c r="I778" s="1">
        <v>-5.6147136465965604</v>
      </c>
    </row>
    <row r="779" spans="1:9" x14ac:dyDescent="0.25">
      <c r="A779" s="2" t="s">
        <v>530</v>
      </c>
      <c r="B779" s="1">
        <v>2008</v>
      </c>
      <c r="C779" s="1">
        <v>25248</v>
      </c>
      <c r="D779" s="1">
        <v>565</v>
      </c>
      <c r="E779" s="1">
        <v>115131</v>
      </c>
      <c r="F779" s="1">
        <v>4.5600047528517109</v>
      </c>
      <c r="G779" s="1">
        <v>2.2378010139416985E-2</v>
      </c>
      <c r="H779" s="1">
        <v>1.5173236658177933</v>
      </c>
      <c r="I779" s="1">
        <v>-3.79967649249916</v>
      </c>
    </row>
    <row r="780" spans="1:9" x14ac:dyDescent="0.25">
      <c r="A780" s="2" t="s">
        <v>566</v>
      </c>
      <c r="B780" s="1">
        <v>2008</v>
      </c>
      <c r="C780" s="1">
        <v>25248</v>
      </c>
      <c r="D780" s="1">
        <v>237</v>
      </c>
      <c r="E780" s="1">
        <v>32713</v>
      </c>
      <c r="F780" s="1">
        <v>1.2956669835234473</v>
      </c>
      <c r="G780" s="1">
        <v>9.386882129277567E-3</v>
      </c>
      <c r="H780" s="1">
        <v>0.25902560775310218</v>
      </c>
      <c r="I780" s="1">
        <v>-4.6684420825104693</v>
      </c>
    </row>
    <row r="781" spans="1:9" x14ac:dyDescent="0.25">
      <c r="A781" s="2" t="s">
        <v>602</v>
      </c>
      <c r="B781" s="1">
        <v>2008</v>
      </c>
      <c r="C781" s="1">
        <v>25248</v>
      </c>
      <c r="D781" s="1">
        <v>202</v>
      </c>
      <c r="E781" s="1">
        <v>2020</v>
      </c>
      <c r="F781" s="1">
        <v>8.0006337135614697E-2</v>
      </c>
      <c r="G781" s="1">
        <v>8.0006337135614704E-3</v>
      </c>
      <c r="H781" s="1">
        <v>-2.5256494332503503</v>
      </c>
      <c r="I781" s="1">
        <v>-4.8282345262443958</v>
      </c>
    </row>
    <row r="782" spans="1:9" x14ac:dyDescent="0.25">
      <c r="A782" s="2" t="s">
        <v>669</v>
      </c>
      <c r="B782" s="1">
        <v>2008</v>
      </c>
      <c r="C782" s="1">
        <v>25248</v>
      </c>
      <c r="D782" s="1">
        <v>206</v>
      </c>
      <c r="E782" s="1">
        <v>1276</v>
      </c>
      <c r="F782" s="1">
        <v>5.0538656527249683E-2</v>
      </c>
      <c r="G782" s="1">
        <v>8.1590621039290233E-3</v>
      </c>
      <c r="H782" s="1">
        <v>-2.9850167597408657</v>
      </c>
      <c r="I782" s="1">
        <v>-4.8086260548560196</v>
      </c>
    </row>
    <row r="783" spans="1:9" x14ac:dyDescent="0.25">
      <c r="A783" s="2" t="s">
        <v>696</v>
      </c>
      <c r="B783" s="1">
        <v>2008</v>
      </c>
      <c r="C783" s="1">
        <v>25248</v>
      </c>
      <c r="D783" s="1">
        <v>16</v>
      </c>
      <c r="E783" s="1">
        <v>1952</v>
      </c>
      <c r="F783" s="1">
        <v>7.731305449936629E-2</v>
      </c>
      <c r="G783" s="1">
        <v>6.3371356147021542E-4</v>
      </c>
      <c r="H783" s="1">
        <v>-2.5598924566725629</v>
      </c>
      <c r="I783" s="1">
        <v>-7.3639135014058192</v>
      </c>
    </row>
    <row r="784" spans="1:9" x14ac:dyDescent="0.25">
      <c r="A784" s="2" t="s">
        <v>726</v>
      </c>
      <c r="B784" s="1">
        <v>2008</v>
      </c>
      <c r="C784" s="1">
        <v>25248</v>
      </c>
      <c r="D784" s="1">
        <v>9</v>
      </c>
      <c r="E784" s="1">
        <v>2538</v>
      </c>
      <c r="F784" s="1">
        <v>0.10052281368821293</v>
      </c>
      <c r="G784" s="1">
        <v>3.5646387832699621E-4</v>
      </c>
      <c r="H784" s="1">
        <v>-2.2973705753712679</v>
      </c>
      <c r="I784" s="1">
        <v>-7.9392776463093817</v>
      </c>
    </row>
    <row r="785" spans="1:9" x14ac:dyDescent="0.25">
      <c r="A785" s="2" t="s">
        <v>789</v>
      </c>
      <c r="B785" s="1">
        <v>2008</v>
      </c>
      <c r="C785" s="1">
        <v>25248</v>
      </c>
      <c r="D785" s="1">
        <v>636</v>
      </c>
      <c r="E785" s="1">
        <v>2872</v>
      </c>
      <c r="F785" s="1">
        <v>0.11375158428390368</v>
      </c>
      <c r="G785" s="1">
        <v>2.5190114068441065E-2</v>
      </c>
      <c r="H785" s="1">
        <v>-2.173738293477486</v>
      </c>
      <c r="I785" s="1">
        <v>-3.6813036603054785</v>
      </c>
    </row>
    <row r="786" spans="1:9" x14ac:dyDescent="0.25">
      <c r="A786" s="2" t="s">
        <v>817</v>
      </c>
      <c r="B786" s="1">
        <v>2008</v>
      </c>
      <c r="C786" s="1">
        <v>25248</v>
      </c>
      <c r="D786" s="1">
        <v>2487</v>
      </c>
      <c r="E786" s="1">
        <v>19896</v>
      </c>
      <c r="F786" s="1">
        <v>0.78802281368821292</v>
      </c>
      <c r="G786" s="1">
        <v>9.8502851711026615E-2</v>
      </c>
      <c r="H786" s="1">
        <v>-0.23822823816236022</v>
      </c>
      <c r="I786" s="1">
        <v>-2.3176697798421961</v>
      </c>
    </row>
    <row r="787" spans="1:9" x14ac:dyDescent="0.25">
      <c r="A787" s="2" t="s">
        <v>885</v>
      </c>
      <c r="B787" s="1">
        <v>2008</v>
      </c>
      <c r="C787" s="1">
        <v>25248</v>
      </c>
      <c r="D787" s="1">
        <v>78</v>
      </c>
      <c r="E787" s="1">
        <v>3978</v>
      </c>
      <c r="F787" s="1">
        <v>0.15755703422053233</v>
      </c>
      <c r="G787" s="1">
        <v>3.0893536121673003E-3</v>
      </c>
      <c r="H787" s="1">
        <v>-1.8479677642316832</v>
      </c>
      <c r="I787" s="1">
        <v>-5.7797933969560091</v>
      </c>
    </row>
    <row r="788" spans="1:9" x14ac:dyDescent="0.25">
      <c r="A788" s="2" t="s">
        <v>912</v>
      </c>
      <c r="B788" s="1">
        <v>2008</v>
      </c>
      <c r="C788" s="1">
        <v>25248</v>
      </c>
      <c r="D788" s="1">
        <v>230</v>
      </c>
      <c r="E788" s="1">
        <v>16444</v>
      </c>
      <c r="F788" s="1">
        <v>0.65129911280101394</v>
      </c>
      <c r="G788" s="1">
        <v>9.1096324461343477E-3</v>
      </c>
      <c r="H788" s="1">
        <v>-0.42878627562783178</v>
      </c>
      <c r="I788" s="1">
        <v>-4.6984229147224053</v>
      </c>
    </row>
    <row r="789" spans="1:9" x14ac:dyDescent="0.25">
      <c r="A789" s="2" t="s">
        <v>943</v>
      </c>
      <c r="B789" s="1">
        <v>2008</v>
      </c>
      <c r="C789" s="1">
        <v>25248</v>
      </c>
      <c r="D789" s="1">
        <v>97</v>
      </c>
      <c r="E789" s="1">
        <v>15752</v>
      </c>
      <c r="F789" s="1">
        <v>0.62389100126742714</v>
      </c>
      <c r="G789" s="1">
        <v>3.8418884664131814E-3</v>
      </c>
      <c r="H789" s="1">
        <v>-0.47177960332663932</v>
      </c>
      <c r="I789" s="1">
        <v>-5.561791245142218</v>
      </c>
    </row>
    <row r="790" spans="1:9" x14ac:dyDescent="0.25">
      <c r="A790" s="2" t="s">
        <v>21</v>
      </c>
      <c r="B790" s="1">
        <v>2008</v>
      </c>
      <c r="C790" s="1">
        <v>25248</v>
      </c>
      <c r="D790" s="1">
        <v>517</v>
      </c>
      <c r="E790" s="1">
        <v>376728</v>
      </c>
      <c r="F790" s="1">
        <v>14.921102661596958</v>
      </c>
      <c r="G790" s="1">
        <v>2.0476869455006336E-2</v>
      </c>
      <c r="H790" s="1">
        <v>2.7027764969775516</v>
      </c>
      <c r="I790" s="1">
        <v>-3.8884593491371717</v>
      </c>
    </row>
    <row r="791" spans="1:9" x14ac:dyDescent="0.25">
      <c r="A791" s="2" t="s">
        <v>151</v>
      </c>
      <c r="B791" s="1">
        <v>2008</v>
      </c>
      <c r="C791" s="1">
        <v>25248</v>
      </c>
      <c r="D791" s="1">
        <v>120</v>
      </c>
      <c r="E791" s="1">
        <v>21366</v>
      </c>
      <c r="F791" s="1">
        <v>0.84624524714828897</v>
      </c>
      <c r="G791" s="1">
        <v>4.7528517110266158E-3</v>
      </c>
      <c r="H791" s="1">
        <v>-0.16694607113976806</v>
      </c>
      <c r="I791" s="1">
        <v>-5.349010480863555</v>
      </c>
    </row>
    <row r="792" spans="1:9" x14ac:dyDescent="0.25">
      <c r="A792" s="2" t="s">
        <v>221</v>
      </c>
      <c r="B792" s="1">
        <v>2008</v>
      </c>
      <c r="C792" s="1">
        <v>25248</v>
      </c>
      <c r="D792" s="1">
        <v>63</v>
      </c>
      <c r="E792" s="1">
        <v>2268</v>
      </c>
      <c r="F792" s="1">
        <v>8.9828897338403046E-2</v>
      </c>
      <c r="G792" s="1">
        <v>2.4952471482889735E-3</v>
      </c>
      <c r="H792" s="1">
        <v>-2.4098485587979579</v>
      </c>
      <c r="I792" s="1">
        <v>-5.9933674972540683</v>
      </c>
    </row>
    <row r="793" spans="1:9" x14ac:dyDescent="0.25">
      <c r="A793" s="2" t="s">
        <v>256</v>
      </c>
      <c r="B793" s="1">
        <v>2008</v>
      </c>
      <c r="C793" s="1">
        <v>25248</v>
      </c>
      <c r="D793" s="1">
        <v>294</v>
      </c>
      <c r="E793" s="1">
        <v>22549</v>
      </c>
      <c r="F793" s="1">
        <v>0.89310044359949303</v>
      </c>
      <c r="G793" s="1">
        <v>1.164448669201521E-2</v>
      </c>
      <c r="H793" s="1">
        <v>-0.11305622559608922</v>
      </c>
      <c r="I793" s="1">
        <v>-4.4529224563069194</v>
      </c>
    </row>
    <row r="794" spans="1:9" x14ac:dyDescent="0.25">
      <c r="A794" s="2" t="s">
        <v>354</v>
      </c>
      <c r="B794" s="1">
        <v>2008</v>
      </c>
      <c r="C794" s="1">
        <v>25248</v>
      </c>
      <c r="D794" s="1">
        <v>433</v>
      </c>
      <c r="E794" s="1">
        <v>74609</v>
      </c>
      <c r="F794" s="1">
        <v>2.9550459442332064</v>
      </c>
      <c r="G794" s="1">
        <v>1.7149873257287705E-2</v>
      </c>
      <c r="H794" s="1">
        <v>1.0835141987010533</v>
      </c>
      <c r="I794" s="1">
        <v>-4.0657644956431112</v>
      </c>
    </row>
    <row r="795" spans="1:9" x14ac:dyDescent="0.25">
      <c r="A795" s="2" t="s">
        <v>385</v>
      </c>
      <c r="B795" s="1">
        <v>2008</v>
      </c>
      <c r="C795" s="1">
        <v>25248</v>
      </c>
      <c r="D795" s="1">
        <v>119</v>
      </c>
      <c r="E795" s="1">
        <v>5510</v>
      </c>
      <c r="F795" s="1">
        <v>0.21823510773130544</v>
      </c>
      <c r="G795" s="1">
        <v>4.7132446134347276E-3</v>
      </c>
      <c r="H795" s="1">
        <v>-1.5221823214986407</v>
      </c>
      <c r="I795" s="1">
        <v>-5.3573787305340712</v>
      </c>
    </row>
    <row r="796" spans="1:9" x14ac:dyDescent="0.25">
      <c r="A796" s="2" t="s">
        <v>437</v>
      </c>
      <c r="B796" s="1">
        <v>2008</v>
      </c>
      <c r="C796" s="1">
        <v>25248</v>
      </c>
      <c r="D796" s="1">
        <v>707</v>
      </c>
      <c r="E796" s="1">
        <v>33282</v>
      </c>
      <c r="F796" s="1">
        <v>1.3182034220532319</v>
      </c>
      <c r="G796" s="1">
        <v>2.8002217997465145E-2</v>
      </c>
      <c r="H796" s="1">
        <v>0.27626976563768874</v>
      </c>
      <c r="I796" s="1">
        <v>-3.5754715577490281</v>
      </c>
    </row>
    <row r="797" spans="1:9" x14ac:dyDescent="0.25">
      <c r="A797" s="2" t="s">
        <v>500</v>
      </c>
      <c r="B797" s="1">
        <v>2008</v>
      </c>
      <c r="C797" s="1">
        <v>25248</v>
      </c>
      <c r="D797" s="1">
        <v>96</v>
      </c>
      <c r="E797" s="1">
        <v>5652</v>
      </c>
      <c r="F797" s="1">
        <v>0.22385931558935362</v>
      </c>
      <c r="G797" s="1">
        <v>3.8022813688212928E-3</v>
      </c>
      <c r="H797" s="1">
        <v>-1.4967374798411828</v>
      </c>
      <c r="I797" s="1">
        <v>-5.5721540321777647</v>
      </c>
    </row>
    <row r="798" spans="1:9" x14ac:dyDescent="0.25">
      <c r="A798" s="2" t="s">
        <v>638</v>
      </c>
      <c r="B798" s="1">
        <v>2008</v>
      </c>
      <c r="C798" s="1">
        <v>25248</v>
      </c>
      <c r="D798" s="1">
        <v>37</v>
      </c>
      <c r="E798" s="1">
        <v>6586</v>
      </c>
      <c r="F798" s="1">
        <v>0.26085234474017743</v>
      </c>
      <c r="G798" s="1">
        <v>1.4654626108998733E-3</v>
      </c>
      <c r="H798" s="1">
        <v>-1.3438007607092912</v>
      </c>
      <c r="I798" s="1">
        <v>-6.525584311001376</v>
      </c>
    </row>
    <row r="799" spans="1:9" x14ac:dyDescent="0.25">
      <c r="A799" s="2" t="s">
        <v>730</v>
      </c>
      <c r="B799" s="1">
        <v>2008</v>
      </c>
      <c r="C799" s="1">
        <v>25248</v>
      </c>
      <c r="D799" s="1">
        <v>16</v>
      </c>
      <c r="E799" s="1">
        <v>3286</v>
      </c>
      <c r="F799" s="1">
        <v>0.1301489226869455</v>
      </c>
      <c r="G799" s="1">
        <v>6.3371356147021542E-4</v>
      </c>
      <c r="H799" s="1">
        <v>-2.0390759250483872</v>
      </c>
      <c r="I799" s="1">
        <v>-7.3639135014058192</v>
      </c>
    </row>
    <row r="800" spans="1:9" x14ac:dyDescent="0.25">
      <c r="A800" s="2" t="s">
        <v>792</v>
      </c>
      <c r="B800" s="1">
        <v>2008</v>
      </c>
      <c r="C800" s="1">
        <v>25248</v>
      </c>
      <c r="D800" s="1">
        <v>218</v>
      </c>
      <c r="E800" s="1">
        <v>28694</v>
      </c>
      <c r="F800" s="1">
        <v>1.1364860583016476</v>
      </c>
      <c r="G800" s="1">
        <v>8.6343472750316855E-3</v>
      </c>
      <c r="H800" s="1">
        <v>0.12794109701273446</v>
      </c>
      <c r="I800" s="1">
        <v>-4.752007160856512</v>
      </c>
    </row>
    <row r="801" spans="1:9" x14ac:dyDescent="0.25">
      <c r="A801" s="2" t="s">
        <v>820</v>
      </c>
      <c r="B801" s="1">
        <v>2008</v>
      </c>
      <c r="C801" s="1">
        <v>25248</v>
      </c>
      <c r="D801" s="1">
        <v>238</v>
      </c>
      <c r="E801" s="1">
        <v>21812</v>
      </c>
      <c r="F801" s="1">
        <v>0.86391001267427125</v>
      </c>
      <c r="G801" s="1">
        <v>9.4264892268694552E-3</v>
      </c>
      <c r="H801" s="1">
        <v>-0.14628666759964856</v>
      </c>
      <c r="I801" s="1">
        <v>-4.6642315499741258</v>
      </c>
    </row>
    <row r="802" spans="1:9" x14ac:dyDescent="0.25">
      <c r="A802" s="2" t="s">
        <v>849</v>
      </c>
      <c r="B802" s="1">
        <v>2008</v>
      </c>
      <c r="C802" s="1">
        <v>25248</v>
      </c>
      <c r="D802" s="1">
        <v>1296</v>
      </c>
      <c r="E802" s="1">
        <v>81140</v>
      </c>
      <c r="F802" s="1">
        <v>3.21371989860583</v>
      </c>
      <c r="G802" s="1">
        <v>5.1330798479087454E-2</v>
      </c>
      <c r="H802" s="1">
        <v>1.1674291131148373</v>
      </c>
      <c r="I802" s="1">
        <v>-2.9694643467333806</v>
      </c>
    </row>
    <row r="803" spans="1:9" x14ac:dyDescent="0.25">
      <c r="A803" s="2" t="s">
        <v>915</v>
      </c>
      <c r="B803" s="1">
        <v>2008</v>
      </c>
      <c r="C803" s="1">
        <v>25248</v>
      </c>
      <c r="D803" s="1">
        <v>1830</v>
      </c>
      <c r="E803" s="1">
        <v>44894</v>
      </c>
      <c r="F803" s="1">
        <v>1.7781210392902409</v>
      </c>
      <c r="G803" s="1">
        <v>7.2480988593155896E-2</v>
      </c>
      <c r="H803" s="1">
        <v>0.57555721086588996</v>
      </c>
      <c r="I803" s="1">
        <v>-2.624430977810134</v>
      </c>
    </row>
    <row r="804" spans="1:9" x14ac:dyDescent="0.25">
      <c r="A804" s="2" t="s">
        <v>948</v>
      </c>
      <c r="B804" s="1">
        <v>2008</v>
      </c>
      <c r="C804" s="1">
        <v>25248</v>
      </c>
      <c r="D804" s="1">
        <v>936</v>
      </c>
      <c r="E804" s="1">
        <v>30635</v>
      </c>
      <c r="F804" s="1">
        <v>1.2133634347275031</v>
      </c>
      <c r="G804" s="1">
        <v>3.7072243346007602E-2</v>
      </c>
      <c r="H804" s="1">
        <v>0.19339620151415407</v>
      </c>
      <c r="I804" s="1">
        <v>-3.2948867471680088</v>
      </c>
    </row>
    <row r="805" spans="1:9" x14ac:dyDescent="0.25">
      <c r="A805" s="2" t="s">
        <v>973</v>
      </c>
      <c r="B805" s="1">
        <v>2008</v>
      </c>
      <c r="C805" s="1">
        <v>25248</v>
      </c>
      <c r="D805" s="1">
        <v>399</v>
      </c>
      <c r="E805" s="1">
        <v>30828</v>
      </c>
      <c r="F805" s="1">
        <v>1.2210076045627376</v>
      </c>
      <c r="G805" s="1">
        <v>1.5803231939163498E-2</v>
      </c>
      <c r="H805" s="1">
        <v>0.19967642325228308</v>
      </c>
      <c r="I805" s="1">
        <v>-4.1475408067557371</v>
      </c>
    </row>
    <row r="806" spans="1:9" x14ac:dyDescent="0.25">
      <c r="A806" s="2" t="s">
        <v>25</v>
      </c>
      <c r="B806" s="1">
        <v>2008</v>
      </c>
      <c r="C806" s="1">
        <v>25248</v>
      </c>
      <c r="D806" s="1">
        <v>734</v>
      </c>
      <c r="E806" s="1">
        <v>32311</v>
      </c>
      <c r="F806" s="1">
        <v>1.2797449302915083</v>
      </c>
      <c r="G806" s="1">
        <v>2.9071609632446135E-2</v>
      </c>
      <c r="H806" s="1">
        <v>0.24666078486422247</v>
      </c>
      <c r="I806" s="1">
        <v>-3.5379931950310852</v>
      </c>
    </row>
    <row r="807" spans="1:9" x14ac:dyDescent="0.25">
      <c r="A807" s="2" t="s">
        <v>92</v>
      </c>
      <c r="B807" s="1">
        <v>2008</v>
      </c>
      <c r="C807" s="1">
        <v>25248</v>
      </c>
      <c r="D807" s="1">
        <v>427</v>
      </c>
      <c r="E807" s="1">
        <v>8721</v>
      </c>
      <c r="F807" s="1">
        <v>0.3454134980988593</v>
      </c>
      <c r="G807" s="1">
        <v>1.6912230671736375E-2</v>
      </c>
      <c r="H807" s="1">
        <v>-1.0630130344186153</v>
      </c>
      <c r="I807" s="1">
        <v>-4.079718210416976</v>
      </c>
    </row>
    <row r="808" spans="1:9" x14ac:dyDescent="0.25">
      <c r="A808" s="2" t="s">
        <v>123</v>
      </c>
      <c r="B808" s="1">
        <v>2008</v>
      </c>
      <c r="C808" s="1">
        <v>25248</v>
      </c>
      <c r="D808" s="1">
        <v>47</v>
      </c>
      <c r="E808" s="1">
        <v>7896</v>
      </c>
      <c r="F808" s="1">
        <v>0.31273764258555131</v>
      </c>
      <c r="G808" s="1">
        <v>1.8615335868187579E-3</v>
      </c>
      <c r="H808" s="1">
        <v>-1.1623906425322834</v>
      </c>
      <c r="I808" s="1">
        <v>-6.2863546219355424</v>
      </c>
    </row>
    <row r="809" spans="1:9" x14ac:dyDescent="0.25">
      <c r="A809" s="2" t="s">
        <v>185</v>
      </c>
      <c r="B809" s="1">
        <v>2008</v>
      </c>
      <c r="C809" s="1">
        <v>25248</v>
      </c>
      <c r="D809" s="1">
        <v>78</v>
      </c>
      <c r="E809" s="1">
        <v>13650</v>
      </c>
      <c r="F809" s="1">
        <v>0.54063688212927752</v>
      </c>
      <c r="G809" s="1">
        <v>3.0893536121673003E-3</v>
      </c>
      <c r="H809" s="1">
        <v>-0.61500742303249512</v>
      </c>
      <c r="I809" s="1">
        <v>-5.7797933969560091</v>
      </c>
    </row>
    <row r="810" spans="1:9" x14ac:dyDescent="0.25">
      <c r="A810" s="2" t="s">
        <v>224</v>
      </c>
      <c r="B810" s="1">
        <v>2008</v>
      </c>
      <c r="C810" s="1">
        <v>25248</v>
      </c>
      <c r="D810" s="1">
        <v>2294</v>
      </c>
      <c r="E810" s="1">
        <v>128896</v>
      </c>
      <c r="F810" s="1">
        <v>5.1051964512040557</v>
      </c>
      <c r="G810" s="1">
        <v>9.0858681875792144E-2</v>
      </c>
      <c r="H810" s="1">
        <v>1.6302589329925787</v>
      </c>
      <c r="I810" s="1">
        <v>-2.3984499259562848</v>
      </c>
    </row>
    <row r="811" spans="1:9" x14ac:dyDescent="0.25">
      <c r="A811" s="2" t="s">
        <v>260</v>
      </c>
      <c r="B811" s="1">
        <v>2008</v>
      </c>
      <c r="C811" s="1">
        <v>25248</v>
      </c>
      <c r="D811" s="1">
        <v>1263</v>
      </c>
      <c r="E811" s="1">
        <v>35154</v>
      </c>
      <c r="F811" s="1">
        <v>1.3923479087452471</v>
      </c>
      <c r="G811" s="1">
        <v>5.0023764258555134E-2</v>
      </c>
      <c r="H811" s="1">
        <v>0.33099146512724276</v>
      </c>
      <c r="I811" s="1">
        <v>-2.9952571012951097</v>
      </c>
    </row>
    <row r="812" spans="1:9" x14ac:dyDescent="0.25">
      <c r="A812" s="2" t="s">
        <v>389</v>
      </c>
      <c r="B812" s="1">
        <v>2008</v>
      </c>
      <c r="C812" s="1">
        <v>25248</v>
      </c>
      <c r="D812" s="1">
        <v>55</v>
      </c>
      <c r="E812" s="1">
        <v>3490</v>
      </c>
      <c r="F812" s="1">
        <v>0.13822877059569075</v>
      </c>
      <c r="G812" s="1">
        <v>2.1783903675538655E-3</v>
      </c>
      <c r="H812" s="1">
        <v>-1.9788452084491279</v>
      </c>
      <c r="I812" s="1">
        <v>-6.1291690384131297</v>
      </c>
    </row>
    <row r="813" spans="1:9" x14ac:dyDescent="0.25">
      <c r="A813" s="2" t="s">
        <v>413</v>
      </c>
      <c r="B813" s="1">
        <v>2008</v>
      </c>
      <c r="C813" s="1">
        <v>25248</v>
      </c>
      <c r="D813" s="1">
        <v>378</v>
      </c>
      <c r="E813" s="1">
        <v>37748</v>
      </c>
      <c r="F813" s="1">
        <v>1.4950887198986058</v>
      </c>
      <c r="G813" s="1">
        <v>1.497148288973384E-2</v>
      </c>
      <c r="H813" s="1">
        <v>0.40218554949562285</v>
      </c>
      <c r="I813" s="1">
        <v>-4.2016080280260129</v>
      </c>
    </row>
    <row r="814" spans="1:9" x14ac:dyDescent="0.25">
      <c r="A814" s="2" t="s">
        <v>468</v>
      </c>
      <c r="B814" s="1">
        <v>2008</v>
      </c>
      <c r="C814" s="1">
        <v>25248</v>
      </c>
      <c r="D814" s="1">
        <v>60</v>
      </c>
      <c r="E814" s="1">
        <v>1020</v>
      </c>
      <c r="F814" s="1">
        <v>4.0399239543726234E-2</v>
      </c>
      <c r="G814" s="1">
        <v>2.3764258555133079E-3</v>
      </c>
      <c r="H814" s="1">
        <v>-3.2089443173672842</v>
      </c>
      <c r="I814" s="1">
        <v>-6.0421576614235004</v>
      </c>
    </row>
    <row r="815" spans="1:9" x14ac:dyDescent="0.25">
      <c r="A815" s="2" t="s">
        <v>504</v>
      </c>
      <c r="B815" s="1">
        <v>2008</v>
      </c>
      <c r="C815" s="1">
        <v>25248</v>
      </c>
      <c r="D815" s="1">
        <v>288</v>
      </c>
      <c r="E815" s="1">
        <v>43573</v>
      </c>
      <c r="F815" s="1">
        <v>1.7258000633713562</v>
      </c>
      <c r="G815" s="1">
        <v>1.1406844106463879E-2</v>
      </c>
      <c r="H815" s="1">
        <v>0.54569074781205795</v>
      </c>
      <c r="I815" s="1">
        <v>-4.4735417435096547</v>
      </c>
    </row>
    <row r="816" spans="1:9" x14ac:dyDescent="0.25">
      <c r="A816" s="2" t="s">
        <v>535</v>
      </c>
      <c r="B816" s="1">
        <v>2008</v>
      </c>
      <c r="C816" s="1">
        <v>25248</v>
      </c>
      <c r="D816" s="1">
        <v>305</v>
      </c>
      <c r="E816" s="1">
        <v>26984</v>
      </c>
      <c r="F816" s="1">
        <v>1.0687579214195184</v>
      </c>
      <c r="G816" s="1">
        <v>1.2080164765525982E-2</v>
      </c>
      <c r="H816" s="1">
        <v>6.6497153095885428E-2</v>
      </c>
      <c r="I816" s="1">
        <v>-4.416190447038189</v>
      </c>
    </row>
    <row r="817" spans="1:9" x14ac:dyDescent="0.25">
      <c r="A817" s="2" t="s">
        <v>607</v>
      </c>
      <c r="B817" s="1">
        <v>2008</v>
      </c>
      <c r="C817" s="1">
        <v>25248</v>
      </c>
      <c r="D817" s="1">
        <v>63</v>
      </c>
      <c r="E817" s="1">
        <v>23310</v>
      </c>
      <c r="F817" s="1">
        <v>0.92324144486692017</v>
      </c>
      <c r="G817" s="1">
        <v>2.4952471482889735E-3</v>
      </c>
      <c r="H817" s="1">
        <v>-7.986449161579795E-2</v>
      </c>
      <c r="I817" s="1">
        <v>-5.9933674972540683</v>
      </c>
    </row>
    <row r="818" spans="1:9" x14ac:dyDescent="0.25">
      <c r="A818" s="2" t="s">
        <v>735</v>
      </c>
      <c r="B818" s="1">
        <v>2008</v>
      </c>
      <c r="C818" s="1">
        <v>25248</v>
      </c>
      <c r="D818" s="1">
        <v>7</v>
      </c>
      <c r="E818" s="1">
        <v>406</v>
      </c>
      <c r="F818" s="1">
        <v>1.6080481622306717E-2</v>
      </c>
      <c r="G818" s="1">
        <v>2.7724968314321927E-4</v>
      </c>
      <c r="H818" s="1">
        <v>-4.1301490640438683</v>
      </c>
      <c r="I818" s="1">
        <v>-8.1905920745902883</v>
      </c>
    </row>
    <row r="819" spans="1:9" x14ac:dyDescent="0.25">
      <c r="A819" s="2" t="s">
        <v>762</v>
      </c>
      <c r="B819" s="1">
        <v>2008</v>
      </c>
      <c r="C819" s="1">
        <v>25248</v>
      </c>
      <c r="D819" s="1">
        <v>253</v>
      </c>
      <c r="E819" s="1">
        <v>12991</v>
      </c>
      <c r="F819" s="1">
        <v>0.51453580481622307</v>
      </c>
      <c r="G819" s="1">
        <v>1.0020595690747782E-2</v>
      </c>
      <c r="H819" s="1">
        <v>-0.66449013464986795</v>
      </c>
      <c r="I819" s="1">
        <v>-4.6031127349180805</v>
      </c>
    </row>
    <row r="820" spans="1:9" x14ac:dyDescent="0.25">
      <c r="A820" s="2" t="s">
        <v>824</v>
      </c>
      <c r="B820" s="1">
        <v>2008</v>
      </c>
      <c r="C820" s="1">
        <v>25248</v>
      </c>
      <c r="D820" s="1">
        <v>222</v>
      </c>
      <c r="E820" s="1">
        <v>13320</v>
      </c>
      <c r="F820" s="1">
        <v>0.52756653992395441</v>
      </c>
      <c r="G820" s="1">
        <v>8.7927756653992401E-3</v>
      </c>
      <c r="H820" s="1">
        <v>-0.63948027955122055</v>
      </c>
      <c r="I820" s="1">
        <v>-4.7338248417733215</v>
      </c>
    </row>
    <row r="821" spans="1:9" x14ac:dyDescent="0.25">
      <c r="A821" s="2" t="s">
        <v>853</v>
      </c>
      <c r="B821" s="1">
        <v>2008</v>
      </c>
      <c r="C821" s="1">
        <v>25248</v>
      </c>
      <c r="D821" s="1">
        <v>693</v>
      </c>
      <c r="E821" s="1">
        <v>78941</v>
      </c>
      <c r="F821" s="1">
        <v>3.1266238910012674</v>
      </c>
      <c r="G821" s="1">
        <v>2.7447718631178706E-2</v>
      </c>
      <c r="H821" s="1">
        <v>1.1399537933399999</v>
      </c>
      <c r="I821" s="1">
        <v>-3.5954722244556976</v>
      </c>
    </row>
    <row r="822" spans="1:9" x14ac:dyDescent="0.25">
      <c r="A822" s="2" t="s">
        <v>919</v>
      </c>
      <c r="B822" s="1">
        <v>2008</v>
      </c>
      <c r="C822" s="1">
        <v>25248</v>
      </c>
      <c r="D822" s="1">
        <v>404</v>
      </c>
      <c r="E822" s="1">
        <v>43979</v>
      </c>
      <c r="F822" s="1">
        <v>1.741880544993663</v>
      </c>
      <c r="G822" s="1">
        <v>1.6001267427122941E-2</v>
      </c>
      <c r="H822" s="1">
        <v>0.55496530259664445</v>
      </c>
      <c r="I822" s="1">
        <v>-4.1350873456844504</v>
      </c>
    </row>
    <row r="823" spans="1:9" x14ac:dyDescent="0.25">
      <c r="A823" s="2" t="s">
        <v>27</v>
      </c>
      <c r="B823" s="1">
        <v>2008</v>
      </c>
      <c r="C823" s="1">
        <v>25248</v>
      </c>
      <c r="D823" s="1">
        <v>5</v>
      </c>
      <c r="E823" s="1">
        <v>1615</v>
      </c>
      <c r="F823" s="1">
        <v>6.3965462610899873E-2</v>
      </c>
      <c r="G823" s="1">
        <v>1.9803548795944233E-4</v>
      </c>
      <c r="H823" s="1">
        <v>-2.7494119879888439</v>
      </c>
      <c r="I823" s="1">
        <v>-8.5270643112115003</v>
      </c>
    </row>
    <row r="824" spans="1:9" x14ac:dyDescent="0.25">
      <c r="A824" s="2" t="s">
        <v>95</v>
      </c>
      <c r="B824" s="1">
        <v>2008</v>
      </c>
      <c r="C824" s="1">
        <v>25248</v>
      </c>
      <c r="D824" s="1">
        <v>55</v>
      </c>
      <c r="E824" s="1">
        <v>2721</v>
      </c>
      <c r="F824" s="1">
        <v>0.10777091254752852</v>
      </c>
      <c r="G824" s="1">
        <v>2.1783903675538655E-3</v>
      </c>
      <c r="H824" s="1">
        <v>-2.2277474848623546</v>
      </c>
      <c r="I824" s="1">
        <v>-6.1291690384131297</v>
      </c>
    </row>
    <row r="825" spans="1:9" x14ac:dyDescent="0.25">
      <c r="A825" s="2" t="s">
        <v>125</v>
      </c>
      <c r="B825" s="1">
        <v>2008</v>
      </c>
      <c r="C825" s="1">
        <v>25248</v>
      </c>
      <c r="D825" s="1">
        <v>261</v>
      </c>
      <c r="E825" s="1">
        <v>24831</v>
      </c>
      <c r="F825" s="1">
        <v>0.98348384030418246</v>
      </c>
      <c r="G825" s="1">
        <v>1.033745247148289E-2</v>
      </c>
      <c r="H825" s="1">
        <v>-1.6654072092095379E-2</v>
      </c>
      <c r="I825" s="1">
        <v>-4.5719818163229071</v>
      </c>
    </row>
    <row r="826" spans="1:9" x14ac:dyDescent="0.25">
      <c r="A826" s="2" t="s">
        <v>189</v>
      </c>
      <c r="B826" s="1">
        <v>2008</v>
      </c>
      <c r="C826" s="1">
        <v>25248</v>
      </c>
      <c r="D826" s="1">
        <v>2079</v>
      </c>
      <c r="E826" s="1">
        <v>125918</v>
      </c>
      <c r="F826" s="1">
        <v>4.9872465145754123</v>
      </c>
      <c r="G826" s="1">
        <v>8.2343155893536121E-2</v>
      </c>
      <c r="H826" s="1">
        <v>1.6068839567791104</v>
      </c>
      <c r="I826" s="1">
        <v>-2.496859935787588</v>
      </c>
    </row>
    <row r="827" spans="1:9" x14ac:dyDescent="0.25">
      <c r="A827" s="2" t="s">
        <v>228</v>
      </c>
      <c r="B827" s="1">
        <v>2008</v>
      </c>
      <c r="C827" s="1">
        <v>25248</v>
      </c>
      <c r="D827" s="1">
        <v>977</v>
      </c>
      <c r="E827" s="1">
        <v>37383</v>
      </c>
      <c r="F827" s="1">
        <v>1.4806321292775666</v>
      </c>
      <c r="G827" s="1">
        <v>3.8696134347275028E-2</v>
      </c>
      <c r="H827" s="1">
        <v>0.39246911096537651</v>
      </c>
      <c r="I827" s="1">
        <v>-3.2520155716028181</v>
      </c>
    </row>
    <row r="828" spans="1:9" x14ac:dyDescent="0.25">
      <c r="A828" s="2" t="s">
        <v>264</v>
      </c>
      <c r="B828" s="1">
        <v>2008</v>
      </c>
      <c r="C828" s="1">
        <v>25248</v>
      </c>
      <c r="D828" s="1">
        <v>28</v>
      </c>
      <c r="E828" s="1">
        <v>5880</v>
      </c>
      <c r="F828" s="1">
        <v>0.23288973384030418</v>
      </c>
      <c r="G828" s="1">
        <v>1.1089987325728771E-3</v>
      </c>
      <c r="H828" s="1">
        <v>-1.4571901827529281</v>
      </c>
      <c r="I828" s="1">
        <v>-6.8042977134703966</v>
      </c>
    </row>
    <row r="829" spans="1:9" x14ac:dyDescent="0.25">
      <c r="A829" s="2" t="s">
        <v>292</v>
      </c>
      <c r="B829" s="1">
        <v>2008</v>
      </c>
      <c r="C829" s="1">
        <v>25248</v>
      </c>
      <c r="D829" s="1">
        <v>36</v>
      </c>
      <c r="E829" s="1">
        <v>3228</v>
      </c>
      <c r="F829" s="1">
        <v>0.12785171102661597</v>
      </c>
      <c r="G829" s="1">
        <v>1.4258555133079848E-3</v>
      </c>
      <c r="H829" s="1">
        <v>-2.0568841942557614</v>
      </c>
      <c r="I829" s="1">
        <v>-6.5529832851894909</v>
      </c>
    </row>
    <row r="830" spans="1:9" x14ac:dyDescent="0.25">
      <c r="A830" s="2" t="s">
        <v>324</v>
      </c>
      <c r="B830" s="1">
        <v>2008</v>
      </c>
      <c r="C830" s="1">
        <v>25248</v>
      </c>
      <c r="D830" s="1">
        <v>42</v>
      </c>
      <c r="E830" s="1">
        <v>12106</v>
      </c>
      <c r="F830" s="1">
        <v>0.47948352344740175</v>
      </c>
      <c r="G830" s="1">
        <v>1.6634980988593155E-3</v>
      </c>
      <c r="H830" s="1">
        <v>-0.73504574719396831</v>
      </c>
      <c r="I830" s="1">
        <v>-6.3988326053622329</v>
      </c>
    </row>
    <row r="831" spans="1:9" x14ac:dyDescent="0.25">
      <c r="A831" s="2" t="s">
        <v>442</v>
      </c>
      <c r="B831" s="1">
        <v>2008</v>
      </c>
      <c r="C831" s="1">
        <v>25248</v>
      </c>
      <c r="D831" s="1">
        <v>27</v>
      </c>
      <c r="E831" s="1">
        <v>2093</v>
      </c>
      <c r="F831" s="1">
        <v>8.2897655259822567E-2</v>
      </c>
      <c r="G831" s="1">
        <v>1.0693916349809886E-3</v>
      </c>
      <c r="H831" s="1">
        <v>-2.490148501199601</v>
      </c>
      <c r="I831" s="1">
        <v>-6.8406653576412717</v>
      </c>
    </row>
    <row r="832" spans="1:9" x14ac:dyDescent="0.25">
      <c r="A832" s="2" t="s">
        <v>471</v>
      </c>
      <c r="B832" s="1">
        <v>2008</v>
      </c>
      <c r="C832" s="1">
        <v>25248</v>
      </c>
      <c r="D832" s="1">
        <v>276</v>
      </c>
      <c r="E832" s="1">
        <v>39640</v>
      </c>
      <c r="F832" s="1">
        <v>1.5700253485424589</v>
      </c>
      <c r="G832" s="1">
        <v>1.0931558935361217E-2</v>
      </c>
      <c r="H832" s="1">
        <v>0.45109176479832358</v>
      </c>
      <c r="I832" s="1">
        <v>-4.5161013579284512</v>
      </c>
    </row>
    <row r="833" spans="1:9" x14ac:dyDescent="0.25">
      <c r="A833" s="2" t="s">
        <v>507</v>
      </c>
      <c r="B833" s="1">
        <v>2008</v>
      </c>
      <c r="C833" s="1">
        <v>25248</v>
      </c>
      <c r="D833" s="1">
        <v>102</v>
      </c>
      <c r="E833" s="1">
        <v>10234</v>
      </c>
      <c r="F833" s="1">
        <v>0.40533903675538657</v>
      </c>
      <c r="G833" s="1">
        <v>4.0399239543726234E-3</v>
      </c>
      <c r="H833" s="1">
        <v>-0.90303143428056365</v>
      </c>
      <c r="I833" s="1">
        <v>-5.5115294103613302</v>
      </c>
    </row>
    <row r="834" spans="1:9" x14ac:dyDescent="0.25">
      <c r="A834" s="2" t="s">
        <v>539</v>
      </c>
      <c r="B834" s="1">
        <v>2008</v>
      </c>
      <c r="C834" s="1">
        <v>25248</v>
      </c>
      <c r="D834" s="1">
        <v>38</v>
      </c>
      <c r="E834" s="1">
        <v>4857</v>
      </c>
      <c r="F834" s="1">
        <v>0.19237167300380228</v>
      </c>
      <c r="G834" s="1">
        <v>1.5050697084917617E-3</v>
      </c>
      <c r="H834" s="1">
        <v>-1.6483259812998559</v>
      </c>
      <c r="I834" s="1">
        <v>-6.4989160639192152</v>
      </c>
    </row>
    <row r="835" spans="1:9" x14ac:dyDescent="0.25">
      <c r="A835" s="2" t="s">
        <v>577</v>
      </c>
      <c r="B835" s="1">
        <v>2008</v>
      </c>
      <c r="C835" s="1">
        <v>25248</v>
      </c>
      <c r="D835" s="1">
        <v>280</v>
      </c>
      <c r="E835" s="1">
        <v>6661</v>
      </c>
      <c r="F835" s="1">
        <v>0.26382287705956908</v>
      </c>
      <c r="G835" s="1">
        <v>1.1089987325728771E-2</v>
      </c>
      <c r="H835" s="1">
        <v>-1.3324773212324212</v>
      </c>
      <c r="I835" s="1">
        <v>-4.5017126204763516</v>
      </c>
    </row>
    <row r="836" spans="1:9" x14ac:dyDescent="0.25">
      <c r="A836" s="2" t="s">
        <v>611</v>
      </c>
      <c r="B836" s="1">
        <v>2008</v>
      </c>
      <c r="C836" s="1">
        <v>25248</v>
      </c>
      <c r="D836" s="1">
        <v>92</v>
      </c>
      <c r="E836" s="1">
        <v>12647</v>
      </c>
      <c r="F836" s="1">
        <v>0.50091096324461348</v>
      </c>
      <c r="G836" s="1">
        <v>3.643852978453739E-3</v>
      </c>
      <c r="H836" s="1">
        <v>-0.69132691176562433</v>
      </c>
      <c r="I836" s="1">
        <v>-5.6147136465965604</v>
      </c>
    </row>
    <row r="837" spans="1:9" x14ac:dyDescent="0.25">
      <c r="A837" s="2" t="s">
        <v>677</v>
      </c>
      <c r="B837" s="1">
        <v>2008</v>
      </c>
      <c r="C837" s="1">
        <v>25248</v>
      </c>
      <c r="D837" s="1">
        <v>120</v>
      </c>
      <c r="E837" s="1">
        <v>23160</v>
      </c>
      <c r="F837" s="1">
        <v>0.91730038022813687</v>
      </c>
      <c r="G837" s="1">
        <v>4.7528517110266158E-3</v>
      </c>
      <c r="H837" s="1">
        <v>-8.6320291958669262E-2</v>
      </c>
      <c r="I837" s="1">
        <v>-5.349010480863555</v>
      </c>
    </row>
    <row r="838" spans="1:9" x14ac:dyDescent="0.25">
      <c r="A838" s="2" t="s">
        <v>765</v>
      </c>
      <c r="B838" s="1">
        <v>2008</v>
      </c>
      <c r="C838" s="1">
        <v>25248</v>
      </c>
      <c r="D838" s="1">
        <v>150</v>
      </c>
      <c r="E838" s="1">
        <v>12435</v>
      </c>
      <c r="F838" s="1">
        <v>0.49251425855513309</v>
      </c>
      <c r="G838" s="1">
        <v>5.9410646387832696E-3</v>
      </c>
      <c r="H838" s="1">
        <v>-0.70823186740809574</v>
      </c>
      <c r="I838" s="1">
        <v>-5.1258669295493453</v>
      </c>
    </row>
    <row r="839" spans="1:9" x14ac:dyDescent="0.25">
      <c r="A839" s="2" t="s">
        <v>856</v>
      </c>
      <c r="B839" s="1">
        <v>2008</v>
      </c>
      <c r="C839" s="1">
        <v>25248</v>
      </c>
      <c r="D839" s="1">
        <v>368</v>
      </c>
      <c r="E839" s="1">
        <v>13104</v>
      </c>
      <c r="F839" s="1">
        <v>0.51901140684410652</v>
      </c>
      <c r="G839" s="1">
        <v>1.4575411913814956E-2</v>
      </c>
      <c r="H839" s="1">
        <v>-0.65582941755275004</v>
      </c>
      <c r="I839" s="1">
        <v>-4.2284192854766696</v>
      </c>
    </row>
    <row r="840" spans="1:9" x14ac:dyDescent="0.25">
      <c r="A840" s="2" t="s">
        <v>923</v>
      </c>
      <c r="B840" s="1">
        <v>2008</v>
      </c>
      <c r="C840" s="1">
        <v>25248</v>
      </c>
      <c r="D840" s="1">
        <v>10</v>
      </c>
      <c r="E840" s="1">
        <v>910</v>
      </c>
      <c r="F840" s="1">
        <v>3.6042458808618505E-2</v>
      </c>
      <c r="G840" s="1">
        <v>3.9607097591888465E-4</v>
      </c>
      <c r="H840" s="1">
        <v>-3.3230576241347052</v>
      </c>
      <c r="I840" s="1">
        <v>-7.8339171306515549</v>
      </c>
    </row>
    <row r="841" spans="1:9" x14ac:dyDescent="0.25">
      <c r="A841" s="2" t="s">
        <v>951</v>
      </c>
      <c r="B841" s="1">
        <v>2008</v>
      </c>
      <c r="C841" s="1">
        <v>25248</v>
      </c>
      <c r="D841" s="1">
        <v>4620</v>
      </c>
      <c r="E841" s="1">
        <v>324791</v>
      </c>
      <c r="F841" s="1">
        <v>12.864028833967048</v>
      </c>
      <c r="G841" s="1">
        <v>0.18298479087452471</v>
      </c>
      <c r="H841" s="1">
        <v>2.5544349538805418</v>
      </c>
      <c r="I841" s="1">
        <v>-1.6983522395698163</v>
      </c>
    </row>
    <row r="842" spans="1:9" x14ac:dyDescent="0.25">
      <c r="A842" s="2" t="s">
        <v>976</v>
      </c>
      <c r="B842" s="1">
        <v>2008</v>
      </c>
      <c r="C842" s="1">
        <v>25248</v>
      </c>
      <c r="D842" s="1">
        <v>1015</v>
      </c>
      <c r="E842" s="1">
        <v>130175</v>
      </c>
      <c r="F842" s="1">
        <v>5.1558539290240812</v>
      </c>
      <c r="G842" s="1">
        <v>4.0201204055766791E-2</v>
      </c>
      <c r="H842" s="1">
        <v>1.6401327543854991</v>
      </c>
      <c r="I842" s="1">
        <v>-3.2138583321697132</v>
      </c>
    </row>
    <row r="843" spans="1:9" x14ac:dyDescent="0.25">
      <c r="A843" s="2" t="s">
        <v>31</v>
      </c>
      <c r="B843" s="1">
        <v>2008</v>
      </c>
      <c r="C843" s="1">
        <v>25248</v>
      </c>
      <c r="D843" s="1">
        <v>52</v>
      </c>
      <c r="E843" s="1">
        <v>6001</v>
      </c>
      <c r="F843" s="1">
        <v>0.23768219264892268</v>
      </c>
      <c r="G843" s="1">
        <v>2.0595690747782004E-3</v>
      </c>
      <c r="H843" s="1">
        <v>-1.4368208226560879</v>
      </c>
      <c r="I843" s="1">
        <v>-6.1852585050641737</v>
      </c>
    </row>
    <row r="844" spans="1:9" x14ac:dyDescent="0.25">
      <c r="A844" s="2" t="s">
        <v>67</v>
      </c>
      <c r="B844" s="1">
        <v>2008</v>
      </c>
      <c r="C844" s="1">
        <v>25248</v>
      </c>
      <c r="D844" s="1">
        <v>169</v>
      </c>
      <c r="E844" s="1">
        <v>13738</v>
      </c>
      <c r="F844" s="1">
        <v>0.54412230671736372</v>
      </c>
      <c r="G844" s="1">
        <v>6.6935994930291511E-3</v>
      </c>
      <c r="H844" s="1">
        <v>-0.6085812288717739</v>
      </c>
      <c r="I844" s="1">
        <v>-5.0066035087225274</v>
      </c>
    </row>
    <row r="845" spans="1:9" x14ac:dyDescent="0.25">
      <c r="A845" s="2" t="s">
        <v>97</v>
      </c>
      <c r="B845" s="1">
        <v>2008</v>
      </c>
      <c r="C845" s="1">
        <v>25248</v>
      </c>
      <c r="D845" s="1">
        <v>245</v>
      </c>
      <c r="E845" s="1">
        <v>12019</v>
      </c>
      <c r="F845" s="1">
        <v>0.47603770595690748</v>
      </c>
      <c r="G845" s="1">
        <v>9.7037389100126745E-3</v>
      </c>
      <c r="H845" s="1">
        <v>-0.74225821369281197</v>
      </c>
      <c r="I845" s="1">
        <v>-4.6352440131008734</v>
      </c>
    </row>
    <row r="846" spans="1:9" x14ac:dyDescent="0.25">
      <c r="A846" s="2" t="s">
        <v>128</v>
      </c>
      <c r="B846" s="1">
        <v>2008</v>
      </c>
      <c r="C846" s="1">
        <v>25248</v>
      </c>
      <c r="D846" s="1">
        <v>142</v>
      </c>
      <c r="E846" s="1">
        <v>13574</v>
      </c>
      <c r="F846" s="1">
        <v>0.53762674271229405</v>
      </c>
      <c r="G846" s="1">
        <v>5.624207858048162E-3</v>
      </c>
      <c r="H846" s="1">
        <v>-0.62059074638189715</v>
      </c>
      <c r="I846" s="1">
        <v>-5.18067516604434</v>
      </c>
    </row>
    <row r="847" spans="1:9" x14ac:dyDescent="0.25">
      <c r="A847" s="2" t="s">
        <v>158</v>
      </c>
      <c r="B847" s="1">
        <v>2008</v>
      </c>
      <c r="C847" s="1">
        <v>25248</v>
      </c>
      <c r="D847" s="1">
        <v>117</v>
      </c>
      <c r="E847" s="1">
        <v>18954</v>
      </c>
      <c r="F847" s="1">
        <v>0.75071292775665399</v>
      </c>
      <c r="G847" s="1">
        <v>4.6340304182509503E-3</v>
      </c>
      <c r="H847" s="1">
        <v>-0.28673195361546061</v>
      </c>
      <c r="I847" s="1">
        <v>-5.3743282888478445</v>
      </c>
    </row>
    <row r="848" spans="1:9" x14ac:dyDescent="0.25">
      <c r="A848" s="2" t="s">
        <v>192</v>
      </c>
      <c r="B848" s="1">
        <v>2008</v>
      </c>
      <c r="C848" s="1">
        <v>25248</v>
      </c>
      <c r="D848" s="1">
        <v>179</v>
      </c>
      <c r="E848" s="1">
        <v>8001</v>
      </c>
      <c r="F848" s="1">
        <v>0.31689638783269963</v>
      </c>
      <c r="G848" s="1">
        <v>7.0896704689480351E-3</v>
      </c>
      <c r="H848" s="1">
        <v>-1.1491804107954768</v>
      </c>
      <c r="I848" s="1">
        <v>-4.9491164178048459</v>
      </c>
    </row>
    <row r="849" spans="1:9" x14ac:dyDescent="0.25">
      <c r="A849" s="2" t="s">
        <v>231</v>
      </c>
      <c r="B849" s="1">
        <v>2008</v>
      </c>
      <c r="C849" s="1">
        <v>25248</v>
      </c>
      <c r="D849" s="1">
        <v>1989</v>
      </c>
      <c r="E849" s="1">
        <v>57743</v>
      </c>
      <c r="F849" s="1">
        <v>2.2870326362484157</v>
      </c>
      <c r="G849" s="1">
        <v>7.8778517110266164E-2</v>
      </c>
      <c r="H849" s="1">
        <v>0.82725518527044417</v>
      </c>
      <c r="I849" s="1">
        <v>-2.5411149447916284</v>
      </c>
    </row>
    <row r="850" spans="1:9" x14ac:dyDescent="0.25">
      <c r="A850" s="2" t="s">
        <v>268</v>
      </c>
      <c r="B850" s="1">
        <v>2008</v>
      </c>
      <c r="C850" s="1">
        <v>25248</v>
      </c>
      <c r="D850" s="1">
        <v>1688</v>
      </c>
      <c r="E850" s="1">
        <v>33866</v>
      </c>
      <c r="F850" s="1">
        <v>1.3413339670468949</v>
      </c>
      <c r="G850" s="1">
        <v>6.6856780735107729E-2</v>
      </c>
      <c r="H850" s="1">
        <v>0.29366461657968512</v>
      </c>
      <c r="I850" s="1">
        <v>-2.7052025484896984</v>
      </c>
    </row>
    <row r="851" spans="1:9" x14ac:dyDescent="0.25">
      <c r="A851" s="2" t="s">
        <v>293</v>
      </c>
      <c r="B851" s="1">
        <v>2008</v>
      </c>
      <c r="C851" s="1">
        <v>25248</v>
      </c>
      <c r="D851" s="1">
        <v>878</v>
      </c>
      <c r="E851" s="1">
        <v>53437</v>
      </c>
      <c r="F851" s="1">
        <v>2.116484474017744</v>
      </c>
      <c r="G851" s="1">
        <v>3.4775031685678075E-2</v>
      </c>
      <c r="H851" s="1">
        <v>0.74975644526459462</v>
      </c>
      <c r="I851" s="1">
        <v>-3.3588556300104839</v>
      </c>
    </row>
    <row r="852" spans="1:9" x14ac:dyDescent="0.25">
      <c r="A852" s="2" t="s">
        <v>327</v>
      </c>
      <c r="B852" s="1">
        <v>2008</v>
      </c>
      <c r="C852" s="1">
        <v>25248</v>
      </c>
      <c r="D852" s="1">
        <v>280</v>
      </c>
      <c r="E852" s="1">
        <v>19625</v>
      </c>
      <c r="F852" s="1">
        <v>0.77728929024081117</v>
      </c>
      <c r="G852" s="1">
        <v>1.1089987325728771E-2</v>
      </c>
      <c r="H852" s="1">
        <v>-0.25194268099499156</v>
      </c>
      <c r="I852" s="1">
        <v>-4.5017126204763516</v>
      </c>
    </row>
    <row r="853" spans="1:9" x14ac:dyDescent="0.25">
      <c r="A853" s="2" t="s">
        <v>393</v>
      </c>
      <c r="B853" s="1">
        <v>2008</v>
      </c>
      <c r="C853" s="1">
        <v>25248</v>
      </c>
      <c r="D853" s="1">
        <v>17</v>
      </c>
      <c r="E853" s="1">
        <v>3383</v>
      </c>
      <c r="F853" s="1">
        <v>0.13399081115335867</v>
      </c>
      <c r="G853" s="1">
        <v>6.7332065906210397E-4</v>
      </c>
      <c r="H853" s="1">
        <v>-2.0099840548648924</v>
      </c>
      <c r="I853" s="1">
        <v>-7.3032888795893847</v>
      </c>
    </row>
    <row r="854" spans="1:9" x14ac:dyDescent="0.25">
      <c r="A854" s="2" t="s">
        <v>419</v>
      </c>
      <c r="B854" s="1">
        <v>2008</v>
      </c>
      <c r="C854" s="1">
        <v>25248</v>
      </c>
      <c r="D854" s="1">
        <v>4</v>
      </c>
      <c r="E854" s="1">
        <v>2128</v>
      </c>
      <c r="F854" s="1">
        <v>8.428390367553866E-2</v>
      </c>
      <c r="G854" s="1">
        <v>1.5842839036755386E-4</v>
      </c>
      <c r="H854" s="1">
        <v>-2.4735643731840655</v>
      </c>
      <c r="I854" s="1">
        <v>-8.7502078625257109</v>
      </c>
    </row>
    <row r="855" spans="1:9" x14ac:dyDescent="0.25">
      <c r="A855" s="2" t="s">
        <v>444</v>
      </c>
      <c r="B855" s="1">
        <v>2008</v>
      </c>
      <c r="C855" s="1">
        <v>25248</v>
      </c>
      <c r="D855" s="1">
        <v>426</v>
      </c>
      <c r="E855" s="1">
        <v>37645</v>
      </c>
      <c r="F855" s="1">
        <v>1.4910091888466412</v>
      </c>
      <c r="G855" s="1">
        <v>1.6872623574144485E-2</v>
      </c>
      <c r="H855" s="1">
        <v>0.39945319863862183</v>
      </c>
      <c r="I855" s="1">
        <v>-4.0820628773762309</v>
      </c>
    </row>
    <row r="856" spans="1:9" x14ac:dyDescent="0.25">
      <c r="A856" s="2" t="s">
        <v>475</v>
      </c>
      <c r="B856" s="1">
        <v>2008</v>
      </c>
      <c r="C856" s="1">
        <v>25248</v>
      </c>
      <c r="D856" s="1">
        <v>507</v>
      </c>
      <c r="E856" s="1">
        <v>64093</v>
      </c>
      <c r="F856" s="1">
        <v>2.5385377059569074</v>
      </c>
      <c r="G856" s="1">
        <v>2.0080798479087454E-2</v>
      </c>
      <c r="H856" s="1">
        <v>0.93158820893175476</v>
      </c>
      <c r="I856" s="1">
        <v>-3.9079912200544173</v>
      </c>
    </row>
    <row r="857" spans="1:9" x14ac:dyDescent="0.25">
      <c r="A857" s="2" t="s">
        <v>581</v>
      </c>
      <c r="B857" s="1">
        <v>2008</v>
      </c>
      <c r="C857" s="1">
        <v>25248</v>
      </c>
      <c r="D857" s="1">
        <v>411</v>
      </c>
      <c r="E857" s="1">
        <v>52949</v>
      </c>
      <c r="F857" s="1">
        <v>2.0971562103929022</v>
      </c>
      <c r="G857" s="1">
        <v>1.627851711026616E-2</v>
      </c>
      <c r="H857" s="1">
        <v>0.74058224146434848</v>
      </c>
      <c r="I857" s="1">
        <v>-4.1179090091493658</v>
      </c>
    </row>
    <row r="858" spans="1:9" x14ac:dyDescent="0.25">
      <c r="A858" s="2" t="s">
        <v>614</v>
      </c>
      <c r="B858" s="1">
        <v>2008</v>
      </c>
      <c r="C858" s="1">
        <v>25248</v>
      </c>
      <c r="D858" s="1">
        <v>18</v>
      </c>
      <c r="E858" s="1">
        <v>720</v>
      </c>
      <c r="F858" s="1">
        <v>2.8517110266159697E-2</v>
      </c>
      <c r="G858" s="1">
        <v>7.1292775665399242E-4</v>
      </c>
      <c r="H858" s="1">
        <v>-3.5572510116354996</v>
      </c>
      <c r="I858" s="1">
        <v>-7.2461304657494363</v>
      </c>
    </row>
    <row r="859" spans="1:9" x14ac:dyDescent="0.25">
      <c r="A859" s="2" t="s">
        <v>647</v>
      </c>
      <c r="B859" s="1">
        <v>2008</v>
      </c>
      <c r="C859" s="1">
        <v>25248</v>
      </c>
      <c r="D859" s="1">
        <v>57</v>
      </c>
      <c r="E859" s="1">
        <v>7625</v>
      </c>
      <c r="F859" s="1">
        <v>0.30200411913814956</v>
      </c>
      <c r="G859" s="1">
        <v>2.2576045627376424E-3</v>
      </c>
      <c r="H859" s="1">
        <v>-1.1973146221699884</v>
      </c>
      <c r="I859" s="1">
        <v>-6.0934509558110506</v>
      </c>
    </row>
    <row r="860" spans="1:9" x14ac:dyDescent="0.25">
      <c r="A860" s="2" t="s">
        <v>830</v>
      </c>
      <c r="B860" s="1">
        <v>2008</v>
      </c>
      <c r="C860" s="1">
        <v>25248</v>
      </c>
      <c r="D860" s="1">
        <v>27</v>
      </c>
      <c r="E860" s="1">
        <v>15417</v>
      </c>
      <c r="F860" s="1">
        <v>0.61062262357414454</v>
      </c>
      <c r="G860" s="1">
        <v>1.0693916349809886E-3</v>
      </c>
      <c r="H860" s="1">
        <v>-0.49327614798526143</v>
      </c>
      <c r="I860" s="1">
        <v>-6.8406653576412717</v>
      </c>
    </row>
    <row r="861" spans="1:9" x14ac:dyDescent="0.25">
      <c r="A861" s="2" t="s">
        <v>860</v>
      </c>
      <c r="B861" s="1">
        <v>2008</v>
      </c>
      <c r="C861" s="1">
        <v>25248</v>
      </c>
      <c r="D861" s="1">
        <v>169</v>
      </c>
      <c r="E861" s="1">
        <v>23330</v>
      </c>
      <c r="F861" s="1">
        <v>0.92403358681875791</v>
      </c>
      <c r="G861" s="1">
        <v>6.6935994930291511E-3</v>
      </c>
      <c r="H861" s="1">
        <v>-7.9006858630125146E-2</v>
      </c>
      <c r="I861" s="1">
        <v>-5.0066035087225274</v>
      </c>
    </row>
    <row r="862" spans="1:9" x14ac:dyDescent="0.25">
      <c r="A862" s="2" t="s">
        <v>100</v>
      </c>
      <c r="B862" s="1">
        <v>2008</v>
      </c>
      <c r="C862" s="1">
        <v>25248</v>
      </c>
      <c r="D862" s="1">
        <v>66</v>
      </c>
      <c r="E862" s="1">
        <v>594</v>
      </c>
      <c r="F862" s="1">
        <v>2.3526615969581749E-2</v>
      </c>
      <c r="G862" s="1">
        <v>2.6140684410646386E-3</v>
      </c>
      <c r="H862" s="1">
        <v>-3.7496229042829561</v>
      </c>
      <c r="I862" s="1">
        <v>-5.9468474816191756</v>
      </c>
    </row>
    <row r="863" spans="1:9" x14ac:dyDescent="0.25">
      <c r="A863" s="2" t="s">
        <v>129</v>
      </c>
      <c r="B863" s="1">
        <v>2008</v>
      </c>
      <c r="C863" s="1">
        <v>25248</v>
      </c>
      <c r="D863" s="1">
        <v>21</v>
      </c>
      <c r="E863" s="1">
        <v>5649</v>
      </c>
      <c r="F863" s="1">
        <v>0.22374049429657794</v>
      </c>
      <c r="G863" s="1">
        <v>8.3174904942965775E-4</v>
      </c>
      <c r="H863" s="1">
        <v>-1.4972684063203388</v>
      </c>
      <c r="I863" s="1">
        <v>-7.0919797859221783</v>
      </c>
    </row>
    <row r="864" spans="1:9" x14ac:dyDescent="0.25">
      <c r="A864" s="2" t="s">
        <v>162</v>
      </c>
      <c r="B864" s="1">
        <v>2008</v>
      </c>
      <c r="C864" s="1">
        <v>25248</v>
      </c>
      <c r="D864" s="1">
        <v>1695</v>
      </c>
      <c r="E864" s="1">
        <v>93858</v>
      </c>
      <c r="F864" s="1">
        <v>3.7174429657794676</v>
      </c>
      <c r="G864" s="1">
        <v>6.7134030418250945E-2</v>
      </c>
      <c r="H864" s="1">
        <v>1.3130360571442246</v>
      </c>
      <c r="I864" s="1">
        <v>-2.7010642038310504</v>
      </c>
    </row>
    <row r="865" spans="1:9" x14ac:dyDescent="0.25">
      <c r="A865" s="2" t="s">
        <v>294</v>
      </c>
      <c r="B865" s="1">
        <v>2008</v>
      </c>
      <c r="C865" s="1">
        <v>25248</v>
      </c>
      <c r="D865" s="1">
        <v>17</v>
      </c>
      <c r="E865" s="1">
        <v>3655</v>
      </c>
      <c r="F865" s="1">
        <v>0.14476394169835236</v>
      </c>
      <c r="G865" s="1">
        <v>6.7332065906210397E-4</v>
      </c>
      <c r="H865" s="1">
        <v>-1.9326508514617218</v>
      </c>
      <c r="I865" s="1">
        <v>-7.3032888795893847</v>
      </c>
    </row>
    <row r="866" spans="1:9" x14ac:dyDescent="0.25">
      <c r="A866" s="2" t="s">
        <v>328</v>
      </c>
      <c r="B866" s="1">
        <v>2008</v>
      </c>
      <c r="C866" s="1">
        <v>25248</v>
      </c>
      <c r="D866" s="1">
        <v>31</v>
      </c>
      <c r="E866" s="1">
        <v>5580</v>
      </c>
      <c r="F866" s="1">
        <v>0.22100760456273763</v>
      </c>
      <c r="G866" s="1">
        <v>1.2278200253485424E-3</v>
      </c>
      <c r="H866" s="1">
        <v>-1.5095581682702441</v>
      </c>
      <c r="I866" s="1">
        <v>-6.7025150191604546</v>
      </c>
    </row>
    <row r="867" spans="1:9" x14ac:dyDescent="0.25">
      <c r="A867" s="2" t="s">
        <v>362</v>
      </c>
      <c r="B867" s="1">
        <v>2008</v>
      </c>
      <c r="C867" s="1">
        <v>25248</v>
      </c>
      <c r="D867" s="1">
        <v>308</v>
      </c>
      <c r="E867" s="1">
        <v>48626</v>
      </c>
      <c r="F867" s="1">
        <v>1.9259347275031686</v>
      </c>
      <c r="G867" s="1">
        <v>1.2198986058301648E-2</v>
      </c>
      <c r="H867" s="1">
        <v>0.65541142261637786</v>
      </c>
      <c r="I867" s="1">
        <v>-4.4064024406720259</v>
      </c>
    </row>
    <row r="868" spans="1:9" x14ac:dyDescent="0.25">
      <c r="A868" s="2" t="s">
        <v>395</v>
      </c>
      <c r="B868" s="1">
        <v>2008</v>
      </c>
      <c r="C868" s="1">
        <v>25248</v>
      </c>
      <c r="D868" s="1">
        <v>750</v>
      </c>
      <c r="E868" s="1">
        <v>29408</v>
      </c>
      <c r="F868" s="1">
        <v>1.164765525982256</v>
      </c>
      <c r="G868" s="1">
        <v>2.970532319391635E-2</v>
      </c>
      <c r="H868" s="1">
        <v>0.15251980150981281</v>
      </c>
      <c r="I868" s="1">
        <v>-3.5164290171152448</v>
      </c>
    </row>
    <row r="869" spans="1:9" x14ac:dyDescent="0.25">
      <c r="A869" s="2" t="s">
        <v>479</v>
      </c>
      <c r="B869" s="1">
        <v>2008</v>
      </c>
      <c r="C869" s="1">
        <v>25248</v>
      </c>
      <c r="D869" s="1">
        <v>4</v>
      </c>
      <c r="E869" s="1">
        <v>1200</v>
      </c>
      <c r="F869" s="1">
        <v>4.7528517110266157E-2</v>
      </c>
      <c r="G869" s="1">
        <v>1.5842839036755386E-4</v>
      </c>
      <c r="H869" s="1">
        <v>-3.0464253878695091</v>
      </c>
      <c r="I869" s="1">
        <v>-8.7502078625257109</v>
      </c>
    </row>
    <row r="870" spans="1:9" x14ac:dyDescent="0.25">
      <c r="A870" s="2" t="s">
        <v>512</v>
      </c>
      <c r="B870" s="1">
        <v>2008</v>
      </c>
      <c r="C870" s="1">
        <v>25248</v>
      </c>
      <c r="D870" s="1">
        <v>16</v>
      </c>
      <c r="E870" s="1">
        <v>1496</v>
      </c>
      <c r="F870" s="1">
        <v>5.9252217997465148E-2</v>
      </c>
      <c r="G870" s="1">
        <v>6.3371356147021542E-4</v>
      </c>
      <c r="H870" s="1">
        <v>-2.8259520651111782</v>
      </c>
      <c r="I870" s="1">
        <v>-7.3639135014058192</v>
      </c>
    </row>
    <row r="871" spans="1:9" x14ac:dyDescent="0.25">
      <c r="A871" s="2" t="s">
        <v>706</v>
      </c>
      <c r="B871" s="1">
        <v>2008</v>
      </c>
      <c r="C871" s="1">
        <v>25248</v>
      </c>
      <c r="D871" s="1">
        <v>14</v>
      </c>
      <c r="E871" s="1">
        <v>3780</v>
      </c>
      <c r="F871" s="1">
        <v>0.14971482889733839</v>
      </c>
      <c r="G871" s="1">
        <v>5.5449936628643854E-4</v>
      </c>
      <c r="H871" s="1">
        <v>-1.8990229350319674</v>
      </c>
      <c r="I871" s="1">
        <v>-7.497444894030342</v>
      </c>
    </row>
    <row r="872" spans="1:9" x14ac:dyDescent="0.25">
      <c r="A872" s="2" t="s">
        <v>743</v>
      </c>
      <c r="B872" s="1">
        <v>2008</v>
      </c>
      <c r="C872" s="1">
        <v>25248</v>
      </c>
      <c r="D872" s="1">
        <v>30</v>
      </c>
      <c r="E872" s="1">
        <v>900</v>
      </c>
      <c r="F872" s="1">
        <v>3.5646387832699619E-2</v>
      </c>
      <c r="G872" s="1">
        <v>1.188212927756654E-3</v>
      </c>
      <c r="H872" s="1">
        <v>-3.3341074603212899</v>
      </c>
      <c r="I872" s="1">
        <v>-6.7353048419834458</v>
      </c>
    </row>
    <row r="873" spans="1:9" x14ac:dyDescent="0.25">
      <c r="A873" s="2" t="s">
        <v>770</v>
      </c>
      <c r="B873" s="1">
        <v>2008</v>
      </c>
      <c r="C873" s="1">
        <v>25248</v>
      </c>
      <c r="D873" s="1">
        <v>86</v>
      </c>
      <c r="E873" s="1">
        <v>6150</v>
      </c>
      <c r="F873" s="1">
        <v>0.24358365019011408</v>
      </c>
      <c r="G873" s="1">
        <v>3.4062103929024083E-3</v>
      </c>
      <c r="H873" s="1">
        <v>-1.4122948628450371</v>
      </c>
      <c r="I873" s="1">
        <v>-5.6821549273920926</v>
      </c>
    </row>
    <row r="874" spans="1:9" x14ac:dyDescent="0.25">
      <c r="A874" s="2" t="s">
        <v>799</v>
      </c>
      <c r="B874" s="1">
        <v>2008</v>
      </c>
      <c r="C874" s="1">
        <v>25248</v>
      </c>
      <c r="D874" s="1">
        <v>73</v>
      </c>
      <c r="E874" s="1">
        <v>20805</v>
      </c>
      <c r="F874" s="1">
        <v>0.82402566539923949</v>
      </c>
      <c r="G874" s="1">
        <v>2.8913181242078579E-3</v>
      </c>
      <c r="H874" s="1">
        <v>-0.19355360222855919</v>
      </c>
      <c r="I874" s="1">
        <v>-5.8460427824972099</v>
      </c>
    </row>
    <row r="875" spans="1:9" x14ac:dyDescent="0.25">
      <c r="A875" s="2" t="s">
        <v>929</v>
      </c>
      <c r="B875" s="1">
        <v>2008</v>
      </c>
      <c r="C875" s="1">
        <v>25248</v>
      </c>
      <c r="D875" s="1">
        <v>92</v>
      </c>
      <c r="E875" s="1">
        <v>11800</v>
      </c>
      <c r="F875" s="1">
        <v>0.46736375158428389</v>
      </c>
      <c r="G875" s="1">
        <v>3.643852978453739E-3</v>
      </c>
      <c r="H875" s="1">
        <v>-0.7606474131918447</v>
      </c>
      <c r="I875" s="1">
        <v>-5.6147136465965604</v>
      </c>
    </row>
    <row r="876" spans="1:9" x14ac:dyDescent="0.25">
      <c r="A876" s="2" t="s">
        <v>957</v>
      </c>
      <c r="B876" s="1">
        <v>2008</v>
      </c>
      <c r="C876" s="1">
        <v>25248</v>
      </c>
      <c r="D876" s="1">
        <v>45</v>
      </c>
      <c r="E876" s="1">
        <v>7419</v>
      </c>
      <c r="F876" s="1">
        <v>0.29384505703422054</v>
      </c>
      <c r="G876" s="1">
        <v>1.782319391634981E-3</v>
      </c>
      <c r="H876" s="1">
        <v>-1.2247026674560748</v>
      </c>
      <c r="I876" s="1">
        <v>-6.3298397338752812</v>
      </c>
    </row>
    <row r="877" spans="1:9" x14ac:dyDescent="0.25">
      <c r="A877" s="2" t="s">
        <v>71</v>
      </c>
      <c r="B877" s="1">
        <v>2008</v>
      </c>
      <c r="C877" s="1">
        <v>25248</v>
      </c>
      <c r="D877" s="1">
        <v>146</v>
      </c>
      <c r="E877" s="1">
        <v>37473</v>
      </c>
      <c r="F877" s="1">
        <v>1.4841967680608366</v>
      </c>
      <c r="G877" s="1">
        <v>5.7826362484157158E-3</v>
      </c>
      <c r="H877" s="1">
        <v>0.39487372898841822</v>
      </c>
      <c r="I877" s="1">
        <v>-5.1528956019372645</v>
      </c>
    </row>
    <row r="878" spans="1:9" x14ac:dyDescent="0.25">
      <c r="A878" s="2" t="s">
        <v>103</v>
      </c>
      <c r="B878" s="1">
        <v>2008</v>
      </c>
      <c r="C878" s="1">
        <v>25248</v>
      </c>
      <c r="D878" s="1">
        <v>63</v>
      </c>
      <c r="E878" s="1">
        <v>4374</v>
      </c>
      <c r="F878" s="1">
        <v>0.17324144486692014</v>
      </c>
      <c r="G878" s="1">
        <v>2.4952471482889735E-3</v>
      </c>
      <c r="H878" s="1">
        <v>-1.7530690224088876</v>
      </c>
      <c r="I878" s="1">
        <v>-5.9933674972540683</v>
      </c>
    </row>
    <row r="879" spans="1:9" x14ac:dyDescent="0.25">
      <c r="A879" s="2" t="s">
        <v>133</v>
      </c>
      <c r="B879" s="1">
        <v>2008</v>
      </c>
      <c r="C879" s="1">
        <v>25248</v>
      </c>
      <c r="D879" s="1">
        <v>733</v>
      </c>
      <c r="E879" s="1">
        <v>24778</v>
      </c>
      <c r="F879" s="1">
        <v>0.98138466413181247</v>
      </c>
      <c r="G879" s="1">
        <v>2.9032002534854245E-2</v>
      </c>
      <c r="H879" s="1">
        <v>-1.8790781969916584E-2</v>
      </c>
      <c r="I879" s="1">
        <v>-3.5393565217589491</v>
      </c>
    </row>
    <row r="880" spans="1:9" x14ac:dyDescent="0.25">
      <c r="A880" s="2" t="s">
        <v>238</v>
      </c>
      <c r="B880" s="1">
        <v>2008</v>
      </c>
      <c r="C880" s="1">
        <v>25248</v>
      </c>
      <c r="D880" s="1">
        <v>2775</v>
      </c>
      <c r="E880" s="1">
        <v>576756</v>
      </c>
      <c r="F880" s="1">
        <v>22.843631178707223</v>
      </c>
      <c r="G880" s="1">
        <v>0.10990969581749049</v>
      </c>
      <c r="H880" s="1">
        <v>3.1286723554572236</v>
      </c>
      <c r="I880" s="1">
        <v>-2.2080961974650659</v>
      </c>
    </row>
    <row r="881" spans="1:9" x14ac:dyDescent="0.25">
      <c r="A881" s="2" t="s">
        <v>275</v>
      </c>
      <c r="B881" s="1">
        <v>2008</v>
      </c>
      <c r="C881" s="1">
        <v>25248</v>
      </c>
      <c r="D881" s="1">
        <v>526</v>
      </c>
      <c r="E881" s="1">
        <v>53973</v>
      </c>
      <c r="F881" s="1">
        <v>2.1377138783269962</v>
      </c>
      <c r="G881" s="1">
        <v>2.0833333333333332E-2</v>
      </c>
      <c r="H881" s="1">
        <v>0.75973697685912833</v>
      </c>
      <c r="I881" s="1">
        <v>-3.8712010109078911</v>
      </c>
    </row>
    <row r="882" spans="1:9" x14ac:dyDescent="0.25">
      <c r="A882" s="2" t="s">
        <v>297</v>
      </c>
      <c r="B882" s="1">
        <v>2008</v>
      </c>
      <c r="C882" s="1">
        <v>25248</v>
      </c>
      <c r="D882" s="1">
        <v>123</v>
      </c>
      <c r="E882" s="1">
        <v>33902</v>
      </c>
      <c r="F882" s="1">
        <v>1.3427598225602029</v>
      </c>
      <c r="G882" s="1">
        <v>4.8716730038022814E-3</v>
      </c>
      <c r="H882" s="1">
        <v>0.29472706503283086</v>
      </c>
      <c r="I882" s="1">
        <v>-5.3243178682731829</v>
      </c>
    </row>
    <row r="883" spans="1:9" x14ac:dyDescent="0.25">
      <c r="A883" s="2" t="s">
        <v>333</v>
      </c>
      <c r="B883" s="1">
        <v>2008</v>
      </c>
      <c r="C883" s="1">
        <v>25248</v>
      </c>
      <c r="D883" s="1">
        <v>53</v>
      </c>
      <c r="E883" s="1">
        <v>1007</v>
      </c>
      <c r="F883" s="1">
        <v>3.9884347275031685E-2</v>
      </c>
      <c r="G883" s="1">
        <v>2.0991761723700886E-3</v>
      </c>
      <c r="H883" s="1">
        <v>-3.2217713309270386</v>
      </c>
      <c r="I883" s="1">
        <v>-6.1662103100934793</v>
      </c>
    </row>
    <row r="884" spans="1:9" x14ac:dyDescent="0.25">
      <c r="A884" s="2" t="s">
        <v>423</v>
      </c>
      <c r="B884" s="1">
        <v>2008</v>
      </c>
      <c r="C884" s="1">
        <v>25248</v>
      </c>
      <c r="D884" s="1">
        <v>642</v>
      </c>
      <c r="E884" s="1">
        <v>62274</v>
      </c>
      <c r="F884" s="1">
        <v>2.4664923954372622</v>
      </c>
      <c r="G884" s="1">
        <v>2.5427756653992394E-2</v>
      </c>
      <c r="H884" s="1">
        <v>0.90279705854774317</v>
      </c>
      <c r="I884" s="1">
        <v>-3.6719139199556396</v>
      </c>
    </row>
    <row r="885" spans="1:9" x14ac:dyDescent="0.25">
      <c r="A885" s="2" t="s">
        <v>449</v>
      </c>
      <c r="B885" s="1">
        <v>2008</v>
      </c>
      <c r="C885" s="1">
        <v>25248</v>
      </c>
      <c r="D885" s="1">
        <v>20</v>
      </c>
      <c r="E885" s="1">
        <v>3500</v>
      </c>
      <c r="F885" s="1">
        <v>0.13862484157160962</v>
      </c>
      <c r="G885" s="1">
        <v>7.9214195183776931E-4</v>
      </c>
      <c r="H885" s="1">
        <v>-1.9759839761680957</v>
      </c>
      <c r="I885" s="1">
        <v>-7.1407699500916095</v>
      </c>
    </row>
    <row r="886" spans="1:9" x14ac:dyDescent="0.25">
      <c r="A886" s="2" t="s">
        <v>482</v>
      </c>
      <c r="B886" s="1">
        <v>2008</v>
      </c>
      <c r="C886" s="1">
        <v>25248</v>
      </c>
      <c r="D886" s="1">
        <v>105</v>
      </c>
      <c r="E886" s="1">
        <v>19929</v>
      </c>
      <c r="F886" s="1">
        <v>0.78932984790874527</v>
      </c>
      <c r="G886" s="1">
        <v>4.158745247148289E-3</v>
      </c>
      <c r="H886" s="1">
        <v>-0.2365709873122499</v>
      </c>
      <c r="I886" s="1">
        <v>-5.4825418734880778</v>
      </c>
    </row>
    <row r="887" spans="1:9" x14ac:dyDescent="0.25">
      <c r="A887" s="2" t="s">
        <v>515</v>
      </c>
      <c r="B887" s="1">
        <v>2008</v>
      </c>
      <c r="C887" s="1">
        <v>25248</v>
      </c>
      <c r="D887" s="1">
        <v>1297</v>
      </c>
      <c r="E887" s="1">
        <v>23346</v>
      </c>
      <c r="F887" s="1">
        <v>0.92466730038022815</v>
      </c>
      <c r="G887" s="1">
        <v>5.1370405576679344E-2</v>
      </c>
      <c r="H887" s="1">
        <v>-7.8321281432992204E-2</v>
      </c>
      <c r="I887" s="1">
        <v>-2.9686930393291568</v>
      </c>
    </row>
    <row r="888" spans="1:9" x14ac:dyDescent="0.25">
      <c r="A888" s="2" t="s">
        <v>548</v>
      </c>
      <c r="B888" s="1">
        <v>2008</v>
      </c>
      <c r="C888" s="1">
        <v>25248</v>
      </c>
      <c r="D888" s="1">
        <v>115</v>
      </c>
      <c r="E888" s="1">
        <v>12676</v>
      </c>
      <c r="F888" s="1">
        <v>0.50205956907477822</v>
      </c>
      <c r="G888" s="1">
        <v>4.5548162230671738E-3</v>
      </c>
      <c r="H888" s="1">
        <v>-0.68903650283478934</v>
      </c>
      <c r="I888" s="1">
        <v>-5.3915700952823506</v>
      </c>
    </row>
    <row r="889" spans="1:9" x14ac:dyDescent="0.25">
      <c r="A889" s="2" t="s">
        <v>680</v>
      </c>
      <c r="B889" s="1">
        <v>2008</v>
      </c>
      <c r="C889" s="1">
        <v>25248</v>
      </c>
      <c r="D889" s="1">
        <v>63</v>
      </c>
      <c r="E889" s="1">
        <v>1386</v>
      </c>
      <c r="F889" s="1">
        <v>5.4895437262357412E-2</v>
      </c>
      <c r="G889" s="1">
        <v>2.4952471482889735E-3</v>
      </c>
      <c r="H889" s="1">
        <v>-2.9023250438957522</v>
      </c>
      <c r="I889" s="1">
        <v>-5.9933674972540683</v>
      </c>
    </row>
    <row r="890" spans="1:9" x14ac:dyDescent="0.25">
      <c r="A890" s="2" t="s">
        <v>710</v>
      </c>
      <c r="B890" s="1">
        <v>2008</v>
      </c>
      <c r="C890" s="1">
        <v>25248</v>
      </c>
      <c r="D890" s="1">
        <v>74</v>
      </c>
      <c r="E890" s="1">
        <v>5628</v>
      </c>
      <c r="F890" s="1">
        <v>0.22290874524714829</v>
      </c>
      <c r="G890" s="1">
        <v>2.9309252217997466E-3</v>
      </c>
      <c r="H890" s="1">
        <v>-1.5009928054113211</v>
      </c>
      <c r="I890" s="1">
        <v>-5.8324371304414306</v>
      </c>
    </row>
    <row r="891" spans="1:9" x14ac:dyDescent="0.25">
      <c r="A891" s="2" t="s">
        <v>746</v>
      </c>
      <c r="B891" s="1">
        <v>2008</v>
      </c>
      <c r="C891" s="1">
        <v>25248</v>
      </c>
      <c r="D891" s="1">
        <v>5</v>
      </c>
      <c r="E891" s="1">
        <v>600</v>
      </c>
      <c r="F891" s="1">
        <v>2.3764258555133078E-2</v>
      </c>
      <c r="G891" s="1">
        <v>1.9803548795944233E-4</v>
      </c>
      <c r="H891" s="1">
        <v>-3.7395725684294545</v>
      </c>
      <c r="I891" s="1">
        <v>-8.5270643112115003</v>
      </c>
    </row>
    <row r="892" spans="1:9" x14ac:dyDescent="0.25">
      <c r="A892" s="2" t="s">
        <v>773</v>
      </c>
      <c r="B892" s="1">
        <v>2008</v>
      </c>
      <c r="C892" s="1">
        <v>25248</v>
      </c>
      <c r="D892" s="1">
        <v>69</v>
      </c>
      <c r="E892" s="1">
        <v>5276</v>
      </c>
      <c r="F892" s="1">
        <v>0.20896704689480355</v>
      </c>
      <c r="G892" s="1">
        <v>2.7328897338403041E-3</v>
      </c>
      <c r="H892" s="1">
        <v>-1.5655787098083955</v>
      </c>
      <c r="I892" s="1">
        <v>-5.9023957190483411</v>
      </c>
    </row>
    <row r="893" spans="1:9" x14ac:dyDescent="0.25">
      <c r="A893" s="2" t="s">
        <v>899</v>
      </c>
      <c r="B893" s="1">
        <v>2008</v>
      </c>
      <c r="C893" s="1">
        <v>25248</v>
      </c>
      <c r="D893" s="1">
        <v>122</v>
      </c>
      <c r="E893" s="1">
        <v>33008</v>
      </c>
      <c r="F893" s="1">
        <v>1.3073510773130546</v>
      </c>
      <c r="G893" s="1">
        <v>4.8320659062103932E-3</v>
      </c>
      <c r="H893" s="1">
        <v>0.26800301166543233</v>
      </c>
      <c r="I893" s="1">
        <v>-5.3324811789123441</v>
      </c>
    </row>
    <row r="894" spans="1:9" x14ac:dyDescent="0.25">
      <c r="A894" s="2" t="s">
        <v>932</v>
      </c>
      <c r="B894" s="1">
        <v>2008</v>
      </c>
      <c r="C894" s="1">
        <v>25248</v>
      </c>
      <c r="D894" s="1">
        <v>85</v>
      </c>
      <c r="E894" s="1">
        <v>2250</v>
      </c>
      <c r="F894" s="1">
        <v>8.9115969581749055E-2</v>
      </c>
      <c r="G894" s="1">
        <v>3.3666032953105197E-3</v>
      </c>
      <c r="H894" s="1">
        <v>-2.4178167284471348</v>
      </c>
      <c r="I894" s="1">
        <v>-5.6938509671552842</v>
      </c>
    </row>
    <row r="895" spans="1:9" x14ac:dyDescent="0.25">
      <c r="A895" s="2" t="s">
        <v>981</v>
      </c>
      <c r="B895" s="1">
        <v>2008</v>
      </c>
      <c r="C895" s="1">
        <v>25248</v>
      </c>
      <c r="D895" s="1">
        <v>6</v>
      </c>
      <c r="E895" s="1">
        <v>1608</v>
      </c>
      <c r="F895" s="1">
        <v>6.3688212927756657E-2</v>
      </c>
      <c r="G895" s="1">
        <v>2.376425855513308E-4</v>
      </c>
      <c r="H895" s="1">
        <v>-2.7537557739066889</v>
      </c>
      <c r="I895" s="1">
        <v>-8.3447427544175454</v>
      </c>
    </row>
    <row r="896" spans="1:9" x14ac:dyDescent="0.25">
      <c r="A896" s="2" t="s">
        <v>40</v>
      </c>
      <c r="B896" s="1">
        <v>2008</v>
      </c>
      <c r="C896" s="1">
        <v>25248</v>
      </c>
      <c r="D896" s="1">
        <v>522</v>
      </c>
      <c r="E896" s="1">
        <v>40017</v>
      </c>
      <c r="F896" s="1">
        <v>1.5849572243346008</v>
      </c>
      <c r="G896" s="1">
        <v>2.0674904942965779E-2</v>
      </c>
      <c r="H896" s="1">
        <v>0.46055741916355303</v>
      </c>
      <c r="I896" s="1">
        <v>-3.8788346357629622</v>
      </c>
    </row>
    <row r="897" spans="1:9" x14ac:dyDescent="0.25">
      <c r="A897" s="2" t="s">
        <v>106</v>
      </c>
      <c r="B897" s="1">
        <v>2008</v>
      </c>
      <c r="C897" s="1">
        <v>25248</v>
      </c>
      <c r="D897" s="1">
        <v>812</v>
      </c>
      <c r="E897" s="1">
        <v>14508</v>
      </c>
      <c r="F897" s="1">
        <v>0.57461977186311786</v>
      </c>
      <c r="G897" s="1">
        <v>3.2160963244613434E-2</v>
      </c>
      <c r="H897" s="1">
        <v>-0.55404672324280779</v>
      </c>
      <c r="I897" s="1">
        <v>-3.4370018834839229</v>
      </c>
    </row>
    <row r="898" spans="1:9" x14ac:dyDescent="0.25">
      <c r="A898" s="2" t="s">
        <v>167</v>
      </c>
      <c r="B898" s="1">
        <v>2008</v>
      </c>
      <c r="C898" s="1">
        <v>25248</v>
      </c>
      <c r="D898" s="1">
        <v>76</v>
      </c>
      <c r="E898" s="1">
        <v>678</v>
      </c>
      <c r="F898" s="1">
        <v>2.6853612167300381E-2</v>
      </c>
      <c r="G898" s="1">
        <v>3.0101394169835234E-3</v>
      </c>
      <c r="H898" s="1">
        <v>-3.6173549357052051</v>
      </c>
      <c r="I898" s="1">
        <v>-5.8057688833592698</v>
      </c>
    </row>
    <row r="899" spans="1:9" x14ac:dyDescent="0.25">
      <c r="A899" s="2" t="s">
        <v>200</v>
      </c>
      <c r="B899" s="1">
        <v>2008</v>
      </c>
      <c r="C899" s="1">
        <v>25248</v>
      </c>
      <c r="D899" s="1">
        <v>900</v>
      </c>
      <c r="E899" s="1">
        <v>8245</v>
      </c>
      <c r="F899" s="1">
        <v>0.3265605196451204</v>
      </c>
      <c r="G899" s="1">
        <v>3.5646387832699619E-2</v>
      </c>
      <c r="H899" s="1">
        <v>-1.1191399886519016</v>
      </c>
      <c r="I899" s="1">
        <v>-3.3341074603212899</v>
      </c>
    </row>
    <row r="900" spans="1:9" x14ac:dyDescent="0.25">
      <c r="A900" s="2" t="s">
        <v>242</v>
      </c>
      <c r="B900" s="1">
        <v>2008</v>
      </c>
      <c r="C900" s="1">
        <v>25248</v>
      </c>
      <c r="D900" s="1">
        <v>734</v>
      </c>
      <c r="E900" s="1">
        <v>8542</v>
      </c>
      <c r="F900" s="1">
        <v>0.33832382762991126</v>
      </c>
      <c r="G900" s="1">
        <v>2.9071609632446135E-2</v>
      </c>
      <c r="H900" s="1">
        <v>-1.0837517722441889</v>
      </c>
      <c r="I900" s="1">
        <v>-3.5379931950310852</v>
      </c>
    </row>
    <row r="901" spans="1:9" x14ac:dyDescent="0.25">
      <c r="A901" s="2" t="s">
        <v>301</v>
      </c>
      <c r="B901" s="1">
        <v>2008</v>
      </c>
      <c r="C901" s="1">
        <v>25248</v>
      </c>
      <c r="D901" s="1">
        <v>833</v>
      </c>
      <c r="E901" s="1">
        <v>175720</v>
      </c>
      <c r="F901" s="1">
        <v>6.9597591888466415</v>
      </c>
      <c r="G901" s="1">
        <v>3.2992712294043096E-2</v>
      </c>
      <c r="H901" s="1">
        <v>1.9401448744441152</v>
      </c>
      <c r="I901" s="1">
        <v>-3.4114685814787582</v>
      </c>
    </row>
    <row r="902" spans="1:9" x14ac:dyDescent="0.25">
      <c r="A902" s="2" t="s">
        <v>336</v>
      </c>
      <c r="B902" s="1">
        <v>2008</v>
      </c>
      <c r="C902" s="1">
        <v>25248</v>
      </c>
      <c r="D902" s="1">
        <v>50</v>
      </c>
      <c r="E902" s="1">
        <v>3449</v>
      </c>
      <c r="F902" s="1">
        <v>0.13660487959442333</v>
      </c>
      <c r="G902" s="1">
        <v>1.9803548795944235E-3</v>
      </c>
      <c r="H902" s="1">
        <v>-1.9906626107087597</v>
      </c>
      <c r="I902" s="1">
        <v>-6.2244792182174544</v>
      </c>
    </row>
    <row r="903" spans="1:9" x14ac:dyDescent="0.25">
      <c r="A903" s="2" t="s">
        <v>397</v>
      </c>
      <c r="B903" s="1">
        <v>2008</v>
      </c>
      <c r="C903" s="1">
        <v>25248</v>
      </c>
      <c r="D903" s="1">
        <v>187</v>
      </c>
      <c r="E903" s="1">
        <v>49036</v>
      </c>
      <c r="F903" s="1">
        <v>1.9421736375158429</v>
      </c>
      <c r="G903" s="1">
        <v>7.4065272496831435E-3</v>
      </c>
      <c r="H903" s="1">
        <v>0.66380777756928411</v>
      </c>
      <c r="I903" s="1">
        <v>-4.905393606791014</v>
      </c>
    </row>
    <row r="904" spans="1:9" x14ac:dyDescent="0.25">
      <c r="A904" s="2" t="s">
        <v>427</v>
      </c>
      <c r="B904" s="1">
        <v>2008</v>
      </c>
      <c r="C904" s="1">
        <v>25248</v>
      </c>
      <c r="D904" s="1">
        <v>21</v>
      </c>
      <c r="E904" s="1">
        <v>819</v>
      </c>
      <c r="F904" s="1">
        <v>3.2438212927756657E-2</v>
      </c>
      <c r="G904" s="1">
        <v>8.3174904942965775E-4</v>
      </c>
      <c r="H904" s="1">
        <v>-3.4284181397925311</v>
      </c>
      <c r="I904" s="1">
        <v>-7.0919797859221783</v>
      </c>
    </row>
    <row r="905" spans="1:9" x14ac:dyDescent="0.25">
      <c r="A905" s="2" t="s">
        <v>551</v>
      </c>
      <c r="B905" s="1">
        <v>2008</v>
      </c>
      <c r="C905" s="1">
        <v>25248</v>
      </c>
      <c r="D905" s="1">
        <v>21</v>
      </c>
      <c r="E905" s="1">
        <v>1329</v>
      </c>
      <c r="F905" s="1">
        <v>5.2637832699619774E-2</v>
      </c>
      <c r="G905" s="1">
        <v>8.3174904942965775E-4</v>
      </c>
      <c r="H905" s="1">
        <v>-2.9443201649323556</v>
      </c>
      <c r="I905" s="1">
        <v>-7.0919797859221783</v>
      </c>
    </row>
    <row r="906" spans="1:9" x14ac:dyDescent="0.25">
      <c r="A906" s="2" t="s">
        <v>589</v>
      </c>
      <c r="B906" s="1">
        <v>2008</v>
      </c>
      <c r="C906" s="1">
        <v>25248</v>
      </c>
      <c r="D906" s="1">
        <v>204</v>
      </c>
      <c r="E906" s="1">
        <v>10980</v>
      </c>
      <c r="F906" s="1">
        <v>0.43488593155893535</v>
      </c>
      <c r="G906" s="1">
        <v>8.0798479087452468E-3</v>
      </c>
      <c r="H906" s="1">
        <v>-0.83267150858207917</v>
      </c>
      <c r="I906" s="1">
        <v>-4.8183822298013848</v>
      </c>
    </row>
    <row r="907" spans="1:9" x14ac:dyDescent="0.25">
      <c r="A907" s="2" t="s">
        <v>622</v>
      </c>
      <c r="B907" s="1">
        <v>2008</v>
      </c>
      <c r="C907" s="1">
        <v>25248</v>
      </c>
      <c r="D907" s="1">
        <v>129</v>
      </c>
      <c r="E907" s="1">
        <v>28378</v>
      </c>
      <c r="F907" s="1">
        <v>1.123970215462611</v>
      </c>
      <c r="G907" s="1">
        <v>5.1093155893536125E-3</v>
      </c>
      <c r="H907" s="1">
        <v>0.11686725242165795</v>
      </c>
      <c r="I907" s="1">
        <v>-5.2766898192839289</v>
      </c>
    </row>
    <row r="908" spans="1:9" x14ac:dyDescent="0.25">
      <c r="A908" s="2" t="s">
        <v>655</v>
      </c>
      <c r="B908" s="1">
        <v>2008</v>
      </c>
      <c r="C908" s="1">
        <v>25248</v>
      </c>
      <c r="D908" s="1">
        <v>5</v>
      </c>
      <c r="E908" s="1">
        <v>940</v>
      </c>
      <c r="F908" s="1">
        <v>3.7230671736375155E-2</v>
      </c>
      <c r="G908" s="1">
        <v>1.9803548795944233E-4</v>
      </c>
      <c r="H908" s="1">
        <v>-3.2906223483815511</v>
      </c>
      <c r="I908" s="1">
        <v>-8.5270643112115003</v>
      </c>
    </row>
    <row r="909" spans="1:9" x14ac:dyDescent="0.25">
      <c r="A909" s="2" t="s">
        <v>683</v>
      </c>
      <c r="B909" s="1">
        <v>2008</v>
      </c>
      <c r="C909" s="1">
        <v>25248</v>
      </c>
      <c r="D909" s="1">
        <v>39</v>
      </c>
      <c r="E909" s="1">
        <v>9828</v>
      </c>
      <c r="F909" s="1">
        <v>0.38925855513307983</v>
      </c>
      <c r="G909" s="1">
        <v>1.5446768060836502E-3</v>
      </c>
      <c r="H909" s="1">
        <v>-0.94351149000453105</v>
      </c>
      <c r="I909" s="1">
        <v>-6.4729405775159545</v>
      </c>
    </row>
    <row r="910" spans="1:9" x14ac:dyDescent="0.25">
      <c r="A910" s="2" t="s">
        <v>714</v>
      </c>
      <c r="B910" s="1">
        <v>2008</v>
      </c>
      <c r="C910" s="1">
        <v>25248</v>
      </c>
      <c r="D910" s="1">
        <v>8</v>
      </c>
      <c r="E910" s="1">
        <v>1920</v>
      </c>
      <c r="F910" s="1">
        <v>7.6045627376425853E-2</v>
      </c>
      <c r="G910" s="1">
        <v>3.1685678073510771E-4</v>
      </c>
      <c r="H910" s="1">
        <v>-2.5764217586237734</v>
      </c>
      <c r="I910" s="1">
        <v>-8.0570606819657655</v>
      </c>
    </row>
    <row r="911" spans="1:9" x14ac:dyDescent="0.25">
      <c r="A911" s="2" t="s">
        <v>778</v>
      </c>
      <c r="B911" s="1">
        <v>2008</v>
      </c>
      <c r="C911" s="1">
        <v>25248</v>
      </c>
      <c r="D911" s="1">
        <v>172</v>
      </c>
      <c r="E911" s="1">
        <v>6795</v>
      </c>
      <c r="F911" s="1">
        <v>0.26913022813688214</v>
      </c>
      <c r="G911" s="1">
        <v>6.8124207858048166E-3</v>
      </c>
      <c r="H911" s="1">
        <v>-1.3125598970603567</v>
      </c>
      <c r="I911" s="1">
        <v>-4.9890077468321481</v>
      </c>
    </row>
    <row r="912" spans="1:9" x14ac:dyDescent="0.25">
      <c r="A912" s="2" t="s">
        <v>803</v>
      </c>
      <c r="B912" s="1">
        <v>2008</v>
      </c>
      <c r="C912" s="1">
        <v>25248</v>
      </c>
      <c r="D912" s="1">
        <v>266</v>
      </c>
      <c r="E912" s="1">
        <v>11285</v>
      </c>
      <c r="F912" s="1">
        <v>0.44696609632446133</v>
      </c>
      <c r="G912" s="1">
        <v>1.0535487959442333E-2</v>
      </c>
      <c r="H912" s="1">
        <v>-0.80527253439396473</v>
      </c>
      <c r="I912" s="1">
        <v>-4.5530059148639017</v>
      </c>
    </row>
    <row r="913" spans="1:9" x14ac:dyDescent="0.25">
      <c r="A913" s="2" t="s">
        <v>870</v>
      </c>
      <c r="B913" s="1">
        <v>2008</v>
      </c>
      <c r="C913" s="1">
        <v>25248</v>
      </c>
      <c r="D913" s="1">
        <v>405</v>
      </c>
      <c r="E913" s="1">
        <v>39357</v>
      </c>
      <c r="F913" s="1">
        <v>1.5588165399239544</v>
      </c>
      <c r="G913" s="1">
        <v>1.6040874524714827E-2</v>
      </c>
      <c r="H913" s="1">
        <v>0.44392690510353922</v>
      </c>
      <c r="I913" s="1">
        <v>-4.1326151565390621</v>
      </c>
    </row>
    <row r="914" spans="1:9" x14ac:dyDescent="0.25">
      <c r="A914" s="2" t="s">
        <v>44</v>
      </c>
      <c r="B914" s="1">
        <v>2008</v>
      </c>
      <c r="C914" s="1">
        <v>25248</v>
      </c>
      <c r="D914" s="1">
        <v>3</v>
      </c>
      <c r="E914" s="1">
        <v>900</v>
      </c>
      <c r="F914" s="1">
        <v>3.5646387832699619E-2</v>
      </c>
      <c r="G914" s="1">
        <v>1.188212927756654E-4</v>
      </c>
      <c r="H914" s="1">
        <v>-3.3341074603212899</v>
      </c>
      <c r="I914" s="1">
        <v>-9.0378899349774908</v>
      </c>
    </row>
    <row r="915" spans="1:9" x14ac:dyDescent="0.25">
      <c r="A915" s="2" t="s">
        <v>110</v>
      </c>
      <c r="B915" s="1">
        <v>2008</v>
      </c>
      <c r="C915" s="1">
        <v>25248</v>
      </c>
      <c r="D915" s="1">
        <v>471</v>
      </c>
      <c r="E915" s="1">
        <v>77005</v>
      </c>
      <c r="F915" s="1">
        <v>3.0499445500633713</v>
      </c>
      <c r="G915" s="1">
        <v>1.8654942965779468E-2</v>
      </c>
      <c r="H915" s="1">
        <v>1.1151234101469651</v>
      </c>
      <c r="I915" s="1">
        <v>-3.9816441296291831</v>
      </c>
    </row>
    <row r="916" spans="1:9" x14ac:dyDescent="0.25">
      <c r="A916" s="2" t="s">
        <v>171</v>
      </c>
      <c r="B916" s="1">
        <v>2008</v>
      </c>
      <c r="C916" s="1">
        <v>25248</v>
      </c>
      <c r="D916" s="1">
        <v>219</v>
      </c>
      <c r="E916" s="1">
        <v>13697</v>
      </c>
      <c r="F916" s="1">
        <v>0.54249841571609636</v>
      </c>
      <c r="G916" s="1">
        <v>8.6739543726235737E-3</v>
      </c>
      <c r="H916" s="1">
        <v>-0.61157011391077953</v>
      </c>
      <c r="I916" s="1">
        <v>-4.7474304938290999</v>
      </c>
    </row>
    <row r="917" spans="1:9" x14ac:dyDescent="0.25">
      <c r="A917" s="2" t="s">
        <v>204</v>
      </c>
      <c r="B917" s="1">
        <v>2008</v>
      </c>
      <c r="C917" s="1">
        <v>25248</v>
      </c>
      <c r="D917" s="1">
        <v>2512</v>
      </c>
      <c r="E917" s="1">
        <v>59712</v>
      </c>
      <c r="F917" s="1">
        <v>2.3650190114068441</v>
      </c>
      <c r="G917" s="1">
        <v>9.9493029150823822E-2</v>
      </c>
      <c r="H917" s="1">
        <v>0.86078606056141493</v>
      </c>
      <c r="I917" s="1">
        <v>-2.3076676960575115</v>
      </c>
    </row>
    <row r="918" spans="1:9" x14ac:dyDescent="0.25">
      <c r="A918" s="2" t="s">
        <v>277</v>
      </c>
      <c r="B918" s="1">
        <v>2008</v>
      </c>
      <c r="C918" s="1">
        <v>25248</v>
      </c>
      <c r="D918" s="1">
        <v>481</v>
      </c>
      <c r="E918" s="1">
        <v>99892</v>
      </c>
      <c r="F918" s="1">
        <v>3.9564321926489225</v>
      </c>
      <c r="G918" s="1">
        <v>1.9051013941698353E-2</v>
      </c>
      <c r="H918" s="1">
        <v>1.3753426577043832</v>
      </c>
      <c r="I918" s="1">
        <v>-3.9606349535398397</v>
      </c>
    </row>
    <row r="919" spans="1:9" x14ac:dyDescent="0.25">
      <c r="A919" s="2" t="s">
        <v>305</v>
      </c>
      <c r="B919" s="1">
        <v>2008</v>
      </c>
      <c r="C919" s="1">
        <v>25248</v>
      </c>
      <c r="D919" s="1">
        <v>40</v>
      </c>
      <c r="E919" s="1">
        <v>12432</v>
      </c>
      <c r="F919" s="1">
        <v>0.4923954372623574</v>
      </c>
      <c r="G919" s="1">
        <v>1.5842839036755386E-3</v>
      </c>
      <c r="H919" s="1">
        <v>-0.7084731510381721</v>
      </c>
      <c r="I919" s="1">
        <v>-6.4476227695316641</v>
      </c>
    </row>
    <row r="920" spans="1:9" x14ac:dyDescent="0.25">
      <c r="A920" s="2" t="s">
        <v>339</v>
      </c>
      <c r="B920" s="1">
        <v>2008</v>
      </c>
      <c r="C920" s="1">
        <v>25248</v>
      </c>
      <c r="D920" s="1">
        <v>27</v>
      </c>
      <c r="E920" s="1">
        <v>6426</v>
      </c>
      <c r="F920" s="1">
        <v>0.25451520912547526</v>
      </c>
      <c r="G920" s="1">
        <v>1.0693916349809886E-3</v>
      </c>
      <c r="H920" s="1">
        <v>-1.3683946839697971</v>
      </c>
      <c r="I920" s="1">
        <v>-6.8406653576412717</v>
      </c>
    </row>
    <row r="921" spans="1:9" x14ac:dyDescent="0.25">
      <c r="A921" s="2" t="s">
        <v>369</v>
      </c>
      <c r="B921" s="1">
        <v>2008</v>
      </c>
      <c r="C921" s="1">
        <v>25248</v>
      </c>
      <c r="D921" s="1">
        <v>23</v>
      </c>
      <c r="E921" s="1">
        <v>1357</v>
      </c>
      <c r="F921" s="1">
        <v>5.3746831432192652E-2</v>
      </c>
      <c r="G921" s="1">
        <v>9.1096324461343474E-4</v>
      </c>
      <c r="H921" s="1">
        <v>-2.9234705638107314</v>
      </c>
      <c r="I921" s="1">
        <v>-7.0010080077164512</v>
      </c>
    </row>
    <row r="922" spans="1:9" x14ac:dyDescent="0.25">
      <c r="A922" s="2" t="s">
        <v>485</v>
      </c>
      <c r="B922" s="1">
        <v>2008</v>
      </c>
      <c r="C922" s="1">
        <v>25248</v>
      </c>
      <c r="D922" s="1">
        <v>20</v>
      </c>
      <c r="E922" s="1">
        <v>560</v>
      </c>
      <c r="F922" s="1">
        <v>2.2179974651457542E-2</v>
      </c>
      <c r="G922" s="1">
        <v>7.9214195183776931E-4</v>
      </c>
      <c r="H922" s="1">
        <v>-3.8085654399164057</v>
      </c>
      <c r="I922" s="1">
        <v>-7.1407699500916095</v>
      </c>
    </row>
    <row r="923" spans="1:9" x14ac:dyDescent="0.25">
      <c r="A923" s="2" t="s">
        <v>519</v>
      </c>
      <c r="B923" s="1">
        <v>2008</v>
      </c>
      <c r="C923" s="1">
        <v>25248</v>
      </c>
      <c r="D923" s="1">
        <v>359</v>
      </c>
      <c r="E923" s="1">
        <v>18094</v>
      </c>
      <c r="F923" s="1">
        <v>0.7166508238276299</v>
      </c>
      <c r="G923" s="1">
        <v>1.421894803548796E-2</v>
      </c>
      <c r="H923" s="1">
        <v>-0.33316655305991388</v>
      </c>
      <c r="I923" s="1">
        <v>-4.2531798351573222</v>
      </c>
    </row>
    <row r="924" spans="1:9" x14ac:dyDescent="0.25">
      <c r="A924" s="2" t="s">
        <v>626</v>
      </c>
      <c r="B924" s="1">
        <v>2008</v>
      </c>
      <c r="C924" s="1">
        <v>25248</v>
      </c>
      <c r="D924" s="1">
        <v>46</v>
      </c>
      <c r="E924" s="1">
        <v>9200</v>
      </c>
      <c r="F924" s="1">
        <v>0.36438529784537388</v>
      </c>
      <c r="G924" s="1">
        <v>1.8219264892268695E-3</v>
      </c>
      <c r="H924" s="1">
        <v>-1.0095434606084692</v>
      </c>
      <c r="I924" s="1">
        <v>-6.3078608271565058</v>
      </c>
    </row>
    <row r="925" spans="1:9" x14ac:dyDescent="0.25">
      <c r="A925" s="2" t="s">
        <v>660</v>
      </c>
      <c r="B925" s="1">
        <v>2008</v>
      </c>
      <c r="C925" s="1">
        <v>25248</v>
      </c>
      <c r="D925" s="1">
        <v>34</v>
      </c>
      <c r="E925" s="1">
        <v>4216</v>
      </c>
      <c r="F925" s="1">
        <v>0.16698352344740178</v>
      </c>
      <c r="G925" s="1">
        <v>1.3466413181242079E-3</v>
      </c>
      <c r="H925" s="1">
        <v>-1.7898601334244024</v>
      </c>
      <c r="I925" s="1">
        <v>-6.6101416990294393</v>
      </c>
    </row>
    <row r="926" spans="1:9" x14ac:dyDescent="0.25">
      <c r="A926" s="2" t="s">
        <v>716</v>
      </c>
      <c r="B926" s="1">
        <v>2008</v>
      </c>
      <c r="C926" s="1">
        <v>25248</v>
      </c>
      <c r="D926" s="1">
        <v>173</v>
      </c>
      <c r="E926" s="1">
        <v>1384</v>
      </c>
      <c r="F926" s="1">
        <v>5.4816223067173639E-2</v>
      </c>
      <c r="G926" s="1">
        <v>6.8520278833967049E-3</v>
      </c>
      <c r="H926" s="1">
        <v>-2.9037690874679858</v>
      </c>
      <c r="I926" s="1">
        <v>-4.9832106291478215</v>
      </c>
    </row>
    <row r="927" spans="1:9" x14ac:dyDescent="0.25">
      <c r="A927" s="2" t="s">
        <v>805</v>
      </c>
      <c r="B927" s="1">
        <v>2008</v>
      </c>
      <c r="C927" s="1">
        <v>25248</v>
      </c>
      <c r="D927" s="1">
        <v>654</v>
      </c>
      <c r="E927" s="1">
        <v>32373</v>
      </c>
      <c r="F927" s="1">
        <v>1.2822005703422052</v>
      </c>
      <c r="G927" s="1">
        <v>2.5903041825095056E-2</v>
      </c>
      <c r="H927" s="1">
        <v>0.24857779738624247</v>
      </c>
      <c r="I927" s="1">
        <v>-3.653394872188402</v>
      </c>
    </row>
    <row r="928" spans="1:9" x14ac:dyDescent="0.25">
      <c r="A928" s="2" t="s">
        <v>962</v>
      </c>
      <c r="B928" s="1">
        <v>2008</v>
      </c>
      <c r="C928" s="1">
        <v>25248</v>
      </c>
      <c r="D928" s="1">
        <v>1175</v>
      </c>
      <c r="E928" s="1">
        <v>29611</v>
      </c>
      <c r="F928" s="1">
        <v>1.1728057667934093</v>
      </c>
      <c r="G928" s="1">
        <v>4.6538339670468949E-2</v>
      </c>
      <c r="H928" s="1">
        <v>0.15939896925396022</v>
      </c>
      <c r="I928" s="1">
        <v>-3.0674787970673414</v>
      </c>
    </row>
    <row r="929" spans="1:9" x14ac:dyDescent="0.25">
      <c r="A929" s="2" t="s">
        <v>48</v>
      </c>
      <c r="B929" s="1">
        <v>2008</v>
      </c>
      <c r="C929" s="1">
        <v>25248</v>
      </c>
      <c r="D929" s="1">
        <v>207</v>
      </c>
      <c r="E929" s="1">
        <v>16443</v>
      </c>
      <c r="F929" s="1">
        <v>0.65125950570342206</v>
      </c>
      <c r="G929" s="1">
        <v>8.1986692015209132E-3</v>
      </c>
      <c r="H929" s="1">
        <v>-0.42884708993137466</v>
      </c>
      <c r="I929" s="1">
        <v>-4.803783430380232</v>
      </c>
    </row>
    <row r="930" spans="1:9" x14ac:dyDescent="0.25">
      <c r="A930" s="2" t="s">
        <v>140</v>
      </c>
      <c r="B930" s="1">
        <v>2008</v>
      </c>
      <c r="C930" s="1">
        <v>25248</v>
      </c>
      <c r="D930" s="1">
        <v>171</v>
      </c>
      <c r="E930" s="1">
        <v>22463</v>
      </c>
      <c r="F930" s="1">
        <v>0.88969423320659058</v>
      </c>
      <c r="G930" s="1">
        <v>6.7728136882129275E-3</v>
      </c>
      <c r="H930" s="1">
        <v>-0.11687743348043066</v>
      </c>
      <c r="I930" s="1">
        <v>-4.9948386671429406</v>
      </c>
    </row>
    <row r="931" spans="1:9" x14ac:dyDescent="0.25">
      <c r="A931" s="2" t="s">
        <v>173</v>
      </c>
      <c r="B931" s="1">
        <v>2008</v>
      </c>
      <c r="C931" s="1">
        <v>25248</v>
      </c>
      <c r="D931" s="1">
        <v>11</v>
      </c>
      <c r="E931" s="1">
        <v>1694</v>
      </c>
      <c r="F931" s="1">
        <v>6.7094423320659069E-2</v>
      </c>
      <c r="G931" s="1">
        <v>4.3567807351077315E-4</v>
      </c>
      <c r="H931" s="1">
        <v>-2.7016543484336011</v>
      </c>
      <c r="I931" s="1">
        <v>-7.7386069508472302</v>
      </c>
    </row>
    <row r="932" spans="1:9" x14ac:dyDescent="0.25">
      <c r="A932" s="2" t="s">
        <v>207</v>
      </c>
      <c r="B932" s="1">
        <v>2008</v>
      </c>
      <c r="C932" s="1">
        <v>25248</v>
      </c>
      <c r="D932" s="1">
        <v>33</v>
      </c>
      <c r="E932" s="1">
        <v>4719</v>
      </c>
      <c r="F932" s="1">
        <v>0.18690589353612166</v>
      </c>
      <c r="G932" s="1">
        <v>1.3070342205323193E-3</v>
      </c>
      <c r="H932" s="1">
        <v>-1.6771500319192134</v>
      </c>
      <c r="I932" s="1">
        <v>-6.639994662179121</v>
      </c>
    </row>
    <row r="933" spans="1:9" x14ac:dyDescent="0.25">
      <c r="A933" s="2" t="s">
        <v>248</v>
      </c>
      <c r="B933" s="1">
        <v>2008</v>
      </c>
      <c r="C933" s="1">
        <v>25248</v>
      </c>
      <c r="D933" s="1">
        <v>398</v>
      </c>
      <c r="E933" s="1">
        <v>26242</v>
      </c>
      <c r="F933" s="1">
        <v>1.039369455006337</v>
      </c>
      <c r="G933" s="1">
        <v>1.5763624841571608E-2</v>
      </c>
      <c r="H933" s="1">
        <v>3.8614236020060151E-2</v>
      </c>
      <c r="I933" s="1">
        <v>-4.1500502183611632</v>
      </c>
    </row>
    <row r="934" spans="1:9" x14ac:dyDescent="0.25">
      <c r="A934" s="2" t="s">
        <v>343</v>
      </c>
      <c r="B934" s="1">
        <v>2008</v>
      </c>
      <c r="C934" s="1">
        <v>25248</v>
      </c>
      <c r="D934" s="1">
        <v>152</v>
      </c>
      <c r="E934" s="1">
        <v>31430</v>
      </c>
      <c r="F934" s="1">
        <v>1.2448510773130546</v>
      </c>
      <c r="G934" s="1">
        <v>6.0202788339670469E-3</v>
      </c>
      <c r="H934" s="1">
        <v>0.21901590614601255</v>
      </c>
      <c r="I934" s="1">
        <v>-5.1126217027993244</v>
      </c>
    </row>
    <row r="935" spans="1:9" x14ac:dyDescent="0.25">
      <c r="A935" s="2" t="s">
        <v>372</v>
      </c>
      <c r="B935" s="1">
        <v>2008</v>
      </c>
      <c r="C935" s="1">
        <v>25248</v>
      </c>
      <c r="D935" s="1">
        <v>9</v>
      </c>
      <c r="E935" s="1">
        <v>702</v>
      </c>
      <c r="F935" s="1">
        <v>2.7804182509505702E-2</v>
      </c>
      <c r="G935" s="1">
        <v>3.5646387832699621E-4</v>
      </c>
      <c r="H935" s="1">
        <v>-3.5825688196197896</v>
      </c>
      <c r="I935" s="1">
        <v>-7.9392776463093817</v>
      </c>
    </row>
    <row r="936" spans="1:9" x14ac:dyDescent="0.25">
      <c r="A936" s="2" t="s">
        <v>521</v>
      </c>
      <c r="B936" s="1">
        <v>2008</v>
      </c>
      <c r="C936" s="1">
        <v>25248</v>
      </c>
      <c r="D936" s="1">
        <v>1085</v>
      </c>
      <c r="E936" s="1">
        <v>49604</v>
      </c>
      <c r="F936" s="1">
        <v>1.9646704689480354</v>
      </c>
      <c r="G936" s="1">
        <v>4.2973700887198985E-2</v>
      </c>
      <c r="H936" s="1">
        <v>0.67532453097706213</v>
      </c>
      <c r="I936" s="1">
        <v>-3.147166957671041</v>
      </c>
    </row>
    <row r="937" spans="1:9" x14ac:dyDescent="0.25">
      <c r="A937" s="2" t="s">
        <v>719</v>
      </c>
      <c r="B937" s="1">
        <v>2008</v>
      </c>
      <c r="C937" s="1">
        <v>25248</v>
      </c>
      <c r="D937" s="1">
        <v>11</v>
      </c>
      <c r="E937" s="1">
        <v>1288</v>
      </c>
      <c r="F937" s="1">
        <v>5.1013941698352341E-2</v>
      </c>
      <c r="G937" s="1">
        <v>4.3567807351077315E-4</v>
      </c>
      <c r="H937" s="1">
        <v>-2.975656316981302</v>
      </c>
      <c r="I937" s="1">
        <v>-7.7386069508472302</v>
      </c>
    </row>
    <row r="938" spans="1:9" x14ac:dyDescent="0.25">
      <c r="A938" s="2" t="s">
        <v>839</v>
      </c>
      <c r="B938" s="1">
        <v>2008</v>
      </c>
      <c r="C938" s="1">
        <v>25248</v>
      </c>
      <c r="D938" s="1">
        <v>54</v>
      </c>
      <c r="E938" s="1">
        <v>10986</v>
      </c>
      <c r="F938" s="1">
        <v>0.43512357414448671</v>
      </c>
      <c r="G938" s="1">
        <v>2.1387832699619773E-3</v>
      </c>
      <c r="H938" s="1">
        <v>-0.83212520974303505</v>
      </c>
      <c r="I938" s="1">
        <v>-6.1475181770813263</v>
      </c>
    </row>
    <row r="939" spans="1:9" x14ac:dyDescent="0.25">
      <c r="A939" s="2" t="s">
        <v>874</v>
      </c>
      <c r="B939" s="1">
        <v>2008</v>
      </c>
      <c r="C939" s="1">
        <v>25248</v>
      </c>
      <c r="D939" s="1">
        <v>6</v>
      </c>
      <c r="E939" s="1">
        <v>2448</v>
      </c>
      <c r="F939" s="1">
        <v>9.6958174904942962E-2</v>
      </c>
      <c r="G939" s="1">
        <v>2.376425855513308E-4</v>
      </c>
      <c r="H939" s="1">
        <v>-2.333475580013384</v>
      </c>
      <c r="I939" s="1">
        <v>-8.3447427544175454</v>
      </c>
    </row>
    <row r="940" spans="1:9" x14ac:dyDescent="0.25">
      <c r="A940" s="2" t="s">
        <v>12</v>
      </c>
      <c r="B940" s="1">
        <v>2008</v>
      </c>
      <c r="C940" s="1">
        <v>25248</v>
      </c>
      <c r="D940" s="1">
        <v>647</v>
      </c>
      <c r="E940" s="1">
        <v>17309</v>
      </c>
      <c r="F940" s="1">
        <v>0.68555925221799752</v>
      </c>
      <c r="G940" s="1">
        <v>2.5625792141951837E-2</v>
      </c>
      <c r="H940" s="1">
        <v>-0.37752034721920191</v>
      </c>
      <c r="I940" s="1">
        <v>-3.6641559291447003</v>
      </c>
    </row>
    <row r="941" spans="1:9" x14ac:dyDescent="0.25">
      <c r="A941" s="2" t="s">
        <v>52</v>
      </c>
      <c r="B941" s="1">
        <v>2008</v>
      </c>
      <c r="C941" s="1">
        <v>25248</v>
      </c>
      <c r="D941" s="1">
        <v>156</v>
      </c>
      <c r="E941" s="1">
        <v>25184</v>
      </c>
      <c r="F941" s="1">
        <v>0.99746514575411915</v>
      </c>
      <c r="G941" s="1">
        <v>6.1787072243346007E-3</v>
      </c>
      <c r="H941" s="1">
        <v>-2.5380724284710002E-3</v>
      </c>
      <c r="I941" s="1">
        <v>-5.0866462163960637</v>
      </c>
    </row>
    <row r="942" spans="1:9" x14ac:dyDescent="0.25">
      <c r="A942" s="2" t="s">
        <v>81</v>
      </c>
      <c r="B942" s="1">
        <v>2008</v>
      </c>
      <c r="C942" s="1">
        <v>25248</v>
      </c>
      <c r="D942" s="1">
        <v>23</v>
      </c>
      <c r="E942" s="1">
        <v>6440</v>
      </c>
      <c r="F942" s="1">
        <v>0.25506970849176175</v>
      </c>
      <c r="G942" s="1">
        <v>9.1096324461343474E-4</v>
      </c>
      <c r="H942" s="1">
        <v>-1.3662184045472014</v>
      </c>
      <c r="I942" s="1">
        <v>-7.0010080077164512</v>
      </c>
    </row>
    <row r="943" spans="1:9" x14ac:dyDescent="0.25">
      <c r="A943" s="2" t="s">
        <v>114</v>
      </c>
      <c r="B943" s="1">
        <v>2008</v>
      </c>
      <c r="C943" s="1">
        <v>25248</v>
      </c>
      <c r="D943" s="1">
        <v>32</v>
      </c>
      <c r="E943" s="1">
        <v>1936</v>
      </c>
      <c r="F943" s="1">
        <v>7.6679340937896065E-2</v>
      </c>
      <c r="G943" s="1">
        <v>1.2674271229404308E-3</v>
      </c>
      <c r="H943" s="1">
        <v>-2.5681229558090783</v>
      </c>
      <c r="I943" s="1">
        <v>-6.6707663208458747</v>
      </c>
    </row>
    <row r="944" spans="1:9" x14ac:dyDescent="0.25">
      <c r="A944" s="2" t="s">
        <v>142</v>
      </c>
      <c r="B944" s="1">
        <v>2008</v>
      </c>
      <c r="C944" s="1">
        <v>25248</v>
      </c>
      <c r="D944" s="1">
        <v>4525</v>
      </c>
      <c r="E944" s="1">
        <v>106313</v>
      </c>
      <c r="F944" s="1">
        <v>4.2107493662864384</v>
      </c>
      <c r="G944" s="1">
        <v>0.17922211660329532</v>
      </c>
      <c r="H944" s="1">
        <v>1.4376406285973713</v>
      </c>
      <c r="I944" s="1">
        <v>-1.7191293675115742</v>
      </c>
    </row>
    <row r="945" spans="1:9" x14ac:dyDescent="0.25">
      <c r="A945" s="2" t="s">
        <v>249</v>
      </c>
      <c r="B945" s="1">
        <v>2008</v>
      </c>
      <c r="C945" s="1">
        <v>25248</v>
      </c>
      <c r="D945" s="1">
        <v>20</v>
      </c>
      <c r="E945" s="1">
        <v>4392</v>
      </c>
      <c r="F945" s="1">
        <v>0.17395437262357413</v>
      </c>
      <c r="G945" s="1">
        <v>7.9214195183776931E-4</v>
      </c>
      <c r="H945" s="1">
        <v>-1.7489622404562344</v>
      </c>
      <c r="I945" s="1">
        <v>-7.1407699500916095</v>
      </c>
    </row>
    <row r="946" spans="1:9" x14ac:dyDescent="0.25">
      <c r="A946" s="2" t="s">
        <v>279</v>
      </c>
      <c r="B946" s="1">
        <v>2008</v>
      </c>
      <c r="C946" s="1">
        <v>25248</v>
      </c>
      <c r="D946" s="1">
        <v>172</v>
      </c>
      <c r="E946" s="1">
        <v>5511</v>
      </c>
      <c r="F946" s="1">
        <v>0.21827471482889735</v>
      </c>
      <c r="G946" s="1">
        <v>6.8124207858048166E-3</v>
      </c>
      <c r="H946" s="1">
        <v>-1.5220008497623654</v>
      </c>
      <c r="I946" s="1">
        <v>-4.9890077468321481</v>
      </c>
    </row>
    <row r="947" spans="1:9" x14ac:dyDescent="0.25">
      <c r="A947" s="2" t="s">
        <v>311</v>
      </c>
      <c r="B947" s="1">
        <v>2008</v>
      </c>
      <c r="C947" s="1">
        <v>25248</v>
      </c>
      <c r="D947" s="1">
        <v>311</v>
      </c>
      <c r="E947" s="1">
        <v>20215</v>
      </c>
      <c r="F947" s="1">
        <v>0.80065747782002539</v>
      </c>
      <c r="G947" s="1">
        <v>1.2317807351077313E-2</v>
      </c>
      <c r="H947" s="1">
        <v>-0.22232204157072949</v>
      </c>
      <c r="I947" s="1">
        <v>-4.3967093114663669</v>
      </c>
    </row>
    <row r="948" spans="1:9" x14ac:dyDescent="0.25">
      <c r="A948" s="2" t="s">
        <v>347</v>
      </c>
      <c r="B948" s="1">
        <v>2008</v>
      </c>
      <c r="C948" s="1">
        <v>25248</v>
      </c>
      <c r="D948" s="1">
        <v>38</v>
      </c>
      <c r="E948" s="1">
        <v>7344</v>
      </c>
      <c r="F948" s="1">
        <v>0.29087452471482889</v>
      </c>
      <c r="G948" s="1">
        <v>1.5050697084917617E-3</v>
      </c>
      <c r="H948" s="1">
        <v>-1.2348632913452744</v>
      </c>
      <c r="I948" s="1">
        <v>-6.4989160639192152</v>
      </c>
    </row>
    <row r="949" spans="1:9" x14ac:dyDescent="0.25">
      <c r="A949" s="2" t="s">
        <v>375</v>
      </c>
      <c r="B949" s="1">
        <v>2008</v>
      </c>
      <c r="C949" s="1">
        <v>25248</v>
      </c>
      <c r="D949" s="1">
        <v>322</v>
      </c>
      <c r="E949" s="1">
        <v>18502</v>
      </c>
      <c r="F949" s="1">
        <v>0.73281051964512045</v>
      </c>
      <c r="G949" s="1">
        <v>1.2753485424588085E-2</v>
      </c>
      <c r="H949" s="1">
        <v>-0.31086811031433681</v>
      </c>
      <c r="I949" s="1">
        <v>-4.3619506781011923</v>
      </c>
    </row>
    <row r="950" spans="1:9" x14ac:dyDescent="0.25">
      <c r="A950" s="2" t="s">
        <v>404</v>
      </c>
      <c r="B950" s="1">
        <v>2008</v>
      </c>
      <c r="C950" s="1">
        <v>25248</v>
      </c>
      <c r="D950" s="1">
        <v>882</v>
      </c>
      <c r="E950" s="1">
        <v>70848</v>
      </c>
      <c r="F950" s="1">
        <v>2.8060836501901139</v>
      </c>
      <c r="G950" s="1">
        <v>3.4933460076045628E-2</v>
      </c>
      <c r="H950" s="1">
        <v>1.031789792422708</v>
      </c>
      <c r="I950" s="1">
        <v>-3.3543101676388094</v>
      </c>
    </row>
    <row r="951" spans="1:9" x14ac:dyDescent="0.25">
      <c r="A951" s="2" t="s">
        <v>433</v>
      </c>
      <c r="B951" s="1">
        <v>2008</v>
      </c>
      <c r="C951" s="1">
        <v>25248</v>
      </c>
      <c r="D951" s="1">
        <v>156</v>
      </c>
      <c r="E951" s="1">
        <v>5226</v>
      </c>
      <c r="F951" s="1">
        <v>0.20698669201520911</v>
      </c>
      <c r="G951" s="1">
        <v>6.1787072243346007E-3</v>
      </c>
      <c r="H951" s="1">
        <v>-1.575100777565043</v>
      </c>
      <c r="I951" s="1">
        <v>-5.0866462163960637</v>
      </c>
    </row>
    <row r="952" spans="1:9" x14ac:dyDescent="0.25">
      <c r="A952" s="2" t="s">
        <v>489</v>
      </c>
      <c r="B952" s="1">
        <v>2008</v>
      </c>
      <c r="C952" s="1">
        <v>25248</v>
      </c>
      <c r="D952" s="1">
        <v>159</v>
      </c>
      <c r="E952" s="1">
        <v>63052</v>
      </c>
      <c r="F952" s="1">
        <v>2.4973067173637515</v>
      </c>
      <c r="G952" s="1">
        <v>6.2975285171102662E-3</v>
      </c>
      <c r="H952" s="1">
        <v>0.9152128381008322</v>
      </c>
      <c r="I952" s="1">
        <v>-5.0675980214253693</v>
      </c>
    </row>
    <row r="953" spans="1:9" x14ac:dyDescent="0.25">
      <c r="A953" s="2" t="s">
        <v>525</v>
      </c>
      <c r="B953" s="1">
        <v>2008</v>
      </c>
      <c r="C953" s="1">
        <v>25248</v>
      </c>
      <c r="D953" s="1">
        <v>10</v>
      </c>
      <c r="E953" s="1">
        <v>14860</v>
      </c>
      <c r="F953" s="1">
        <v>0.58856147021546257</v>
      </c>
      <c r="G953" s="1">
        <v>3.9607097591888465E-4</v>
      </c>
      <c r="H953" s="1">
        <v>-0.53007390537385068</v>
      </c>
      <c r="I953" s="1">
        <v>-7.8339171306515549</v>
      </c>
    </row>
    <row r="954" spans="1:9" x14ac:dyDescent="0.25">
      <c r="A954" s="2" t="s">
        <v>558</v>
      </c>
      <c r="B954" s="1">
        <v>2008</v>
      </c>
      <c r="C954" s="1">
        <v>25248</v>
      </c>
      <c r="D954" s="1">
        <v>19</v>
      </c>
      <c r="E954" s="1">
        <v>4274</v>
      </c>
      <c r="F954" s="1">
        <v>0.16928073510773131</v>
      </c>
      <c r="G954" s="1">
        <v>7.5253485424588086E-4</v>
      </c>
      <c r="H954" s="1">
        <v>-1.7761967877665079</v>
      </c>
      <c r="I954" s="1">
        <v>-7.1920632444791606</v>
      </c>
    </row>
    <row r="955" spans="1:9" x14ac:dyDescent="0.25">
      <c r="A955" s="2" t="s">
        <v>596</v>
      </c>
      <c r="B955" s="1">
        <v>2008</v>
      </c>
      <c r="C955" s="1">
        <v>25248</v>
      </c>
      <c r="D955" s="1">
        <v>37</v>
      </c>
      <c r="E955" s="1">
        <v>5698</v>
      </c>
      <c r="F955" s="1">
        <v>0.22568124207858048</v>
      </c>
      <c r="G955" s="1">
        <v>1.4654626108998733E-3</v>
      </c>
      <c r="H955" s="1">
        <v>-1.4886317085877472</v>
      </c>
      <c r="I955" s="1">
        <v>-6.525584311001376</v>
      </c>
    </row>
    <row r="956" spans="1:9" x14ac:dyDescent="0.25">
      <c r="A956" s="2" t="s">
        <v>723</v>
      </c>
      <c r="B956" s="1">
        <v>2008</v>
      </c>
      <c r="C956" s="1">
        <v>25248</v>
      </c>
      <c r="D956" s="1">
        <v>81</v>
      </c>
      <c r="E956" s="1">
        <v>19041</v>
      </c>
      <c r="F956" s="1">
        <v>0.75415874524714832</v>
      </c>
      <c r="G956" s="1">
        <v>3.2081749049429659E-3</v>
      </c>
      <c r="H956" s="1">
        <v>-0.28215239567102096</v>
      </c>
      <c r="I956" s="1">
        <v>-5.7420530689731617</v>
      </c>
    </row>
    <row r="957" spans="1:9" x14ac:dyDescent="0.25">
      <c r="A957" s="2" t="s">
        <v>752</v>
      </c>
      <c r="B957" s="1">
        <v>2008</v>
      </c>
      <c r="C957" s="1">
        <v>25248</v>
      </c>
      <c r="D957" s="1">
        <v>32</v>
      </c>
      <c r="E957" s="1">
        <v>4987</v>
      </c>
      <c r="F957" s="1">
        <v>0.19752059569074779</v>
      </c>
      <c r="G957" s="1">
        <v>1.2674271229404308E-3</v>
      </c>
      <c r="H957" s="1">
        <v>-1.6219124180994782</v>
      </c>
      <c r="I957" s="1">
        <v>-6.6707663208458747</v>
      </c>
    </row>
    <row r="958" spans="1:9" x14ac:dyDescent="0.25">
      <c r="A958" s="2" t="s">
        <v>784</v>
      </c>
      <c r="B958" s="1">
        <v>2008</v>
      </c>
      <c r="C958" s="1">
        <v>25248</v>
      </c>
      <c r="D958" s="1">
        <v>182</v>
      </c>
      <c r="E958" s="1">
        <v>21101</v>
      </c>
      <c r="F958" s="1">
        <v>0.83574936628643848</v>
      </c>
      <c r="G958" s="1">
        <v>7.2084917617237006E-3</v>
      </c>
      <c r="H958" s="1">
        <v>-0.17942651193954412</v>
      </c>
      <c r="I958" s="1">
        <v>-4.9324955365688057</v>
      </c>
    </row>
    <row r="959" spans="1:9" x14ac:dyDescent="0.25">
      <c r="A959" s="2" t="s">
        <v>879</v>
      </c>
      <c r="B959" s="1">
        <v>2008</v>
      </c>
      <c r="C959" s="1">
        <v>25248</v>
      </c>
      <c r="D959" s="1">
        <v>56</v>
      </c>
      <c r="E959" s="1">
        <v>4105</v>
      </c>
      <c r="F959" s="1">
        <v>0.16258713561470214</v>
      </c>
      <c r="G959" s="1">
        <v>2.2179974651457541E-3</v>
      </c>
      <c r="H959" s="1">
        <v>-1.8165412017590723</v>
      </c>
      <c r="I959" s="1">
        <v>-6.1111505329104512</v>
      </c>
    </row>
    <row r="960" spans="1:9" x14ac:dyDescent="0.25">
      <c r="A960" s="2" t="s">
        <v>14</v>
      </c>
      <c r="B960" s="1">
        <v>2008</v>
      </c>
      <c r="C960" s="1">
        <v>25248</v>
      </c>
      <c r="D960" s="1">
        <v>92</v>
      </c>
      <c r="E960" s="1">
        <v>4107</v>
      </c>
      <c r="F960" s="1">
        <v>0.16266634980988592</v>
      </c>
      <c r="G960" s="1">
        <v>3.643852978453739E-3</v>
      </c>
      <c r="H960" s="1">
        <v>-1.8160541096890424</v>
      </c>
      <c r="I960" s="1">
        <v>-5.6147136465965604</v>
      </c>
    </row>
    <row r="961" spans="1:9" x14ac:dyDescent="0.25">
      <c r="A961" s="2" t="s">
        <v>56</v>
      </c>
      <c r="B961" s="1">
        <v>2008</v>
      </c>
      <c r="C961" s="1">
        <v>25248</v>
      </c>
      <c r="D961" s="1">
        <v>1718</v>
      </c>
      <c r="E961" s="1">
        <v>71989</v>
      </c>
      <c r="F961" s="1">
        <v>2.8512753485424587</v>
      </c>
      <c r="G961" s="1">
        <v>6.8044993662864386E-2</v>
      </c>
      <c r="H961" s="1">
        <v>1.0477663849031003</v>
      </c>
      <c r="I961" s="1">
        <v>-2.6875861211014</v>
      </c>
    </row>
    <row r="962" spans="1:9" x14ac:dyDescent="0.25">
      <c r="A962" s="2" t="s">
        <v>84</v>
      </c>
      <c r="B962" s="1">
        <v>2008</v>
      </c>
      <c r="C962" s="1">
        <v>25248</v>
      </c>
      <c r="D962" s="1">
        <v>189</v>
      </c>
      <c r="E962" s="1">
        <v>18357</v>
      </c>
      <c r="F962" s="1">
        <v>0.72706749049429653</v>
      </c>
      <c r="G962" s="1">
        <v>7.48574144486692E-3</v>
      </c>
      <c r="H962" s="1">
        <v>-0.31873597151495064</v>
      </c>
      <c r="I962" s="1">
        <v>-4.8947552085859583</v>
      </c>
    </row>
    <row r="963" spans="1:9" x14ac:dyDescent="0.25">
      <c r="A963" s="2" t="s">
        <v>117</v>
      </c>
      <c r="B963" s="1">
        <v>2008</v>
      </c>
      <c r="C963" s="1">
        <v>25248</v>
      </c>
      <c r="D963" s="1">
        <v>21</v>
      </c>
      <c r="E963" s="1">
        <v>5933</v>
      </c>
      <c r="F963" s="1">
        <v>0.23498891001267427</v>
      </c>
      <c r="G963" s="1">
        <v>8.3174904942965775E-4</v>
      </c>
      <c r="H963" s="1">
        <v>-1.4482169573869574</v>
      </c>
      <c r="I963" s="1">
        <v>-7.0919797859221783</v>
      </c>
    </row>
    <row r="964" spans="1:9" x14ac:dyDescent="0.25">
      <c r="A964" s="2" t="s">
        <v>147</v>
      </c>
      <c r="B964" s="1">
        <v>2008</v>
      </c>
      <c r="C964" s="1">
        <v>25248</v>
      </c>
      <c r="D964" s="1">
        <v>459</v>
      </c>
      <c r="E964" s="1">
        <v>36994</v>
      </c>
      <c r="F964" s="1">
        <v>1.4652249683143219</v>
      </c>
      <c r="G964" s="1">
        <v>1.8179657794676805E-2</v>
      </c>
      <c r="H964" s="1">
        <v>0.38200879266889354</v>
      </c>
      <c r="I964" s="1">
        <v>-4.0074520135850555</v>
      </c>
    </row>
    <row r="965" spans="1:9" x14ac:dyDescent="0.25">
      <c r="A965" s="2" t="s">
        <v>178</v>
      </c>
      <c r="B965" s="1">
        <v>2008</v>
      </c>
      <c r="C965" s="1">
        <v>25248</v>
      </c>
      <c r="D965" s="1">
        <v>133</v>
      </c>
      <c r="E965" s="1">
        <v>17324</v>
      </c>
      <c r="F965" s="1">
        <v>0.68615335868187577</v>
      </c>
      <c r="G965" s="1">
        <v>5.2677439797211663E-3</v>
      </c>
      <c r="H965" s="1">
        <v>-0.37665412131108356</v>
      </c>
      <c r="I965" s="1">
        <v>-5.2461530954238471</v>
      </c>
    </row>
    <row r="966" spans="1:9" x14ac:dyDescent="0.25">
      <c r="A966" s="2" t="s">
        <v>216</v>
      </c>
      <c r="B966" s="1">
        <v>2008</v>
      </c>
      <c r="C966" s="1">
        <v>25248</v>
      </c>
      <c r="D966" s="1">
        <v>11</v>
      </c>
      <c r="E966" s="1">
        <v>1210</v>
      </c>
      <c r="F966" s="1">
        <v>4.7924588086185042E-2</v>
      </c>
      <c r="G966" s="1">
        <v>4.3567807351077315E-4</v>
      </c>
      <c r="H966" s="1">
        <v>-3.038126585054814</v>
      </c>
      <c r="I966" s="1">
        <v>-7.7386069508472302</v>
      </c>
    </row>
    <row r="967" spans="1:9" x14ac:dyDescent="0.25">
      <c r="A967" s="2" t="s">
        <v>283</v>
      </c>
      <c r="B967" s="1">
        <v>2008</v>
      </c>
      <c r="C967" s="1">
        <v>25248</v>
      </c>
      <c r="D967" s="1">
        <v>169</v>
      </c>
      <c r="E967" s="1">
        <v>62009</v>
      </c>
      <c r="F967" s="1">
        <v>2.4559965145754119</v>
      </c>
      <c r="G967" s="1">
        <v>6.6935994930291511E-3</v>
      </c>
      <c r="H967" s="1">
        <v>0.89853259113706974</v>
      </c>
      <c r="I967" s="1">
        <v>-5.0066035087225274</v>
      </c>
    </row>
    <row r="968" spans="1:9" x14ac:dyDescent="0.25">
      <c r="A968" s="2" t="s">
        <v>313</v>
      </c>
      <c r="B968" s="1">
        <v>2008</v>
      </c>
      <c r="C968" s="1">
        <v>25248</v>
      </c>
      <c r="D968" s="1">
        <v>82</v>
      </c>
      <c r="E968" s="1">
        <v>12206</v>
      </c>
      <c r="F968" s="1">
        <v>0.48344423320659063</v>
      </c>
      <c r="G968" s="1">
        <v>3.2477820025348541E-3</v>
      </c>
      <c r="H968" s="1">
        <v>-0.72681931054116045</v>
      </c>
      <c r="I968" s="1">
        <v>-5.7297829763813475</v>
      </c>
    </row>
    <row r="969" spans="1:9" x14ac:dyDescent="0.25">
      <c r="A969" s="2" t="s">
        <v>350</v>
      </c>
      <c r="B969" s="1">
        <v>2008</v>
      </c>
      <c r="C969" s="1">
        <v>25248</v>
      </c>
      <c r="D969" s="1">
        <v>518</v>
      </c>
      <c r="E969" s="1">
        <v>34521</v>
      </c>
      <c r="F969" s="1">
        <v>1.3672766159695817</v>
      </c>
      <c r="G969" s="1">
        <v>2.0516476552598226E-2</v>
      </c>
      <c r="H969" s="1">
        <v>0.31282088984596745</v>
      </c>
      <c r="I969" s="1">
        <v>-3.8865269813861176</v>
      </c>
    </row>
    <row r="970" spans="1:9" x14ac:dyDescent="0.25">
      <c r="A970" s="2" t="s">
        <v>493</v>
      </c>
      <c r="B970" s="1">
        <v>2008</v>
      </c>
      <c r="C970" s="1">
        <v>25248</v>
      </c>
      <c r="D970" s="1">
        <v>63</v>
      </c>
      <c r="E970" s="1">
        <v>10836</v>
      </c>
      <c r="F970" s="1">
        <v>0.42918250950570341</v>
      </c>
      <c r="G970" s="1">
        <v>2.4952471482889735E-3</v>
      </c>
      <c r="H970" s="1">
        <v>-0.84587302044061508</v>
      </c>
      <c r="I970" s="1">
        <v>-5.9933674972540683</v>
      </c>
    </row>
    <row r="971" spans="1:9" x14ac:dyDescent="0.25">
      <c r="A971" s="2" t="s">
        <v>528</v>
      </c>
      <c r="B971" s="1">
        <v>2008</v>
      </c>
      <c r="C971" s="1">
        <v>25248</v>
      </c>
      <c r="D971" s="1">
        <v>537</v>
      </c>
      <c r="E971" s="1">
        <v>65926</v>
      </c>
      <c r="F971" s="1">
        <v>2.6111375158428389</v>
      </c>
      <c r="G971" s="1">
        <v>2.1269011406844108E-2</v>
      </c>
      <c r="H971" s="1">
        <v>0.95978595621321239</v>
      </c>
      <c r="I971" s="1">
        <v>-3.8505041291367359</v>
      </c>
    </row>
    <row r="972" spans="1:9" x14ac:dyDescent="0.25">
      <c r="A972" s="2" t="s">
        <v>562</v>
      </c>
      <c r="B972" s="1">
        <v>2008</v>
      </c>
      <c r="C972" s="1">
        <v>25248</v>
      </c>
      <c r="D972" s="1">
        <v>108</v>
      </c>
      <c r="E972" s="1">
        <v>40980</v>
      </c>
      <c r="F972" s="1">
        <v>1.6230988593155893</v>
      </c>
      <c r="G972" s="1">
        <v>4.2775665399239545E-3</v>
      </c>
      <c r="H972" s="1">
        <v>0.48433719814728993</v>
      </c>
      <c r="I972" s="1">
        <v>-5.4543709965213809</v>
      </c>
    </row>
    <row r="973" spans="1:9" x14ac:dyDescent="0.25">
      <c r="A973" s="2" t="s">
        <v>600</v>
      </c>
      <c r="B973" s="1">
        <v>2008</v>
      </c>
      <c r="C973" s="1">
        <v>25248</v>
      </c>
      <c r="D973" s="1">
        <v>1022</v>
      </c>
      <c r="E973" s="1">
        <v>45921</v>
      </c>
      <c r="F973" s="1">
        <v>1.8187975285171103</v>
      </c>
      <c r="G973" s="1">
        <v>4.0478453738910014E-2</v>
      </c>
      <c r="H973" s="1">
        <v>0.59817558411421612</v>
      </c>
      <c r="I973" s="1">
        <v>-3.206985452881951</v>
      </c>
    </row>
    <row r="974" spans="1:9" x14ac:dyDescent="0.25">
      <c r="A974" s="2" t="s">
        <v>633</v>
      </c>
      <c r="B974" s="1">
        <v>2008</v>
      </c>
      <c r="C974" s="1">
        <v>25248</v>
      </c>
      <c r="D974" s="1">
        <v>76</v>
      </c>
      <c r="E974" s="1">
        <v>2508</v>
      </c>
      <c r="F974" s="1">
        <v>9.9334600760456276E-2</v>
      </c>
      <c r="G974" s="1">
        <v>3.0101394169835234E-3</v>
      </c>
      <c r="H974" s="1">
        <v>-2.3092613218927895</v>
      </c>
      <c r="I974" s="1">
        <v>-5.8057688833592698</v>
      </c>
    </row>
    <row r="975" spans="1:9" x14ac:dyDescent="0.25">
      <c r="A975" s="2" t="s">
        <v>695</v>
      </c>
      <c r="B975" s="1">
        <v>2008</v>
      </c>
      <c r="C975" s="1">
        <v>25248</v>
      </c>
      <c r="D975" s="1">
        <v>83</v>
      </c>
      <c r="E975" s="1">
        <v>24568</v>
      </c>
      <c r="F975" s="1">
        <v>0.97306717363751583</v>
      </c>
      <c r="G975" s="1">
        <v>3.2873891001267428E-3</v>
      </c>
      <c r="H975" s="1">
        <v>-2.7302161524942511E-2</v>
      </c>
      <c r="I975" s="1">
        <v>-5.7176616158490026</v>
      </c>
    </row>
    <row r="976" spans="1:9" x14ac:dyDescent="0.25">
      <c r="A976" s="2" t="s">
        <v>755</v>
      </c>
      <c r="B976" s="1">
        <v>2008</v>
      </c>
      <c r="C976" s="1">
        <v>25248</v>
      </c>
      <c r="D976" s="1">
        <v>159</v>
      </c>
      <c r="E976" s="1">
        <v>21827</v>
      </c>
      <c r="F976" s="1">
        <v>0.86450411913814951</v>
      </c>
      <c r="G976" s="1">
        <v>6.2975285171102662E-3</v>
      </c>
      <c r="H976" s="1">
        <v>-0.1455992091065233</v>
      </c>
      <c r="I976" s="1">
        <v>-5.0675980214253693</v>
      </c>
    </row>
    <row r="977" spans="1:9" x14ac:dyDescent="0.25">
      <c r="A977" s="2" t="s">
        <v>787</v>
      </c>
      <c r="B977" s="1">
        <v>2008</v>
      </c>
      <c r="C977" s="1">
        <v>25248</v>
      </c>
      <c r="D977" s="1">
        <v>134</v>
      </c>
      <c r="E977" s="1">
        <v>18972</v>
      </c>
      <c r="F977" s="1">
        <v>0.75142585551330798</v>
      </c>
      <c r="G977" s="1">
        <v>5.3073510773130545E-3</v>
      </c>
      <c r="H977" s="1">
        <v>-0.28578273664812848</v>
      </c>
      <c r="I977" s="1">
        <v>-5.2386624236946897</v>
      </c>
    </row>
    <row r="978" spans="1:9" x14ac:dyDescent="0.25">
      <c r="A978" s="2" t="s">
        <v>813</v>
      </c>
      <c r="B978" s="1">
        <v>2008</v>
      </c>
      <c r="C978" s="1">
        <v>25248</v>
      </c>
      <c r="D978" s="1">
        <v>8</v>
      </c>
      <c r="E978" s="1">
        <v>1816</v>
      </c>
      <c r="F978" s="1">
        <v>7.192648922686945E-2</v>
      </c>
      <c r="G978" s="1">
        <v>3.1685678073510771E-4</v>
      </c>
      <c r="H978" s="1">
        <v>-2.6321106644843622</v>
      </c>
      <c r="I978" s="1">
        <v>-8.0570606819657655</v>
      </c>
    </row>
    <row r="979" spans="1:9" x14ac:dyDescent="0.25">
      <c r="A979" s="2" t="s">
        <v>883</v>
      </c>
      <c r="B979" s="1">
        <v>2008</v>
      </c>
      <c r="C979" s="1">
        <v>25248</v>
      </c>
      <c r="D979" s="1">
        <v>97</v>
      </c>
      <c r="E979" s="1">
        <v>1699</v>
      </c>
      <c r="F979" s="1">
        <v>6.7292458808618505E-2</v>
      </c>
      <c r="G979" s="1">
        <v>3.8418884664131814E-3</v>
      </c>
      <c r="H979" s="1">
        <v>-2.6987071019736688</v>
      </c>
      <c r="I979" s="1">
        <v>-5.561791245142218</v>
      </c>
    </row>
    <row r="980" spans="1:9" x14ac:dyDescent="0.25">
      <c r="A980" s="2" t="s">
        <v>939</v>
      </c>
      <c r="B980" s="1">
        <v>2008</v>
      </c>
      <c r="C980" s="1">
        <v>25248</v>
      </c>
      <c r="D980" s="1">
        <v>100</v>
      </c>
      <c r="E980" s="1">
        <v>10377</v>
      </c>
      <c r="F980" s="1">
        <v>0.41100285171102663</v>
      </c>
      <c r="G980" s="1">
        <v>3.960709759188847E-3</v>
      </c>
      <c r="H980" s="1">
        <v>-0.88915512604032232</v>
      </c>
      <c r="I980" s="1">
        <v>-5.531332037657509</v>
      </c>
    </row>
    <row r="981" spans="1:9" x14ac:dyDescent="0.25">
      <c r="A981" s="2" t="s">
        <v>969</v>
      </c>
      <c r="B981" s="1">
        <v>2008</v>
      </c>
      <c r="C981" s="1">
        <v>25248</v>
      </c>
      <c r="D981" s="1">
        <v>5190</v>
      </c>
      <c r="E981" s="1">
        <v>103252</v>
      </c>
      <c r="F981" s="1">
        <v>4.0895120405576684</v>
      </c>
      <c r="G981" s="1">
        <v>0.20556083650190113</v>
      </c>
      <c r="H981" s="1">
        <v>1.4084256574501219</v>
      </c>
      <c r="I981" s="1">
        <v>-1.5820132474856665</v>
      </c>
    </row>
    <row r="982" spans="1:9" x14ac:dyDescent="0.25">
      <c r="E982">
        <f>SUM(E8:E981)</f>
        <v>34003612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L5" sqref="L5"/>
    </sheetView>
  </sheetViews>
  <sheetFormatPr defaultRowHeight="15" x14ac:dyDescent="0.25"/>
  <cols>
    <col min="1" max="1" width="20.42578125" customWidth="1"/>
    <col min="2" max="2" width="17.28515625" customWidth="1"/>
    <col min="3" max="3" width="19.5703125" customWidth="1"/>
    <col min="4" max="4" width="19.85546875" customWidth="1"/>
    <col min="5" max="5" width="17.28515625" customWidth="1"/>
    <col min="6" max="6" width="20.5703125" customWidth="1"/>
    <col min="7" max="7" width="21" customWidth="1"/>
    <col min="8" max="8" width="22.42578125" customWidth="1"/>
    <col min="9" max="9" width="15.85546875" customWidth="1"/>
    <col min="11" max="11" width="18.28515625" customWidth="1"/>
    <col min="12" max="12" width="16.7109375" customWidth="1"/>
  </cols>
  <sheetData>
    <row r="1" spans="1:12" x14ac:dyDescent="0.25">
      <c r="A1" s="4" t="s">
        <v>983</v>
      </c>
      <c r="B1" s="4" t="s">
        <v>987</v>
      </c>
      <c r="C1" s="4" t="s">
        <v>989</v>
      </c>
      <c r="D1" s="4" t="s">
        <v>985</v>
      </c>
      <c r="G1" s="4" t="s">
        <v>984</v>
      </c>
      <c r="H1" s="4" t="s">
        <v>988</v>
      </c>
      <c r="I1" s="4" t="s">
        <v>990</v>
      </c>
      <c r="J1" s="4" t="s">
        <v>986</v>
      </c>
    </row>
    <row r="2" spans="1:12" x14ac:dyDescent="0.25">
      <c r="A2" s="149">
        <f>'1b-5 Year Daily Totals'!H1</f>
        <v>-0.85907423847868991</v>
      </c>
      <c r="B2" s="5">
        <f>SUM('1b-5 Year Daily Totals'!H8:H981)</f>
        <v>-836.73830827824395</v>
      </c>
      <c r="C2" s="5">
        <f>COUNT('1b-5 Year Daily Totals'!H8:H981)</f>
        <v>974</v>
      </c>
      <c r="D2" s="149">
        <f>'1b-5 Year Daily Totals'!H2</f>
        <v>1.5953511491327057</v>
      </c>
      <c r="G2" s="148">
        <f>'1b-5 Year Daily Totals'!I1</f>
        <v>-5.3130327231242926</v>
      </c>
      <c r="H2" s="5">
        <f>SUM('1b-5 Year Daily Totals'!I8:I981)</f>
        <v>-5174.8938723230613</v>
      </c>
      <c r="I2" s="5">
        <f>COUNT('1b-5 Year Daily Totals'!I8:I981)</f>
        <v>974</v>
      </c>
      <c r="J2" s="148">
        <f>'1b-5 Year Daily Totals'!I2</f>
        <v>1.6647907970381637</v>
      </c>
    </row>
    <row r="4" spans="1:12" x14ac:dyDescent="0.25">
      <c r="A4" s="4" t="s">
        <v>983</v>
      </c>
      <c r="D4" s="4" t="s">
        <v>985</v>
      </c>
      <c r="E4" s="4" t="s">
        <v>991</v>
      </c>
      <c r="F4" s="4" t="s">
        <v>992</v>
      </c>
      <c r="G4" s="4" t="s">
        <v>984</v>
      </c>
      <c r="J4" s="4" t="s">
        <v>986</v>
      </c>
      <c r="K4" s="4" t="s">
        <v>993</v>
      </c>
      <c r="L4" s="4" t="s">
        <v>994</v>
      </c>
    </row>
    <row r="5" spans="1:12" x14ac:dyDescent="0.25">
      <c r="A5" s="149">
        <f>A2</f>
        <v>-0.85907423847868991</v>
      </c>
      <c r="D5" s="149">
        <f>D2</f>
        <v>1.5953511491327057</v>
      </c>
      <c r="E5" s="5">
        <f>A5+(2.5*D2)</f>
        <v>3.1293036343530742</v>
      </c>
      <c r="F5" s="19">
        <f>EXP(E5)</f>
        <v>22.858056433675401</v>
      </c>
      <c r="G5" s="5">
        <v>-5.3119471283294972</v>
      </c>
      <c r="J5" s="148">
        <f>J2</f>
        <v>1.6647907970381637</v>
      </c>
      <c r="K5" s="5">
        <f>G2+(2.5*J5)</f>
        <v>-1.1510557305288831</v>
      </c>
      <c r="L5" s="19">
        <f>EXP(K5)</f>
        <v>0.31630266266941148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2"/>
  <sheetViews>
    <sheetView workbookViewId="0">
      <pane ySplit="4200" topLeftCell="A581"/>
      <selection activeCell="H4" activeCellId="1" sqref="H2 H4"/>
      <selection pane="bottomLeft" activeCell="H584" sqref="H584"/>
    </sheetView>
  </sheetViews>
  <sheetFormatPr defaultRowHeight="15" x14ac:dyDescent="0.25"/>
  <cols>
    <col min="1" max="8" width="18.5703125" customWidth="1"/>
    <col min="9" max="9" width="17.140625" customWidth="1"/>
  </cols>
  <sheetData>
    <row r="1" spans="1:11" x14ac:dyDescent="0.25">
      <c r="F1" s="18" t="s">
        <v>1261</v>
      </c>
      <c r="G1" s="21">
        <f>SUM(G9:G982)</f>
        <v>1251.4658100382264</v>
      </c>
      <c r="H1" s="142">
        <f>SUM(H9:H982)</f>
        <v>17.47280959079637</v>
      </c>
    </row>
    <row r="2" spans="1:11" x14ac:dyDescent="0.25">
      <c r="F2" t="s">
        <v>1262</v>
      </c>
      <c r="G2" s="21">
        <f>G1/5</f>
        <v>250.29316200764529</v>
      </c>
      <c r="H2" s="21">
        <f>H1/5</f>
        <v>3.494561918159274</v>
      </c>
    </row>
    <row r="3" spans="1:11" x14ac:dyDescent="0.25">
      <c r="K3">
        <f>STDEV(G9:G982)</f>
        <v>2.7263123941803307</v>
      </c>
    </row>
    <row r="4" spans="1:11" x14ac:dyDescent="0.25">
      <c r="F4" s="18" t="s">
        <v>1263</v>
      </c>
      <c r="G4" s="21">
        <f>STDEVA(G9:G982)*SQRT(365)</f>
        <v>52.086125156238772</v>
      </c>
      <c r="H4" s="21">
        <f>STDEVA(H9:H982)*SQRT(365)</f>
        <v>0.7622602751929094</v>
      </c>
      <c r="K4">
        <f>SQRT(365)</f>
        <v>19.104973174542799</v>
      </c>
    </row>
    <row r="5" spans="1:11" x14ac:dyDescent="0.25">
      <c r="F5" s="18"/>
      <c r="G5" s="21"/>
      <c r="H5" s="21"/>
      <c r="K5">
        <f>K3*K4</f>
        <v>52.086125156238772</v>
      </c>
    </row>
    <row r="6" spans="1:11" x14ac:dyDescent="0.25">
      <c r="F6" s="20" t="s">
        <v>1264</v>
      </c>
      <c r="G6" s="22">
        <f>G2+G4</f>
        <v>302.37928716388404</v>
      </c>
      <c r="H6" s="22">
        <f>H2+H4</f>
        <v>4.2568221933521837</v>
      </c>
    </row>
    <row r="8" spans="1:11" x14ac:dyDescent="0.25">
      <c r="A8" s="6" t="s">
        <v>0</v>
      </c>
      <c r="B8" s="6" t="s">
        <v>1</v>
      </c>
      <c r="C8" s="6" t="s">
        <v>5</v>
      </c>
      <c r="D8" s="6" t="s">
        <v>6</v>
      </c>
      <c r="E8" s="6" t="s">
        <v>992</v>
      </c>
      <c r="F8" s="6" t="s">
        <v>994</v>
      </c>
      <c r="G8" s="6" t="s">
        <v>995</v>
      </c>
      <c r="H8" s="6" t="s">
        <v>996</v>
      </c>
    </row>
    <row r="9" spans="1:11" x14ac:dyDescent="0.25">
      <c r="A9" s="7" t="s">
        <v>15</v>
      </c>
      <c r="B9" s="7">
        <v>2004</v>
      </c>
      <c r="C9" s="7">
        <v>0.37914939846296219</v>
      </c>
      <c r="D9" s="7">
        <v>1.0863879612119261E-3</v>
      </c>
      <c r="E9" s="8">
        <v>22.858056433675699</v>
      </c>
      <c r="F9" s="8" t="s">
        <v>998</v>
      </c>
      <c r="G9" s="7">
        <v>0.37914939846296219</v>
      </c>
      <c r="H9" s="7">
        <v>1.0863879612119261E-3</v>
      </c>
      <c r="I9">
        <f>IF(C9=G9,0,1)</f>
        <v>0</v>
      </c>
    </row>
    <row r="10" spans="1:11" x14ac:dyDescent="0.25">
      <c r="A10" s="7" t="s">
        <v>57</v>
      </c>
      <c r="B10" s="7">
        <v>2004</v>
      </c>
      <c r="C10" s="7">
        <v>0.29702651591357182</v>
      </c>
      <c r="D10" s="7">
        <v>6.6390375407395482E-3</v>
      </c>
      <c r="E10" s="8" t="s">
        <v>997</v>
      </c>
      <c r="F10" s="8" t="s">
        <v>998</v>
      </c>
      <c r="G10" s="7">
        <v>0.29702651591357182</v>
      </c>
      <c r="H10" s="7">
        <v>6.6390375407395482E-3</v>
      </c>
      <c r="I10">
        <f t="shared" ref="I10:I73" si="0">IF(C10=G10,0,1)</f>
        <v>0</v>
      </c>
    </row>
    <row r="11" spans="1:11" x14ac:dyDescent="0.25">
      <c r="A11" s="7" t="s">
        <v>250</v>
      </c>
      <c r="B11" s="7">
        <v>2004</v>
      </c>
      <c r="C11" s="7">
        <v>6.2809318794511723E-2</v>
      </c>
      <c r="D11" s="7">
        <v>6.4378545849595617E-4</v>
      </c>
      <c r="E11" s="8" t="s">
        <v>997</v>
      </c>
      <c r="F11" s="8" t="s">
        <v>998</v>
      </c>
      <c r="G11" s="7">
        <v>6.2809318794511723E-2</v>
      </c>
      <c r="H11" s="7">
        <v>6.4378545849595617E-4</v>
      </c>
      <c r="I11">
        <f t="shared" si="0"/>
        <v>0</v>
      </c>
    </row>
    <row r="12" spans="1:11" x14ac:dyDescent="0.25">
      <c r="A12" s="7" t="s">
        <v>378</v>
      </c>
      <c r="B12" s="7">
        <v>2004</v>
      </c>
      <c r="C12" s="7">
        <v>0.43656701404257031</v>
      </c>
      <c r="D12" s="7">
        <v>8.731340280851407E-3</v>
      </c>
      <c r="E12" s="8" t="s">
        <v>997</v>
      </c>
      <c r="F12" s="8" t="s">
        <v>998</v>
      </c>
      <c r="G12" s="7">
        <v>0.43656701404257031</v>
      </c>
      <c r="H12" s="7">
        <v>8.731340280851407E-3</v>
      </c>
      <c r="I12">
        <f t="shared" si="0"/>
        <v>0</v>
      </c>
    </row>
    <row r="13" spans="1:11" x14ac:dyDescent="0.25">
      <c r="A13" s="7" t="s">
        <v>407</v>
      </c>
      <c r="B13" s="7">
        <v>2004</v>
      </c>
      <c r="C13" s="7">
        <v>0.46111133464772863</v>
      </c>
      <c r="D13" s="7">
        <v>3.7420029775077457E-3</v>
      </c>
      <c r="E13" s="8" t="s">
        <v>997</v>
      </c>
      <c r="F13" s="8" t="s">
        <v>998</v>
      </c>
      <c r="G13" s="7">
        <v>0.46111133464772863</v>
      </c>
      <c r="H13" s="7">
        <v>3.7420029775077457E-3</v>
      </c>
      <c r="I13">
        <f t="shared" si="0"/>
        <v>0</v>
      </c>
    </row>
    <row r="14" spans="1:11" x14ac:dyDescent="0.25">
      <c r="A14" s="7" t="s">
        <v>460</v>
      </c>
      <c r="B14" s="7">
        <v>2004</v>
      </c>
      <c r="C14" s="7">
        <v>0.1881060636542872</v>
      </c>
      <c r="D14" s="7">
        <v>6.0354886733995894E-4</v>
      </c>
      <c r="E14" s="8" t="s">
        <v>997</v>
      </c>
      <c r="F14" s="8" t="s">
        <v>998</v>
      </c>
      <c r="G14" s="7">
        <v>0.1881060636542872</v>
      </c>
      <c r="H14" s="7">
        <v>6.0354886733995894E-4</v>
      </c>
      <c r="I14">
        <f t="shared" si="0"/>
        <v>0</v>
      </c>
    </row>
    <row r="15" spans="1:11" x14ac:dyDescent="0.25">
      <c r="A15" s="7" t="s">
        <v>494</v>
      </c>
      <c r="B15" s="7">
        <v>2004</v>
      </c>
      <c r="C15" s="7">
        <v>2.8970345632318029E-2</v>
      </c>
      <c r="D15" s="7">
        <v>1.6094636462398904E-4</v>
      </c>
      <c r="E15" s="8" t="s">
        <v>997</v>
      </c>
      <c r="F15" s="8" t="s">
        <v>998</v>
      </c>
      <c r="G15" s="7">
        <v>2.8970345632318029E-2</v>
      </c>
      <c r="H15" s="7">
        <v>1.6094636462398904E-4</v>
      </c>
      <c r="I15">
        <f t="shared" si="0"/>
        <v>0</v>
      </c>
    </row>
    <row r="16" spans="1:11" x14ac:dyDescent="0.25">
      <c r="A16" s="7" t="s">
        <v>634</v>
      </c>
      <c r="B16" s="7">
        <v>2004</v>
      </c>
      <c r="C16" s="7">
        <v>1.0639359433468796</v>
      </c>
      <c r="D16" s="7">
        <v>6.5988009495835517E-3</v>
      </c>
      <c r="E16" s="8" t="s">
        <v>997</v>
      </c>
      <c r="F16" s="8" t="s">
        <v>998</v>
      </c>
      <c r="G16" s="7">
        <v>1.0639359433468796</v>
      </c>
      <c r="H16" s="7">
        <v>6.5988009495835517E-3</v>
      </c>
      <c r="I16">
        <f t="shared" si="0"/>
        <v>0</v>
      </c>
    </row>
    <row r="17" spans="1:9" x14ac:dyDescent="0.25">
      <c r="A17" s="7" t="s">
        <v>666</v>
      </c>
      <c r="B17" s="7">
        <v>2004</v>
      </c>
      <c r="C17" s="7">
        <v>3.041886291393393E-2</v>
      </c>
      <c r="D17" s="7">
        <v>2.5349052428278278E-3</v>
      </c>
      <c r="E17" s="8" t="s">
        <v>997</v>
      </c>
      <c r="F17" s="8" t="s">
        <v>998</v>
      </c>
      <c r="G17" s="7">
        <v>3.041886291393393E-2</v>
      </c>
      <c r="H17" s="7">
        <v>2.5349052428278278E-3</v>
      </c>
      <c r="I17">
        <f t="shared" si="0"/>
        <v>0</v>
      </c>
    </row>
    <row r="18" spans="1:9" x14ac:dyDescent="0.25">
      <c r="A18" s="7" t="s">
        <v>814</v>
      </c>
      <c r="B18" s="7">
        <v>2004</v>
      </c>
      <c r="C18" s="7">
        <v>0.37741922504325431</v>
      </c>
      <c r="D18" s="7">
        <v>2.6958516074518167E-3</v>
      </c>
      <c r="E18" s="8" t="s">
        <v>997</v>
      </c>
      <c r="F18" s="8" t="s">
        <v>998</v>
      </c>
      <c r="G18" s="7">
        <v>0.37741922504325431</v>
      </c>
      <c r="H18" s="7">
        <v>2.6958516074518167E-3</v>
      </c>
      <c r="I18">
        <f t="shared" si="0"/>
        <v>0</v>
      </c>
    </row>
    <row r="19" spans="1:9" x14ac:dyDescent="0.25">
      <c r="A19" s="7" t="s">
        <v>911</v>
      </c>
      <c r="B19" s="7">
        <v>2004</v>
      </c>
      <c r="C19" s="7">
        <v>0.50504969219007767</v>
      </c>
      <c r="D19" s="7">
        <v>9.4555989216593573E-3</v>
      </c>
      <c r="E19" s="8" t="s">
        <v>997</v>
      </c>
      <c r="F19" s="8" t="s">
        <v>998</v>
      </c>
      <c r="G19" s="7">
        <v>0.50504969219007767</v>
      </c>
      <c r="H19" s="7">
        <v>9.4555989216593573E-3</v>
      </c>
      <c r="I19">
        <f t="shared" si="0"/>
        <v>0</v>
      </c>
    </row>
    <row r="20" spans="1:9" x14ac:dyDescent="0.25">
      <c r="A20" s="7" t="s">
        <v>940</v>
      </c>
      <c r="B20" s="7">
        <v>2004</v>
      </c>
      <c r="C20" s="7">
        <v>4.8283909387196719E-2</v>
      </c>
      <c r="D20" s="7">
        <v>1.6094636462398904E-4</v>
      </c>
      <c r="E20" s="8" t="s">
        <v>997</v>
      </c>
      <c r="F20" s="8" t="s">
        <v>998</v>
      </c>
      <c r="G20" s="7">
        <v>4.8283909387196719E-2</v>
      </c>
      <c r="H20" s="7">
        <v>1.6094636462398904E-4</v>
      </c>
      <c r="I20">
        <f t="shared" si="0"/>
        <v>0</v>
      </c>
    </row>
    <row r="21" spans="1:9" x14ac:dyDescent="0.25">
      <c r="A21" s="7" t="s">
        <v>86</v>
      </c>
      <c r="B21" s="7">
        <v>2004</v>
      </c>
      <c r="C21" s="7">
        <v>0.41073512252042005</v>
      </c>
      <c r="D21" s="7">
        <v>2.736088198607814E-3</v>
      </c>
      <c r="E21" s="8" t="s">
        <v>997</v>
      </c>
      <c r="F21" s="8" t="s">
        <v>998</v>
      </c>
      <c r="G21" s="7">
        <v>0.41073512252042005</v>
      </c>
      <c r="H21" s="7">
        <v>2.736088198607814E-3</v>
      </c>
      <c r="I21">
        <f t="shared" si="0"/>
        <v>0</v>
      </c>
    </row>
    <row r="22" spans="1:9" x14ac:dyDescent="0.25">
      <c r="A22" s="7" t="s">
        <v>119</v>
      </c>
      <c r="B22" s="7">
        <v>2004</v>
      </c>
      <c r="C22" s="7">
        <v>0.16283748440832094</v>
      </c>
      <c r="D22" s="7">
        <v>1.5289904639278961E-3</v>
      </c>
      <c r="E22" s="8" t="s">
        <v>997</v>
      </c>
      <c r="F22" s="8" t="s">
        <v>998</v>
      </c>
      <c r="G22" s="7">
        <v>0.16283748440832094</v>
      </c>
      <c r="H22" s="7">
        <v>1.5289904639278961E-3</v>
      </c>
      <c r="I22">
        <f t="shared" si="0"/>
        <v>0</v>
      </c>
    </row>
    <row r="23" spans="1:9" x14ac:dyDescent="0.25">
      <c r="A23" s="7" t="s">
        <v>149</v>
      </c>
      <c r="B23" s="7">
        <v>2004</v>
      </c>
      <c r="C23" s="7">
        <v>0.12384822757815958</v>
      </c>
      <c r="D23" s="7">
        <v>3.0579809278557923E-3</v>
      </c>
      <c r="E23" s="8" t="s">
        <v>997</v>
      </c>
      <c r="F23" s="8" t="s">
        <v>998</v>
      </c>
      <c r="G23" s="7">
        <v>0.12384822757815958</v>
      </c>
      <c r="H23" s="7">
        <v>3.0579809278557923E-3</v>
      </c>
      <c r="I23">
        <f t="shared" si="0"/>
        <v>0</v>
      </c>
    </row>
    <row r="24" spans="1:9" x14ac:dyDescent="0.25">
      <c r="A24" s="7" t="s">
        <v>179</v>
      </c>
      <c r="B24" s="7">
        <v>2004</v>
      </c>
      <c r="C24" s="7">
        <v>0.67738301211121399</v>
      </c>
      <c r="D24" s="7">
        <v>1.8508831931758742E-3</v>
      </c>
      <c r="E24" s="8" t="s">
        <v>997</v>
      </c>
      <c r="F24" s="8" t="s">
        <v>998</v>
      </c>
      <c r="G24" s="7">
        <v>0.67738301211121399</v>
      </c>
      <c r="H24" s="7">
        <v>1.8508831931758742E-3</v>
      </c>
      <c r="I24">
        <f t="shared" si="0"/>
        <v>0</v>
      </c>
    </row>
    <row r="25" spans="1:9" x14ac:dyDescent="0.25">
      <c r="A25" s="7" t="s">
        <v>219</v>
      </c>
      <c r="B25" s="7">
        <v>2004</v>
      </c>
      <c r="C25" s="7">
        <v>3.7017663863517486E-2</v>
      </c>
      <c r="D25" s="7">
        <v>2.0118295577998632E-4</v>
      </c>
      <c r="E25" s="8" t="s">
        <v>997</v>
      </c>
      <c r="F25" s="8" t="s">
        <v>998</v>
      </c>
      <c r="G25" s="7">
        <v>3.7017663863517486E-2</v>
      </c>
      <c r="H25" s="7">
        <v>2.0118295577998632E-4</v>
      </c>
      <c r="I25">
        <f t="shared" si="0"/>
        <v>0</v>
      </c>
    </row>
    <row r="26" spans="1:9" x14ac:dyDescent="0.25">
      <c r="A26" s="7" t="s">
        <v>253</v>
      </c>
      <c r="B26" s="7">
        <v>2004</v>
      </c>
      <c r="C26" s="7">
        <v>3.1384541101677862E-2</v>
      </c>
      <c r="D26" s="7">
        <v>5.2307568502796438E-4</v>
      </c>
      <c r="E26" s="8" t="s">
        <v>997</v>
      </c>
      <c r="F26" s="8" t="s">
        <v>998</v>
      </c>
      <c r="G26" s="7">
        <v>3.1384541101677862E-2</v>
      </c>
      <c r="H26" s="7">
        <v>5.2307568502796438E-4</v>
      </c>
      <c r="I26">
        <f t="shared" si="0"/>
        <v>0</v>
      </c>
    </row>
    <row r="27" spans="1:9" x14ac:dyDescent="0.25">
      <c r="A27" s="7" t="s">
        <v>317</v>
      </c>
      <c r="B27" s="7">
        <v>2004</v>
      </c>
      <c r="C27" s="7">
        <v>6.5545406993119545E-2</v>
      </c>
      <c r="D27" s="7">
        <v>9.2544159658793708E-4</v>
      </c>
      <c r="E27" s="8" t="s">
        <v>997</v>
      </c>
      <c r="F27" s="8" t="s">
        <v>998</v>
      </c>
      <c r="G27" s="7">
        <v>6.5545406993119545E-2</v>
      </c>
      <c r="H27" s="7">
        <v>9.2544159658793708E-4</v>
      </c>
      <c r="I27">
        <f t="shared" si="0"/>
        <v>0</v>
      </c>
    </row>
    <row r="28" spans="1:9" x14ac:dyDescent="0.25">
      <c r="A28" s="7" t="s">
        <v>382</v>
      </c>
      <c r="B28" s="7">
        <v>2004</v>
      </c>
      <c r="C28" s="7">
        <v>0.30443004868627532</v>
      </c>
      <c r="D28" s="7">
        <v>6.0676779463243874E-2</v>
      </c>
      <c r="E28" s="8" t="s">
        <v>997</v>
      </c>
      <c r="F28" s="8" t="s">
        <v>998</v>
      </c>
      <c r="G28" s="7">
        <v>0.30443004868627532</v>
      </c>
      <c r="H28" s="7">
        <v>6.0676779463243874E-2</v>
      </c>
      <c r="I28">
        <f t="shared" si="0"/>
        <v>0</v>
      </c>
    </row>
    <row r="29" spans="1:9" x14ac:dyDescent="0.25">
      <c r="A29" s="7" t="s">
        <v>409</v>
      </c>
      <c r="B29" s="7">
        <v>2004</v>
      </c>
      <c r="C29" s="7">
        <v>0.57642940490081684</v>
      </c>
      <c r="D29" s="7">
        <v>3.0338389731621937E-2</v>
      </c>
      <c r="E29" s="8" t="s">
        <v>997</v>
      </c>
      <c r="F29" s="8" t="s">
        <v>998</v>
      </c>
      <c r="G29" s="7">
        <v>0.57642940490081684</v>
      </c>
      <c r="H29" s="7">
        <v>3.0338389731621937E-2</v>
      </c>
      <c r="I29">
        <f t="shared" si="0"/>
        <v>0</v>
      </c>
    </row>
    <row r="30" spans="1:9" x14ac:dyDescent="0.25">
      <c r="A30" s="7" t="s">
        <v>436</v>
      </c>
      <c r="B30" s="7">
        <v>2004</v>
      </c>
      <c r="C30" s="7">
        <v>2.350299762604112</v>
      </c>
      <c r="D30" s="7">
        <v>3.1022411781273889E-2</v>
      </c>
      <c r="E30" s="8" t="s">
        <v>997</v>
      </c>
      <c r="F30" s="8" t="s">
        <v>998</v>
      </c>
      <c r="G30" s="7">
        <v>2.350299762604112</v>
      </c>
      <c r="H30" s="7">
        <v>3.1022411781273889E-2</v>
      </c>
      <c r="I30">
        <f t="shared" si="0"/>
        <v>0</v>
      </c>
    </row>
    <row r="31" spans="1:9" x14ac:dyDescent="0.25">
      <c r="A31" s="7" t="s">
        <v>498</v>
      </c>
      <c r="B31" s="7">
        <v>2004</v>
      </c>
      <c r="C31" s="7">
        <v>0.55429927976501836</v>
      </c>
      <c r="D31" s="7">
        <v>1.9313563754878686E-3</v>
      </c>
      <c r="E31" s="8" t="s">
        <v>997</v>
      </c>
      <c r="F31" s="8" t="s">
        <v>998</v>
      </c>
      <c r="G31" s="7">
        <v>0.55429927976501836</v>
      </c>
      <c r="H31" s="7">
        <v>1.9313563754878686E-3</v>
      </c>
      <c r="I31">
        <f t="shared" si="0"/>
        <v>0</v>
      </c>
    </row>
    <row r="32" spans="1:9" x14ac:dyDescent="0.25">
      <c r="A32" s="7" t="s">
        <v>531</v>
      </c>
      <c r="B32" s="7">
        <v>2004</v>
      </c>
      <c r="C32" s="7">
        <v>3.9443527944312557</v>
      </c>
      <c r="D32" s="7">
        <v>2.3618879008570393E-2</v>
      </c>
      <c r="E32" s="8" t="s">
        <v>997</v>
      </c>
      <c r="F32" s="8" t="s">
        <v>998</v>
      </c>
      <c r="G32" s="7">
        <v>3.9443527944312557</v>
      </c>
      <c r="H32" s="7">
        <v>2.3618879008570393E-2</v>
      </c>
      <c r="I32">
        <f t="shared" si="0"/>
        <v>0</v>
      </c>
    </row>
    <row r="33" spans="1:9" x14ac:dyDescent="0.25">
      <c r="A33" s="7" t="s">
        <v>567</v>
      </c>
      <c r="B33" s="7">
        <v>2004</v>
      </c>
      <c r="C33" s="7">
        <v>1.207097734679918E-2</v>
      </c>
      <c r="D33" s="7">
        <v>4.0236591155997265E-4</v>
      </c>
      <c r="E33" s="8" t="s">
        <v>997</v>
      </c>
      <c r="F33" s="8" t="s">
        <v>998</v>
      </c>
      <c r="G33" s="7">
        <v>1.207097734679918E-2</v>
      </c>
      <c r="H33" s="7">
        <v>4.0236591155997265E-4</v>
      </c>
      <c r="I33">
        <f t="shared" si="0"/>
        <v>0</v>
      </c>
    </row>
    <row r="34" spans="1:9" x14ac:dyDescent="0.25">
      <c r="A34" s="7" t="s">
        <v>637</v>
      </c>
      <c r="B34" s="7">
        <v>2004</v>
      </c>
      <c r="C34" s="7">
        <v>2.7159699030298152E-2</v>
      </c>
      <c r="D34" s="7">
        <v>1.8106466020198768E-3</v>
      </c>
      <c r="E34" s="8" t="s">
        <v>997</v>
      </c>
      <c r="F34" s="8" t="s">
        <v>998</v>
      </c>
      <c r="G34" s="7">
        <v>2.7159699030298152E-2</v>
      </c>
      <c r="H34" s="7">
        <v>1.8106466020198768E-3</v>
      </c>
      <c r="I34">
        <f t="shared" si="0"/>
        <v>0</v>
      </c>
    </row>
    <row r="35" spans="1:9" x14ac:dyDescent="0.25">
      <c r="A35" s="7" t="s">
        <v>727</v>
      </c>
      <c r="B35" s="7">
        <v>2004</v>
      </c>
      <c r="C35" s="7">
        <v>0.14485172816159014</v>
      </c>
      <c r="D35" s="7">
        <v>2.4141954693598358E-3</v>
      </c>
      <c r="E35" s="8" t="s">
        <v>997</v>
      </c>
      <c r="F35" s="8" t="s">
        <v>998</v>
      </c>
      <c r="G35" s="7">
        <v>0.14485172816159014</v>
      </c>
      <c r="H35" s="7">
        <v>2.4141954693598358E-3</v>
      </c>
      <c r="I35">
        <f t="shared" si="0"/>
        <v>0</v>
      </c>
    </row>
    <row r="36" spans="1:9" x14ac:dyDescent="0.25">
      <c r="A36" s="7" t="s">
        <v>757</v>
      </c>
      <c r="B36" s="7">
        <v>2004</v>
      </c>
      <c r="C36" s="7">
        <v>1.1069488592926406</v>
      </c>
      <c r="D36" s="7">
        <v>7.0816400434555189E-3</v>
      </c>
      <c r="E36" s="8" t="s">
        <v>997</v>
      </c>
      <c r="F36" s="8" t="s">
        <v>998</v>
      </c>
      <c r="G36" s="7">
        <v>1.1069488592926406</v>
      </c>
      <c r="H36" s="7">
        <v>7.0816400434555189E-3</v>
      </c>
      <c r="I36">
        <f t="shared" si="0"/>
        <v>0</v>
      </c>
    </row>
    <row r="37" spans="1:9" x14ac:dyDescent="0.25">
      <c r="A37" s="7" t="s">
        <v>846</v>
      </c>
      <c r="B37" s="7">
        <v>2004</v>
      </c>
      <c r="C37" s="7">
        <v>0.11105299159055244</v>
      </c>
      <c r="D37" s="7">
        <v>4.8283909387196716E-4</v>
      </c>
      <c r="E37" s="8" t="s">
        <v>997</v>
      </c>
      <c r="F37" s="8" t="s">
        <v>998</v>
      </c>
      <c r="G37" s="7">
        <v>0.11105299159055244</v>
      </c>
      <c r="H37" s="7">
        <v>4.8283909387196716E-4</v>
      </c>
      <c r="I37">
        <f t="shared" si="0"/>
        <v>0</v>
      </c>
    </row>
    <row r="38" spans="1:9" x14ac:dyDescent="0.25">
      <c r="A38" s="7" t="s">
        <v>886</v>
      </c>
      <c r="B38" s="7">
        <v>2004</v>
      </c>
      <c r="C38" s="7">
        <v>0.38687482396491368</v>
      </c>
      <c r="D38" s="7">
        <v>1.0984589385587253E-2</v>
      </c>
      <c r="E38" s="8" t="s">
        <v>997</v>
      </c>
      <c r="F38" s="8" t="s">
        <v>998</v>
      </c>
      <c r="G38" s="7">
        <v>0.38687482396491368</v>
      </c>
      <c r="H38" s="7">
        <v>1.0984589385587253E-2</v>
      </c>
      <c r="I38">
        <f t="shared" si="0"/>
        <v>0</v>
      </c>
    </row>
    <row r="39" spans="1:9" x14ac:dyDescent="0.25">
      <c r="A39" s="7" t="s">
        <v>913</v>
      </c>
      <c r="B39" s="7">
        <v>2004</v>
      </c>
      <c r="C39" s="7">
        <v>2.9439504285196958</v>
      </c>
      <c r="D39" s="7">
        <v>4.912887780147266E-2</v>
      </c>
      <c r="E39" s="8" t="s">
        <v>997</v>
      </c>
      <c r="F39" s="8" t="s">
        <v>998</v>
      </c>
      <c r="G39" s="7">
        <v>2.9439504285196958</v>
      </c>
      <c r="H39" s="7">
        <v>4.912887780147266E-2</v>
      </c>
      <c r="I39">
        <f t="shared" si="0"/>
        <v>0</v>
      </c>
    </row>
    <row r="40" spans="1:9" x14ac:dyDescent="0.25">
      <c r="A40" s="7" t="s">
        <v>944</v>
      </c>
      <c r="B40" s="7">
        <v>2004</v>
      </c>
      <c r="C40" s="7">
        <v>0.50698104856556547</v>
      </c>
      <c r="D40" s="7">
        <v>2.8165613809198083E-3</v>
      </c>
      <c r="E40" s="8" t="s">
        <v>997</v>
      </c>
      <c r="F40" s="8" t="s">
        <v>998</v>
      </c>
      <c r="G40" s="7">
        <v>0.50698104856556547</v>
      </c>
      <c r="H40" s="7">
        <v>2.8165613809198083E-3</v>
      </c>
      <c r="I40">
        <f t="shared" si="0"/>
        <v>0</v>
      </c>
    </row>
    <row r="41" spans="1:9" x14ac:dyDescent="0.25">
      <c r="A41" s="7" t="s">
        <v>970</v>
      </c>
      <c r="B41" s="7">
        <v>2004</v>
      </c>
      <c r="C41" s="7">
        <v>1.5787631271878646</v>
      </c>
      <c r="D41" s="7">
        <v>2.9734840864281978E-2</v>
      </c>
      <c r="E41" s="8" t="s">
        <v>997</v>
      </c>
      <c r="F41" s="8" t="s">
        <v>998</v>
      </c>
      <c r="G41" s="7">
        <v>1.5787631271878646</v>
      </c>
      <c r="H41" s="7">
        <v>2.9734840864281978E-2</v>
      </c>
      <c r="I41">
        <f t="shared" si="0"/>
        <v>0</v>
      </c>
    </row>
    <row r="42" spans="1:9" x14ac:dyDescent="0.25">
      <c r="A42" s="7" t="s">
        <v>22</v>
      </c>
      <c r="B42" s="7">
        <v>2004</v>
      </c>
      <c r="C42" s="7">
        <v>3.0315454874663019</v>
      </c>
      <c r="D42" s="7">
        <v>1.3599967810727075E-2</v>
      </c>
      <c r="E42" s="8" t="s">
        <v>997</v>
      </c>
      <c r="F42" s="8" t="s">
        <v>998</v>
      </c>
      <c r="G42" s="7">
        <v>3.0315454874663019</v>
      </c>
      <c r="H42" s="7">
        <v>1.3599967810727075E-2</v>
      </c>
      <c r="I42">
        <f t="shared" si="0"/>
        <v>0</v>
      </c>
    </row>
    <row r="43" spans="1:9" x14ac:dyDescent="0.25">
      <c r="A43" s="7" t="s">
        <v>61</v>
      </c>
      <c r="B43" s="7">
        <v>2004</v>
      </c>
      <c r="C43" s="7">
        <v>0.12956182352231119</v>
      </c>
      <c r="D43" s="7">
        <v>1.1266245523679234E-3</v>
      </c>
      <c r="E43" s="8" t="s">
        <v>997</v>
      </c>
      <c r="F43" s="8" t="s">
        <v>998</v>
      </c>
      <c r="G43" s="7">
        <v>0.12956182352231119</v>
      </c>
      <c r="H43" s="7">
        <v>1.1266245523679234E-3</v>
      </c>
      <c r="I43">
        <f t="shared" si="0"/>
        <v>0</v>
      </c>
    </row>
    <row r="44" spans="1:9" x14ac:dyDescent="0.25">
      <c r="A44" s="7" t="s">
        <v>90</v>
      </c>
      <c r="B44" s="7">
        <v>2004</v>
      </c>
      <c r="C44" s="7">
        <v>0.88174465859252404</v>
      </c>
      <c r="D44" s="7">
        <v>1.1306482114835231E-2</v>
      </c>
      <c r="E44" s="8" t="s">
        <v>997</v>
      </c>
      <c r="F44" s="8" t="s">
        <v>998</v>
      </c>
      <c r="G44" s="7">
        <v>0.88174465859252404</v>
      </c>
      <c r="H44" s="7">
        <v>1.1306482114835231E-2</v>
      </c>
      <c r="I44">
        <f t="shared" si="0"/>
        <v>0</v>
      </c>
    </row>
    <row r="45" spans="1:9" x14ac:dyDescent="0.25">
      <c r="A45" s="7" t="s">
        <v>121</v>
      </c>
      <c r="B45" s="7">
        <v>2004</v>
      </c>
      <c r="C45" s="7">
        <v>0.78006679274131896</v>
      </c>
      <c r="D45" s="7">
        <v>6.4780911761155597E-3</v>
      </c>
      <c r="E45" s="8" t="s">
        <v>997</v>
      </c>
      <c r="F45" s="8" t="s">
        <v>998</v>
      </c>
      <c r="G45" s="7">
        <v>0.78006679274131896</v>
      </c>
      <c r="H45" s="7">
        <v>6.4780911761155597E-3</v>
      </c>
      <c r="I45">
        <f t="shared" si="0"/>
        <v>0</v>
      </c>
    </row>
    <row r="46" spans="1:9" x14ac:dyDescent="0.25">
      <c r="A46" s="7" t="s">
        <v>257</v>
      </c>
      <c r="B46" s="7">
        <v>2004</v>
      </c>
      <c r="C46" s="7">
        <v>0.19587172574739467</v>
      </c>
      <c r="D46" s="7">
        <v>2.6958516074518167E-3</v>
      </c>
      <c r="E46" s="8" t="s">
        <v>997</v>
      </c>
      <c r="F46" s="8" t="s">
        <v>998</v>
      </c>
      <c r="G46" s="7">
        <v>0.19587172574739467</v>
      </c>
      <c r="H46" s="7">
        <v>2.6958516074518167E-3</v>
      </c>
      <c r="I46">
        <f t="shared" si="0"/>
        <v>0</v>
      </c>
    </row>
    <row r="47" spans="1:9" x14ac:dyDescent="0.25">
      <c r="A47" s="7" t="s">
        <v>319</v>
      </c>
      <c r="B47" s="7">
        <v>2004</v>
      </c>
      <c r="C47" s="7">
        <v>0.4354806260813584</v>
      </c>
      <c r="D47" s="7">
        <v>2.5751418339838247E-3</v>
      </c>
      <c r="E47" s="8" t="s">
        <v>997</v>
      </c>
      <c r="F47" s="8" t="s">
        <v>998</v>
      </c>
      <c r="G47" s="7">
        <v>0.4354806260813584</v>
      </c>
      <c r="H47" s="7">
        <v>2.5751418339838247E-3</v>
      </c>
      <c r="I47">
        <f t="shared" si="0"/>
        <v>0</v>
      </c>
    </row>
    <row r="48" spans="1:9" x14ac:dyDescent="0.25">
      <c r="A48" s="7" t="s">
        <v>386</v>
      </c>
      <c r="B48" s="7">
        <v>2004</v>
      </c>
      <c r="C48" s="7">
        <v>1.0018911197843319</v>
      </c>
      <c r="D48" s="7">
        <v>1.0541986882871283E-2</v>
      </c>
      <c r="E48" s="8" t="s">
        <v>997</v>
      </c>
      <c r="F48" s="8" t="s">
        <v>998</v>
      </c>
      <c r="G48" s="7">
        <v>1.0018911197843319</v>
      </c>
      <c r="H48" s="7">
        <v>1.0541986882871283E-2</v>
      </c>
      <c r="I48">
        <f t="shared" si="0"/>
        <v>0</v>
      </c>
    </row>
    <row r="49" spans="1:11" x14ac:dyDescent="0.25">
      <c r="A49" s="7" t="s">
        <v>410</v>
      </c>
      <c r="B49" s="7">
        <v>2004</v>
      </c>
      <c r="C49" s="7">
        <v>0.26181949865207421</v>
      </c>
      <c r="D49" s="7">
        <v>3.4201102482597674E-3</v>
      </c>
      <c r="E49" s="8" t="s">
        <v>997</v>
      </c>
      <c r="F49" s="8" t="s">
        <v>998</v>
      </c>
      <c r="G49" s="7">
        <v>0.26181949865207421</v>
      </c>
      <c r="H49" s="7">
        <v>3.4201102482597674E-3</v>
      </c>
      <c r="I49">
        <f t="shared" si="0"/>
        <v>0</v>
      </c>
    </row>
    <row r="50" spans="1:11" x14ac:dyDescent="0.25">
      <c r="A50" s="7" t="s">
        <v>605</v>
      </c>
      <c r="B50" s="7">
        <v>2004</v>
      </c>
      <c r="C50" s="7">
        <v>0.80227739105942941</v>
      </c>
      <c r="D50" s="7">
        <v>4.1041322979117213E-3</v>
      </c>
      <c r="E50" s="8" t="s">
        <v>997</v>
      </c>
      <c r="F50" s="8" t="s">
        <v>998</v>
      </c>
      <c r="G50" s="7">
        <v>0.80227739105942941</v>
      </c>
      <c r="H50" s="7">
        <v>4.1041322979117213E-3</v>
      </c>
      <c r="I50">
        <f t="shared" si="0"/>
        <v>0</v>
      </c>
    </row>
    <row r="51" spans="1:11" x14ac:dyDescent="0.25">
      <c r="A51" s="7" t="s">
        <v>699</v>
      </c>
      <c r="B51" s="7">
        <v>2004</v>
      </c>
      <c r="C51" s="7">
        <v>0.11592161912042812</v>
      </c>
      <c r="D51" s="7">
        <v>1.7301734197078824E-3</v>
      </c>
      <c r="E51" s="8" t="s">
        <v>997</v>
      </c>
      <c r="F51" s="8" t="s">
        <v>998</v>
      </c>
      <c r="G51" s="7">
        <v>0.11592161912042812</v>
      </c>
      <c r="H51" s="7">
        <v>1.7301734197078824E-3</v>
      </c>
      <c r="I51">
        <f t="shared" si="0"/>
        <v>0</v>
      </c>
    </row>
    <row r="52" spans="1:11" x14ac:dyDescent="0.25">
      <c r="A52" s="7" t="s">
        <v>731</v>
      </c>
      <c r="B52" s="7">
        <v>2004</v>
      </c>
      <c r="C52" s="7">
        <v>0.36212932040397539</v>
      </c>
      <c r="D52" s="7">
        <v>2.0118295577998633E-3</v>
      </c>
      <c r="E52" s="8" t="s">
        <v>997</v>
      </c>
      <c r="F52" s="8" t="s">
        <v>998</v>
      </c>
      <c r="G52" s="7">
        <v>0.36212932040397539</v>
      </c>
      <c r="H52" s="7">
        <v>2.0118295577998633E-3</v>
      </c>
      <c r="I52">
        <f t="shared" si="0"/>
        <v>0</v>
      </c>
    </row>
    <row r="53" spans="1:11" x14ac:dyDescent="0.25">
      <c r="A53" s="7" t="s">
        <v>759</v>
      </c>
      <c r="B53" s="7">
        <v>2004</v>
      </c>
      <c r="C53" s="7">
        <v>1.4178167625638756</v>
      </c>
      <c r="D53" s="7">
        <v>3.2068563151329818E-2</v>
      </c>
      <c r="E53" s="8" t="s">
        <v>997</v>
      </c>
      <c r="F53" s="8" t="s">
        <v>998</v>
      </c>
      <c r="G53" s="7">
        <v>1.4178167625638756</v>
      </c>
      <c r="H53" s="7">
        <v>3.2068563151329818E-2</v>
      </c>
      <c r="I53">
        <f t="shared" si="0"/>
        <v>0</v>
      </c>
    </row>
    <row r="54" spans="1:11" x14ac:dyDescent="0.25">
      <c r="A54" s="7" t="s">
        <v>889</v>
      </c>
      <c r="B54" s="7">
        <v>2004</v>
      </c>
      <c r="C54" s="7">
        <v>13.155071822315213</v>
      </c>
      <c r="D54" s="7">
        <v>0.21031666197239771</v>
      </c>
      <c r="E54" s="8" t="s">
        <v>997</v>
      </c>
      <c r="F54" s="8" t="s">
        <v>998</v>
      </c>
      <c r="G54" s="7">
        <v>13.155071822315213</v>
      </c>
      <c r="H54" s="7">
        <v>0.21031666197239771</v>
      </c>
      <c r="I54">
        <f t="shared" si="0"/>
        <v>0</v>
      </c>
    </row>
    <row r="55" spans="1:11" x14ac:dyDescent="0.25">
      <c r="A55" s="7" t="s">
        <v>949</v>
      </c>
      <c r="B55" s="7">
        <v>2004</v>
      </c>
      <c r="C55" s="7">
        <v>19.171850480827263</v>
      </c>
      <c r="D55" s="7">
        <v>0.18911197843318714</v>
      </c>
      <c r="E55" s="8" t="s">
        <v>997</v>
      </c>
      <c r="F55" s="8" t="s">
        <v>998</v>
      </c>
      <c r="G55" s="7">
        <v>19.171850480827263</v>
      </c>
      <c r="H55" s="7">
        <v>0.18911197843318714</v>
      </c>
      <c r="I55">
        <f t="shared" si="0"/>
        <v>0</v>
      </c>
    </row>
    <row r="56" spans="1:11" x14ac:dyDescent="0.25">
      <c r="A56" s="7" t="s">
        <v>26</v>
      </c>
      <c r="B56" s="7">
        <v>2004</v>
      </c>
      <c r="C56" s="7">
        <v>32.112581982054479</v>
      </c>
      <c r="D56" s="7">
        <v>0.13632157083651872</v>
      </c>
      <c r="E56" s="8" t="s">
        <v>997</v>
      </c>
      <c r="F56" s="8" t="s">
        <v>998</v>
      </c>
      <c r="G56" s="7">
        <v>22.858056433675696</v>
      </c>
      <c r="H56" s="7">
        <v>0.13632157083651872</v>
      </c>
      <c r="I56">
        <f t="shared" si="0"/>
        <v>1</v>
      </c>
      <c r="J56">
        <f>C56-G56</f>
        <v>9.2545255483787834</v>
      </c>
      <c r="K56">
        <f>D56-H56</f>
        <v>0</v>
      </c>
    </row>
    <row r="57" spans="1:11" x14ac:dyDescent="0.25">
      <c r="A57" s="7" t="s">
        <v>64</v>
      </c>
      <c r="B57" s="7">
        <v>2004</v>
      </c>
      <c r="C57" s="7">
        <v>1.5996459179978273</v>
      </c>
      <c r="D57" s="7">
        <v>6.5988009495835517E-3</v>
      </c>
      <c r="E57" s="8" t="s">
        <v>997</v>
      </c>
      <c r="F57" s="8" t="s">
        <v>998</v>
      </c>
      <c r="G57" s="7">
        <v>1.5996459179978273</v>
      </c>
      <c r="H57" s="7">
        <v>6.5988009495835517E-3</v>
      </c>
      <c r="I57">
        <f t="shared" si="0"/>
        <v>0</v>
      </c>
    </row>
    <row r="58" spans="1:11" x14ac:dyDescent="0.25">
      <c r="A58" s="7" t="s">
        <v>93</v>
      </c>
      <c r="B58" s="7">
        <v>2004</v>
      </c>
      <c r="C58" s="7">
        <v>1.574055446022613</v>
      </c>
      <c r="D58" s="7">
        <v>1.0461513700559288E-3</v>
      </c>
      <c r="E58" s="8" t="s">
        <v>997</v>
      </c>
      <c r="F58" s="8" t="s">
        <v>998</v>
      </c>
      <c r="G58" s="7">
        <v>1.574055446022613</v>
      </c>
      <c r="H58" s="7">
        <v>1.0461513700559288E-3</v>
      </c>
      <c r="I58">
        <f t="shared" si="0"/>
        <v>0</v>
      </c>
    </row>
    <row r="59" spans="1:11" x14ac:dyDescent="0.25">
      <c r="A59" s="7" t="s">
        <v>225</v>
      </c>
      <c r="B59" s="7">
        <v>2004</v>
      </c>
      <c r="C59" s="7">
        <v>8.892286645475396E-2</v>
      </c>
      <c r="D59" s="7">
        <v>1.0461513700559288E-3</v>
      </c>
      <c r="E59" s="8" t="s">
        <v>997</v>
      </c>
      <c r="F59" s="8" t="s">
        <v>998</v>
      </c>
      <c r="G59" s="7">
        <v>8.892286645475396E-2</v>
      </c>
      <c r="H59" s="7">
        <v>1.0461513700559288E-3</v>
      </c>
      <c r="I59">
        <f t="shared" si="0"/>
        <v>0</v>
      </c>
    </row>
    <row r="60" spans="1:11" x14ac:dyDescent="0.25">
      <c r="A60" s="7" t="s">
        <v>261</v>
      </c>
      <c r="B60" s="7">
        <v>2004</v>
      </c>
      <c r="C60" s="7">
        <v>0.11998551482718384</v>
      </c>
      <c r="D60" s="7">
        <v>1.8508831931758742E-3</v>
      </c>
      <c r="E60" s="8" t="s">
        <v>997</v>
      </c>
      <c r="F60" s="8" t="s">
        <v>998</v>
      </c>
      <c r="G60" s="7">
        <v>0.11998551482718384</v>
      </c>
      <c r="H60" s="7">
        <v>1.8508831931758742E-3</v>
      </c>
      <c r="I60">
        <f t="shared" si="0"/>
        <v>0</v>
      </c>
    </row>
    <row r="61" spans="1:11" x14ac:dyDescent="0.25">
      <c r="A61" s="7" t="s">
        <v>414</v>
      </c>
      <c r="B61" s="7">
        <v>2004</v>
      </c>
      <c r="C61" s="7">
        <v>2.3578642417414395E-2</v>
      </c>
      <c r="D61" s="7">
        <v>2.4946686516718304E-3</v>
      </c>
      <c r="E61" s="8" t="s">
        <v>997</v>
      </c>
      <c r="F61" s="8" t="s">
        <v>998</v>
      </c>
      <c r="G61" s="7">
        <v>2.3578642417414395E-2</v>
      </c>
      <c r="H61" s="7">
        <v>2.4946686516718304E-3</v>
      </c>
      <c r="I61">
        <f t="shared" si="0"/>
        <v>0</v>
      </c>
    </row>
    <row r="62" spans="1:11" x14ac:dyDescent="0.25">
      <c r="A62" s="7" t="s">
        <v>469</v>
      </c>
      <c r="B62" s="7">
        <v>2004</v>
      </c>
      <c r="C62" s="7">
        <v>1.2536514706474067</v>
      </c>
      <c r="D62" s="7">
        <v>5.5928861706836201E-3</v>
      </c>
      <c r="E62" s="8" t="s">
        <v>997</v>
      </c>
      <c r="F62" s="8" t="s">
        <v>998</v>
      </c>
      <c r="G62" s="7">
        <v>1.2536514706474067</v>
      </c>
      <c r="H62" s="7">
        <v>5.5928861706836201E-3</v>
      </c>
      <c r="I62">
        <f t="shared" si="0"/>
        <v>0</v>
      </c>
    </row>
    <row r="63" spans="1:11" x14ac:dyDescent="0.25">
      <c r="A63" s="7" t="s">
        <v>505</v>
      </c>
      <c r="B63" s="7">
        <v>2004</v>
      </c>
      <c r="C63" s="7">
        <v>8.0473182311994532E-3</v>
      </c>
      <c r="D63" s="7">
        <v>2.0118295577998632E-4</v>
      </c>
      <c r="E63" s="8" t="s">
        <v>997</v>
      </c>
      <c r="F63" s="8" t="s">
        <v>998</v>
      </c>
      <c r="G63" s="7">
        <v>8.0473182311994532E-3</v>
      </c>
      <c r="H63" s="7">
        <v>2.0118295577998632E-4</v>
      </c>
      <c r="I63">
        <f t="shared" si="0"/>
        <v>0</v>
      </c>
    </row>
    <row r="64" spans="1:11" x14ac:dyDescent="0.25">
      <c r="A64" s="7" t="s">
        <v>536</v>
      </c>
      <c r="B64" s="7">
        <v>2004</v>
      </c>
      <c r="C64" s="7">
        <v>1.4688367601496801</v>
      </c>
      <c r="D64" s="7">
        <v>1.0984589385587253E-2</v>
      </c>
      <c r="E64" s="8" t="s">
        <v>997</v>
      </c>
      <c r="F64" s="8" t="s">
        <v>998</v>
      </c>
      <c r="G64" s="7">
        <v>1.4688367601496801</v>
      </c>
      <c r="H64" s="7">
        <v>1.0984589385587253E-2</v>
      </c>
      <c r="I64">
        <f t="shared" si="0"/>
        <v>0</v>
      </c>
    </row>
    <row r="65" spans="1:9" x14ac:dyDescent="0.25">
      <c r="A65" s="7" t="s">
        <v>573</v>
      </c>
      <c r="B65" s="7">
        <v>2004</v>
      </c>
      <c r="C65" s="7">
        <v>4.7072385627489641</v>
      </c>
      <c r="D65" s="7">
        <v>9.3348891481913644E-3</v>
      </c>
      <c r="E65" s="8" t="s">
        <v>997</v>
      </c>
      <c r="F65" s="8" t="s">
        <v>998</v>
      </c>
      <c r="G65" s="7">
        <v>4.7072385627489641</v>
      </c>
      <c r="H65" s="7">
        <v>9.3348891481913644E-3</v>
      </c>
      <c r="I65">
        <f t="shared" si="0"/>
        <v>0</v>
      </c>
    </row>
    <row r="66" spans="1:9" x14ac:dyDescent="0.25">
      <c r="A66" s="7" t="s">
        <v>642</v>
      </c>
      <c r="B66" s="7">
        <v>2004</v>
      </c>
      <c r="C66" s="7">
        <v>0.20436164648131011</v>
      </c>
      <c r="D66" s="7">
        <v>8.8520500543193986E-4</v>
      </c>
      <c r="E66" s="8" t="s">
        <v>997</v>
      </c>
      <c r="F66" s="8" t="s">
        <v>998</v>
      </c>
      <c r="G66" s="7">
        <v>0.20436164648131011</v>
      </c>
      <c r="H66" s="7">
        <v>8.8520500543193986E-4</v>
      </c>
      <c r="I66">
        <f t="shared" si="0"/>
        <v>0</v>
      </c>
    </row>
    <row r="67" spans="1:9" x14ac:dyDescent="0.25">
      <c r="A67" s="7" t="s">
        <v>674</v>
      </c>
      <c r="B67" s="7">
        <v>2004</v>
      </c>
      <c r="C67" s="7">
        <v>7.3150122721603025E-2</v>
      </c>
      <c r="D67" s="7">
        <v>9.6567818774393431E-4</v>
      </c>
      <c r="E67" s="8" t="s">
        <v>997</v>
      </c>
      <c r="F67" s="8" t="s">
        <v>998</v>
      </c>
      <c r="G67" s="7">
        <v>7.3150122721603025E-2</v>
      </c>
      <c r="H67" s="7">
        <v>9.6567818774393431E-4</v>
      </c>
      <c r="I67">
        <f t="shared" si="0"/>
        <v>0</v>
      </c>
    </row>
    <row r="68" spans="1:9" x14ac:dyDescent="0.25">
      <c r="A68" s="7" t="s">
        <v>736</v>
      </c>
      <c r="B68" s="7">
        <v>2004</v>
      </c>
      <c r="C68" s="7">
        <v>2.6614090854222829</v>
      </c>
      <c r="D68" s="7">
        <v>1.7462680561702814E-2</v>
      </c>
      <c r="E68" s="8" t="s">
        <v>997</v>
      </c>
      <c r="F68" s="8" t="s">
        <v>998</v>
      </c>
      <c r="G68" s="7">
        <v>2.6614090854222829</v>
      </c>
      <c r="H68" s="7">
        <v>1.7462680561702814E-2</v>
      </c>
      <c r="I68">
        <f t="shared" si="0"/>
        <v>0</v>
      </c>
    </row>
    <row r="69" spans="1:9" x14ac:dyDescent="0.25">
      <c r="A69" s="7" t="s">
        <v>763</v>
      </c>
      <c r="B69" s="7">
        <v>2004</v>
      </c>
      <c r="C69" s="7">
        <v>1.7010823643020963</v>
      </c>
      <c r="D69" s="7">
        <v>8.9727598277873893E-3</v>
      </c>
      <c r="E69" s="8" t="s">
        <v>997</v>
      </c>
      <c r="F69" s="8" t="s">
        <v>998</v>
      </c>
      <c r="G69" s="7">
        <v>1.7010823643020963</v>
      </c>
      <c r="H69" s="7">
        <v>8.9727598277873893E-3</v>
      </c>
      <c r="I69">
        <f t="shared" si="0"/>
        <v>0</v>
      </c>
    </row>
    <row r="70" spans="1:9" x14ac:dyDescent="0.25">
      <c r="A70" s="7" t="s">
        <v>796</v>
      </c>
      <c r="B70" s="7">
        <v>2004</v>
      </c>
      <c r="C70" s="7">
        <v>9.2946525570353683E-2</v>
      </c>
      <c r="D70" s="7">
        <v>2.8165613809198083E-3</v>
      </c>
      <c r="E70" s="8" t="s">
        <v>997</v>
      </c>
      <c r="F70" s="8" t="s">
        <v>998</v>
      </c>
      <c r="G70" s="7">
        <v>9.2946525570353683E-2</v>
      </c>
      <c r="H70" s="7">
        <v>2.8165613809198083E-3</v>
      </c>
      <c r="I70">
        <f t="shared" si="0"/>
        <v>0</v>
      </c>
    </row>
    <row r="71" spans="1:9" x14ac:dyDescent="0.25">
      <c r="A71" s="7" t="s">
        <v>892</v>
      </c>
      <c r="B71" s="7">
        <v>2004</v>
      </c>
      <c r="C71" s="7">
        <v>0.51406268860902105</v>
      </c>
      <c r="D71" s="7">
        <v>6.7476763368607418E-2</v>
      </c>
      <c r="E71" s="8" t="s">
        <v>997</v>
      </c>
      <c r="F71" s="8" t="s">
        <v>998</v>
      </c>
      <c r="G71" s="7">
        <v>0.51406268860902105</v>
      </c>
      <c r="H71" s="7">
        <v>6.7476763368607418E-2</v>
      </c>
      <c r="I71">
        <f t="shared" si="0"/>
        <v>0</v>
      </c>
    </row>
    <row r="72" spans="1:9" x14ac:dyDescent="0.25">
      <c r="A72" s="7" t="s">
        <v>920</v>
      </c>
      <c r="B72" s="7">
        <v>2004</v>
      </c>
      <c r="C72" s="7">
        <v>2.5141833983824888</v>
      </c>
      <c r="D72" s="7">
        <v>2.1566812859614534E-2</v>
      </c>
      <c r="E72" s="8" t="s">
        <v>997</v>
      </c>
      <c r="F72" s="8" t="s">
        <v>998</v>
      </c>
      <c r="G72" s="7">
        <v>2.5141833983824888</v>
      </c>
      <c r="H72" s="7">
        <v>2.1566812859614534E-2</v>
      </c>
      <c r="I72">
        <f t="shared" si="0"/>
        <v>0</v>
      </c>
    </row>
    <row r="73" spans="1:9" x14ac:dyDescent="0.25">
      <c r="A73" s="7" t="s">
        <v>65</v>
      </c>
      <c r="B73" s="7">
        <v>2004</v>
      </c>
      <c r="C73" s="7">
        <v>0.26652717981732588</v>
      </c>
      <c r="D73" s="7">
        <v>4.8283909387196716E-4</v>
      </c>
      <c r="E73" s="8" t="s">
        <v>997</v>
      </c>
      <c r="F73" s="8" t="s">
        <v>998</v>
      </c>
      <c r="G73" s="7">
        <v>0.26652717981732588</v>
      </c>
      <c r="H73" s="7">
        <v>4.8283909387196716E-4</v>
      </c>
      <c r="I73">
        <f t="shared" si="0"/>
        <v>0</v>
      </c>
    </row>
    <row r="74" spans="1:9" x14ac:dyDescent="0.25">
      <c r="A74" s="7" t="s">
        <v>96</v>
      </c>
      <c r="B74" s="7">
        <v>2004</v>
      </c>
      <c r="C74" s="7">
        <v>0.58516074518166816</v>
      </c>
      <c r="D74" s="7">
        <v>2.4141954693598358E-3</v>
      </c>
      <c r="E74" s="8" t="s">
        <v>997</v>
      </c>
      <c r="F74" s="8" t="s">
        <v>998</v>
      </c>
      <c r="G74" s="7">
        <v>0.58516074518166816</v>
      </c>
      <c r="H74" s="7">
        <v>2.4141954693598358E-3</v>
      </c>
      <c r="I74">
        <f t="shared" ref="I74:I137" si="1">IF(C74=G74,0,1)</f>
        <v>0</v>
      </c>
    </row>
    <row r="75" spans="1:9" x14ac:dyDescent="0.25">
      <c r="A75" s="7" t="s">
        <v>190</v>
      </c>
      <c r="B75" s="7">
        <v>2004</v>
      </c>
      <c r="C75" s="7">
        <v>0.2822596869593208</v>
      </c>
      <c r="D75" s="7">
        <v>3.0982175190117892E-3</v>
      </c>
      <c r="E75" s="8" t="s">
        <v>997</v>
      </c>
      <c r="F75" s="8" t="s">
        <v>998</v>
      </c>
      <c r="G75" s="7">
        <v>0.2822596869593208</v>
      </c>
      <c r="H75" s="7">
        <v>3.0982175190117892E-3</v>
      </c>
      <c r="I75">
        <f t="shared" si="1"/>
        <v>0</v>
      </c>
    </row>
    <row r="76" spans="1:9" x14ac:dyDescent="0.25">
      <c r="A76" s="7" t="s">
        <v>358</v>
      </c>
      <c r="B76" s="7">
        <v>2004</v>
      </c>
      <c r="C76" s="7">
        <v>3.1357984951514908</v>
      </c>
      <c r="D76" s="7">
        <v>2.8407033356134068E-2</v>
      </c>
      <c r="E76" s="8" t="s">
        <v>997</v>
      </c>
      <c r="F76" s="8" t="s">
        <v>998</v>
      </c>
      <c r="G76" s="7">
        <v>3.1357984951514908</v>
      </c>
      <c r="H76" s="7">
        <v>2.8407033356134068E-2</v>
      </c>
      <c r="I76">
        <f t="shared" si="1"/>
        <v>0</v>
      </c>
    </row>
    <row r="77" spans="1:9" x14ac:dyDescent="0.25">
      <c r="A77" s="7" t="s">
        <v>392</v>
      </c>
      <c r="B77" s="7">
        <v>2004</v>
      </c>
      <c r="C77" s="7">
        <v>5.6331227618396172E-2</v>
      </c>
      <c r="D77" s="7">
        <v>1.1266245523679234E-3</v>
      </c>
      <c r="E77" s="8" t="s">
        <v>997</v>
      </c>
      <c r="F77" s="8" t="s">
        <v>998</v>
      </c>
      <c r="G77" s="7">
        <v>5.6331227618396172E-2</v>
      </c>
      <c r="H77" s="7">
        <v>1.1266245523679234E-3</v>
      </c>
      <c r="I77">
        <f t="shared" si="1"/>
        <v>0</v>
      </c>
    </row>
    <row r="78" spans="1:9" x14ac:dyDescent="0.25">
      <c r="A78" s="7" t="s">
        <v>416</v>
      </c>
      <c r="B78" s="7">
        <v>2004</v>
      </c>
      <c r="C78" s="7">
        <v>0.42143805576791532</v>
      </c>
      <c r="D78" s="7">
        <v>1.1346718705991228E-2</v>
      </c>
      <c r="E78" s="8" t="s">
        <v>997</v>
      </c>
      <c r="F78" s="8" t="s">
        <v>998</v>
      </c>
      <c r="G78" s="7">
        <v>0.42143805576791532</v>
      </c>
      <c r="H78" s="7">
        <v>1.1346718705991228E-2</v>
      </c>
      <c r="I78">
        <f t="shared" si="1"/>
        <v>0</v>
      </c>
    </row>
    <row r="79" spans="1:9" x14ac:dyDescent="0.25">
      <c r="A79" s="7" t="s">
        <v>472</v>
      </c>
      <c r="B79" s="7">
        <v>2004</v>
      </c>
      <c r="C79" s="7">
        <v>1.3661932161107311</v>
      </c>
      <c r="D79" s="7">
        <v>2.1244920130366555E-2</v>
      </c>
      <c r="E79" s="8" t="s">
        <v>997</v>
      </c>
      <c r="F79" s="8" t="s">
        <v>998</v>
      </c>
      <c r="G79" s="7">
        <v>1.3661932161107311</v>
      </c>
      <c r="H79" s="7">
        <v>2.1244920130366555E-2</v>
      </c>
      <c r="I79">
        <f t="shared" si="1"/>
        <v>0</v>
      </c>
    </row>
    <row r="80" spans="1:9" x14ac:dyDescent="0.25">
      <c r="A80" s="7" t="s">
        <v>508</v>
      </c>
      <c r="B80" s="7">
        <v>2004</v>
      </c>
      <c r="C80" s="7">
        <v>1.7100551241298838</v>
      </c>
      <c r="D80" s="7">
        <v>0.12944111374884321</v>
      </c>
      <c r="E80" s="8" t="s">
        <v>997</v>
      </c>
      <c r="F80" s="8" t="s">
        <v>998</v>
      </c>
      <c r="G80" s="7">
        <v>1.7100551241298838</v>
      </c>
      <c r="H80" s="7">
        <v>0.12944111374884321</v>
      </c>
      <c r="I80">
        <f t="shared" si="1"/>
        <v>0</v>
      </c>
    </row>
    <row r="81" spans="1:9" x14ac:dyDescent="0.25">
      <c r="A81" s="7" t="s">
        <v>540</v>
      </c>
      <c r="B81" s="7">
        <v>2004</v>
      </c>
      <c r="C81" s="7">
        <v>7.0389490202390057</v>
      </c>
      <c r="D81" s="7">
        <v>5.4359634651752302E-2</v>
      </c>
      <c r="E81" s="8" t="s">
        <v>997</v>
      </c>
      <c r="F81" s="8" t="s">
        <v>998</v>
      </c>
      <c r="G81" s="7">
        <v>7.0389490202390057</v>
      </c>
      <c r="H81" s="7">
        <v>5.4359634651752302E-2</v>
      </c>
      <c r="I81">
        <f t="shared" si="1"/>
        <v>0</v>
      </c>
    </row>
    <row r="82" spans="1:9" x14ac:dyDescent="0.25">
      <c r="A82" s="7" t="s">
        <v>578</v>
      </c>
      <c r="B82" s="7">
        <v>2004</v>
      </c>
      <c r="C82" s="7">
        <v>2.4036132458858086</v>
      </c>
      <c r="D82" s="7">
        <v>4.5064982094716937E-3</v>
      </c>
      <c r="E82" s="8" t="s">
        <v>997</v>
      </c>
      <c r="F82" s="8" t="s">
        <v>998</v>
      </c>
      <c r="G82" s="7">
        <v>2.4036132458858086</v>
      </c>
      <c r="H82" s="7">
        <v>4.5064982094716937E-3</v>
      </c>
      <c r="I82">
        <f t="shared" si="1"/>
        <v>0</v>
      </c>
    </row>
    <row r="83" spans="1:9" x14ac:dyDescent="0.25">
      <c r="A83" s="7" t="s">
        <v>612</v>
      </c>
      <c r="B83" s="7">
        <v>2004</v>
      </c>
      <c r="C83" s="7">
        <v>1.1668611435239207</v>
      </c>
      <c r="D83" s="7">
        <v>2.4946686516718304E-3</v>
      </c>
      <c r="E83" s="8" t="s">
        <v>997</v>
      </c>
      <c r="F83" s="8" t="s">
        <v>998</v>
      </c>
      <c r="G83" s="7">
        <v>1.1668611435239207</v>
      </c>
      <c r="H83" s="7">
        <v>2.4946686516718304E-3</v>
      </c>
      <c r="I83">
        <f t="shared" si="1"/>
        <v>0</v>
      </c>
    </row>
    <row r="84" spans="1:9" x14ac:dyDescent="0.25">
      <c r="A84" s="7" t="s">
        <v>645</v>
      </c>
      <c r="B84" s="7">
        <v>2004</v>
      </c>
      <c r="C84" s="7">
        <v>6.1561984468675814E-2</v>
      </c>
      <c r="D84" s="7">
        <v>2.4141954693598358E-4</v>
      </c>
      <c r="E84" s="8" t="s">
        <v>997</v>
      </c>
      <c r="F84" s="8" t="s">
        <v>998</v>
      </c>
      <c r="G84" s="7">
        <v>6.1561984468675814E-2</v>
      </c>
      <c r="H84" s="7">
        <v>2.4141954693598358E-4</v>
      </c>
      <c r="I84">
        <f t="shared" si="1"/>
        <v>0</v>
      </c>
    </row>
    <row r="85" spans="1:9" x14ac:dyDescent="0.25">
      <c r="A85" s="7" t="s">
        <v>704</v>
      </c>
      <c r="B85" s="7">
        <v>2004</v>
      </c>
      <c r="C85" s="7">
        <v>2.6820504566853098</v>
      </c>
      <c r="D85" s="7">
        <v>0.11250150887216835</v>
      </c>
      <c r="E85" s="8" t="s">
        <v>997</v>
      </c>
      <c r="F85" s="8" t="s">
        <v>998</v>
      </c>
      <c r="G85" s="7">
        <v>2.6820504566853098</v>
      </c>
      <c r="H85" s="7">
        <v>0.11250150887216835</v>
      </c>
      <c r="I85">
        <f t="shared" si="1"/>
        <v>0</v>
      </c>
    </row>
    <row r="86" spans="1:9" x14ac:dyDescent="0.25">
      <c r="A86" s="7" t="s">
        <v>738</v>
      </c>
      <c r="B86" s="7">
        <v>2004</v>
      </c>
      <c r="C86" s="7">
        <v>7.8461352754194663E-2</v>
      </c>
      <c r="D86" s="7">
        <v>6.0354886733995894E-4</v>
      </c>
      <c r="E86" s="8" t="s">
        <v>997</v>
      </c>
      <c r="F86" s="8" t="s">
        <v>998</v>
      </c>
      <c r="G86" s="7">
        <v>7.8461352754194663E-2</v>
      </c>
      <c r="H86" s="7">
        <v>6.0354886733995894E-4</v>
      </c>
      <c r="I86">
        <f t="shared" si="1"/>
        <v>0</v>
      </c>
    </row>
    <row r="87" spans="1:9" x14ac:dyDescent="0.25">
      <c r="A87" s="7" t="s">
        <v>766</v>
      </c>
      <c r="B87" s="7">
        <v>2004</v>
      </c>
      <c r="C87" s="7">
        <v>0.11990504164487184</v>
      </c>
      <c r="D87" s="7">
        <v>4.0236591155997265E-4</v>
      </c>
      <c r="E87" s="8" t="s">
        <v>997</v>
      </c>
      <c r="F87" s="8" t="s">
        <v>998</v>
      </c>
      <c r="G87" s="7">
        <v>0.11990504164487184</v>
      </c>
      <c r="H87" s="7">
        <v>4.0236591155997265E-4</v>
      </c>
      <c r="I87">
        <f t="shared" si="1"/>
        <v>0</v>
      </c>
    </row>
    <row r="88" spans="1:9" x14ac:dyDescent="0.25">
      <c r="A88" s="7" t="s">
        <v>827</v>
      </c>
      <c r="B88" s="7">
        <v>2004</v>
      </c>
      <c r="C88" s="7">
        <v>0.17865046473262786</v>
      </c>
      <c r="D88" s="7">
        <v>6.0354886733995894E-4</v>
      </c>
      <c r="E88" s="8" t="s">
        <v>997</v>
      </c>
      <c r="F88" s="8" t="s">
        <v>998</v>
      </c>
      <c r="G88" s="7">
        <v>0.17865046473262786</v>
      </c>
      <c r="H88" s="7">
        <v>6.0354886733995894E-4</v>
      </c>
      <c r="I88">
        <f t="shared" si="1"/>
        <v>0</v>
      </c>
    </row>
    <row r="89" spans="1:9" x14ac:dyDescent="0.25">
      <c r="A89" s="7" t="s">
        <v>857</v>
      </c>
      <c r="B89" s="7">
        <v>2004</v>
      </c>
      <c r="C89" s="7">
        <v>3.1183358145897878E-2</v>
      </c>
      <c r="D89" s="7">
        <v>2.0118295577998632E-4</v>
      </c>
      <c r="E89" s="8" t="s">
        <v>997</v>
      </c>
      <c r="F89" s="8" t="s">
        <v>998</v>
      </c>
      <c r="G89" s="7">
        <v>3.1183358145897878E-2</v>
      </c>
      <c r="H89" s="7">
        <v>2.0118295577998632E-4</v>
      </c>
      <c r="I89">
        <f t="shared" si="1"/>
        <v>0</v>
      </c>
    </row>
    <row r="90" spans="1:9" x14ac:dyDescent="0.25">
      <c r="A90" s="7" t="s">
        <v>894</v>
      </c>
      <c r="B90" s="7">
        <v>2004</v>
      </c>
      <c r="C90" s="7">
        <v>4.2539733633766543</v>
      </c>
      <c r="D90" s="7">
        <v>3.9874461835593289E-2</v>
      </c>
      <c r="E90" s="8" t="s">
        <v>997</v>
      </c>
      <c r="F90" s="8" t="s">
        <v>998</v>
      </c>
      <c r="G90" s="7">
        <v>4.2539733633766543</v>
      </c>
      <c r="H90" s="7">
        <v>3.9874461835593289E-2</v>
      </c>
      <c r="I90">
        <f t="shared" si="1"/>
        <v>0</v>
      </c>
    </row>
    <row r="91" spans="1:9" x14ac:dyDescent="0.25">
      <c r="A91" s="7" t="s">
        <v>32</v>
      </c>
      <c r="B91" s="7">
        <v>2004</v>
      </c>
      <c r="C91" s="7">
        <v>0.86186778256146135</v>
      </c>
      <c r="D91" s="7">
        <v>2.5349052428278278E-3</v>
      </c>
      <c r="E91" s="8" t="s">
        <v>997</v>
      </c>
      <c r="F91" s="8" t="s">
        <v>998</v>
      </c>
      <c r="G91" s="7">
        <v>0.86186778256146135</v>
      </c>
      <c r="H91" s="7">
        <v>2.5349052428278278E-3</v>
      </c>
      <c r="I91">
        <f t="shared" si="1"/>
        <v>0</v>
      </c>
    </row>
    <row r="92" spans="1:9" x14ac:dyDescent="0.25">
      <c r="A92" s="7" t="s">
        <v>193</v>
      </c>
      <c r="B92" s="7">
        <v>2004</v>
      </c>
      <c r="C92" s="7">
        <v>2.0465134993763328</v>
      </c>
      <c r="D92" s="7">
        <v>8.6106305073834141E-3</v>
      </c>
      <c r="E92" s="8" t="s">
        <v>997</v>
      </c>
      <c r="F92" s="8" t="s">
        <v>998</v>
      </c>
      <c r="G92" s="7">
        <v>2.0465134993763328</v>
      </c>
      <c r="H92" s="7">
        <v>8.6106305073834141E-3</v>
      </c>
      <c r="I92">
        <f t="shared" si="1"/>
        <v>0</v>
      </c>
    </row>
    <row r="93" spans="1:9" x14ac:dyDescent="0.25">
      <c r="A93" s="7" t="s">
        <v>269</v>
      </c>
      <c r="B93" s="7">
        <v>2004</v>
      </c>
      <c r="C93" s="7">
        <v>4.3455518448477046E-2</v>
      </c>
      <c r="D93" s="7">
        <v>2.4141954693598358E-4</v>
      </c>
      <c r="E93" s="8" t="s">
        <v>997</v>
      </c>
      <c r="F93" s="8" t="s">
        <v>998</v>
      </c>
      <c r="G93" s="7">
        <v>4.3455518448477046E-2</v>
      </c>
      <c r="H93" s="7">
        <v>2.4141954693598358E-4</v>
      </c>
      <c r="I93">
        <f t="shared" si="1"/>
        <v>0</v>
      </c>
    </row>
    <row r="94" spans="1:9" x14ac:dyDescent="0.25">
      <c r="A94" s="7" t="s">
        <v>476</v>
      </c>
      <c r="B94" s="7">
        <v>2004</v>
      </c>
      <c r="C94" s="7">
        <v>1.3123968937351627</v>
      </c>
      <c r="D94" s="7">
        <v>4.5467348006276911E-3</v>
      </c>
      <c r="E94" s="8" t="s">
        <v>997</v>
      </c>
      <c r="F94" s="8" t="s">
        <v>998</v>
      </c>
      <c r="G94" s="7">
        <v>1.3123968937351627</v>
      </c>
      <c r="H94" s="7">
        <v>4.5467348006276911E-3</v>
      </c>
      <c r="I94">
        <f t="shared" si="1"/>
        <v>0</v>
      </c>
    </row>
    <row r="95" spans="1:9" x14ac:dyDescent="0.25">
      <c r="A95" s="7" t="s">
        <v>648</v>
      </c>
      <c r="B95" s="7">
        <v>2004</v>
      </c>
      <c r="C95" s="7">
        <v>0.6121997344384984</v>
      </c>
      <c r="D95" s="7">
        <v>4.1041322979117213E-3</v>
      </c>
      <c r="E95" s="8" t="s">
        <v>997</v>
      </c>
      <c r="F95" s="8" t="s">
        <v>998</v>
      </c>
      <c r="G95" s="7">
        <v>0.6121997344384984</v>
      </c>
      <c r="H95" s="7">
        <v>4.1041322979117213E-3</v>
      </c>
      <c r="I95">
        <f t="shared" si="1"/>
        <v>0</v>
      </c>
    </row>
    <row r="96" spans="1:9" x14ac:dyDescent="0.25">
      <c r="A96" s="7" t="s">
        <v>705</v>
      </c>
      <c r="B96" s="7">
        <v>2004</v>
      </c>
      <c r="C96" s="7">
        <v>0.32334124652959401</v>
      </c>
      <c r="D96" s="7">
        <v>6.2246006518327769E-2</v>
      </c>
      <c r="E96" s="8" t="s">
        <v>997</v>
      </c>
      <c r="F96" s="8" t="s">
        <v>998</v>
      </c>
      <c r="G96" s="7">
        <v>0.32334124652959401</v>
      </c>
      <c r="H96" s="7">
        <v>6.2246006518327769E-2</v>
      </c>
      <c r="I96">
        <f t="shared" si="1"/>
        <v>0</v>
      </c>
    </row>
    <row r="97" spans="1:9" x14ac:dyDescent="0.25">
      <c r="A97" s="7" t="s">
        <v>742</v>
      </c>
      <c r="B97" s="7">
        <v>2004</v>
      </c>
      <c r="C97" s="7">
        <v>6.5505170401963547E-2</v>
      </c>
      <c r="D97" s="7">
        <v>1.6376292600490887E-2</v>
      </c>
      <c r="E97" s="8" t="s">
        <v>997</v>
      </c>
      <c r="F97" s="8" t="s">
        <v>998</v>
      </c>
      <c r="G97" s="7">
        <v>6.5505170401963547E-2</v>
      </c>
      <c r="H97" s="7">
        <v>1.6376292600490887E-2</v>
      </c>
      <c r="I97">
        <f t="shared" si="1"/>
        <v>0</v>
      </c>
    </row>
    <row r="98" spans="1:9" x14ac:dyDescent="0.25">
      <c r="A98" s="7" t="s">
        <v>769</v>
      </c>
      <c r="B98" s="7">
        <v>2004</v>
      </c>
      <c r="C98" s="7">
        <v>2.0279241942622622E-2</v>
      </c>
      <c r="D98" s="7">
        <v>2.4141954693598358E-4</v>
      </c>
      <c r="E98" s="8" t="s">
        <v>997</v>
      </c>
      <c r="F98" s="8" t="s">
        <v>998</v>
      </c>
      <c r="G98" s="7">
        <v>2.0279241942622622E-2</v>
      </c>
      <c r="H98" s="7">
        <v>2.4141954693598358E-4</v>
      </c>
      <c r="I98">
        <f t="shared" si="1"/>
        <v>0</v>
      </c>
    </row>
    <row r="99" spans="1:9" x14ac:dyDescent="0.25">
      <c r="A99" s="7" t="s">
        <v>831</v>
      </c>
      <c r="B99" s="7">
        <v>2004</v>
      </c>
      <c r="C99" s="7">
        <v>0.68804570876755322</v>
      </c>
      <c r="D99" s="7">
        <v>1.5289904639278961E-3</v>
      </c>
      <c r="E99" s="8" t="s">
        <v>997</v>
      </c>
      <c r="F99" s="8" t="s">
        <v>998</v>
      </c>
      <c r="G99" s="7">
        <v>0.68804570876755322</v>
      </c>
      <c r="H99" s="7">
        <v>1.5289904639278961E-3</v>
      </c>
      <c r="I99">
        <f t="shared" si="1"/>
        <v>0</v>
      </c>
    </row>
    <row r="100" spans="1:9" x14ac:dyDescent="0.25">
      <c r="A100" s="7" t="s">
        <v>861</v>
      </c>
      <c r="B100" s="7">
        <v>2004</v>
      </c>
      <c r="C100" s="7">
        <v>1.4485172816159015E-2</v>
      </c>
      <c r="D100" s="7">
        <v>1.2070977346799179E-4</v>
      </c>
      <c r="E100" s="8" t="s">
        <v>997</v>
      </c>
      <c r="F100" s="8" t="s">
        <v>998</v>
      </c>
      <c r="G100" s="7">
        <v>1.4485172816159015E-2</v>
      </c>
      <c r="H100" s="7">
        <v>1.2070977346799179E-4</v>
      </c>
      <c r="I100">
        <f t="shared" si="1"/>
        <v>0</v>
      </c>
    </row>
    <row r="101" spans="1:9" x14ac:dyDescent="0.25">
      <c r="A101" s="7" t="s">
        <v>897</v>
      </c>
      <c r="B101" s="7">
        <v>2004</v>
      </c>
      <c r="C101" s="7">
        <v>0.24141954693598358</v>
      </c>
      <c r="D101" s="7">
        <v>9.6567818774393431E-4</v>
      </c>
      <c r="E101" s="8" t="s">
        <v>997</v>
      </c>
      <c r="F101" s="8" t="s">
        <v>998</v>
      </c>
      <c r="G101" s="7">
        <v>0.24141954693598358</v>
      </c>
      <c r="H101" s="7">
        <v>9.6567818774393431E-4</v>
      </c>
      <c r="I101">
        <f t="shared" si="1"/>
        <v>0</v>
      </c>
    </row>
    <row r="102" spans="1:9" x14ac:dyDescent="0.25">
      <c r="A102" s="7" t="s">
        <v>927</v>
      </c>
      <c r="B102" s="7">
        <v>2004</v>
      </c>
      <c r="C102" s="7">
        <v>6.1360399146984266</v>
      </c>
      <c r="D102" s="7">
        <v>5.6371464209552163E-2</v>
      </c>
      <c r="E102" s="8" t="s">
        <v>997</v>
      </c>
      <c r="F102" s="8" t="s">
        <v>998</v>
      </c>
      <c r="G102" s="7">
        <v>6.1360399146984266</v>
      </c>
      <c r="H102" s="7">
        <v>5.6371464209552163E-2</v>
      </c>
      <c r="I102">
        <f t="shared" si="1"/>
        <v>0</v>
      </c>
    </row>
    <row r="103" spans="1:9" x14ac:dyDescent="0.25">
      <c r="A103" s="7" t="s">
        <v>955</v>
      </c>
      <c r="B103" s="7">
        <v>2004</v>
      </c>
      <c r="C103" s="7">
        <v>2.8970345632318029E-2</v>
      </c>
      <c r="D103" s="7">
        <v>3.2189272924797809E-4</v>
      </c>
      <c r="E103" s="8" t="s">
        <v>997</v>
      </c>
      <c r="F103" s="8" t="s">
        <v>998</v>
      </c>
      <c r="G103" s="7">
        <v>2.8970345632318029E-2</v>
      </c>
      <c r="H103" s="7">
        <v>3.2189272924797809E-4</v>
      </c>
      <c r="I103">
        <f t="shared" si="1"/>
        <v>0</v>
      </c>
    </row>
    <row r="104" spans="1:9" x14ac:dyDescent="0.25">
      <c r="A104" s="7" t="s">
        <v>35</v>
      </c>
      <c r="B104" s="7">
        <v>2004</v>
      </c>
      <c r="C104" s="7">
        <v>5.9147788999315977E-2</v>
      </c>
      <c r="D104" s="7">
        <v>6.0354886733995894E-4</v>
      </c>
      <c r="E104" s="8" t="s">
        <v>997</v>
      </c>
      <c r="F104" s="8" t="s">
        <v>998</v>
      </c>
      <c r="G104" s="7">
        <v>5.9147788999315977E-2</v>
      </c>
      <c r="H104" s="7">
        <v>6.0354886733995894E-4</v>
      </c>
      <c r="I104">
        <f t="shared" si="1"/>
        <v>0</v>
      </c>
    </row>
    <row r="105" spans="1:9" x14ac:dyDescent="0.25">
      <c r="A105" s="7" t="s">
        <v>163</v>
      </c>
      <c r="B105" s="7">
        <v>2004</v>
      </c>
      <c r="C105" s="7">
        <v>3.6212932040397536E-2</v>
      </c>
      <c r="D105" s="7">
        <v>6.0354886733995894E-4</v>
      </c>
      <c r="E105" s="8" t="s">
        <v>997</v>
      </c>
      <c r="F105" s="8" t="s">
        <v>998</v>
      </c>
      <c r="G105" s="7">
        <v>3.6212932040397536E-2</v>
      </c>
      <c r="H105" s="7">
        <v>6.0354886733995894E-4</v>
      </c>
      <c r="I105">
        <f t="shared" si="1"/>
        <v>0</v>
      </c>
    </row>
    <row r="106" spans="1:9" x14ac:dyDescent="0.25">
      <c r="A106" s="7" t="s">
        <v>196</v>
      </c>
      <c r="B106" s="7">
        <v>2004</v>
      </c>
      <c r="C106" s="7">
        <v>1.087675532128918</v>
      </c>
      <c r="D106" s="7">
        <v>3.5408200217277594E-3</v>
      </c>
      <c r="E106" s="8" t="s">
        <v>997</v>
      </c>
      <c r="F106" s="8" t="s">
        <v>998</v>
      </c>
      <c r="G106" s="7">
        <v>1.087675532128918</v>
      </c>
      <c r="H106" s="7">
        <v>3.5408200217277594E-3</v>
      </c>
      <c r="I106">
        <f t="shared" si="1"/>
        <v>0</v>
      </c>
    </row>
    <row r="107" spans="1:9" x14ac:dyDescent="0.25">
      <c r="A107" s="7" t="s">
        <v>272</v>
      </c>
      <c r="B107" s="7">
        <v>2004</v>
      </c>
      <c r="C107" s="7">
        <v>1.91123807990987</v>
      </c>
      <c r="D107" s="7">
        <v>3.0579809278557923E-3</v>
      </c>
      <c r="E107" s="8" t="s">
        <v>997</v>
      </c>
      <c r="F107" s="8" t="s">
        <v>998</v>
      </c>
      <c r="G107" s="7">
        <v>1.91123807990987</v>
      </c>
      <c r="H107" s="7">
        <v>3.0579809278557923E-3</v>
      </c>
      <c r="I107">
        <f t="shared" si="1"/>
        <v>0</v>
      </c>
    </row>
    <row r="108" spans="1:9" x14ac:dyDescent="0.25">
      <c r="A108" s="7" t="s">
        <v>329</v>
      </c>
      <c r="B108" s="7">
        <v>2004</v>
      </c>
      <c r="C108" s="7">
        <v>0.6352553011708848</v>
      </c>
      <c r="D108" s="7">
        <v>0.1588138252927212</v>
      </c>
      <c r="E108" s="8" t="s">
        <v>997</v>
      </c>
      <c r="F108" s="8" t="s">
        <v>998</v>
      </c>
      <c r="G108" s="7">
        <v>0.6352553011708848</v>
      </c>
      <c r="H108" s="7">
        <v>0.1588138252927212</v>
      </c>
      <c r="I108">
        <f t="shared" si="1"/>
        <v>0</v>
      </c>
    </row>
    <row r="109" spans="1:9" x14ac:dyDescent="0.25">
      <c r="A109" s="7" t="s">
        <v>396</v>
      </c>
      <c r="B109" s="7">
        <v>2004</v>
      </c>
      <c r="C109" s="7">
        <v>0.42119663622097936</v>
      </c>
      <c r="D109" s="7">
        <v>3.3396370659477728E-3</v>
      </c>
      <c r="E109" s="8" t="s">
        <v>997</v>
      </c>
      <c r="F109" s="8" t="s">
        <v>998</v>
      </c>
      <c r="G109" s="7">
        <v>0.42119663622097936</v>
      </c>
      <c r="H109" s="7">
        <v>3.3396370659477728E-3</v>
      </c>
      <c r="I109">
        <f t="shared" si="1"/>
        <v>0</v>
      </c>
    </row>
    <row r="110" spans="1:9" x14ac:dyDescent="0.25">
      <c r="A110" s="7" t="s">
        <v>421</v>
      </c>
      <c r="B110" s="7">
        <v>2004</v>
      </c>
      <c r="C110" s="7">
        <v>0.15450851003902949</v>
      </c>
      <c r="D110" s="7">
        <v>3.8627127509757372E-3</v>
      </c>
      <c r="E110" s="8" t="s">
        <v>997</v>
      </c>
      <c r="F110" s="8" t="s">
        <v>998</v>
      </c>
      <c r="G110" s="7">
        <v>0.15450851003902949</v>
      </c>
      <c r="H110" s="7">
        <v>3.8627127509757372E-3</v>
      </c>
      <c r="I110">
        <f t="shared" si="1"/>
        <v>0</v>
      </c>
    </row>
    <row r="111" spans="1:9" x14ac:dyDescent="0.25">
      <c r="A111" s="7" t="s">
        <v>446</v>
      </c>
      <c r="B111" s="7">
        <v>2004</v>
      </c>
      <c r="C111" s="7">
        <v>0.17780549631835191</v>
      </c>
      <c r="D111" s="7">
        <v>1.0823643020963263E-2</v>
      </c>
      <c r="E111" s="8" t="s">
        <v>997</v>
      </c>
      <c r="F111" s="8" t="s">
        <v>998</v>
      </c>
      <c r="G111" s="7">
        <v>0.17780549631835191</v>
      </c>
      <c r="H111" s="7">
        <v>1.0823643020963263E-2</v>
      </c>
      <c r="I111">
        <f t="shared" si="1"/>
        <v>0</v>
      </c>
    </row>
    <row r="112" spans="1:9" x14ac:dyDescent="0.25">
      <c r="A112" s="7" t="s">
        <v>513</v>
      </c>
      <c r="B112" s="7">
        <v>2004</v>
      </c>
      <c r="C112" s="7">
        <v>2.5814992153864726</v>
      </c>
      <c r="D112" s="7">
        <v>2.631473061602221E-2</v>
      </c>
      <c r="E112" s="8" t="s">
        <v>997</v>
      </c>
      <c r="F112" s="8" t="s">
        <v>998</v>
      </c>
      <c r="G112" s="7">
        <v>2.5814992153864726</v>
      </c>
      <c r="H112" s="7">
        <v>2.631473061602221E-2</v>
      </c>
      <c r="I112">
        <f t="shared" si="1"/>
        <v>0</v>
      </c>
    </row>
    <row r="113" spans="1:11" x14ac:dyDescent="0.25">
      <c r="A113" s="7" t="s">
        <v>617</v>
      </c>
      <c r="B113" s="7">
        <v>2004</v>
      </c>
      <c r="C113" s="7">
        <v>0.33959682935661689</v>
      </c>
      <c r="D113" s="7">
        <v>3.0177443366997949E-3</v>
      </c>
      <c r="E113" s="8" t="s">
        <v>997</v>
      </c>
      <c r="F113" s="8" t="s">
        <v>998</v>
      </c>
      <c r="G113" s="7">
        <v>0.33959682935661689</v>
      </c>
      <c r="H113" s="7">
        <v>3.0177443366997949E-3</v>
      </c>
      <c r="I113">
        <f t="shared" si="1"/>
        <v>0</v>
      </c>
    </row>
    <row r="114" spans="1:11" x14ac:dyDescent="0.25">
      <c r="A114" s="7" t="s">
        <v>651</v>
      </c>
      <c r="B114" s="7">
        <v>2004</v>
      </c>
      <c r="C114" s="7">
        <v>1.3652275379229872</v>
      </c>
      <c r="D114" s="7">
        <v>6.1159618557115845E-3</v>
      </c>
      <c r="E114" s="8" t="s">
        <v>997</v>
      </c>
      <c r="F114" s="8" t="s">
        <v>998</v>
      </c>
      <c r="G114" s="7">
        <v>1.3652275379229872</v>
      </c>
      <c r="H114" s="7">
        <v>6.1159618557115845E-3</v>
      </c>
      <c r="I114">
        <f t="shared" si="1"/>
        <v>0</v>
      </c>
    </row>
    <row r="115" spans="1:11" x14ac:dyDescent="0.25">
      <c r="A115" s="7" t="s">
        <v>707</v>
      </c>
      <c r="B115" s="7">
        <v>2004</v>
      </c>
      <c r="C115" s="7">
        <v>4.3093389128073069E-2</v>
      </c>
      <c r="D115" s="7">
        <v>6.8402204965195351E-4</v>
      </c>
      <c r="E115" s="8" t="s">
        <v>997</v>
      </c>
      <c r="F115" s="8" t="s">
        <v>998</v>
      </c>
      <c r="G115" s="7">
        <v>4.3093389128073069E-2</v>
      </c>
      <c r="H115" s="7">
        <v>6.8402204965195351E-4</v>
      </c>
      <c r="I115">
        <f t="shared" si="1"/>
        <v>0</v>
      </c>
    </row>
    <row r="116" spans="1:11" x14ac:dyDescent="0.25">
      <c r="A116" s="7" t="s">
        <v>771</v>
      </c>
      <c r="B116" s="7">
        <v>2004</v>
      </c>
      <c r="C116" s="7">
        <v>7.3734358025188103</v>
      </c>
      <c r="D116" s="7">
        <v>2.2934856958918441E-2</v>
      </c>
      <c r="E116" s="8" t="s">
        <v>997</v>
      </c>
      <c r="F116" s="8" t="s">
        <v>998</v>
      </c>
      <c r="G116" s="7">
        <v>7.3734358025188103</v>
      </c>
      <c r="H116" s="7">
        <v>2.2934856958918441E-2</v>
      </c>
      <c r="I116">
        <f t="shared" si="1"/>
        <v>0</v>
      </c>
    </row>
    <row r="117" spans="1:11" x14ac:dyDescent="0.25">
      <c r="A117" s="7" t="s">
        <v>865</v>
      </c>
      <c r="B117" s="7">
        <v>2004</v>
      </c>
      <c r="C117" s="7">
        <v>0.23321128234016014</v>
      </c>
      <c r="D117" s="7">
        <v>9.2544159658793708E-4</v>
      </c>
      <c r="E117" s="8" t="s">
        <v>997</v>
      </c>
      <c r="F117" s="8" t="s">
        <v>998</v>
      </c>
      <c r="G117" s="7">
        <v>0.23321128234016014</v>
      </c>
      <c r="H117" s="7">
        <v>9.2544159658793708E-4</v>
      </c>
      <c r="I117">
        <f t="shared" si="1"/>
        <v>0</v>
      </c>
    </row>
    <row r="118" spans="1:11" x14ac:dyDescent="0.25">
      <c r="A118" s="7" t="s">
        <v>958</v>
      </c>
      <c r="B118" s="7">
        <v>2004</v>
      </c>
      <c r="C118" s="7">
        <v>0.14002333722287047</v>
      </c>
      <c r="D118" s="7">
        <v>1.2070977346799179E-3</v>
      </c>
      <c r="E118" s="8" t="s">
        <v>997</v>
      </c>
      <c r="F118" s="8" t="s">
        <v>998</v>
      </c>
      <c r="G118" s="7">
        <v>0.14002333722287047</v>
      </c>
      <c r="H118" s="7">
        <v>1.2070977346799179E-3</v>
      </c>
      <c r="I118">
        <f t="shared" si="1"/>
        <v>0</v>
      </c>
    </row>
    <row r="119" spans="1:11" x14ac:dyDescent="0.25">
      <c r="A119" s="7" t="s">
        <v>37</v>
      </c>
      <c r="B119" s="7">
        <v>2004</v>
      </c>
      <c r="C119" s="7">
        <v>0.92491852090290916</v>
      </c>
      <c r="D119" s="7">
        <v>4.5064982094716937E-3</v>
      </c>
      <c r="E119" s="8" t="s">
        <v>997</v>
      </c>
      <c r="F119" s="8" t="s">
        <v>998</v>
      </c>
      <c r="G119" s="7">
        <v>0.92491852090290916</v>
      </c>
      <c r="H119" s="7">
        <v>4.5064982094716937E-3</v>
      </c>
      <c r="I119">
        <f t="shared" si="1"/>
        <v>0</v>
      </c>
    </row>
    <row r="120" spans="1:11" x14ac:dyDescent="0.25">
      <c r="A120" s="7" t="s">
        <v>72</v>
      </c>
      <c r="B120" s="7">
        <v>2004</v>
      </c>
      <c r="C120" s="7">
        <v>0.48155152295497528</v>
      </c>
      <c r="D120" s="7">
        <v>2.736088198607814E-3</v>
      </c>
      <c r="E120" s="8" t="s">
        <v>997</v>
      </c>
      <c r="F120" s="8" t="s">
        <v>998</v>
      </c>
      <c r="G120" s="7">
        <v>0.48155152295497528</v>
      </c>
      <c r="H120" s="7">
        <v>2.736088198607814E-3</v>
      </c>
      <c r="I120">
        <f t="shared" si="1"/>
        <v>0</v>
      </c>
    </row>
    <row r="121" spans="1:11" x14ac:dyDescent="0.25">
      <c r="A121" s="7" t="s">
        <v>104</v>
      </c>
      <c r="B121" s="7">
        <v>2004</v>
      </c>
      <c r="C121" s="7">
        <v>0.60620448235625479</v>
      </c>
      <c r="D121" s="7">
        <v>3.782239568663743E-3</v>
      </c>
      <c r="E121" s="8" t="s">
        <v>997</v>
      </c>
      <c r="F121" s="8" t="s">
        <v>998</v>
      </c>
      <c r="G121" s="7">
        <v>0.60620448235625479</v>
      </c>
      <c r="H121" s="7">
        <v>3.782239568663743E-3</v>
      </c>
      <c r="I121">
        <f t="shared" si="1"/>
        <v>0</v>
      </c>
    </row>
    <row r="122" spans="1:11" x14ac:dyDescent="0.25">
      <c r="A122" s="7" t="s">
        <v>298</v>
      </c>
      <c r="B122" s="7">
        <v>2004</v>
      </c>
      <c r="C122" s="7">
        <v>3.5226330825252483</v>
      </c>
      <c r="D122" s="7">
        <v>1.2030740755643182E-2</v>
      </c>
      <c r="E122" s="8" t="s">
        <v>997</v>
      </c>
      <c r="F122" s="8" t="s">
        <v>998</v>
      </c>
      <c r="G122" s="7">
        <v>3.5226330825252483</v>
      </c>
      <c r="H122" s="7">
        <v>1.2030740755643182E-2</v>
      </c>
      <c r="I122">
        <f t="shared" si="1"/>
        <v>0</v>
      </c>
    </row>
    <row r="123" spans="1:11" x14ac:dyDescent="0.25">
      <c r="A123" s="7" t="s">
        <v>334</v>
      </c>
      <c r="B123" s="7">
        <v>2004</v>
      </c>
      <c r="C123" s="7">
        <v>0.6405665312034764</v>
      </c>
      <c r="D123" s="7">
        <v>8.007081640043455E-3</v>
      </c>
      <c r="E123" s="8" t="s">
        <v>997</v>
      </c>
      <c r="F123" s="8" t="s">
        <v>998</v>
      </c>
      <c r="G123" s="7">
        <v>0.6405665312034764</v>
      </c>
      <c r="H123" s="7">
        <v>8.007081640043455E-3</v>
      </c>
      <c r="I123">
        <f t="shared" si="1"/>
        <v>0</v>
      </c>
    </row>
    <row r="124" spans="1:11" x14ac:dyDescent="0.25">
      <c r="A124" s="7" t="s">
        <v>450</v>
      </c>
      <c r="B124" s="7">
        <v>2004</v>
      </c>
      <c r="C124" s="7">
        <v>1.1681487144409126</v>
      </c>
      <c r="D124" s="7">
        <v>1.207097734679918E-2</v>
      </c>
      <c r="E124" s="8" t="s">
        <v>997</v>
      </c>
      <c r="F124" s="8" t="s">
        <v>998</v>
      </c>
      <c r="G124" s="7">
        <v>1.1681487144409126</v>
      </c>
      <c r="H124" s="7">
        <v>1.207097734679918E-2</v>
      </c>
      <c r="I124">
        <f t="shared" si="1"/>
        <v>0</v>
      </c>
    </row>
    <row r="125" spans="1:11" x14ac:dyDescent="0.25">
      <c r="A125" s="7" t="s">
        <v>483</v>
      </c>
      <c r="B125" s="7">
        <v>2004</v>
      </c>
      <c r="C125" s="7">
        <v>32.915825051301653</v>
      </c>
      <c r="D125" s="7">
        <v>0.47334325835915181</v>
      </c>
      <c r="E125" s="8" t="s">
        <v>997</v>
      </c>
      <c r="F125" s="8" t="s">
        <v>998</v>
      </c>
      <c r="G125" s="7">
        <v>22.858056433675696</v>
      </c>
      <c r="H125" s="7">
        <v>0.31624033927930389</v>
      </c>
      <c r="I125">
        <f t="shared" si="1"/>
        <v>1</v>
      </c>
      <c r="J125">
        <f>C125-G125</f>
        <v>10.057768617625957</v>
      </c>
      <c r="K125">
        <f>D125-H125</f>
        <v>0.15710291907984791</v>
      </c>
    </row>
    <row r="126" spans="1:11" x14ac:dyDescent="0.25">
      <c r="A126" s="7" t="s">
        <v>549</v>
      </c>
      <c r="B126" s="7">
        <v>2004</v>
      </c>
      <c r="C126" s="7">
        <v>1.0944352794431256E-2</v>
      </c>
      <c r="D126" s="7">
        <v>8.0473182311994521E-5</v>
      </c>
      <c r="E126" s="8" t="s">
        <v>997</v>
      </c>
      <c r="F126" s="8" t="s">
        <v>998</v>
      </c>
      <c r="G126" s="7">
        <v>1.0944352794431256E-2</v>
      </c>
      <c r="H126" s="7">
        <v>8.0473182311994521E-5</v>
      </c>
      <c r="I126">
        <f t="shared" si="1"/>
        <v>0</v>
      </c>
    </row>
    <row r="127" spans="1:11" x14ac:dyDescent="0.25">
      <c r="A127" s="7" t="s">
        <v>620</v>
      </c>
      <c r="B127" s="7">
        <v>2004</v>
      </c>
      <c r="C127" s="7">
        <v>5.3715849193256344E-2</v>
      </c>
      <c r="D127" s="7">
        <v>6.0354886733995894E-4</v>
      </c>
      <c r="E127" s="8" t="s">
        <v>997</v>
      </c>
      <c r="F127" s="8" t="s">
        <v>998</v>
      </c>
      <c r="G127" s="7">
        <v>5.3715849193256344E-2</v>
      </c>
      <c r="H127" s="7">
        <v>6.0354886733995894E-4</v>
      </c>
      <c r="I127">
        <f t="shared" si="1"/>
        <v>0</v>
      </c>
    </row>
    <row r="128" spans="1:11" x14ac:dyDescent="0.25">
      <c r="A128" s="7" t="s">
        <v>653</v>
      </c>
      <c r="B128" s="7">
        <v>2004</v>
      </c>
      <c r="C128" s="7">
        <v>4.9692190077656621E-2</v>
      </c>
      <c r="D128" s="7">
        <v>5.2307568502796438E-4</v>
      </c>
      <c r="E128" s="8" t="s">
        <v>997</v>
      </c>
      <c r="F128" s="8" t="s">
        <v>998</v>
      </c>
      <c r="G128" s="7">
        <v>4.9692190077656621E-2</v>
      </c>
      <c r="H128" s="7">
        <v>5.2307568502796438E-4</v>
      </c>
      <c r="I128">
        <f t="shared" si="1"/>
        <v>0</v>
      </c>
    </row>
    <row r="129" spans="1:9" x14ac:dyDescent="0.25">
      <c r="A129" s="7" t="s">
        <v>711</v>
      </c>
      <c r="B129" s="7">
        <v>2004</v>
      </c>
      <c r="C129" s="7">
        <v>0.74642900253490529</v>
      </c>
      <c r="D129" s="7">
        <v>1.4887538727718988E-3</v>
      </c>
      <c r="E129" s="8" t="s">
        <v>997</v>
      </c>
      <c r="F129" s="8" t="s">
        <v>998</v>
      </c>
      <c r="G129" s="7">
        <v>0.74642900253490529</v>
      </c>
      <c r="H129" s="7">
        <v>1.4887538727718988E-3</v>
      </c>
      <c r="I129">
        <f t="shared" si="1"/>
        <v>0</v>
      </c>
    </row>
    <row r="130" spans="1:9" x14ac:dyDescent="0.25">
      <c r="A130" s="7" t="s">
        <v>774</v>
      </c>
      <c r="B130" s="7">
        <v>2004</v>
      </c>
      <c r="C130" s="7">
        <v>5.4560817607532293E-2</v>
      </c>
      <c r="D130" s="7">
        <v>4.5467348006276911E-3</v>
      </c>
      <c r="E130" s="8" t="s">
        <v>997</v>
      </c>
      <c r="F130" s="8" t="s">
        <v>998</v>
      </c>
      <c r="G130" s="7">
        <v>5.4560817607532293E-2</v>
      </c>
      <c r="H130" s="7">
        <v>4.5467348006276911E-3</v>
      </c>
      <c r="I130">
        <f t="shared" si="1"/>
        <v>0</v>
      </c>
    </row>
    <row r="131" spans="1:9" x14ac:dyDescent="0.25">
      <c r="A131" s="7" t="s">
        <v>802</v>
      </c>
      <c r="B131" s="7">
        <v>2004</v>
      </c>
      <c r="C131" s="7">
        <v>12.171568824689173</v>
      </c>
      <c r="D131" s="7">
        <v>1.5893453506618919E-2</v>
      </c>
      <c r="E131" s="8" t="s">
        <v>997</v>
      </c>
      <c r="F131" s="8" t="s">
        <v>998</v>
      </c>
      <c r="G131" s="7">
        <v>12.171568824689173</v>
      </c>
      <c r="H131" s="7">
        <v>1.5893453506618919E-2</v>
      </c>
      <c r="I131">
        <f t="shared" si="1"/>
        <v>0</v>
      </c>
    </row>
    <row r="132" spans="1:9" x14ac:dyDescent="0.25">
      <c r="A132" s="7" t="s">
        <v>834</v>
      </c>
      <c r="B132" s="7">
        <v>2004</v>
      </c>
      <c r="C132" s="7">
        <v>1.2934052227095321</v>
      </c>
      <c r="D132" s="7">
        <v>3.8627127509757372E-3</v>
      </c>
      <c r="E132" s="8" t="s">
        <v>997</v>
      </c>
      <c r="F132" s="8" t="s">
        <v>998</v>
      </c>
      <c r="G132" s="7">
        <v>1.2934052227095321</v>
      </c>
      <c r="H132" s="7">
        <v>3.8627127509757372E-3</v>
      </c>
      <c r="I132">
        <f t="shared" si="1"/>
        <v>0</v>
      </c>
    </row>
    <row r="133" spans="1:9" x14ac:dyDescent="0.25">
      <c r="A133" s="7" t="s">
        <v>868</v>
      </c>
      <c r="B133" s="7">
        <v>2004</v>
      </c>
      <c r="C133" s="7">
        <v>0.20516637830443005</v>
      </c>
      <c r="D133" s="7">
        <v>1.5289904639278961E-3</v>
      </c>
      <c r="E133" s="8" t="s">
        <v>997</v>
      </c>
      <c r="F133" s="8" t="s">
        <v>998</v>
      </c>
      <c r="G133" s="7">
        <v>0.20516637830443005</v>
      </c>
      <c r="H133" s="7">
        <v>1.5289904639278961E-3</v>
      </c>
      <c r="I133">
        <f t="shared" si="1"/>
        <v>0</v>
      </c>
    </row>
    <row r="134" spans="1:9" x14ac:dyDescent="0.25">
      <c r="A134" s="7" t="s">
        <v>959</v>
      </c>
      <c r="B134" s="7">
        <v>2004</v>
      </c>
      <c r="C134" s="7">
        <v>0.32877318633565367</v>
      </c>
      <c r="D134" s="7">
        <v>5.6733593529956139E-3</v>
      </c>
      <c r="E134" s="8" t="s">
        <v>997</v>
      </c>
      <c r="F134" s="8" t="s">
        <v>998</v>
      </c>
      <c r="G134" s="7">
        <v>0.32877318633565367</v>
      </c>
      <c r="H134" s="7">
        <v>5.6733593529956139E-3</v>
      </c>
      <c r="I134">
        <f t="shared" si="1"/>
        <v>0</v>
      </c>
    </row>
    <row r="135" spans="1:9" x14ac:dyDescent="0.25">
      <c r="A135" s="7" t="s">
        <v>41</v>
      </c>
      <c r="B135" s="7">
        <v>2004</v>
      </c>
      <c r="C135" s="7">
        <v>1.1266245523679233E-2</v>
      </c>
      <c r="D135" s="7">
        <v>3.2189272924797809E-4</v>
      </c>
      <c r="E135" s="8" t="s">
        <v>997</v>
      </c>
      <c r="F135" s="8" t="s">
        <v>998</v>
      </c>
      <c r="G135" s="7">
        <v>1.1266245523679233E-2</v>
      </c>
      <c r="H135" s="7">
        <v>3.2189272924797809E-4</v>
      </c>
      <c r="I135">
        <f t="shared" si="1"/>
        <v>0</v>
      </c>
    </row>
    <row r="136" spans="1:9" x14ac:dyDescent="0.25">
      <c r="A136" s="7" t="s">
        <v>76</v>
      </c>
      <c r="B136" s="7">
        <v>2004</v>
      </c>
      <c r="C136" s="7">
        <v>0.31251760350863073</v>
      </c>
      <c r="D136" s="7">
        <v>1.8911197843318715E-3</v>
      </c>
      <c r="E136" s="8" t="s">
        <v>997</v>
      </c>
      <c r="F136" s="8" t="s">
        <v>998</v>
      </c>
      <c r="G136" s="7">
        <v>0.31251760350863073</v>
      </c>
      <c r="H136" s="7">
        <v>1.8911197843318715E-3</v>
      </c>
      <c r="I136">
        <f t="shared" si="1"/>
        <v>0</v>
      </c>
    </row>
    <row r="137" spans="1:9" x14ac:dyDescent="0.25">
      <c r="A137" s="7" t="s">
        <v>107</v>
      </c>
      <c r="B137" s="7">
        <v>2004</v>
      </c>
      <c r="C137" s="7">
        <v>6.2809318794511723E-2</v>
      </c>
      <c r="D137" s="7">
        <v>2.8165613809198086E-4</v>
      </c>
      <c r="E137" s="8" t="s">
        <v>997</v>
      </c>
      <c r="F137" s="8" t="s">
        <v>998</v>
      </c>
      <c r="G137" s="7">
        <v>6.2809318794511723E-2</v>
      </c>
      <c r="H137" s="7">
        <v>2.8165613809198086E-4</v>
      </c>
      <c r="I137">
        <f t="shared" si="1"/>
        <v>0</v>
      </c>
    </row>
    <row r="138" spans="1:9" x14ac:dyDescent="0.25">
      <c r="A138" s="7" t="s">
        <v>136</v>
      </c>
      <c r="B138" s="7">
        <v>2004</v>
      </c>
      <c r="C138" s="7">
        <v>1.1266245523679233E-2</v>
      </c>
      <c r="D138" s="7">
        <v>8.0473182311994521E-5</v>
      </c>
      <c r="E138" s="8" t="s">
        <v>997</v>
      </c>
      <c r="F138" s="8" t="s">
        <v>998</v>
      </c>
      <c r="G138" s="7">
        <v>1.1266245523679233E-2</v>
      </c>
      <c r="H138" s="7">
        <v>8.0473182311994521E-5</v>
      </c>
      <c r="I138">
        <f t="shared" ref="I138:I201" si="2">IF(C138=G138,0,1)</f>
        <v>0</v>
      </c>
    </row>
    <row r="139" spans="1:9" x14ac:dyDescent="0.25">
      <c r="A139" s="7" t="s">
        <v>168</v>
      </c>
      <c r="B139" s="7">
        <v>2004</v>
      </c>
      <c r="C139" s="7">
        <v>5.0655856435842752</v>
      </c>
      <c r="D139" s="7">
        <v>2.808514062688609E-2</v>
      </c>
      <c r="E139" s="8" t="s">
        <v>997</v>
      </c>
      <c r="F139" s="8" t="s">
        <v>998</v>
      </c>
      <c r="G139" s="7">
        <v>5.0655856435842752</v>
      </c>
      <c r="H139" s="7">
        <v>2.808514062688609E-2</v>
      </c>
      <c r="I139">
        <f t="shared" si="2"/>
        <v>0</v>
      </c>
    </row>
    <row r="140" spans="1:9" x14ac:dyDescent="0.25">
      <c r="A140" s="7" t="s">
        <v>201</v>
      </c>
      <c r="B140" s="7">
        <v>2004</v>
      </c>
      <c r="C140" s="7">
        <v>2.1727759224238523E-2</v>
      </c>
      <c r="D140" s="7">
        <v>6.0354886733995894E-4</v>
      </c>
      <c r="E140" s="8" t="s">
        <v>997</v>
      </c>
      <c r="F140" s="8" t="s">
        <v>998</v>
      </c>
      <c r="G140" s="7">
        <v>2.1727759224238523E-2</v>
      </c>
      <c r="H140" s="7">
        <v>6.0354886733995894E-4</v>
      </c>
      <c r="I140">
        <f t="shared" si="2"/>
        <v>0</v>
      </c>
    </row>
    <row r="141" spans="1:9" x14ac:dyDescent="0.25">
      <c r="A141" s="7" t="s">
        <v>302</v>
      </c>
      <c r="B141" s="7">
        <v>2004</v>
      </c>
      <c r="C141" s="7">
        <v>0.27489639077777328</v>
      </c>
      <c r="D141" s="7">
        <v>3.0982175190117892E-3</v>
      </c>
      <c r="E141" s="8" t="s">
        <v>997</v>
      </c>
      <c r="F141" s="8" t="s">
        <v>998</v>
      </c>
      <c r="G141" s="7">
        <v>0.27489639077777328</v>
      </c>
      <c r="H141" s="7">
        <v>3.0982175190117892E-3</v>
      </c>
      <c r="I141">
        <f t="shared" si="2"/>
        <v>0</v>
      </c>
    </row>
    <row r="142" spans="1:9" x14ac:dyDescent="0.25">
      <c r="A142" s="7" t="s">
        <v>337</v>
      </c>
      <c r="B142" s="7">
        <v>2004</v>
      </c>
      <c r="C142" s="7">
        <v>0.67919365871323378</v>
      </c>
      <c r="D142" s="7">
        <v>7.2425864080795073E-3</v>
      </c>
      <c r="E142" s="8" t="s">
        <v>997</v>
      </c>
      <c r="F142" s="8" t="s">
        <v>998</v>
      </c>
      <c r="G142" s="7">
        <v>0.67919365871323378</v>
      </c>
      <c r="H142" s="7">
        <v>7.2425864080795073E-3</v>
      </c>
      <c r="I142">
        <f t="shared" si="2"/>
        <v>0</v>
      </c>
    </row>
    <row r="143" spans="1:9" x14ac:dyDescent="0.25">
      <c r="A143" s="7" t="s">
        <v>366</v>
      </c>
      <c r="B143" s="7">
        <v>2004</v>
      </c>
      <c r="C143" s="7">
        <v>0.14968011910030982</v>
      </c>
      <c r="D143" s="7">
        <v>2.6556150162958194E-3</v>
      </c>
      <c r="E143" s="8" t="s">
        <v>997</v>
      </c>
      <c r="F143" s="8" t="s">
        <v>998</v>
      </c>
      <c r="G143" s="7">
        <v>0.14968011910030982</v>
      </c>
      <c r="H143" s="7">
        <v>2.6556150162958194E-3</v>
      </c>
      <c r="I143">
        <f t="shared" si="2"/>
        <v>0</v>
      </c>
    </row>
    <row r="144" spans="1:9" x14ac:dyDescent="0.25">
      <c r="A144" s="7" t="s">
        <v>428</v>
      </c>
      <c r="B144" s="7">
        <v>2004</v>
      </c>
      <c r="C144" s="7">
        <v>1.3935943346879653</v>
      </c>
      <c r="D144" s="7">
        <v>6.518327767271557E-3</v>
      </c>
      <c r="E144" s="8" t="s">
        <v>997</v>
      </c>
      <c r="F144" s="8" t="s">
        <v>998</v>
      </c>
      <c r="G144" s="7">
        <v>1.3935943346879653</v>
      </c>
      <c r="H144" s="7">
        <v>6.518327767271557E-3</v>
      </c>
      <c r="I144">
        <f t="shared" si="2"/>
        <v>0</v>
      </c>
    </row>
    <row r="145" spans="1:9" x14ac:dyDescent="0.25">
      <c r="A145" s="7" t="s">
        <v>454</v>
      </c>
      <c r="B145" s="7">
        <v>2004</v>
      </c>
      <c r="C145" s="7">
        <v>2.2934856958918441E-2</v>
      </c>
      <c r="D145" s="7">
        <v>1.2070977346799179E-4</v>
      </c>
      <c r="E145" s="8" t="s">
        <v>997</v>
      </c>
      <c r="F145" s="8" t="s">
        <v>998</v>
      </c>
      <c r="G145" s="7">
        <v>2.2934856958918441E-2</v>
      </c>
      <c r="H145" s="7">
        <v>1.2070977346799179E-4</v>
      </c>
      <c r="I145">
        <f t="shared" si="2"/>
        <v>0</v>
      </c>
    </row>
    <row r="146" spans="1:9" x14ac:dyDescent="0.25">
      <c r="A146" s="7" t="s">
        <v>484</v>
      </c>
      <c r="B146" s="7">
        <v>2004</v>
      </c>
      <c r="C146" s="7">
        <v>2.4371303263187545</v>
      </c>
      <c r="D146" s="7">
        <v>4.7076811652516795E-3</v>
      </c>
      <c r="E146" s="8" t="s">
        <v>997</v>
      </c>
      <c r="F146" s="8" t="s">
        <v>998</v>
      </c>
      <c r="G146" s="7">
        <v>2.4371303263187545</v>
      </c>
      <c r="H146" s="7">
        <v>4.7076811652516795E-3</v>
      </c>
      <c r="I146">
        <f t="shared" si="2"/>
        <v>0</v>
      </c>
    </row>
    <row r="147" spans="1:9" x14ac:dyDescent="0.25">
      <c r="A147" s="7" t="s">
        <v>516</v>
      </c>
      <c r="B147" s="7">
        <v>2004</v>
      </c>
      <c r="C147" s="7">
        <v>0.10075242425461715</v>
      </c>
      <c r="D147" s="7">
        <v>9.6567818774393431E-4</v>
      </c>
      <c r="E147" s="8" t="s">
        <v>997</v>
      </c>
      <c r="F147" s="8" t="s">
        <v>998</v>
      </c>
      <c r="G147" s="7">
        <v>0.10075242425461715</v>
      </c>
      <c r="H147" s="7">
        <v>9.6567818774393431E-4</v>
      </c>
      <c r="I147">
        <f t="shared" si="2"/>
        <v>0</v>
      </c>
    </row>
    <row r="148" spans="1:9" x14ac:dyDescent="0.25">
      <c r="A148" s="7" t="s">
        <v>552</v>
      </c>
      <c r="B148" s="7">
        <v>2004</v>
      </c>
      <c r="C148" s="7">
        <v>0.31046553735967491</v>
      </c>
      <c r="D148" s="7">
        <v>1.5692270550838933E-3</v>
      </c>
      <c r="E148" s="8" t="s">
        <v>997</v>
      </c>
      <c r="F148" s="8" t="s">
        <v>998</v>
      </c>
      <c r="G148" s="7">
        <v>0.31046553735967491</v>
      </c>
      <c r="H148" s="7">
        <v>1.5692270550838933E-3</v>
      </c>
      <c r="I148">
        <f t="shared" si="2"/>
        <v>0</v>
      </c>
    </row>
    <row r="149" spans="1:9" x14ac:dyDescent="0.25">
      <c r="A149" s="7" t="s">
        <v>623</v>
      </c>
      <c r="B149" s="7">
        <v>2004</v>
      </c>
      <c r="C149" s="7">
        <v>1.1619522794028889</v>
      </c>
      <c r="D149" s="7">
        <v>8.6911036896954088E-3</v>
      </c>
      <c r="E149" s="8" t="s">
        <v>997</v>
      </c>
      <c r="F149" s="8" t="s">
        <v>998</v>
      </c>
      <c r="G149" s="7">
        <v>1.1619522794028889</v>
      </c>
      <c r="H149" s="7">
        <v>8.6911036896954088E-3</v>
      </c>
      <c r="I149">
        <f t="shared" si="2"/>
        <v>0</v>
      </c>
    </row>
    <row r="150" spans="1:9" x14ac:dyDescent="0.25">
      <c r="A150" s="7" t="s">
        <v>656</v>
      </c>
      <c r="B150" s="7">
        <v>2004</v>
      </c>
      <c r="C150" s="7">
        <v>0.27224077576147748</v>
      </c>
      <c r="D150" s="7">
        <v>2.736088198607814E-3</v>
      </c>
      <c r="E150" s="8" t="s">
        <v>997</v>
      </c>
      <c r="F150" s="8" t="s">
        <v>998</v>
      </c>
      <c r="G150" s="7">
        <v>0.27224077576147748</v>
      </c>
      <c r="H150" s="7">
        <v>2.736088198607814E-3</v>
      </c>
      <c r="I150">
        <f t="shared" si="2"/>
        <v>0</v>
      </c>
    </row>
    <row r="151" spans="1:9" x14ac:dyDescent="0.25">
      <c r="A151" s="7" t="s">
        <v>684</v>
      </c>
      <c r="B151" s="7">
        <v>2004</v>
      </c>
      <c r="C151" s="7">
        <v>0.57828028809399268</v>
      </c>
      <c r="D151" s="7">
        <v>3.2994004747917758E-3</v>
      </c>
      <c r="E151" s="8" t="s">
        <v>997</v>
      </c>
      <c r="F151" s="8" t="s">
        <v>998</v>
      </c>
      <c r="G151" s="7">
        <v>0.57828028809399268</v>
      </c>
      <c r="H151" s="7">
        <v>3.2994004747917758E-3</v>
      </c>
      <c r="I151">
        <f t="shared" si="2"/>
        <v>0</v>
      </c>
    </row>
    <row r="152" spans="1:9" x14ac:dyDescent="0.25">
      <c r="A152" s="7" t="s">
        <v>715</v>
      </c>
      <c r="B152" s="7">
        <v>2004</v>
      </c>
      <c r="C152" s="7">
        <v>0.55944956343298591</v>
      </c>
      <c r="D152" s="7">
        <v>1.7704100108638797E-3</v>
      </c>
      <c r="E152" s="8" t="s">
        <v>997</v>
      </c>
      <c r="F152" s="8" t="s">
        <v>998</v>
      </c>
      <c r="G152" s="7">
        <v>0.55944956343298591</v>
      </c>
      <c r="H152" s="7">
        <v>1.7704100108638797E-3</v>
      </c>
      <c r="I152">
        <f t="shared" si="2"/>
        <v>0</v>
      </c>
    </row>
    <row r="153" spans="1:9" x14ac:dyDescent="0.25">
      <c r="A153" s="7" t="s">
        <v>779</v>
      </c>
      <c r="B153" s="7">
        <v>2004</v>
      </c>
      <c r="C153" s="7">
        <v>0.18697943910191928</v>
      </c>
      <c r="D153" s="7">
        <v>3.0177443366997949E-3</v>
      </c>
      <c r="E153" s="8" t="s">
        <v>997</v>
      </c>
      <c r="F153" s="8" t="s">
        <v>998</v>
      </c>
      <c r="G153" s="7">
        <v>0.18697943910191928</v>
      </c>
      <c r="H153" s="7">
        <v>3.0177443366997949E-3</v>
      </c>
      <c r="I153">
        <f t="shared" si="2"/>
        <v>0</v>
      </c>
    </row>
    <row r="154" spans="1:9" x14ac:dyDescent="0.25">
      <c r="A154" s="7" t="s">
        <v>804</v>
      </c>
      <c r="B154" s="7">
        <v>2004</v>
      </c>
      <c r="C154" s="7">
        <v>0.3632157083651873</v>
      </c>
      <c r="D154" s="7">
        <v>1.7704100108638796E-2</v>
      </c>
      <c r="E154" s="8" t="s">
        <v>997</v>
      </c>
      <c r="F154" s="8" t="s">
        <v>998</v>
      </c>
      <c r="G154" s="7">
        <v>0.3632157083651873</v>
      </c>
      <c r="H154" s="7">
        <v>1.7704100108638796E-2</v>
      </c>
      <c r="I154">
        <f t="shared" si="2"/>
        <v>0</v>
      </c>
    </row>
    <row r="155" spans="1:9" x14ac:dyDescent="0.25">
      <c r="A155" s="7" t="s">
        <v>903</v>
      </c>
      <c r="B155" s="7">
        <v>2004</v>
      </c>
      <c r="C155" s="7">
        <v>0.16078541825936507</v>
      </c>
      <c r="D155" s="7">
        <v>1.4887538727718988E-3</v>
      </c>
      <c r="E155" s="8" t="s">
        <v>997</v>
      </c>
      <c r="F155" s="8" t="s">
        <v>998</v>
      </c>
      <c r="G155" s="7">
        <v>0.16078541825936507</v>
      </c>
      <c r="H155" s="7">
        <v>1.4887538727718988E-3</v>
      </c>
      <c r="I155">
        <f t="shared" si="2"/>
        <v>0</v>
      </c>
    </row>
    <row r="156" spans="1:9" x14ac:dyDescent="0.25">
      <c r="A156" s="7" t="s">
        <v>935</v>
      </c>
      <c r="B156" s="7">
        <v>2004</v>
      </c>
      <c r="C156" s="7">
        <v>4.4059067315817005E-2</v>
      </c>
      <c r="D156" s="7">
        <v>6.0354886733995894E-4</v>
      </c>
      <c r="E156" s="8" t="s">
        <v>997</v>
      </c>
      <c r="F156" s="8" t="s">
        <v>998</v>
      </c>
      <c r="G156" s="7">
        <v>4.4059067315817005E-2</v>
      </c>
      <c r="H156" s="7">
        <v>6.0354886733995894E-4</v>
      </c>
      <c r="I156">
        <f t="shared" si="2"/>
        <v>0</v>
      </c>
    </row>
    <row r="157" spans="1:9" x14ac:dyDescent="0.25">
      <c r="A157" s="7" t="s">
        <v>45</v>
      </c>
      <c r="B157" s="7">
        <v>2004</v>
      </c>
      <c r="C157" s="7">
        <v>0.6718705991228423</v>
      </c>
      <c r="D157" s="7">
        <v>1.4163280086911038E-2</v>
      </c>
      <c r="E157" s="8" t="s">
        <v>997</v>
      </c>
      <c r="F157" s="8" t="s">
        <v>998</v>
      </c>
      <c r="G157" s="7">
        <v>0.6718705991228423</v>
      </c>
      <c r="H157" s="7">
        <v>1.4163280086911038E-2</v>
      </c>
      <c r="I157">
        <f t="shared" si="2"/>
        <v>0</v>
      </c>
    </row>
    <row r="158" spans="1:9" x14ac:dyDescent="0.25">
      <c r="A158" s="7" t="s">
        <v>205</v>
      </c>
      <c r="B158" s="7">
        <v>2004</v>
      </c>
      <c r="C158" s="7">
        <v>0.99155031585724063</v>
      </c>
      <c r="D158" s="7">
        <v>5.3917032149036334E-3</v>
      </c>
      <c r="E158" s="8" t="s">
        <v>997</v>
      </c>
      <c r="F158" s="8" t="s">
        <v>998</v>
      </c>
      <c r="G158" s="7">
        <v>0.99155031585724063</v>
      </c>
      <c r="H158" s="7">
        <v>5.3917032149036334E-3</v>
      </c>
      <c r="I158">
        <f t="shared" si="2"/>
        <v>0</v>
      </c>
    </row>
    <row r="159" spans="1:9" x14ac:dyDescent="0.25">
      <c r="A159" s="7" t="s">
        <v>245</v>
      </c>
      <c r="B159" s="7">
        <v>2004</v>
      </c>
      <c r="C159" s="7">
        <v>9.5763086951273484E-3</v>
      </c>
      <c r="D159" s="7">
        <v>6.8402204965195351E-4</v>
      </c>
      <c r="E159" s="8" t="s">
        <v>997</v>
      </c>
      <c r="F159" s="8" t="s">
        <v>998</v>
      </c>
      <c r="G159" s="7">
        <v>9.5763086951273484E-3</v>
      </c>
      <c r="H159" s="7">
        <v>6.8402204965195351E-4</v>
      </c>
      <c r="I159">
        <f t="shared" si="2"/>
        <v>0</v>
      </c>
    </row>
    <row r="160" spans="1:9" x14ac:dyDescent="0.25">
      <c r="A160" s="7" t="s">
        <v>278</v>
      </c>
      <c r="B160" s="7">
        <v>2004</v>
      </c>
      <c r="C160" s="7">
        <v>0.41825936506659156</v>
      </c>
      <c r="D160" s="7">
        <v>1.0863879612119261E-2</v>
      </c>
      <c r="E160" s="8" t="s">
        <v>997</v>
      </c>
      <c r="F160" s="8" t="s">
        <v>998</v>
      </c>
      <c r="G160" s="7">
        <v>0.41825936506659156</v>
      </c>
      <c r="H160" s="7">
        <v>1.0863879612119261E-2</v>
      </c>
      <c r="I160">
        <f t="shared" si="2"/>
        <v>0</v>
      </c>
    </row>
    <row r="161" spans="1:9" x14ac:dyDescent="0.25">
      <c r="A161" s="7" t="s">
        <v>306</v>
      </c>
      <c r="B161" s="7">
        <v>2004</v>
      </c>
      <c r="C161" s="7">
        <v>0.13197601899167102</v>
      </c>
      <c r="D161" s="7">
        <v>1.0059147788999316E-3</v>
      </c>
      <c r="E161" s="8" t="s">
        <v>997</v>
      </c>
      <c r="F161" s="8" t="s">
        <v>998</v>
      </c>
      <c r="G161" s="7">
        <v>0.13197601899167102</v>
      </c>
      <c r="H161" s="7">
        <v>1.0059147788999316E-3</v>
      </c>
      <c r="I161">
        <f t="shared" si="2"/>
        <v>0</v>
      </c>
    </row>
    <row r="162" spans="1:9" x14ac:dyDescent="0.25">
      <c r="A162" s="7" t="s">
        <v>340</v>
      </c>
      <c r="B162" s="7">
        <v>2004</v>
      </c>
      <c r="C162" s="7">
        <v>0.52995614211564002</v>
      </c>
      <c r="D162" s="7">
        <v>3.0982175190117892E-3</v>
      </c>
      <c r="E162" s="8" t="s">
        <v>997</v>
      </c>
      <c r="F162" s="8" t="s">
        <v>998</v>
      </c>
      <c r="G162" s="7">
        <v>0.52995614211564002</v>
      </c>
      <c r="H162" s="7">
        <v>3.0982175190117892E-3</v>
      </c>
      <c r="I162">
        <f t="shared" si="2"/>
        <v>0</v>
      </c>
    </row>
    <row r="163" spans="1:9" x14ac:dyDescent="0.25">
      <c r="A163" s="7" t="s">
        <v>401</v>
      </c>
      <c r="B163" s="7">
        <v>2004</v>
      </c>
      <c r="C163" s="7">
        <v>0.98382489035528908</v>
      </c>
      <c r="D163" s="7">
        <v>2.9372711543878001E-2</v>
      </c>
      <c r="E163" s="8" t="s">
        <v>997</v>
      </c>
      <c r="F163" s="8" t="s">
        <v>998</v>
      </c>
      <c r="G163" s="7">
        <v>0.98382489035528908</v>
      </c>
      <c r="H163" s="7">
        <v>2.9372711543878001E-2</v>
      </c>
      <c r="I163">
        <f t="shared" si="2"/>
        <v>0</v>
      </c>
    </row>
    <row r="164" spans="1:9" x14ac:dyDescent="0.25">
      <c r="A164" s="7" t="s">
        <v>430</v>
      </c>
      <c r="B164" s="7">
        <v>2004</v>
      </c>
      <c r="C164" s="7">
        <v>0.45064982094716938</v>
      </c>
      <c r="D164" s="7">
        <v>3.8224761598197399E-3</v>
      </c>
      <c r="E164" s="8" t="s">
        <v>997</v>
      </c>
      <c r="F164" s="8" t="s">
        <v>998</v>
      </c>
      <c r="G164" s="7">
        <v>0.45064982094716938</v>
      </c>
      <c r="H164" s="7">
        <v>3.8224761598197399E-3</v>
      </c>
      <c r="I164">
        <f t="shared" si="2"/>
        <v>0</v>
      </c>
    </row>
    <row r="165" spans="1:9" x14ac:dyDescent="0.25">
      <c r="A165" s="7" t="s">
        <v>520</v>
      </c>
      <c r="B165" s="7">
        <v>2004</v>
      </c>
      <c r="C165" s="7">
        <v>1.6843439423812014</v>
      </c>
      <c r="D165" s="7">
        <v>1.1829557799863196E-2</v>
      </c>
      <c r="E165" s="8" t="s">
        <v>997</v>
      </c>
      <c r="F165" s="8" t="s">
        <v>998</v>
      </c>
      <c r="G165" s="7">
        <v>1.6843439423812014</v>
      </c>
      <c r="H165" s="7">
        <v>1.1829557799863196E-2</v>
      </c>
      <c r="I165">
        <f t="shared" si="2"/>
        <v>0</v>
      </c>
    </row>
    <row r="166" spans="1:9" x14ac:dyDescent="0.25">
      <c r="A166" s="7" t="s">
        <v>554</v>
      </c>
      <c r="B166" s="7">
        <v>2004</v>
      </c>
      <c r="C166" s="7">
        <v>0.45052911117370137</v>
      </c>
      <c r="D166" s="7">
        <v>3.5971512493461553E-2</v>
      </c>
      <c r="E166" s="8" t="s">
        <v>997</v>
      </c>
      <c r="F166" s="8" t="s">
        <v>998</v>
      </c>
      <c r="G166" s="7">
        <v>0.45052911117370137</v>
      </c>
      <c r="H166" s="7">
        <v>3.5971512493461553E-2</v>
      </c>
      <c r="I166">
        <f t="shared" si="2"/>
        <v>0</v>
      </c>
    </row>
    <row r="167" spans="1:9" x14ac:dyDescent="0.25">
      <c r="A167" s="7" t="s">
        <v>717</v>
      </c>
      <c r="B167" s="7">
        <v>2004</v>
      </c>
      <c r="C167" s="7">
        <v>0.32833058383293767</v>
      </c>
      <c r="D167" s="7">
        <v>2.8970345632318029E-3</v>
      </c>
      <c r="E167" s="8" t="s">
        <v>997</v>
      </c>
      <c r="F167" s="8" t="s">
        <v>998</v>
      </c>
      <c r="G167" s="7">
        <v>0.32833058383293767</v>
      </c>
      <c r="H167" s="7">
        <v>2.8970345632318029E-3</v>
      </c>
      <c r="I167">
        <f t="shared" si="2"/>
        <v>0</v>
      </c>
    </row>
    <row r="168" spans="1:9" x14ac:dyDescent="0.25">
      <c r="A168" s="7" t="s">
        <v>806</v>
      </c>
      <c r="B168" s="7">
        <v>2004</v>
      </c>
      <c r="C168" s="7">
        <v>2.2532491047358466E-2</v>
      </c>
      <c r="D168" s="7">
        <v>1.6094636462398904E-4</v>
      </c>
      <c r="E168" s="8" t="s">
        <v>997</v>
      </c>
      <c r="F168" s="8" t="s">
        <v>998</v>
      </c>
      <c r="G168" s="7">
        <v>2.2532491047358466E-2</v>
      </c>
      <c r="H168" s="7">
        <v>1.6094636462398904E-4</v>
      </c>
      <c r="I168">
        <f t="shared" si="2"/>
        <v>0</v>
      </c>
    </row>
    <row r="169" spans="1:9" x14ac:dyDescent="0.25">
      <c r="A169" s="7" t="s">
        <v>838</v>
      </c>
      <c r="B169" s="7">
        <v>2004</v>
      </c>
      <c r="C169" s="7">
        <v>8.0473182311994532E-3</v>
      </c>
      <c r="D169" s="7">
        <v>1.6094636462398904E-4</v>
      </c>
      <c r="E169" s="8" t="s">
        <v>997</v>
      </c>
      <c r="F169" s="8" t="s">
        <v>998</v>
      </c>
      <c r="G169" s="7">
        <v>8.0473182311994532E-3</v>
      </c>
      <c r="H169" s="7">
        <v>1.6094636462398904E-4</v>
      </c>
      <c r="I169">
        <f t="shared" si="2"/>
        <v>0</v>
      </c>
    </row>
    <row r="170" spans="1:9" x14ac:dyDescent="0.25">
      <c r="A170" s="7" t="s">
        <v>963</v>
      </c>
      <c r="B170" s="7">
        <v>2004</v>
      </c>
      <c r="C170" s="7">
        <v>3.1409487788194586</v>
      </c>
      <c r="D170" s="7">
        <v>2.1607049450770532E-2</v>
      </c>
      <c r="E170" s="8" t="s">
        <v>997</v>
      </c>
      <c r="F170" s="8" t="s">
        <v>998</v>
      </c>
      <c r="G170" s="7">
        <v>3.1409487788194586</v>
      </c>
      <c r="H170" s="7">
        <v>2.1607049450770532E-2</v>
      </c>
      <c r="I170">
        <f t="shared" si="2"/>
        <v>0</v>
      </c>
    </row>
    <row r="171" spans="1:9" x14ac:dyDescent="0.25">
      <c r="A171" s="7" t="s">
        <v>9</v>
      </c>
      <c r="B171" s="7">
        <v>2004</v>
      </c>
      <c r="C171" s="7">
        <v>0.22532491047358469</v>
      </c>
      <c r="D171" s="7">
        <v>2.2532491047358469E-3</v>
      </c>
      <c r="E171" s="8" t="s">
        <v>997</v>
      </c>
      <c r="F171" s="8" t="s">
        <v>998</v>
      </c>
      <c r="G171" s="7">
        <v>0.22532491047358469</v>
      </c>
      <c r="H171" s="7">
        <v>2.2532491047358469E-3</v>
      </c>
      <c r="I171">
        <f t="shared" si="2"/>
        <v>0</v>
      </c>
    </row>
    <row r="172" spans="1:9" x14ac:dyDescent="0.25">
      <c r="A172" s="7" t="s">
        <v>49</v>
      </c>
      <c r="B172" s="7">
        <v>2004</v>
      </c>
      <c r="C172" s="7">
        <v>6.276908220335573E-3</v>
      </c>
      <c r="D172" s="7">
        <v>3.1384541101677865E-3</v>
      </c>
      <c r="E172" s="8" t="s">
        <v>997</v>
      </c>
      <c r="F172" s="8" t="s">
        <v>998</v>
      </c>
      <c r="G172" s="7">
        <v>6.276908220335573E-3</v>
      </c>
      <c r="H172" s="7">
        <v>3.1384541101677865E-3</v>
      </c>
      <c r="I172">
        <f t="shared" si="2"/>
        <v>0</v>
      </c>
    </row>
    <row r="173" spans="1:9" x14ac:dyDescent="0.25">
      <c r="A173" s="7" t="s">
        <v>79</v>
      </c>
      <c r="B173" s="7">
        <v>2004</v>
      </c>
      <c r="C173" s="7">
        <v>7.5001005914778901E-2</v>
      </c>
      <c r="D173" s="7">
        <v>1.6497002373958879E-3</v>
      </c>
      <c r="E173" s="8" t="s">
        <v>997</v>
      </c>
      <c r="F173" s="8" t="s">
        <v>998</v>
      </c>
      <c r="G173" s="7">
        <v>7.5001005914778901E-2</v>
      </c>
      <c r="H173" s="7">
        <v>1.6497002373958879E-3</v>
      </c>
      <c r="I173">
        <f t="shared" si="2"/>
        <v>0</v>
      </c>
    </row>
    <row r="174" spans="1:9" x14ac:dyDescent="0.25">
      <c r="A174" s="7" t="s">
        <v>113</v>
      </c>
      <c r="B174" s="7">
        <v>2004</v>
      </c>
      <c r="C174" s="7">
        <v>0.82674123848227576</v>
      </c>
      <c r="D174" s="7">
        <v>4.1443688890677186E-3</v>
      </c>
      <c r="E174" s="8" t="s">
        <v>997</v>
      </c>
      <c r="F174" s="8" t="s">
        <v>998</v>
      </c>
      <c r="G174" s="7">
        <v>0.82674123848227576</v>
      </c>
      <c r="H174" s="7">
        <v>4.1443688890677186E-3</v>
      </c>
      <c r="I174">
        <f t="shared" si="2"/>
        <v>0</v>
      </c>
    </row>
    <row r="175" spans="1:9" x14ac:dyDescent="0.25">
      <c r="A175" s="7" t="s">
        <v>174</v>
      </c>
      <c r="B175" s="7">
        <v>2004</v>
      </c>
      <c r="C175" s="7">
        <v>5.6250754436084174</v>
      </c>
      <c r="D175" s="7">
        <v>1.8750251478694725E-2</v>
      </c>
      <c r="E175" s="8" t="s">
        <v>997</v>
      </c>
      <c r="F175" s="8" t="s">
        <v>998</v>
      </c>
      <c r="G175" s="7">
        <v>5.6250754436084174</v>
      </c>
      <c r="H175" s="7">
        <v>1.8750251478694725E-2</v>
      </c>
      <c r="I175">
        <f t="shared" si="2"/>
        <v>0</v>
      </c>
    </row>
    <row r="176" spans="1:9" x14ac:dyDescent="0.25">
      <c r="A176" s="7" t="s">
        <v>208</v>
      </c>
      <c r="B176" s="7">
        <v>2004</v>
      </c>
      <c r="C176" s="7">
        <v>6.8040075644791378E-2</v>
      </c>
      <c r="D176" s="7">
        <v>7.6449523196394807E-4</v>
      </c>
      <c r="E176" s="8" t="s">
        <v>997</v>
      </c>
      <c r="F176" s="8" t="s">
        <v>998</v>
      </c>
      <c r="G176" s="7">
        <v>6.8040075644791378E-2</v>
      </c>
      <c r="H176" s="7">
        <v>7.6449523196394807E-4</v>
      </c>
      <c r="I176">
        <f t="shared" si="2"/>
        <v>0</v>
      </c>
    </row>
    <row r="177" spans="1:9" x14ac:dyDescent="0.25">
      <c r="A177" s="7" t="s">
        <v>309</v>
      </c>
      <c r="B177" s="7">
        <v>2004</v>
      </c>
      <c r="C177" s="7">
        <v>7.7254255019514745E-2</v>
      </c>
      <c r="D177" s="7">
        <v>1.9313563754878686E-3</v>
      </c>
      <c r="E177" s="8" t="s">
        <v>997</v>
      </c>
      <c r="F177" s="8" t="s">
        <v>998</v>
      </c>
      <c r="G177" s="7">
        <v>7.7254255019514745E-2</v>
      </c>
      <c r="H177" s="7">
        <v>1.9313563754878686E-3</v>
      </c>
      <c r="I177">
        <f t="shared" si="2"/>
        <v>0</v>
      </c>
    </row>
    <row r="178" spans="1:9" x14ac:dyDescent="0.25">
      <c r="A178" s="7" t="s">
        <v>344</v>
      </c>
      <c r="B178" s="7">
        <v>2004</v>
      </c>
      <c r="C178" s="7">
        <v>0.40224520178650464</v>
      </c>
      <c r="D178" s="7">
        <v>6.1964350380235783E-3</v>
      </c>
      <c r="E178" s="8" t="s">
        <v>997</v>
      </c>
      <c r="F178" s="8" t="s">
        <v>998</v>
      </c>
      <c r="G178" s="7">
        <v>0.40224520178650464</v>
      </c>
      <c r="H178" s="7">
        <v>6.1964350380235783E-3</v>
      </c>
      <c r="I178">
        <f t="shared" si="2"/>
        <v>0</v>
      </c>
    </row>
    <row r="179" spans="1:9" x14ac:dyDescent="0.25">
      <c r="A179" s="7" t="s">
        <v>456</v>
      </c>
      <c r="B179" s="7">
        <v>2004</v>
      </c>
      <c r="C179" s="7">
        <v>2.7159699030298152E-2</v>
      </c>
      <c r="D179" s="7">
        <v>2.0923027401118575E-3</v>
      </c>
      <c r="E179" s="8" t="s">
        <v>997</v>
      </c>
      <c r="F179" s="8" t="s">
        <v>998</v>
      </c>
      <c r="G179" s="7">
        <v>2.7159699030298152E-2</v>
      </c>
      <c r="H179" s="7">
        <v>2.0923027401118575E-3</v>
      </c>
      <c r="I179">
        <f t="shared" si="2"/>
        <v>0</v>
      </c>
    </row>
    <row r="180" spans="1:9" x14ac:dyDescent="0.25">
      <c r="A180" s="7" t="s">
        <v>522</v>
      </c>
      <c r="B180" s="7">
        <v>2004</v>
      </c>
      <c r="C180" s="7">
        <v>0.28970345632318029</v>
      </c>
      <c r="D180" s="7">
        <v>1.6094636462398906E-3</v>
      </c>
      <c r="E180" s="8" t="s">
        <v>997</v>
      </c>
      <c r="F180" s="8" t="s">
        <v>998</v>
      </c>
      <c r="G180" s="7">
        <v>0.28970345632318029</v>
      </c>
      <c r="H180" s="7">
        <v>1.6094636462398906E-3</v>
      </c>
      <c r="I180">
        <f t="shared" si="2"/>
        <v>0</v>
      </c>
    </row>
    <row r="181" spans="1:9" x14ac:dyDescent="0.25">
      <c r="A181" s="7" t="s">
        <v>557</v>
      </c>
      <c r="B181" s="7">
        <v>2004</v>
      </c>
      <c r="C181" s="7">
        <v>0.19361847664265883</v>
      </c>
      <c r="D181" s="7">
        <v>3.2269746107109809E-2</v>
      </c>
      <c r="E181" s="8" t="s">
        <v>997</v>
      </c>
      <c r="F181" s="8" t="s">
        <v>998</v>
      </c>
      <c r="G181" s="7">
        <v>0.19361847664265883</v>
      </c>
      <c r="H181" s="7">
        <v>3.2269746107109809E-2</v>
      </c>
      <c r="I181">
        <f t="shared" si="2"/>
        <v>0</v>
      </c>
    </row>
    <row r="182" spans="1:9" x14ac:dyDescent="0.25">
      <c r="A182" s="7" t="s">
        <v>630</v>
      </c>
      <c r="B182" s="7">
        <v>2004</v>
      </c>
      <c r="C182" s="7">
        <v>3.1996137287249025</v>
      </c>
      <c r="D182" s="7">
        <v>4.570876755321289E-2</v>
      </c>
      <c r="E182" s="8" t="s">
        <v>997</v>
      </c>
      <c r="F182" s="8" t="s">
        <v>998</v>
      </c>
      <c r="G182" s="7">
        <v>3.1996137287249025</v>
      </c>
      <c r="H182" s="7">
        <v>4.570876755321289E-2</v>
      </c>
      <c r="I182">
        <f t="shared" si="2"/>
        <v>0</v>
      </c>
    </row>
    <row r="183" spans="1:9" x14ac:dyDescent="0.25">
      <c r="A183" s="7" t="s">
        <v>691</v>
      </c>
      <c r="B183" s="7">
        <v>2004</v>
      </c>
      <c r="C183" s="7">
        <v>0.27521828350702127</v>
      </c>
      <c r="D183" s="7">
        <v>4.8283909387196716E-4</v>
      </c>
      <c r="E183" s="8" t="s">
        <v>997</v>
      </c>
      <c r="F183" s="8" t="s">
        <v>998</v>
      </c>
      <c r="G183" s="7">
        <v>0.27521828350702127</v>
      </c>
      <c r="H183" s="7">
        <v>4.8283909387196716E-4</v>
      </c>
      <c r="I183">
        <f t="shared" si="2"/>
        <v>0</v>
      </c>
    </row>
    <row r="184" spans="1:9" x14ac:dyDescent="0.25">
      <c r="A184" s="7" t="s">
        <v>720</v>
      </c>
      <c r="B184" s="7">
        <v>2004</v>
      </c>
      <c r="C184" s="7">
        <v>0.88106063654287203</v>
      </c>
      <c r="D184" s="7">
        <v>3.7420029775077457E-3</v>
      </c>
      <c r="E184" s="8" t="s">
        <v>997</v>
      </c>
      <c r="F184" s="8" t="s">
        <v>998</v>
      </c>
      <c r="G184" s="7">
        <v>0.88106063654287203</v>
      </c>
      <c r="H184" s="7">
        <v>3.7420029775077457E-3</v>
      </c>
      <c r="I184">
        <f t="shared" si="2"/>
        <v>0</v>
      </c>
    </row>
    <row r="185" spans="1:9" x14ac:dyDescent="0.25">
      <c r="A185" s="7" t="s">
        <v>783</v>
      </c>
      <c r="B185" s="7">
        <v>2004</v>
      </c>
      <c r="C185" s="7">
        <v>1.3189152215024342</v>
      </c>
      <c r="D185" s="7">
        <v>1.7945519655574779E-2</v>
      </c>
      <c r="E185" s="8" t="s">
        <v>997</v>
      </c>
      <c r="F185" s="8" t="s">
        <v>998</v>
      </c>
      <c r="G185" s="7">
        <v>1.3189152215024342</v>
      </c>
      <c r="H185" s="7">
        <v>1.7945519655574779E-2</v>
      </c>
      <c r="I185">
        <f t="shared" si="2"/>
        <v>0</v>
      </c>
    </row>
    <row r="186" spans="1:9" x14ac:dyDescent="0.25">
      <c r="A186" s="7" t="s">
        <v>875</v>
      </c>
      <c r="B186" s="7">
        <v>2004</v>
      </c>
      <c r="C186" s="7">
        <v>0.21747877519816522</v>
      </c>
      <c r="D186" s="7">
        <v>1.8911197843318715E-3</v>
      </c>
      <c r="E186" s="8" t="s">
        <v>997</v>
      </c>
      <c r="F186" s="8" t="s">
        <v>998</v>
      </c>
      <c r="G186" s="7">
        <v>0.21747877519816522</v>
      </c>
      <c r="H186" s="7">
        <v>1.8911197843318715E-3</v>
      </c>
      <c r="I186">
        <f t="shared" si="2"/>
        <v>0</v>
      </c>
    </row>
    <row r="187" spans="1:9" x14ac:dyDescent="0.25">
      <c r="A187" s="7" t="s">
        <v>13</v>
      </c>
      <c r="B187" s="7">
        <v>2004</v>
      </c>
      <c r="C187" s="7">
        <v>0.68514867420432146</v>
      </c>
      <c r="D187" s="7">
        <v>1.8106466020198768E-2</v>
      </c>
      <c r="E187" s="8" t="s">
        <v>997</v>
      </c>
      <c r="F187" s="8" t="s">
        <v>998</v>
      </c>
      <c r="G187" s="7">
        <v>0.68514867420432146</v>
      </c>
      <c r="H187" s="7">
        <v>1.8106466020198768E-2</v>
      </c>
      <c r="I187">
        <f t="shared" si="2"/>
        <v>0</v>
      </c>
    </row>
    <row r="188" spans="1:9" x14ac:dyDescent="0.25">
      <c r="A188" s="7" t="s">
        <v>53</v>
      </c>
      <c r="B188" s="7">
        <v>2004</v>
      </c>
      <c r="C188" s="7">
        <v>0.22693437411982456</v>
      </c>
      <c r="D188" s="7">
        <v>1.8911197843318715E-3</v>
      </c>
      <c r="E188" s="8" t="s">
        <v>997</v>
      </c>
      <c r="F188" s="8" t="s">
        <v>998</v>
      </c>
      <c r="G188" s="7">
        <v>0.22693437411982456</v>
      </c>
      <c r="H188" s="7">
        <v>1.8911197843318715E-3</v>
      </c>
      <c r="I188">
        <f t="shared" si="2"/>
        <v>0</v>
      </c>
    </row>
    <row r="189" spans="1:9" x14ac:dyDescent="0.25">
      <c r="A189" s="7" t="s">
        <v>82</v>
      </c>
      <c r="B189" s="7">
        <v>2004</v>
      </c>
      <c r="C189" s="7">
        <v>0.23047519414155232</v>
      </c>
      <c r="D189" s="7">
        <v>3.7017663863517483E-3</v>
      </c>
      <c r="E189" s="8" t="s">
        <v>997</v>
      </c>
      <c r="F189" s="8" t="s">
        <v>998</v>
      </c>
      <c r="G189" s="7">
        <v>0.23047519414155232</v>
      </c>
      <c r="H189" s="7">
        <v>3.7017663863517483E-3</v>
      </c>
      <c r="I189">
        <f t="shared" si="2"/>
        <v>0</v>
      </c>
    </row>
    <row r="190" spans="1:9" x14ac:dyDescent="0.25">
      <c r="A190" s="7" t="s">
        <v>143</v>
      </c>
      <c r="B190" s="7">
        <v>2004</v>
      </c>
      <c r="C190" s="7">
        <v>0.58878203838570797</v>
      </c>
      <c r="D190" s="7">
        <v>7.0414034522995215E-3</v>
      </c>
      <c r="E190" s="8" t="s">
        <v>997</v>
      </c>
      <c r="F190" s="8" t="s">
        <v>998</v>
      </c>
      <c r="G190" s="7">
        <v>0.58878203838570797</v>
      </c>
      <c r="H190" s="7">
        <v>7.0414034522995215E-3</v>
      </c>
      <c r="I190">
        <f t="shared" si="2"/>
        <v>0</v>
      </c>
    </row>
    <row r="191" spans="1:9" x14ac:dyDescent="0.25">
      <c r="A191" s="7" t="s">
        <v>212</v>
      </c>
      <c r="B191" s="7">
        <v>2004</v>
      </c>
      <c r="C191" s="7">
        <v>1.6019394036937191</v>
      </c>
      <c r="D191" s="7">
        <v>3.2269746107109809E-2</v>
      </c>
      <c r="E191" s="8" t="s">
        <v>997</v>
      </c>
      <c r="F191" s="8" t="s">
        <v>998</v>
      </c>
      <c r="G191" s="7">
        <v>1.6019394036937191</v>
      </c>
      <c r="H191" s="7">
        <v>3.2269746107109809E-2</v>
      </c>
      <c r="I191">
        <f t="shared" si="2"/>
        <v>0</v>
      </c>
    </row>
    <row r="192" spans="1:9" x14ac:dyDescent="0.25">
      <c r="A192" s="7" t="s">
        <v>280</v>
      </c>
      <c r="B192" s="7">
        <v>2004</v>
      </c>
      <c r="C192" s="7">
        <v>0.32004184605480224</v>
      </c>
      <c r="D192" s="7">
        <v>3.2994004747917758E-3</v>
      </c>
      <c r="E192" s="8" t="s">
        <v>997</v>
      </c>
      <c r="F192" s="8" t="s">
        <v>998</v>
      </c>
      <c r="G192" s="7">
        <v>0.32004184605480224</v>
      </c>
      <c r="H192" s="7">
        <v>3.2994004747917758E-3</v>
      </c>
      <c r="I192">
        <f t="shared" si="2"/>
        <v>0</v>
      </c>
    </row>
    <row r="193" spans="1:9" x14ac:dyDescent="0.25">
      <c r="A193" s="7" t="s">
        <v>348</v>
      </c>
      <c r="B193" s="7">
        <v>2004</v>
      </c>
      <c r="C193" s="7">
        <v>0.56210517844928176</v>
      </c>
      <c r="D193" s="7">
        <v>8.6911036896954088E-3</v>
      </c>
      <c r="E193" s="8" t="s">
        <v>997</v>
      </c>
      <c r="F193" s="8" t="s">
        <v>998</v>
      </c>
      <c r="G193" s="7">
        <v>0.56210517844928176</v>
      </c>
      <c r="H193" s="7">
        <v>8.6911036896954088E-3</v>
      </c>
      <c r="I193">
        <f t="shared" si="2"/>
        <v>0</v>
      </c>
    </row>
    <row r="194" spans="1:9" x14ac:dyDescent="0.25">
      <c r="A194" s="7" t="s">
        <v>405</v>
      </c>
      <c r="B194" s="7">
        <v>2004</v>
      </c>
      <c r="C194" s="7">
        <v>0.34337906892528064</v>
      </c>
      <c r="D194" s="7">
        <v>1.3358548263791091E-2</v>
      </c>
      <c r="E194" s="8" t="s">
        <v>997</v>
      </c>
      <c r="F194" s="8" t="s">
        <v>998</v>
      </c>
      <c r="G194" s="7">
        <v>0.34337906892528064</v>
      </c>
      <c r="H194" s="7">
        <v>1.3358548263791091E-2</v>
      </c>
      <c r="I194">
        <f t="shared" si="2"/>
        <v>0</v>
      </c>
    </row>
    <row r="195" spans="1:9" x14ac:dyDescent="0.25">
      <c r="A195" s="7" t="s">
        <v>434</v>
      </c>
      <c r="B195" s="7">
        <v>2004</v>
      </c>
      <c r="C195" s="7">
        <v>1.1382126906208505</v>
      </c>
      <c r="D195" s="7">
        <v>1.7784573290950789E-2</v>
      </c>
      <c r="E195" s="8" t="s">
        <v>997</v>
      </c>
      <c r="F195" s="8" t="s">
        <v>998</v>
      </c>
      <c r="G195" s="7">
        <v>1.1382126906208505</v>
      </c>
      <c r="H195" s="7">
        <v>1.7784573290950789E-2</v>
      </c>
      <c r="I195">
        <f t="shared" si="2"/>
        <v>0</v>
      </c>
    </row>
    <row r="196" spans="1:9" x14ac:dyDescent="0.25">
      <c r="A196" s="7" t="s">
        <v>458</v>
      </c>
      <c r="B196" s="7">
        <v>2004</v>
      </c>
      <c r="C196" s="7">
        <v>0.26837806301050177</v>
      </c>
      <c r="D196" s="7">
        <v>1.1668611435239206E-3</v>
      </c>
      <c r="E196" s="8" t="s">
        <v>997</v>
      </c>
      <c r="F196" s="8" t="s">
        <v>998</v>
      </c>
      <c r="G196" s="7">
        <v>0.26837806301050177</v>
      </c>
      <c r="H196" s="7">
        <v>1.1668611435239206E-3</v>
      </c>
      <c r="I196">
        <f t="shared" si="2"/>
        <v>0</v>
      </c>
    </row>
    <row r="197" spans="1:9" x14ac:dyDescent="0.25">
      <c r="A197" s="7" t="s">
        <v>490</v>
      </c>
      <c r="B197" s="7">
        <v>2004</v>
      </c>
      <c r="C197" s="7">
        <v>1.0354484368084336</v>
      </c>
      <c r="D197" s="7">
        <v>2.9171528588098017E-2</v>
      </c>
      <c r="E197" s="8" t="s">
        <v>997</v>
      </c>
      <c r="F197" s="8" t="s">
        <v>998</v>
      </c>
      <c r="G197" s="7">
        <v>1.0354484368084336</v>
      </c>
      <c r="H197" s="7">
        <v>2.9171528588098017E-2</v>
      </c>
      <c r="I197">
        <f t="shared" si="2"/>
        <v>0</v>
      </c>
    </row>
    <row r="198" spans="1:9" x14ac:dyDescent="0.25">
      <c r="A198" s="7" t="s">
        <v>526</v>
      </c>
      <c r="B198" s="7">
        <v>2004</v>
      </c>
      <c r="C198" s="7">
        <v>6.5988009495835512E-2</v>
      </c>
      <c r="D198" s="7">
        <v>1.3197601899167103E-2</v>
      </c>
      <c r="E198" s="8" t="s">
        <v>997</v>
      </c>
      <c r="F198" s="8" t="s">
        <v>998</v>
      </c>
      <c r="G198" s="7">
        <v>6.5988009495835512E-2</v>
      </c>
      <c r="H198" s="7">
        <v>1.3197601899167103E-2</v>
      </c>
      <c r="I198">
        <f t="shared" si="2"/>
        <v>0</v>
      </c>
    </row>
    <row r="199" spans="1:9" x14ac:dyDescent="0.25">
      <c r="A199" s="7" t="s">
        <v>559</v>
      </c>
      <c r="B199" s="7">
        <v>2004</v>
      </c>
      <c r="C199" s="7">
        <v>0.52194906047559653</v>
      </c>
      <c r="D199" s="7">
        <v>1.6175109644710899E-2</v>
      </c>
      <c r="E199" s="8" t="s">
        <v>997</v>
      </c>
      <c r="F199" s="8" t="s">
        <v>998</v>
      </c>
      <c r="G199" s="7">
        <v>0.52194906047559653</v>
      </c>
      <c r="H199" s="7">
        <v>1.6175109644710899E-2</v>
      </c>
      <c r="I199">
        <f t="shared" si="2"/>
        <v>0</v>
      </c>
    </row>
    <row r="200" spans="1:9" x14ac:dyDescent="0.25">
      <c r="A200" s="7" t="s">
        <v>597</v>
      </c>
      <c r="B200" s="7">
        <v>2004</v>
      </c>
      <c r="C200" s="7">
        <v>0.88234820745986398</v>
      </c>
      <c r="D200" s="7">
        <v>1.5491087595058947E-2</v>
      </c>
      <c r="E200" s="8" t="s">
        <v>997</v>
      </c>
      <c r="F200" s="8" t="s">
        <v>998</v>
      </c>
      <c r="G200" s="7">
        <v>0.88234820745986398</v>
      </c>
      <c r="H200" s="7">
        <v>1.5491087595058947E-2</v>
      </c>
      <c r="I200">
        <f t="shared" si="2"/>
        <v>0</v>
      </c>
    </row>
    <row r="201" spans="1:9" x14ac:dyDescent="0.25">
      <c r="A201" s="7" t="s">
        <v>665</v>
      </c>
      <c r="B201" s="7">
        <v>2004</v>
      </c>
      <c r="C201" s="7">
        <v>1.7237355651229227</v>
      </c>
      <c r="D201" s="7">
        <v>6.0193940369371909E-2</v>
      </c>
      <c r="E201" s="8" t="s">
        <v>997</v>
      </c>
      <c r="F201" s="8" t="s">
        <v>998</v>
      </c>
      <c r="G201" s="7">
        <v>1.7237355651229227</v>
      </c>
      <c r="H201" s="7">
        <v>6.0193940369371909E-2</v>
      </c>
      <c r="I201">
        <f t="shared" si="2"/>
        <v>0</v>
      </c>
    </row>
    <row r="202" spans="1:9" x14ac:dyDescent="0.25">
      <c r="A202" s="7" t="s">
        <v>692</v>
      </c>
      <c r="B202" s="7">
        <v>2004</v>
      </c>
      <c r="C202" s="7">
        <v>1.9637468313684465</v>
      </c>
      <c r="D202" s="7">
        <v>8.5703939162274177E-3</v>
      </c>
      <c r="E202" s="8" t="s">
        <v>997</v>
      </c>
      <c r="F202" s="8" t="s">
        <v>998</v>
      </c>
      <c r="G202" s="7">
        <v>1.9637468313684465</v>
      </c>
      <c r="H202" s="7">
        <v>8.5703939162274177E-3</v>
      </c>
      <c r="I202">
        <f t="shared" ref="I202:I265" si="3">IF(C202=G202,0,1)</f>
        <v>0</v>
      </c>
    </row>
    <row r="203" spans="1:9" x14ac:dyDescent="0.25">
      <c r="A203" s="7" t="s">
        <v>724</v>
      </c>
      <c r="B203" s="7">
        <v>2004</v>
      </c>
      <c r="C203" s="7">
        <v>0.90037420029775073</v>
      </c>
      <c r="D203" s="7">
        <v>3.3396370659477728E-3</v>
      </c>
      <c r="E203" s="8" t="s">
        <v>997</v>
      </c>
      <c r="F203" s="8" t="s">
        <v>998</v>
      </c>
      <c r="G203" s="7">
        <v>0.90037420029775073</v>
      </c>
      <c r="H203" s="7">
        <v>3.3396370659477728E-3</v>
      </c>
      <c r="I203">
        <f t="shared" si="3"/>
        <v>0</v>
      </c>
    </row>
    <row r="204" spans="1:9" x14ac:dyDescent="0.25">
      <c r="A204" s="7" t="s">
        <v>753</v>
      </c>
      <c r="B204" s="7">
        <v>2004</v>
      </c>
      <c r="C204" s="7">
        <v>0.26652717981732588</v>
      </c>
      <c r="D204" s="7">
        <v>3.5005834305717621E-3</v>
      </c>
      <c r="E204" s="8" t="s">
        <v>997</v>
      </c>
      <c r="F204" s="8" t="s">
        <v>998</v>
      </c>
      <c r="G204" s="7">
        <v>0.26652717981732588</v>
      </c>
      <c r="H204" s="7">
        <v>3.5005834305717621E-3</v>
      </c>
      <c r="I204">
        <f t="shared" si="3"/>
        <v>0</v>
      </c>
    </row>
    <row r="205" spans="1:9" x14ac:dyDescent="0.25">
      <c r="A205" s="7" t="s">
        <v>785</v>
      </c>
      <c r="B205" s="7">
        <v>2004</v>
      </c>
      <c r="C205" s="7">
        <v>1.529714722568704</v>
      </c>
      <c r="D205" s="7">
        <v>1.162837484408321E-2</v>
      </c>
      <c r="E205" s="8" t="s">
        <v>997</v>
      </c>
      <c r="F205" s="8" t="s">
        <v>998</v>
      </c>
      <c r="G205" s="7">
        <v>1.529714722568704</v>
      </c>
      <c r="H205" s="7">
        <v>1.162837484408321E-2</v>
      </c>
      <c r="I205">
        <f t="shared" si="3"/>
        <v>0</v>
      </c>
    </row>
    <row r="206" spans="1:9" x14ac:dyDescent="0.25">
      <c r="A206" s="7" t="s">
        <v>810</v>
      </c>
      <c r="B206" s="7">
        <v>2004</v>
      </c>
      <c r="C206" s="7">
        <v>9.572285036011749E-2</v>
      </c>
      <c r="D206" s="7">
        <v>5.2307568502796438E-4</v>
      </c>
      <c r="E206" s="8" t="s">
        <v>997</v>
      </c>
      <c r="F206" s="8" t="s">
        <v>998</v>
      </c>
      <c r="G206" s="7">
        <v>9.572285036011749E-2</v>
      </c>
      <c r="H206" s="7">
        <v>5.2307568502796438E-4</v>
      </c>
      <c r="I206">
        <f t="shared" si="3"/>
        <v>0</v>
      </c>
    </row>
    <row r="207" spans="1:9" x14ac:dyDescent="0.25">
      <c r="A207" s="7" t="s">
        <v>908</v>
      </c>
      <c r="B207" s="7">
        <v>2004</v>
      </c>
      <c r="C207" s="7">
        <v>0.15531324186214943</v>
      </c>
      <c r="D207" s="7">
        <v>1.7301734197078824E-3</v>
      </c>
      <c r="E207" s="8" t="s">
        <v>997</v>
      </c>
      <c r="F207" s="8" t="s">
        <v>998</v>
      </c>
      <c r="G207" s="7">
        <v>0.15531324186214943</v>
      </c>
      <c r="H207" s="7">
        <v>1.7301734197078824E-3</v>
      </c>
      <c r="I207">
        <f t="shared" si="3"/>
        <v>0</v>
      </c>
    </row>
    <row r="208" spans="1:9" x14ac:dyDescent="0.25">
      <c r="A208" s="7" t="s">
        <v>936</v>
      </c>
      <c r="B208" s="7">
        <v>2004</v>
      </c>
      <c r="C208" s="7">
        <v>1.368044099303907E-2</v>
      </c>
      <c r="D208" s="7">
        <v>6.8402204965195351E-4</v>
      </c>
      <c r="E208" s="8" t="s">
        <v>997</v>
      </c>
      <c r="F208" s="8" t="s">
        <v>998</v>
      </c>
      <c r="G208" s="7">
        <v>1.368044099303907E-2</v>
      </c>
      <c r="H208" s="7">
        <v>6.8402204965195351E-4</v>
      </c>
      <c r="I208">
        <f t="shared" si="3"/>
        <v>0</v>
      </c>
    </row>
    <row r="209" spans="1:9" x14ac:dyDescent="0.25">
      <c r="A209" s="7" t="s">
        <v>966</v>
      </c>
      <c r="B209" s="7">
        <v>2004</v>
      </c>
      <c r="C209" s="7">
        <v>2.8769162676538045E-2</v>
      </c>
      <c r="D209" s="7">
        <v>2.0118295577998632E-4</v>
      </c>
      <c r="E209" s="8" t="s">
        <v>997</v>
      </c>
      <c r="F209" s="8" t="s">
        <v>998</v>
      </c>
      <c r="G209" s="7">
        <v>2.8769162676538045E-2</v>
      </c>
      <c r="H209" s="7">
        <v>2.0118295577998632E-4</v>
      </c>
      <c r="I209">
        <f t="shared" si="3"/>
        <v>0</v>
      </c>
    </row>
    <row r="210" spans="1:9" x14ac:dyDescent="0.25">
      <c r="A210" s="7" t="s">
        <v>217</v>
      </c>
      <c r="B210" s="7">
        <v>2005</v>
      </c>
      <c r="C210" s="7">
        <v>7.2396734102883799E-3</v>
      </c>
      <c r="D210" s="7">
        <v>2.0110203917467724E-4</v>
      </c>
      <c r="E210" s="8" t="s">
        <v>997</v>
      </c>
      <c r="F210" s="8" t="s">
        <v>998</v>
      </c>
      <c r="G210" s="7">
        <v>7.2396734102883799E-3</v>
      </c>
      <c r="H210" s="7">
        <v>2.0110203917467724E-4</v>
      </c>
      <c r="I210">
        <f t="shared" si="3"/>
        <v>0</v>
      </c>
    </row>
    <row r="211" spans="1:9" x14ac:dyDescent="0.25">
      <c r="A211" s="7" t="s">
        <v>251</v>
      </c>
      <c r="B211" s="7">
        <v>2005</v>
      </c>
      <c r="C211" s="7">
        <v>2.2496078510236095</v>
      </c>
      <c r="D211" s="7">
        <v>1.5766399871294696E-2</v>
      </c>
      <c r="E211" s="8" t="s">
        <v>997</v>
      </c>
      <c r="F211" s="8" t="s">
        <v>998</v>
      </c>
      <c r="G211" s="7">
        <v>2.2496078510236095</v>
      </c>
      <c r="H211" s="7">
        <v>1.5766399871294696E-2</v>
      </c>
      <c r="I211">
        <f t="shared" si="3"/>
        <v>0</v>
      </c>
    </row>
    <row r="212" spans="1:9" x14ac:dyDescent="0.25">
      <c r="A212" s="7" t="s">
        <v>351</v>
      </c>
      <c r="B212" s="7">
        <v>2005</v>
      </c>
      <c r="C212" s="7">
        <v>9.2989582914370747E-2</v>
      </c>
      <c r="D212" s="7">
        <v>6.8374693319390263E-4</v>
      </c>
      <c r="E212" s="8" t="s">
        <v>997</v>
      </c>
      <c r="F212" s="8" t="s">
        <v>998</v>
      </c>
      <c r="G212" s="7">
        <v>9.2989582914370747E-2</v>
      </c>
      <c r="H212" s="7">
        <v>6.8374693319390263E-4</v>
      </c>
      <c r="I212">
        <f t="shared" si="3"/>
        <v>0</v>
      </c>
    </row>
    <row r="213" spans="1:9" x14ac:dyDescent="0.25">
      <c r="A213" s="7" t="s">
        <v>379</v>
      </c>
      <c r="B213" s="7">
        <v>2005</v>
      </c>
      <c r="C213" s="7">
        <v>0.54820415879017015</v>
      </c>
      <c r="D213" s="7">
        <v>1.166391827213128E-3</v>
      </c>
      <c r="E213" s="8" t="s">
        <v>997</v>
      </c>
      <c r="F213" s="8" t="s">
        <v>998</v>
      </c>
      <c r="G213" s="7">
        <v>0.54820415879017015</v>
      </c>
      <c r="H213" s="7">
        <v>1.166391827213128E-3</v>
      </c>
      <c r="I213">
        <f t="shared" si="3"/>
        <v>0</v>
      </c>
    </row>
    <row r="214" spans="1:9" x14ac:dyDescent="0.25">
      <c r="A214" s="7" t="s">
        <v>461</v>
      </c>
      <c r="B214" s="7">
        <v>2005</v>
      </c>
      <c r="C214" s="7">
        <v>0.24586735309496038</v>
      </c>
      <c r="D214" s="7">
        <v>1.166391827213128E-3</v>
      </c>
      <c r="E214" s="8" t="s">
        <v>997</v>
      </c>
      <c r="F214" s="8" t="s">
        <v>998</v>
      </c>
      <c r="G214" s="7">
        <v>0.24586735309496038</v>
      </c>
      <c r="H214" s="7">
        <v>1.166391827213128E-3</v>
      </c>
      <c r="I214">
        <f t="shared" si="3"/>
        <v>0</v>
      </c>
    </row>
    <row r="215" spans="1:9" x14ac:dyDescent="0.25">
      <c r="A215" s="7" t="s">
        <v>495</v>
      </c>
      <c r="B215" s="7">
        <v>2005</v>
      </c>
      <c r="C215" s="7">
        <v>0.23830591642199253</v>
      </c>
      <c r="D215" s="7">
        <v>3.1774122189599002E-3</v>
      </c>
      <c r="E215" s="8" t="s">
        <v>997</v>
      </c>
      <c r="F215" s="8" t="s">
        <v>998</v>
      </c>
      <c r="G215" s="7">
        <v>0.23830591642199253</v>
      </c>
      <c r="H215" s="7">
        <v>3.1774122189599002E-3</v>
      </c>
      <c r="I215">
        <f t="shared" si="3"/>
        <v>0</v>
      </c>
    </row>
    <row r="216" spans="1:9" x14ac:dyDescent="0.25">
      <c r="A216" s="7" t="s">
        <v>563</v>
      </c>
      <c r="B216" s="7">
        <v>2005</v>
      </c>
      <c r="C216" s="7">
        <v>0.59357277882797732</v>
      </c>
      <c r="D216" s="7">
        <v>1.890359168241966E-3</v>
      </c>
      <c r="E216" s="8" t="s">
        <v>997</v>
      </c>
      <c r="F216" s="8" t="s">
        <v>998</v>
      </c>
      <c r="G216" s="7">
        <v>0.59357277882797732</v>
      </c>
      <c r="H216" s="7">
        <v>1.890359168241966E-3</v>
      </c>
      <c r="I216">
        <f t="shared" si="3"/>
        <v>0</v>
      </c>
    </row>
    <row r="217" spans="1:9" x14ac:dyDescent="0.25">
      <c r="A217" s="7" t="s">
        <v>635</v>
      </c>
      <c r="B217" s="7">
        <v>2005</v>
      </c>
      <c r="C217" s="7">
        <v>0.11696094598399227</v>
      </c>
      <c r="D217" s="7">
        <v>3.9415999678236741E-3</v>
      </c>
      <c r="E217" s="8" t="s">
        <v>997</v>
      </c>
      <c r="F217" s="8" t="s">
        <v>998</v>
      </c>
      <c r="G217" s="7">
        <v>0.11696094598399227</v>
      </c>
      <c r="H217" s="7">
        <v>3.9415999678236741E-3</v>
      </c>
      <c r="I217">
        <f t="shared" si="3"/>
        <v>0</v>
      </c>
    </row>
    <row r="218" spans="1:9" x14ac:dyDescent="0.25">
      <c r="A218" s="7" t="s">
        <v>667</v>
      </c>
      <c r="B218" s="7">
        <v>2005</v>
      </c>
      <c r="C218" s="7">
        <v>8.6876080923460566E-2</v>
      </c>
      <c r="D218" s="7">
        <v>1.9305795760769014E-3</v>
      </c>
      <c r="E218" s="8" t="s">
        <v>997</v>
      </c>
      <c r="F218" s="8" t="s">
        <v>998</v>
      </c>
      <c r="G218" s="7">
        <v>8.6876080923460566E-2</v>
      </c>
      <c r="H218" s="7">
        <v>1.9305795760769014E-3</v>
      </c>
      <c r="I218">
        <f t="shared" si="3"/>
        <v>0</v>
      </c>
    </row>
    <row r="219" spans="1:9" x14ac:dyDescent="0.25">
      <c r="A219" s="7" t="s">
        <v>788</v>
      </c>
      <c r="B219" s="7">
        <v>2005</v>
      </c>
      <c r="C219" s="7">
        <v>1.054217109761493</v>
      </c>
      <c r="D219" s="7">
        <v>3.0969714032900294E-3</v>
      </c>
      <c r="E219" s="8" t="s">
        <v>997</v>
      </c>
      <c r="F219" s="8" t="s">
        <v>998</v>
      </c>
      <c r="G219" s="7">
        <v>1.054217109761493</v>
      </c>
      <c r="H219" s="7">
        <v>3.0969714032900294E-3</v>
      </c>
      <c r="I219">
        <f t="shared" si="3"/>
        <v>0</v>
      </c>
    </row>
    <row r="220" spans="1:9" x14ac:dyDescent="0.25">
      <c r="A220" s="7" t="s">
        <v>844</v>
      </c>
      <c r="B220" s="7">
        <v>2005</v>
      </c>
      <c r="C220" s="7">
        <v>0.22121224309214496</v>
      </c>
      <c r="D220" s="7">
        <v>8.8484897236857979E-4</v>
      </c>
      <c r="E220" s="8" t="s">
        <v>997</v>
      </c>
      <c r="F220" s="8" t="s">
        <v>998</v>
      </c>
      <c r="G220" s="7">
        <v>0.22121224309214496</v>
      </c>
      <c r="H220" s="7">
        <v>8.8484897236857979E-4</v>
      </c>
      <c r="I220">
        <f t="shared" si="3"/>
        <v>0</v>
      </c>
    </row>
    <row r="221" spans="1:9" x14ac:dyDescent="0.25">
      <c r="A221" s="7" t="s">
        <v>941</v>
      </c>
      <c r="B221" s="7">
        <v>2005</v>
      </c>
      <c r="C221" s="7">
        <v>0.17230422716486346</v>
      </c>
      <c r="D221" s="7">
        <v>7.2396734102883804E-4</v>
      </c>
      <c r="E221" s="8" t="s">
        <v>997</v>
      </c>
      <c r="F221" s="8" t="s">
        <v>998</v>
      </c>
      <c r="G221" s="7">
        <v>0.17230422716486346</v>
      </c>
      <c r="H221" s="7">
        <v>7.2396734102883804E-4</v>
      </c>
      <c r="I221">
        <f t="shared" si="3"/>
        <v>0</v>
      </c>
    </row>
    <row r="222" spans="1:9" x14ac:dyDescent="0.25">
      <c r="A222" s="7" t="s">
        <v>18</v>
      </c>
      <c r="B222" s="7">
        <v>2005</v>
      </c>
      <c r="C222" s="7">
        <v>3.1854563005268871E-2</v>
      </c>
      <c r="D222" s="7">
        <v>4.8264489401922536E-4</v>
      </c>
      <c r="E222" s="8" t="s">
        <v>997</v>
      </c>
      <c r="F222" s="8" t="s">
        <v>998</v>
      </c>
      <c r="G222" s="7">
        <v>3.1854563005268871E-2</v>
      </c>
      <c r="H222" s="7">
        <v>4.8264489401922536E-4</v>
      </c>
      <c r="I222">
        <f t="shared" si="3"/>
        <v>0</v>
      </c>
    </row>
    <row r="223" spans="1:9" x14ac:dyDescent="0.25">
      <c r="A223" s="7" t="s">
        <v>87</v>
      </c>
      <c r="B223" s="7">
        <v>2005</v>
      </c>
      <c r="C223" s="7">
        <v>0.64127418252021073</v>
      </c>
      <c r="D223" s="7">
        <v>9.2506938020351526E-3</v>
      </c>
      <c r="E223" s="8" t="s">
        <v>997</v>
      </c>
      <c r="F223" s="8" t="s">
        <v>998</v>
      </c>
      <c r="G223" s="7">
        <v>0.64127418252021073</v>
      </c>
      <c r="H223" s="7">
        <v>9.2506938020351526E-3</v>
      </c>
      <c r="I223">
        <f t="shared" si="3"/>
        <v>0</v>
      </c>
    </row>
    <row r="224" spans="1:9" x14ac:dyDescent="0.25">
      <c r="A224" s="7" t="s">
        <v>150</v>
      </c>
      <c r="B224" s="7">
        <v>2005</v>
      </c>
      <c r="C224" s="7">
        <v>0.45199694324900452</v>
      </c>
      <c r="D224" s="7">
        <v>1.4479346820576761E-3</v>
      </c>
      <c r="E224" s="8" t="s">
        <v>997</v>
      </c>
      <c r="F224" s="8" t="s">
        <v>998</v>
      </c>
      <c r="G224" s="7">
        <v>0.45199694324900452</v>
      </c>
      <c r="H224" s="7">
        <v>1.4479346820576761E-3</v>
      </c>
      <c r="I224">
        <f t="shared" si="3"/>
        <v>0</v>
      </c>
    </row>
    <row r="225" spans="1:9" x14ac:dyDescent="0.25">
      <c r="A225" s="7" t="s">
        <v>180</v>
      </c>
      <c r="B225" s="7">
        <v>2005</v>
      </c>
      <c r="C225" s="7">
        <v>0.90125889876523346</v>
      </c>
      <c r="D225" s="7">
        <v>2.385070184611672E-2</v>
      </c>
      <c r="E225" s="8" t="s">
        <v>997</v>
      </c>
      <c r="F225" s="8" t="s">
        <v>998</v>
      </c>
      <c r="G225" s="7">
        <v>0.90125889876523346</v>
      </c>
      <c r="H225" s="7">
        <v>2.385070184611672E-2</v>
      </c>
      <c r="I225">
        <f t="shared" si="3"/>
        <v>0</v>
      </c>
    </row>
    <row r="226" spans="1:9" x14ac:dyDescent="0.25">
      <c r="A226" s="7" t="s">
        <v>285</v>
      </c>
      <c r="B226" s="7">
        <v>2005</v>
      </c>
      <c r="C226" s="7">
        <v>9.8942203273941196E-2</v>
      </c>
      <c r="D226" s="7">
        <v>1.2066122350480634E-3</v>
      </c>
      <c r="E226" s="8" t="s">
        <v>997</v>
      </c>
      <c r="F226" s="8" t="s">
        <v>998</v>
      </c>
      <c r="G226" s="7">
        <v>9.8942203273941196E-2</v>
      </c>
      <c r="H226" s="7">
        <v>1.2066122350480634E-3</v>
      </c>
      <c r="I226">
        <f t="shared" si="3"/>
        <v>0</v>
      </c>
    </row>
    <row r="227" spans="1:9" x14ac:dyDescent="0.25">
      <c r="A227" s="7" t="s">
        <v>318</v>
      </c>
      <c r="B227" s="7">
        <v>2005</v>
      </c>
      <c r="C227" s="7">
        <v>0.70172545549611876</v>
      </c>
      <c r="D227" s="7">
        <v>3.8611591521538029E-3</v>
      </c>
      <c r="E227" s="8" t="s">
        <v>997</v>
      </c>
      <c r="F227" s="8" t="s">
        <v>998</v>
      </c>
      <c r="G227" s="7">
        <v>0.70172545549611876</v>
      </c>
      <c r="H227" s="7">
        <v>3.8611591521538029E-3</v>
      </c>
      <c r="I227">
        <f t="shared" si="3"/>
        <v>0</v>
      </c>
    </row>
    <row r="228" spans="1:9" x14ac:dyDescent="0.25">
      <c r="A228" s="7" t="s">
        <v>383</v>
      </c>
      <c r="B228" s="7">
        <v>2005</v>
      </c>
      <c r="C228" s="7">
        <v>3.6198367051441901E-2</v>
      </c>
      <c r="D228" s="7">
        <v>6.033061175240317E-4</v>
      </c>
      <c r="E228" s="8" t="s">
        <v>997</v>
      </c>
      <c r="F228" s="8" t="s">
        <v>998</v>
      </c>
      <c r="G228" s="7">
        <v>3.6198367051441901E-2</v>
      </c>
      <c r="H228" s="7">
        <v>6.033061175240317E-4</v>
      </c>
      <c r="I228">
        <f t="shared" si="3"/>
        <v>0</v>
      </c>
    </row>
    <row r="229" spans="1:9" x14ac:dyDescent="0.25">
      <c r="A229" s="7" t="s">
        <v>499</v>
      </c>
      <c r="B229" s="7">
        <v>2005</v>
      </c>
      <c r="C229" s="7">
        <v>0.5580581587097293</v>
      </c>
      <c r="D229" s="7">
        <v>3.0165305876201586E-3</v>
      </c>
      <c r="E229" s="8" t="s">
        <v>997</v>
      </c>
      <c r="F229" s="8" t="s">
        <v>998</v>
      </c>
      <c r="G229" s="7">
        <v>0.5580581587097293</v>
      </c>
      <c r="H229" s="7">
        <v>3.0165305876201586E-3</v>
      </c>
      <c r="I229">
        <f t="shared" si="3"/>
        <v>0</v>
      </c>
    </row>
    <row r="230" spans="1:9" x14ac:dyDescent="0.25">
      <c r="A230" s="7" t="s">
        <v>532</v>
      </c>
      <c r="B230" s="7">
        <v>2005</v>
      </c>
      <c r="C230" s="7">
        <v>0.5178779712826288</v>
      </c>
      <c r="D230" s="7">
        <v>2.976310179785223E-3</v>
      </c>
      <c r="E230" s="8" t="s">
        <v>997</v>
      </c>
      <c r="F230" s="8" t="s">
        <v>998</v>
      </c>
      <c r="G230" s="7">
        <v>0.5178779712826288</v>
      </c>
      <c r="H230" s="7">
        <v>2.976310179785223E-3</v>
      </c>
      <c r="I230">
        <f t="shared" si="3"/>
        <v>0</v>
      </c>
    </row>
    <row r="231" spans="1:9" x14ac:dyDescent="0.25">
      <c r="A231" s="7" t="s">
        <v>697</v>
      </c>
      <c r="B231" s="7">
        <v>2005</v>
      </c>
      <c r="C231" s="7">
        <v>0.81651449945702448</v>
      </c>
      <c r="D231" s="7">
        <v>3.9013795599887385E-3</v>
      </c>
      <c r="E231" s="8" t="s">
        <v>997</v>
      </c>
      <c r="F231" s="8" t="s">
        <v>998</v>
      </c>
      <c r="G231" s="7">
        <v>0.81651449945702448</v>
      </c>
      <c r="H231" s="7">
        <v>3.9013795599887385E-3</v>
      </c>
      <c r="I231">
        <f t="shared" si="3"/>
        <v>0</v>
      </c>
    </row>
    <row r="232" spans="1:9" x14ac:dyDescent="0.25">
      <c r="A232" s="7" t="s">
        <v>728</v>
      </c>
      <c r="B232" s="7">
        <v>2005</v>
      </c>
      <c r="C232" s="7">
        <v>1.1262116397860273</v>
      </c>
      <c r="D232" s="7">
        <v>2.6223705908377911E-2</v>
      </c>
      <c r="E232" s="8" t="s">
        <v>997</v>
      </c>
      <c r="F232" s="8" t="s">
        <v>998</v>
      </c>
      <c r="G232" s="7">
        <v>1.1262116397860273</v>
      </c>
      <c r="H232" s="7">
        <v>2.6223705908377911E-2</v>
      </c>
      <c r="I232">
        <f t="shared" si="3"/>
        <v>0</v>
      </c>
    </row>
    <row r="233" spans="1:9" x14ac:dyDescent="0.25">
      <c r="A233" s="7" t="s">
        <v>790</v>
      </c>
      <c r="B233" s="7">
        <v>2005</v>
      </c>
      <c r="C233" s="7">
        <v>2.1719020230865142E-2</v>
      </c>
      <c r="D233" s="7">
        <v>9.6528978803845072E-4</v>
      </c>
      <c r="E233" s="8" t="s">
        <v>997</v>
      </c>
      <c r="F233" s="8" t="s">
        <v>998</v>
      </c>
      <c r="G233" s="7">
        <v>2.1719020230865142E-2</v>
      </c>
      <c r="H233" s="7">
        <v>9.6528978803845072E-4</v>
      </c>
      <c r="I233">
        <f t="shared" si="3"/>
        <v>0</v>
      </c>
    </row>
    <row r="234" spans="1:9" x14ac:dyDescent="0.25">
      <c r="A234" s="7" t="s">
        <v>818</v>
      </c>
      <c r="B234" s="7">
        <v>2005</v>
      </c>
      <c r="C234" s="7">
        <v>0.27550979366930783</v>
      </c>
      <c r="D234" s="7">
        <v>1.0055101958733861E-3</v>
      </c>
      <c r="E234" s="8" t="s">
        <v>997</v>
      </c>
      <c r="F234" s="8" t="s">
        <v>998</v>
      </c>
      <c r="G234" s="7">
        <v>0.27550979366930783</v>
      </c>
      <c r="H234" s="7">
        <v>1.0055101958733861E-3</v>
      </c>
      <c r="I234">
        <f t="shared" si="3"/>
        <v>0</v>
      </c>
    </row>
    <row r="235" spans="1:9" x14ac:dyDescent="0.25">
      <c r="A235" s="7" t="s">
        <v>847</v>
      </c>
      <c r="B235" s="7">
        <v>2005</v>
      </c>
      <c r="C235" s="7">
        <v>0.88227486626714391</v>
      </c>
      <c r="D235" s="7">
        <v>1.1141052970277119E-2</v>
      </c>
      <c r="E235" s="8" t="s">
        <v>997</v>
      </c>
      <c r="F235" s="8" t="s">
        <v>998</v>
      </c>
      <c r="G235" s="7">
        <v>0.88227486626714391</v>
      </c>
      <c r="H235" s="7">
        <v>1.1141052970277119E-2</v>
      </c>
      <c r="I235">
        <f t="shared" si="3"/>
        <v>0</v>
      </c>
    </row>
    <row r="236" spans="1:9" x14ac:dyDescent="0.25">
      <c r="A236" s="7" t="s">
        <v>945</v>
      </c>
      <c r="B236" s="7">
        <v>2005</v>
      </c>
      <c r="C236" s="7">
        <v>0.32630816876483126</v>
      </c>
      <c r="D236" s="7">
        <v>6.5961468849294134E-3</v>
      </c>
      <c r="E236" s="8" t="s">
        <v>997</v>
      </c>
      <c r="F236" s="8" t="s">
        <v>998</v>
      </c>
      <c r="G236" s="7">
        <v>0.32630816876483126</v>
      </c>
      <c r="H236" s="7">
        <v>6.5961468849294134E-3</v>
      </c>
      <c r="I236">
        <f t="shared" si="3"/>
        <v>0</v>
      </c>
    </row>
    <row r="237" spans="1:9" x14ac:dyDescent="0.25">
      <c r="A237" s="7" t="s">
        <v>971</v>
      </c>
      <c r="B237" s="7">
        <v>2005</v>
      </c>
      <c r="C237" s="7">
        <v>1.9305795760769014E-2</v>
      </c>
      <c r="D237" s="7">
        <v>6.4352652535896711E-4</v>
      </c>
      <c r="E237" s="8" t="s">
        <v>997</v>
      </c>
      <c r="F237" s="8" t="s">
        <v>998</v>
      </c>
      <c r="G237" s="7">
        <v>1.9305795760769014E-2</v>
      </c>
      <c r="H237" s="7">
        <v>6.4352652535896711E-4</v>
      </c>
      <c r="I237">
        <f t="shared" si="3"/>
        <v>0</v>
      </c>
    </row>
    <row r="238" spans="1:9" x14ac:dyDescent="0.25">
      <c r="A238" s="7" t="s">
        <v>23</v>
      </c>
      <c r="B238" s="7">
        <v>2005</v>
      </c>
      <c r="C238" s="7">
        <v>0.51526364477335795</v>
      </c>
      <c r="D238" s="7">
        <v>1.5283754977275469E-3</v>
      </c>
      <c r="E238" s="8" t="s">
        <v>997</v>
      </c>
      <c r="F238" s="8" t="s">
        <v>998</v>
      </c>
      <c r="G238" s="7">
        <v>0.51526364477335795</v>
      </c>
      <c r="H238" s="7">
        <v>1.5283754977275469E-3</v>
      </c>
      <c r="I238">
        <f t="shared" si="3"/>
        <v>0</v>
      </c>
    </row>
    <row r="239" spans="1:9" x14ac:dyDescent="0.25">
      <c r="A239" s="7" t="s">
        <v>62</v>
      </c>
      <c r="B239" s="7">
        <v>2005</v>
      </c>
      <c r="C239" s="7">
        <v>0.53485098338897152</v>
      </c>
      <c r="D239" s="7">
        <v>6.3950448457547361E-3</v>
      </c>
      <c r="E239" s="8" t="s">
        <v>997</v>
      </c>
      <c r="F239" s="8" t="s">
        <v>998</v>
      </c>
      <c r="G239" s="7">
        <v>0.53485098338897152</v>
      </c>
      <c r="H239" s="7">
        <v>6.3950448457547361E-3</v>
      </c>
      <c r="I239">
        <f t="shared" si="3"/>
        <v>0</v>
      </c>
    </row>
    <row r="240" spans="1:9" x14ac:dyDescent="0.25">
      <c r="A240" s="7" t="s">
        <v>222</v>
      </c>
      <c r="B240" s="7">
        <v>2005</v>
      </c>
      <c r="C240" s="7">
        <v>0.84020431967180143</v>
      </c>
      <c r="D240" s="7">
        <v>2.8073844668784941E-2</v>
      </c>
      <c r="E240" s="8" t="s">
        <v>997</v>
      </c>
      <c r="F240" s="8" t="s">
        <v>998</v>
      </c>
      <c r="G240" s="7">
        <v>0.84020431967180143</v>
      </c>
      <c r="H240" s="7">
        <v>2.8073844668784941E-2</v>
      </c>
      <c r="I240">
        <f t="shared" si="3"/>
        <v>0</v>
      </c>
    </row>
    <row r="241" spans="1:9" x14ac:dyDescent="0.25">
      <c r="A241" s="7" t="s">
        <v>258</v>
      </c>
      <c r="B241" s="7">
        <v>2005</v>
      </c>
      <c r="C241" s="7">
        <v>0.11547279089409966</v>
      </c>
      <c r="D241" s="7">
        <v>2.0914612074166431E-3</v>
      </c>
      <c r="E241" s="8" t="s">
        <v>997</v>
      </c>
      <c r="F241" s="8" t="s">
        <v>998</v>
      </c>
      <c r="G241" s="7">
        <v>0.11547279089409966</v>
      </c>
      <c r="H241" s="7">
        <v>2.0914612074166431E-3</v>
      </c>
      <c r="I241">
        <f t="shared" si="3"/>
        <v>0</v>
      </c>
    </row>
    <row r="242" spans="1:9" x14ac:dyDescent="0.25">
      <c r="A242" s="7" t="s">
        <v>288</v>
      </c>
      <c r="B242" s="7">
        <v>2005</v>
      </c>
      <c r="C242" s="7">
        <v>0.40152033141616056</v>
      </c>
      <c r="D242" s="7">
        <v>2.7752081406105457E-3</v>
      </c>
      <c r="E242" s="8" t="s">
        <v>997</v>
      </c>
      <c r="F242" s="8" t="s">
        <v>998</v>
      </c>
      <c r="G242" s="7">
        <v>0.40152033141616056</v>
      </c>
      <c r="H242" s="7">
        <v>2.7752081406105457E-3</v>
      </c>
      <c r="I242">
        <f t="shared" si="3"/>
        <v>0</v>
      </c>
    </row>
    <row r="243" spans="1:9" x14ac:dyDescent="0.25">
      <c r="A243" s="7" t="s">
        <v>320</v>
      </c>
      <c r="B243" s="7">
        <v>2005</v>
      </c>
      <c r="C243" s="7">
        <v>0.21791416964968024</v>
      </c>
      <c r="D243" s="7">
        <v>7.2396734102883804E-4</v>
      </c>
      <c r="E243" s="8" t="s">
        <v>997</v>
      </c>
      <c r="F243" s="8" t="s">
        <v>998</v>
      </c>
      <c r="G243" s="7">
        <v>0.21791416964968024</v>
      </c>
      <c r="H243" s="7">
        <v>7.2396734102883804E-4</v>
      </c>
      <c r="I243">
        <f t="shared" si="3"/>
        <v>0</v>
      </c>
    </row>
    <row r="244" spans="1:9" x14ac:dyDescent="0.25">
      <c r="A244" s="7" t="s">
        <v>465</v>
      </c>
      <c r="B244" s="7">
        <v>2005</v>
      </c>
      <c r="C244" s="7">
        <v>0.67626593733660456</v>
      </c>
      <c r="D244" s="7">
        <v>7.4407754494630572E-3</v>
      </c>
      <c r="E244" s="8" t="s">
        <v>997</v>
      </c>
      <c r="F244" s="8" t="s">
        <v>998</v>
      </c>
      <c r="G244" s="7">
        <v>0.67626593733660456</v>
      </c>
      <c r="H244" s="7">
        <v>7.4407754494630572E-3</v>
      </c>
      <c r="I244">
        <f t="shared" si="3"/>
        <v>0</v>
      </c>
    </row>
    <row r="245" spans="1:9" x14ac:dyDescent="0.25">
      <c r="A245" s="7" t="s">
        <v>501</v>
      </c>
      <c r="B245" s="7">
        <v>2005</v>
      </c>
      <c r="C245" s="7">
        <v>0.31661505047661181</v>
      </c>
      <c r="D245" s="7">
        <v>1.6490367212323533E-3</v>
      </c>
      <c r="E245" s="8" t="s">
        <v>997</v>
      </c>
      <c r="F245" s="8" t="s">
        <v>998</v>
      </c>
      <c r="G245" s="7">
        <v>0.31661505047661181</v>
      </c>
      <c r="H245" s="7">
        <v>1.6490367212323533E-3</v>
      </c>
      <c r="I245">
        <f t="shared" si="3"/>
        <v>0</v>
      </c>
    </row>
    <row r="246" spans="1:9" x14ac:dyDescent="0.25">
      <c r="A246" s="7" t="s">
        <v>533</v>
      </c>
      <c r="B246" s="7">
        <v>2005</v>
      </c>
      <c r="C246" s="7">
        <v>0.21743152475566102</v>
      </c>
      <c r="D246" s="7">
        <v>2.1316816152515787E-3</v>
      </c>
      <c r="E246" s="8" t="s">
        <v>997</v>
      </c>
      <c r="F246" s="8" t="s">
        <v>998</v>
      </c>
      <c r="G246" s="7">
        <v>0.21743152475566102</v>
      </c>
      <c r="H246" s="7">
        <v>2.1316816152515787E-3</v>
      </c>
      <c r="I246">
        <f t="shared" si="3"/>
        <v>0</v>
      </c>
    </row>
    <row r="247" spans="1:9" x14ac:dyDescent="0.25">
      <c r="A247" s="7" t="s">
        <v>570</v>
      </c>
      <c r="B247" s="7">
        <v>2005</v>
      </c>
      <c r="C247" s="7">
        <v>4.2633632305031574E-2</v>
      </c>
      <c r="D247" s="7">
        <v>8.0440815669870897E-4</v>
      </c>
      <c r="E247" s="8" t="s">
        <v>997</v>
      </c>
      <c r="F247" s="8" t="s">
        <v>998</v>
      </c>
      <c r="G247" s="7">
        <v>4.2633632305031574E-2</v>
      </c>
      <c r="H247" s="7">
        <v>8.0440815669870897E-4</v>
      </c>
      <c r="I247">
        <f t="shared" si="3"/>
        <v>0</v>
      </c>
    </row>
    <row r="248" spans="1:9" x14ac:dyDescent="0.25">
      <c r="A248" s="7" t="s">
        <v>639</v>
      </c>
      <c r="B248" s="7">
        <v>2005</v>
      </c>
      <c r="C248" s="7">
        <v>0.41362667417447613</v>
      </c>
      <c r="D248" s="7">
        <v>1.7696979447371596E-3</v>
      </c>
      <c r="E248" s="8" t="s">
        <v>997</v>
      </c>
      <c r="F248" s="8" t="s">
        <v>998</v>
      </c>
      <c r="G248" s="7">
        <v>0.41362667417447613</v>
      </c>
      <c r="H248" s="7">
        <v>1.7696979447371596E-3</v>
      </c>
      <c r="I248">
        <f t="shared" si="3"/>
        <v>0</v>
      </c>
    </row>
    <row r="249" spans="1:9" x14ac:dyDescent="0.25">
      <c r="A249" s="7" t="s">
        <v>671</v>
      </c>
      <c r="B249" s="7">
        <v>2005</v>
      </c>
      <c r="C249" s="7">
        <v>0.22294172062904719</v>
      </c>
      <c r="D249" s="7">
        <v>3.4589550738044483E-3</v>
      </c>
      <c r="E249" s="8" t="s">
        <v>997</v>
      </c>
      <c r="F249" s="8" t="s">
        <v>998</v>
      </c>
      <c r="G249" s="7">
        <v>0.22294172062904719</v>
      </c>
      <c r="H249" s="7">
        <v>3.4589550738044483E-3</v>
      </c>
      <c r="I249">
        <f t="shared" si="3"/>
        <v>0</v>
      </c>
    </row>
    <row r="250" spans="1:9" x14ac:dyDescent="0.25">
      <c r="A250" s="7" t="s">
        <v>700</v>
      </c>
      <c r="B250" s="7">
        <v>2005</v>
      </c>
      <c r="C250" s="7">
        <v>3.5474399710413065E-2</v>
      </c>
      <c r="D250" s="7">
        <v>2.8154285484454814E-4</v>
      </c>
      <c r="E250" s="8" t="s">
        <v>997</v>
      </c>
      <c r="F250" s="8" t="s">
        <v>998</v>
      </c>
      <c r="G250" s="7">
        <v>3.5474399710413065E-2</v>
      </c>
      <c r="H250" s="7">
        <v>2.8154285484454814E-4</v>
      </c>
      <c r="I250">
        <f t="shared" si="3"/>
        <v>0</v>
      </c>
    </row>
    <row r="251" spans="1:9" x14ac:dyDescent="0.25">
      <c r="A251" s="7" t="s">
        <v>732</v>
      </c>
      <c r="B251" s="7">
        <v>2005</v>
      </c>
      <c r="C251" s="7">
        <v>4.1990105779672604E-2</v>
      </c>
      <c r="D251" s="7">
        <v>4.8264489401922536E-4</v>
      </c>
      <c r="E251" s="8" t="s">
        <v>997</v>
      </c>
      <c r="F251" s="8" t="s">
        <v>998</v>
      </c>
      <c r="G251" s="7">
        <v>4.1990105779672604E-2</v>
      </c>
      <c r="H251" s="7">
        <v>4.8264489401922536E-4</v>
      </c>
      <c r="I251">
        <f t="shared" si="3"/>
        <v>0</v>
      </c>
    </row>
    <row r="252" spans="1:9" x14ac:dyDescent="0.25">
      <c r="A252" s="7" t="s">
        <v>760</v>
      </c>
      <c r="B252" s="7">
        <v>2005</v>
      </c>
      <c r="C252" s="7">
        <v>1.0291195752724933</v>
      </c>
      <c r="D252" s="7">
        <v>2.1437477376020593E-2</v>
      </c>
      <c r="E252" s="8" t="s">
        <v>997</v>
      </c>
      <c r="F252" s="8" t="s">
        <v>998</v>
      </c>
      <c r="G252" s="7">
        <v>1.0291195752724933</v>
      </c>
      <c r="H252" s="7">
        <v>2.1437477376020593E-2</v>
      </c>
      <c r="I252">
        <f t="shared" si="3"/>
        <v>0</v>
      </c>
    </row>
    <row r="253" spans="1:9" x14ac:dyDescent="0.25">
      <c r="A253" s="7" t="s">
        <v>793</v>
      </c>
      <c r="B253" s="7">
        <v>2005</v>
      </c>
      <c r="C253" s="7">
        <v>1.6995937738808671</v>
      </c>
      <c r="D253" s="7">
        <v>1.351405703253831E-2</v>
      </c>
      <c r="E253" s="8" t="s">
        <v>997</v>
      </c>
      <c r="F253" s="8" t="s">
        <v>998</v>
      </c>
      <c r="G253" s="7">
        <v>1.6995937738808671</v>
      </c>
      <c r="H253" s="7">
        <v>1.351405703253831E-2</v>
      </c>
      <c r="I253">
        <f t="shared" si="3"/>
        <v>0</v>
      </c>
    </row>
    <row r="254" spans="1:9" x14ac:dyDescent="0.25">
      <c r="A254" s="7" t="s">
        <v>821</v>
      </c>
      <c r="B254" s="7">
        <v>2005</v>
      </c>
      <c r="C254" s="7">
        <v>5.6952097494268591E-2</v>
      </c>
      <c r="D254" s="7">
        <v>3.2176326267948355E-4</v>
      </c>
      <c r="E254" s="8" t="s">
        <v>997</v>
      </c>
      <c r="F254" s="8" t="s">
        <v>998</v>
      </c>
      <c r="G254" s="7">
        <v>5.6952097494268591E-2</v>
      </c>
      <c r="H254" s="7">
        <v>3.2176326267948355E-4</v>
      </c>
      <c r="I254">
        <f t="shared" si="3"/>
        <v>0</v>
      </c>
    </row>
    <row r="255" spans="1:9" x14ac:dyDescent="0.25">
      <c r="A255" s="7" t="s">
        <v>850</v>
      </c>
      <c r="B255" s="7">
        <v>2005</v>
      </c>
      <c r="C255" s="7">
        <v>0.22804971242408398</v>
      </c>
      <c r="D255" s="7">
        <v>7.2396734102883804E-4</v>
      </c>
      <c r="E255" s="8" t="s">
        <v>997</v>
      </c>
      <c r="F255" s="8" t="s">
        <v>998</v>
      </c>
      <c r="G255" s="7">
        <v>0.22804971242408398</v>
      </c>
      <c r="H255" s="7">
        <v>7.2396734102883804E-4</v>
      </c>
      <c r="I255">
        <f t="shared" si="3"/>
        <v>0</v>
      </c>
    </row>
    <row r="256" spans="1:9" x14ac:dyDescent="0.25">
      <c r="A256" s="7" t="s">
        <v>890</v>
      </c>
      <c r="B256" s="7">
        <v>2005</v>
      </c>
      <c r="C256" s="7">
        <v>4.7220769818605959</v>
      </c>
      <c r="D256" s="7">
        <v>4.9068897558621247E-2</v>
      </c>
      <c r="E256" s="8" t="s">
        <v>997</v>
      </c>
      <c r="F256" s="8" t="s">
        <v>998</v>
      </c>
      <c r="G256" s="7">
        <v>4.7220769818605959</v>
      </c>
      <c r="H256" s="7">
        <v>4.9068897558621247E-2</v>
      </c>
      <c r="I256">
        <f t="shared" si="3"/>
        <v>0</v>
      </c>
    </row>
    <row r="257" spans="1:9" x14ac:dyDescent="0.25">
      <c r="A257" s="7" t="s">
        <v>916</v>
      </c>
      <c r="B257" s="7">
        <v>2005</v>
      </c>
      <c r="C257" s="7">
        <v>0.34943490326991916</v>
      </c>
      <c r="D257" s="7">
        <v>9.6528978803845072E-4</v>
      </c>
      <c r="E257" s="8" t="s">
        <v>997</v>
      </c>
      <c r="F257" s="8" t="s">
        <v>998</v>
      </c>
      <c r="G257" s="7">
        <v>0.34943490326991916</v>
      </c>
      <c r="H257" s="7">
        <v>9.6528978803845072E-4</v>
      </c>
      <c r="I257">
        <f t="shared" si="3"/>
        <v>0</v>
      </c>
    </row>
    <row r="258" spans="1:9" x14ac:dyDescent="0.25">
      <c r="A258" s="7" t="s">
        <v>950</v>
      </c>
      <c r="B258" s="7">
        <v>2005</v>
      </c>
      <c r="C258" s="7">
        <v>3.9214897639062059E-2</v>
      </c>
      <c r="D258" s="7">
        <v>6.033061175240317E-4</v>
      </c>
      <c r="E258" s="8" t="s">
        <v>997</v>
      </c>
      <c r="F258" s="8" t="s">
        <v>998</v>
      </c>
      <c r="G258" s="7">
        <v>3.9214897639062059E-2</v>
      </c>
      <c r="H258" s="7">
        <v>6.033061175240317E-4</v>
      </c>
      <c r="I258">
        <f t="shared" si="3"/>
        <v>0</v>
      </c>
    </row>
    <row r="259" spans="1:9" x14ac:dyDescent="0.25">
      <c r="A259" s="7" t="s">
        <v>154</v>
      </c>
      <c r="B259" s="7">
        <v>2005</v>
      </c>
      <c r="C259" s="7">
        <v>5.0597273056348792E-2</v>
      </c>
      <c r="D259" s="7">
        <v>3.0567509954550938E-3</v>
      </c>
      <c r="E259" s="8" t="s">
        <v>997</v>
      </c>
      <c r="F259" s="8" t="s">
        <v>998</v>
      </c>
      <c r="G259" s="7">
        <v>5.0597273056348792E-2</v>
      </c>
      <c r="H259" s="7">
        <v>3.0567509954550938E-3</v>
      </c>
      <c r="I259">
        <f t="shared" si="3"/>
        <v>0</v>
      </c>
    </row>
    <row r="260" spans="1:9" x14ac:dyDescent="0.25">
      <c r="A260" s="7" t="s">
        <v>186</v>
      </c>
      <c r="B260" s="7">
        <v>2005</v>
      </c>
      <c r="C260" s="7">
        <v>1.203072839158589</v>
      </c>
      <c r="D260" s="7">
        <v>1.0457306037083216E-2</v>
      </c>
      <c r="E260" s="8" t="s">
        <v>997</v>
      </c>
      <c r="F260" s="8" t="s">
        <v>998</v>
      </c>
      <c r="G260" s="7">
        <v>1.203072839158589</v>
      </c>
      <c r="H260" s="7">
        <v>1.0457306037083216E-2</v>
      </c>
      <c r="I260">
        <f t="shared" si="3"/>
        <v>0</v>
      </c>
    </row>
    <row r="261" spans="1:9" x14ac:dyDescent="0.25">
      <c r="A261" s="7" t="s">
        <v>262</v>
      </c>
      <c r="B261" s="7">
        <v>2005</v>
      </c>
      <c r="C261" s="7">
        <v>0.65949402726943651</v>
      </c>
      <c r="D261" s="7">
        <v>7.5614366729678641E-3</v>
      </c>
      <c r="E261" s="8" t="s">
        <v>997</v>
      </c>
      <c r="F261" s="8" t="s">
        <v>998</v>
      </c>
      <c r="G261" s="7">
        <v>0.65949402726943651</v>
      </c>
      <c r="H261" s="7">
        <v>7.5614366729678641E-3</v>
      </c>
      <c r="I261">
        <f t="shared" si="3"/>
        <v>0</v>
      </c>
    </row>
    <row r="262" spans="1:9" x14ac:dyDescent="0.25">
      <c r="A262" s="7" t="s">
        <v>356</v>
      </c>
      <c r="B262" s="7">
        <v>2005</v>
      </c>
      <c r="C262" s="7">
        <v>0.94952338816715598</v>
      </c>
      <c r="D262" s="7">
        <v>4.7057877166874476E-3</v>
      </c>
      <c r="E262" s="8" t="s">
        <v>997</v>
      </c>
      <c r="F262" s="8" t="s">
        <v>998</v>
      </c>
      <c r="G262" s="7">
        <v>0.94952338816715598</v>
      </c>
      <c r="H262" s="7">
        <v>4.7057877166874476E-3</v>
      </c>
      <c r="I262">
        <f t="shared" si="3"/>
        <v>0</v>
      </c>
    </row>
    <row r="263" spans="1:9" x14ac:dyDescent="0.25">
      <c r="A263" s="7" t="s">
        <v>390</v>
      </c>
      <c r="B263" s="7">
        <v>2005</v>
      </c>
      <c r="C263" s="7">
        <v>0.98294654707798734</v>
      </c>
      <c r="D263" s="7">
        <v>1.4278244781402083E-2</v>
      </c>
      <c r="E263" s="8" t="s">
        <v>997</v>
      </c>
      <c r="F263" s="8" t="s">
        <v>998</v>
      </c>
      <c r="G263" s="7">
        <v>0.98294654707798734</v>
      </c>
      <c r="H263" s="7">
        <v>1.4278244781402083E-2</v>
      </c>
      <c r="I263">
        <f t="shared" si="3"/>
        <v>0</v>
      </c>
    </row>
    <row r="264" spans="1:9" x14ac:dyDescent="0.25">
      <c r="A264" s="7" t="s">
        <v>470</v>
      </c>
      <c r="B264" s="7">
        <v>2005</v>
      </c>
      <c r="C264" s="7">
        <v>1.7567469734143104</v>
      </c>
      <c r="D264" s="7">
        <v>4.6695893496360052E-2</v>
      </c>
      <c r="E264" s="8" t="s">
        <v>997</v>
      </c>
      <c r="F264" s="8" t="s">
        <v>998</v>
      </c>
      <c r="G264" s="7">
        <v>1.7567469734143104</v>
      </c>
      <c r="H264" s="7">
        <v>4.6695893496360052E-2</v>
      </c>
      <c r="I264">
        <f t="shared" si="3"/>
        <v>0</v>
      </c>
    </row>
    <row r="265" spans="1:9" x14ac:dyDescent="0.25">
      <c r="A265" s="7" t="s">
        <v>574</v>
      </c>
      <c r="B265" s="7">
        <v>2005</v>
      </c>
      <c r="C265" s="7">
        <v>0.98391183686602579</v>
      </c>
      <c r="D265" s="7">
        <v>2.9119575272493262E-2</v>
      </c>
      <c r="E265" s="8" t="s">
        <v>997</v>
      </c>
      <c r="F265" s="8" t="s">
        <v>998</v>
      </c>
      <c r="G265" s="7">
        <v>0.98391183686602579</v>
      </c>
      <c r="H265" s="7">
        <v>2.9119575272493262E-2</v>
      </c>
      <c r="I265">
        <f t="shared" si="3"/>
        <v>0</v>
      </c>
    </row>
    <row r="266" spans="1:9" x14ac:dyDescent="0.25">
      <c r="A266" s="7" t="s">
        <v>608</v>
      </c>
      <c r="B266" s="7">
        <v>2005</v>
      </c>
      <c r="C266" s="7">
        <v>1.8680368418935769</v>
      </c>
      <c r="D266" s="7">
        <v>3.1532799742589393E-2</v>
      </c>
      <c r="E266" s="8" t="s">
        <v>997</v>
      </c>
      <c r="F266" s="8" t="s">
        <v>998</v>
      </c>
      <c r="G266" s="7">
        <v>1.8680368418935769</v>
      </c>
      <c r="H266" s="7">
        <v>3.1532799742589393E-2</v>
      </c>
      <c r="I266">
        <f t="shared" ref="I266:I329" si="4">IF(C266=G266,0,1)</f>
        <v>0</v>
      </c>
    </row>
    <row r="267" spans="1:9" x14ac:dyDescent="0.25">
      <c r="A267" s="7" t="s">
        <v>675</v>
      </c>
      <c r="B267" s="7">
        <v>2005</v>
      </c>
      <c r="C267" s="7">
        <v>6.9018219844749221E-2</v>
      </c>
      <c r="D267" s="7">
        <v>4.4242448618428989E-4</v>
      </c>
      <c r="E267" s="8" t="s">
        <v>997</v>
      </c>
      <c r="F267" s="8" t="s">
        <v>998</v>
      </c>
      <c r="G267" s="7">
        <v>6.9018219844749221E-2</v>
      </c>
      <c r="H267" s="7">
        <v>4.4242448618428989E-4</v>
      </c>
      <c r="I267">
        <f t="shared" si="4"/>
        <v>0</v>
      </c>
    </row>
    <row r="268" spans="1:9" x14ac:dyDescent="0.25">
      <c r="A268" s="7" t="s">
        <v>703</v>
      </c>
      <c r="B268" s="7">
        <v>2005</v>
      </c>
      <c r="C268" s="7">
        <v>9.4115754333748951E-3</v>
      </c>
      <c r="D268" s="7">
        <v>7.2396734102883804E-4</v>
      </c>
      <c r="E268" s="8" t="s">
        <v>997</v>
      </c>
      <c r="F268" s="8" t="s">
        <v>998</v>
      </c>
      <c r="G268" s="7">
        <v>9.4115754333748951E-3</v>
      </c>
      <c r="H268" s="7">
        <v>7.2396734102883804E-4</v>
      </c>
      <c r="I268">
        <f t="shared" si="4"/>
        <v>0</v>
      </c>
    </row>
    <row r="269" spans="1:9" x14ac:dyDescent="0.25">
      <c r="A269" s="7" t="s">
        <v>825</v>
      </c>
      <c r="B269" s="7">
        <v>2005</v>
      </c>
      <c r="C269" s="7">
        <v>0.23307726340345092</v>
      </c>
      <c r="D269" s="7">
        <v>7.6418774886377345E-4</v>
      </c>
      <c r="E269" s="8" t="s">
        <v>997</v>
      </c>
      <c r="F269" s="8" t="s">
        <v>998</v>
      </c>
      <c r="G269" s="7">
        <v>0.23307726340345092</v>
      </c>
      <c r="H269" s="7">
        <v>7.6418774886377345E-4</v>
      </c>
      <c r="I269">
        <f t="shared" si="4"/>
        <v>0</v>
      </c>
    </row>
    <row r="270" spans="1:9" x14ac:dyDescent="0.25">
      <c r="A270" s="7" t="s">
        <v>854</v>
      </c>
      <c r="B270" s="7">
        <v>2005</v>
      </c>
      <c r="C270" s="7">
        <v>0.93452117604472507</v>
      </c>
      <c r="D270" s="7">
        <v>3.5796162973092548E-3</v>
      </c>
      <c r="E270" s="8" t="s">
        <v>997</v>
      </c>
      <c r="F270" s="8" t="s">
        <v>998</v>
      </c>
      <c r="G270" s="7">
        <v>0.93452117604472507</v>
      </c>
      <c r="H270" s="7">
        <v>3.5796162973092548E-3</v>
      </c>
      <c r="I270">
        <f t="shared" si="4"/>
        <v>0</v>
      </c>
    </row>
    <row r="271" spans="1:9" x14ac:dyDescent="0.25">
      <c r="A271" s="7" t="s">
        <v>893</v>
      </c>
      <c r="B271" s="7">
        <v>2005</v>
      </c>
      <c r="C271" s="7">
        <v>1.9759079757068736</v>
      </c>
      <c r="D271" s="7">
        <v>2.763142018260065E-2</v>
      </c>
      <c r="E271" s="8" t="s">
        <v>997</v>
      </c>
      <c r="F271" s="8" t="s">
        <v>998</v>
      </c>
      <c r="G271" s="7">
        <v>1.9759079757068736</v>
      </c>
      <c r="H271" s="7">
        <v>2.763142018260065E-2</v>
      </c>
      <c r="I271">
        <f t="shared" si="4"/>
        <v>0</v>
      </c>
    </row>
    <row r="272" spans="1:9" x14ac:dyDescent="0.25">
      <c r="A272" s="7" t="s">
        <v>921</v>
      </c>
      <c r="B272" s="7">
        <v>2005</v>
      </c>
      <c r="C272" s="7">
        <v>0.11181273378112054</v>
      </c>
      <c r="D272" s="7">
        <v>4.0220407834935448E-4</v>
      </c>
      <c r="E272" s="8" t="s">
        <v>997</v>
      </c>
      <c r="F272" s="8" t="s">
        <v>998</v>
      </c>
      <c r="G272" s="7">
        <v>0.11181273378112054</v>
      </c>
      <c r="H272" s="7">
        <v>4.0220407834935448E-4</v>
      </c>
      <c r="I272">
        <f t="shared" si="4"/>
        <v>0</v>
      </c>
    </row>
    <row r="273" spans="1:9" x14ac:dyDescent="0.25">
      <c r="A273" s="7" t="s">
        <v>28</v>
      </c>
      <c r="B273" s="7">
        <v>2005</v>
      </c>
      <c r="C273" s="7">
        <v>0.70610947995012674</v>
      </c>
      <c r="D273" s="7">
        <v>1.6168603949644051E-2</v>
      </c>
      <c r="E273" s="8" t="s">
        <v>997</v>
      </c>
      <c r="F273" s="8" t="s">
        <v>998</v>
      </c>
      <c r="G273" s="7">
        <v>0.70610947995012674</v>
      </c>
      <c r="H273" s="7">
        <v>1.6168603949644051E-2</v>
      </c>
      <c r="I273">
        <f t="shared" si="4"/>
        <v>0</v>
      </c>
    </row>
    <row r="274" spans="1:9" x14ac:dyDescent="0.25">
      <c r="A274" s="7" t="s">
        <v>126</v>
      </c>
      <c r="B274" s="7">
        <v>2005</v>
      </c>
      <c r="C274" s="7">
        <v>2.1719020230865142E-2</v>
      </c>
      <c r="D274" s="7">
        <v>3.6198367051441902E-4</v>
      </c>
      <c r="E274" s="8" t="s">
        <v>997</v>
      </c>
      <c r="F274" s="8" t="s">
        <v>998</v>
      </c>
      <c r="G274" s="7">
        <v>2.1719020230865142E-2</v>
      </c>
      <c r="H274" s="7">
        <v>3.6198367051441902E-4</v>
      </c>
      <c r="I274">
        <f t="shared" si="4"/>
        <v>0</v>
      </c>
    </row>
    <row r="275" spans="1:9" x14ac:dyDescent="0.25">
      <c r="A275" s="7" t="s">
        <v>157</v>
      </c>
      <c r="B275" s="7">
        <v>2005</v>
      </c>
      <c r="C275" s="7">
        <v>0.16212846398262479</v>
      </c>
      <c r="D275" s="7">
        <v>6.9179101476088967E-3</v>
      </c>
      <c r="E275" s="8" t="s">
        <v>997</v>
      </c>
      <c r="F275" s="8" t="s">
        <v>998</v>
      </c>
      <c r="G275" s="7">
        <v>0.16212846398262479</v>
      </c>
      <c r="H275" s="7">
        <v>6.9179101476088967E-3</v>
      </c>
      <c r="I275">
        <f t="shared" si="4"/>
        <v>0</v>
      </c>
    </row>
    <row r="276" spans="1:9" x14ac:dyDescent="0.25">
      <c r="A276" s="7" t="s">
        <v>265</v>
      </c>
      <c r="B276" s="7">
        <v>2005</v>
      </c>
      <c r="C276" s="7">
        <v>0.18501387604070305</v>
      </c>
      <c r="D276" s="7">
        <v>1.8501387604070306E-3</v>
      </c>
      <c r="E276" s="8" t="s">
        <v>997</v>
      </c>
      <c r="F276" s="8" t="s">
        <v>998</v>
      </c>
      <c r="G276" s="7">
        <v>0.18501387604070305</v>
      </c>
      <c r="H276" s="7">
        <v>1.8501387604070306E-3</v>
      </c>
      <c r="I276">
        <f t="shared" si="4"/>
        <v>0</v>
      </c>
    </row>
    <row r="277" spans="1:9" x14ac:dyDescent="0.25">
      <c r="A277" s="7" t="s">
        <v>325</v>
      </c>
      <c r="B277" s="7">
        <v>2005</v>
      </c>
      <c r="C277" s="7">
        <v>0.26412741825202107</v>
      </c>
      <c r="D277" s="7">
        <v>1.3272734585528696E-3</v>
      </c>
      <c r="E277" s="8" t="s">
        <v>997</v>
      </c>
      <c r="F277" s="8" t="s">
        <v>998</v>
      </c>
      <c r="G277" s="7">
        <v>0.26412741825202107</v>
      </c>
      <c r="H277" s="7">
        <v>1.3272734585528696E-3</v>
      </c>
      <c r="I277">
        <f t="shared" si="4"/>
        <v>0</v>
      </c>
    </row>
    <row r="278" spans="1:9" x14ac:dyDescent="0.25">
      <c r="A278" s="7" t="s">
        <v>509</v>
      </c>
      <c r="B278" s="7">
        <v>2005</v>
      </c>
      <c r="C278" s="7">
        <v>0.17938301894381209</v>
      </c>
      <c r="D278" s="7">
        <v>4.0220407834935448E-4</v>
      </c>
      <c r="E278" s="8" t="s">
        <v>997</v>
      </c>
      <c r="F278" s="8" t="s">
        <v>998</v>
      </c>
      <c r="G278" s="7">
        <v>0.17938301894381209</v>
      </c>
      <c r="H278" s="7">
        <v>4.0220407834935448E-4</v>
      </c>
      <c r="I278">
        <f t="shared" si="4"/>
        <v>0</v>
      </c>
    </row>
    <row r="279" spans="1:9" x14ac:dyDescent="0.25">
      <c r="A279" s="7" t="s">
        <v>541</v>
      </c>
      <c r="B279" s="7">
        <v>2005</v>
      </c>
      <c r="C279" s="7">
        <v>0.12669428468004665</v>
      </c>
      <c r="D279" s="7">
        <v>5.6308570968909629E-4</v>
      </c>
      <c r="E279" s="8" t="s">
        <v>997</v>
      </c>
      <c r="F279" s="8" t="s">
        <v>998</v>
      </c>
      <c r="G279" s="7">
        <v>0.12669428468004665</v>
      </c>
      <c r="H279" s="7">
        <v>5.6308570968909629E-4</v>
      </c>
      <c r="I279">
        <f t="shared" si="4"/>
        <v>0</v>
      </c>
    </row>
    <row r="280" spans="1:9" x14ac:dyDescent="0.25">
      <c r="A280" s="7" t="s">
        <v>579</v>
      </c>
      <c r="B280" s="7">
        <v>2005</v>
      </c>
      <c r="C280" s="7">
        <v>0.13063588464787032</v>
      </c>
      <c r="D280" s="7">
        <v>5.6308570968909629E-4</v>
      </c>
      <c r="E280" s="8" t="s">
        <v>997</v>
      </c>
      <c r="F280" s="8" t="s">
        <v>998</v>
      </c>
      <c r="G280" s="7">
        <v>0.13063588464787032</v>
      </c>
      <c r="H280" s="7">
        <v>5.6308570968909629E-4</v>
      </c>
      <c r="I280">
        <f t="shared" si="4"/>
        <v>0</v>
      </c>
    </row>
    <row r="281" spans="1:9" x14ac:dyDescent="0.25">
      <c r="A281" s="7" t="s">
        <v>739</v>
      </c>
      <c r="B281" s="7">
        <v>2005</v>
      </c>
      <c r="C281" s="7">
        <v>9.5724570647146359E-2</v>
      </c>
      <c r="D281" s="7">
        <v>2.8154285484454814E-4</v>
      </c>
      <c r="E281" s="8" t="s">
        <v>997</v>
      </c>
      <c r="F281" s="8" t="s">
        <v>998</v>
      </c>
      <c r="G281" s="7">
        <v>9.5724570647146359E-2</v>
      </c>
      <c r="H281" s="7">
        <v>2.8154285484454814E-4</v>
      </c>
      <c r="I281">
        <f t="shared" si="4"/>
        <v>0</v>
      </c>
    </row>
    <row r="282" spans="1:9" x14ac:dyDescent="0.25">
      <c r="A282" s="7" t="s">
        <v>828</v>
      </c>
      <c r="B282" s="7">
        <v>2005</v>
      </c>
      <c r="C282" s="7">
        <v>0.34006354824437918</v>
      </c>
      <c r="D282" s="7">
        <v>5.3493142420464141E-3</v>
      </c>
      <c r="E282" s="8" t="s">
        <v>997</v>
      </c>
      <c r="F282" s="8" t="s">
        <v>998</v>
      </c>
      <c r="G282" s="7">
        <v>0.34006354824437918</v>
      </c>
      <c r="H282" s="7">
        <v>5.3493142420464141E-3</v>
      </c>
      <c r="I282">
        <f t="shared" si="4"/>
        <v>0</v>
      </c>
    </row>
    <row r="283" spans="1:9" x14ac:dyDescent="0.25">
      <c r="A283" s="7" t="s">
        <v>858</v>
      </c>
      <c r="B283" s="7">
        <v>2005</v>
      </c>
      <c r="C283" s="7">
        <v>7.5614366729678639E-2</v>
      </c>
      <c r="D283" s="7">
        <v>7.5614366729678641E-3</v>
      </c>
      <c r="E283" s="8" t="s">
        <v>997</v>
      </c>
      <c r="F283" s="8" t="s">
        <v>998</v>
      </c>
      <c r="G283" s="7">
        <v>7.5614366729678639E-2</v>
      </c>
      <c r="H283" s="7">
        <v>7.5614366729678641E-3</v>
      </c>
      <c r="I283">
        <f t="shared" si="4"/>
        <v>0</v>
      </c>
    </row>
    <row r="284" spans="1:9" x14ac:dyDescent="0.25">
      <c r="A284" s="7" t="s">
        <v>895</v>
      </c>
      <c r="B284" s="7">
        <v>2005</v>
      </c>
      <c r="C284" s="7">
        <v>0.33350762176728471</v>
      </c>
      <c r="D284" s="7">
        <v>4.0220407834935445E-3</v>
      </c>
      <c r="E284" s="8" t="s">
        <v>997</v>
      </c>
      <c r="F284" s="8" t="s">
        <v>998</v>
      </c>
      <c r="G284" s="7">
        <v>0.33350762176728471</v>
      </c>
      <c r="H284" s="7">
        <v>4.0220407834935445E-3</v>
      </c>
      <c r="I284">
        <f t="shared" si="4"/>
        <v>0</v>
      </c>
    </row>
    <row r="285" spans="1:9" x14ac:dyDescent="0.25">
      <c r="A285" s="7" t="s">
        <v>924</v>
      </c>
      <c r="B285" s="7">
        <v>2005</v>
      </c>
      <c r="C285" s="7">
        <v>2.3637533684591561</v>
      </c>
      <c r="D285" s="7">
        <v>4.6655673088525119E-3</v>
      </c>
      <c r="E285" s="8" t="s">
        <v>997</v>
      </c>
      <c r="F285" s="8" t="s">
        <v>998</v>
      </c>
      <c r="G285" s="7">
        <v>2.3637533684591561</v>
      </c>
      <c r="H285" s="7">
        <v>4.6655673088525119E-3</v>
      </c>
      <c r="I285">
        <f t="shared" si="4"/>
        <v>0</v>
      </c>
    </row>
    <row r="286" spans="1:9" x14ac:dyDescent="0.25">
      <c r="A286" s="7" t="s">
        <v>952</v>
      </c>
      <c r="B286" s="7">
        <v>2005</v>
      </c>
      <c r="C286" s="7">
        <v>0.41990105779672604</v>
      </c>
      <c r="D286" s="7">
        <v>1.166391827213128E-3</v>
      </c>
      <c r="E286" s="8" t="s">
        <v>997</v>
      </c>
      <c r="F286" s="8" t="s">
        <v>998</v>
      </c>
      <c r="G286" s="7">
        <v>0.41990105779672604</v>
      </c>
      <c r="H286" s="7">
        <v>1.166391827213128E-3</v>
      </c>
      <c r="I286">
        <f t="shared" si="4"/>
        <v>0</v>
      </c>
    </row>
    <row r="287" spans="1:9" x14ac:dyDescent="0.25">
      <c r="A287" s="7" t="s">
        <v>33</v>
      </c>
      <c r="B287" s="7">
        <v>2005</v>
      </c>
      <c r="C287" s="7">
        <v>0.38973575192052445</v>
      </c>
      <c r="D287" s="7">
        <v>1.3674938663878053E-3</v>
      </c>
      <c r="E287" s="8" t="s">
        <v>997</v>
      </c>
      <c r="F287" s="8" t="s">
        <v>998</v>
      </c>
      <c r="G287" s="7">
        <v>0.38973575192052445</v>
      </c>
      <c r="H287" s="7">
        <v>1.3674938663878053E-3</v>
      </c>
      <c r="I287">
        <f t="shared" si="4"/>
        <v>0</v>
      </c>
    </row>
    <row r="288" spans="1:9" x14ac:dyDescent="0.25">
      <c r="A288" s="7" t="s">
        <v>159</v>
      </c>
      <c r="B288" s="7">
        <v>2005</v>
      </c>
      <c r="C288" s="7">
        <v>0.42344045368620037</v>
      </c>
      <c r="D288" s="7">
        <v>7.5614366729678641E-3</v>
      </c>
      <c r="E288" s="8" t="s">
        <v>997</v>
      </c>
      <c r="F288" s="8" t="s">
        <v>998</v>
      </c>
      <c r="G288" s="7">
        <v>0.42344045368620037</v>
      </c>
      <c r="H288" s="7">
        <v>7.5614366729678641E-3</v>
      </c>
      <c r="I288">
        <f t="shared" si="4"/>
        <v>0</v>
      </c>
    </row>
    <row r="289" spans="1:9" x14ac:dyDescent="0.25">
      <c r="A289" s="7" t="s">
        <v>194</v>
      </c>
      <c r="B289" s="7">
        <v>2005</v>
      </c>
      <c r="C289" s="7">
        <v>0.74025660620198686</v>
      </c>
      <c r="D289" s="7">
        <v>3.9415999678236741E-3</v>
      </c>
      <c r="E289" s="8" t="s">
        <v>997</v>
      </c>
      <c r="F289" s="8" t="s">
        <v>998</v>
      </c>
      <c r="G289" s="7">
        <v>0.74025660620198686</v>
      </c>
      <c r="H289" s="7">
        <v>3.9415999678236741E-3</v>
      </c>
      <c r="I289">
        <f t="shared" si="4"/>
        <v>0</v>
      </c>
    </row>
    <row r="290" spans="1:9" x14ac:dyDescent="0.25">
      <c r="A290" s="7" t="s">
        <v>232</v>
      </c>
      <c r="B290" s="7">
        <v>2005</v>
      </c>
      <c r="C290" s="7">
        <v>0.77235249165426534</v>
      </c>
      <c r="D290" s="7">
        <v>1.9547118207778626E-2</v>
      </c>
      <c r="E290" s="8" t="s">
        <v>997</v>
      </c>
      <c r="F290" s="8" t="s">
        <v>998</v>
      </c>
      <c r="G290" s="7">
        <v>0.77235249165426534</v>
      </c>
      <c r="H290" s="7">
        <v>1.9547118207778626E-2</v>
      </c>
      <c r="I290">
        <f t="shared" si="4"/>
        <v>0</v>
      </c>
    </row>
    <row r="291" spans="1:9" x14ac:dyDescent="0.25">
      <c r="A291" s="7" t="s">
        <v>270</v>
      </c>
      <c r="B291" s="7">
        <v>2005</v>
      </c>
      <c r="C291" s="7">
        <v>1.5559666975023128</v>
      </c>
      <c r="D291" s="7">
        <v>7.6418774886377345E-3</v>
      </c>
      <c r="E291" s="8" t="s">
        <v>997</v>
      </c>
      <c r="F291" s="8" t="s">
        <v>998</v>
      </c>
      <c r="G291" s="7">
        <v>1.5559666975023128</v>
      </c>
      <c r="H291" s="7">
        <v>7.6418774886377345E-3</v>
      </c>
      <c r="I291">
        <f t="shared" si="4"/>
        <v>0</v>
      </c>
    </row>
    <row r="292" spans="1:9" x14ac:dyDescent="0.25">
      <c r="A292" s="7" t="s">
        <v>420</v>
      </c>
      <c r="B292" s="7">
        <v>2005</v>
      </c>
      <c r="C292" s="7">
        <v>0.90411454772151389</v>
      </c>
      <c r="D292" s="7">
        <v>2.3730040622611912E-3</v>
      </c>
      <c r="E292" s="8" t="s">
        <v>997</v>
      </c>
      <c r="F292" s="8" t="s">
        <v>998</v>
      </c>
      <c r="G292" s="7">
        <v>0.90411454772151389</v>
      </c>
      <c r="H292" s="7">
        <v>2.3730040622611912E-3</v>
      </c>
      <c r="I292">
        <f t="shared" si="4"/>
        <v>0</v>
      </c>
    </row>
    <row r="293" spans="1:9" x14ac:dyDescent="0.25">
      <c r="A293" s="7" t="s">
        <v>477</v>
      </c>
      <c r="B293" s="7">
        <v>2005</v>
      </c>
      <c r="C293" s="7">
        <v>0.21397256968185657</v>
      </c>
      <c r="D293" s="7">
        <v>7.6418774886377345E-4</v>
      </c>
      <c r="E293" s="8" t="s">
        <v>997</v>
      </c>
      <c r="F293" s="8" t="s">
        <v>998</v>
      </c>
      <c r="G293" s="7">
        <v>0.21397256968185657</v>
      </c>
      <c r="H293" s="7">
        <v>7.6418774886377345E-4</v>
      </c>
      <c r="I293">
        <f t="shared" si="4"/>
        <v>0</v>
      </c>
    </row>
    <row r="294" spans="1:9" x14ac:dyDescent="0.25">
      <c r="A294" s="7" t="s">
        <v>511</v>
      </c>
      <c r="B294" s="7">
        <v>2005</v>
      </c>
      <c r="C294" s="7">
        <v>0.5738647789888589</v>
      </c>
      <c r="D294" s="7">
        <v>3.2980734424647067E-3</v>
      </c>
      <c r="E294" s="8" t="s">
        <v>997</v>
      </c>
      <c r="F294" s="8" t="s">
        <v>998</v>
      </c>
      <c r="G294" s="7">
        <v>0.5738647789888589</v>
      </c>
      <c r="H294" s="7">
        <v>3.2980734424647067E-3</v>
      </c>
      <c r="I294">
        <f t="shared" si="4"/>
        <v>0</v>
      </c>
    </row>
    <row r="295" spans="1:9" x14ac:dyDescent="0.25">
      <c r="A295" s="7" t="s">
        <v>544</v>
      </c>
      <c r="B295" s="7">
        <v>2005</v>
      </c>
      <c r="C295" s="7">
        <v>0.20858303503197523</v>
      </c>
      <c r="D295" s="7">
        <v>1.5283754977275469E-3</v>
      </c>
      <c r="E295" s="8" t="s">
        <v>997</v>
      </c>
      <c r="F295" s="8" t="s">
        <v>998</v>
      </c>
      <c r="G295" s="7">
        <v>0.20858303503197523</v>
      </c>
      <c r="H295" s="7">
        <v>1.5283754977275469E-3</v>
      </c>
      <c r="I295">
        <f t="shared" si="4"/>
        <v>0</v>
      </c>
    </row>
    <row r="296" spans="1:9" x14ac:dyDescent="0.25">
      <c r="A296" s="7" t="s">
        <v>582</v>
      </c>
      <c r="B296" s="7">
        <v>2005</v>
      </c>
      <c r="C296" s="7">
        <v>2.8190081647427907</v>
      </c>
      <c r="D296" s="7">
        <v>1.9466677392108757E-2</v>
      </c>
      <c r="E296" s="8" t="s">
        <v>997</v>
      </c>
      <c r="F296" s="8" t="s">
        <v>998</v>
      </c>
      <c r="G296" s="7">
        <v>2.8190081647427907</v>
      </c>
      <c r="H296" s="7">
        <v>1.9466677392108757E-2</v>
      </c>
      <c r="I296">
        <f t="shared" si="4"/>
        <v>0</v>
      </c>
    </row>
    <row r="297" spans="1:9" x14ac:dyDescent="0.25">
      <c r="A297" s="7" t="s">
        <v>615</v>
      </c>
      <c r="B297" s="7">
        <v>2005</v>
      </c>
      <c r="C297" s="7">
        <v>0.37232031532799742</v>
      </c>
      <c r="D297" s="7">
        <v>3.8209387443188672E-3</v>
      </c>
      <c r="E297" s="8" t="s">
        <v>997</v>
      </c>
      <c r="F297" s="8" t="s">
        <v>998</v>
      </c>
      <c r="G297" s="7">
        <v>0.37232031532799742</v>
      </c>
      <c r="H297" s="7">
        <v>3.8209387443188672E-3</v>
      </c>
      <c r="I297">
        <f t="shared" si="4"/>
        <v>0</v>
      </c>
    </row>
    <row r="298" spans="1:9" x14ac:dyDescent="0.25">
      <c r="A298" s="7" t="s">
        <v>649</v>
      </c>
      <c r="B298" s="7">
        <v>2005</v>
      </c>
      <c r="C298" s="7">
        <v>0.16301331295499336</v>
      </c>
      <c r="D298" s="7">
        <v>2.3730040622611912E-3</v>
      </c>
      <c r="E298" s="8" t="s">
        <v>997</v>
      </c>
      <c r="F298" s="8" t="s">
        <v>998</v>
      </c>
      <c r="G298" s="7">
        <v>0.16301331295499336</v>
      </c>
      <c r="H298" s="7">
        <v>2.3730040622611912E-3</v>
      </c>
      <c r="I298">
        <f t="shared" si="4"/>
        <v>0</v>
      </c>
    </row>
    <row r="299" spans="1:9" x14ac:dyDescent="0.25">
      <c r="A299" s="7" t="s">
        <v>862</v>
      </c>
      <c r="B299" s="7">
        <v>2005</v>
      </c>
      <c r="C299" s="7">
        <v>1.1010738848891928</v>
      </c>
      <c r="D299" s="7">
        <v>3.1774122189599002E-3</v>
      </c>
      <c r="E299" s="8" t="s">
        <v>997</v>
      </c>
      <c r="F299" s="8" t="s">
        <v>998</v>
      </c>
      <c r="G299" s="7">
        <v>1.1010738848891928</v>
      </c>
      <c r="H299" s="7">
        <v>3.1774122189599002E-3</v>
      </c>
      <c r="I299">
        <f t="shared" si="4"/>
        <v>0</v>
      </c>
    </row>
    <row r="300" spans="1:9" x14ac:dyDescent="0.25">
      <c r="A300" s="7" t="s">
        <v>36</v>
      </c>
      <c r="B300" s="7">
        <v>2005</v>
      </c>
      <c r="C300" s="7">
        <v>2.0569520974942685</v>
      </c>
      <c r="D300" s="7">
        <v>8.6876080923460556E-3</v>
      </c>
      <c r="E300" s="8" t="s">
        <v>997</v>
      </c>
      <c r="F300" s="8" t="s">
        <v>998</v>
      </c>
      <c r="G300" s="7">
        <v>2.0569520974942685</v>
      </c>
      <c r="H300" s="7">
        <v>8.6876080923460556E-3</v>
      </c>
      <c r="I300">
        <f t="shared" si="4"/>
        <v>0</v>
      </c>
    </row>
    <row r="301" spans="1:9" x14ac:dyDescent="0.25">
      <c r="A301" s="7" t="s">
        <v>68</v>
      </c>
      <c r="B301" s="7">
        <v>2005</v>
      </c>
      <c r="C301" s="7">
        <v>0.1047339420021719</v>
      </c>
      <c r="D301" s="7">
        <v>4.8264489401922536E-4</v>
      </c>
      <c r="E301" s="8" t="s">
        <v>997</v>
      </c>
      <c r="F301" s="8" t="s">
        <v>998</v>
      </c>
      <c r="G301" s="7">
        <v>0.1047339420021719</v>
      </c>
      <c r="H301" s="7">
        <v>4.8264489401922536E-4</v>
      </c>
      <c r="I301">
        <f t="shared" si="4"/>
        <v>0</v>
      </c>
    </row>
    <row r="302" spans="1:9" x14ac:dyDescent="0.25">
      <c r="A302" s="7" t="s">
        <v>101</v>
      </c>
      <c r="B302" s="7">
        <v>2005</v>
      </c>
      <c r="C302" s="7">
        <v>0.83163737280296024</v>
      </c>
      <c r="D302" s="7">
        <v>6.636367292764349E-3</v>
      </c>
      <c r="E302" s="8" t="s">
        <v>997</v>
      </c>
      <c r="F302" s="8" t="s">
        <v>998</v>
      </c>
      <c r="G302" s="7">
        <v>0.83163737280296024</v>
      </c>
      <c r="H302" s="7">
        <v>6.636367292764349E-3</v>
      </c>
      <c r="I302">
        <f t="shared" si="4"/>
        <v>0</v>
      </c>
    </row>
    <row r="303" spans="1:9" x14ac:dyDescent="0.25">
      <c r="A303" s="7" t="s">
        <v>130</v>
      </c>
      <c r="B303" s="7">
        <v>2005</v>
      </c>
      <c r="C303" s="7">
        <v>5.6630334231589106E-2</v>
      </c>
      <c r="D303" s="7">
        <v>2.6143265092708041E-3</v>
      </c>
      <c r="E303" s="8" t="s">
        <v>997</v>
      </c>
      <c r="F303" s="8" t="s">
        <v>998</v>
      </c>
      <c r="G303" s="7">
        <v>5.6630334231589106E-2</v>
      </c>
      <c r="H303" s="7">
        <v>2.6143265092708041E-3</v>
      </c>
      <c r="I303">
        <f t="shared" si="4"/>
        <v>0</v>
      </c>
    </row>
    <row r="304" spans="1:9" x14ac:dyDescent="0.25">
      <c r="A304" s="7" t="s">
        <v>164</v>
      </c>
      <c r="B304" s="7">
        <v>2005</v>
      </c>
      <c r="C304" s="7">
        <v>1.014318465189237</v>
      </c>
      <c r="D304" s="7">
        <v>1.1261714193781925E-2</v>
      </c>
      <c r="E304" s="8" t="s">
        <v>997</v>
      </c>
      <c r="F304" s="8" t="s">
        <v>998</v>
      </c>
      <c r="G304" s="7">
        <v>1.014318465189237</v>
      </c>
      <c r="H304" s="7">
        <v>1.1261714193781925E-2</v>
      </c>
      <c r="I304">
        <f t="shared" si="4"/>
        <v>0</v>
      </c>
    </row>
    <row r="305" spans="1:11" x14ac:dyDescent="0.25">
      <c r="A305" s="7" t="s">
        <v>235</v>
      </c>
      <c r="B305" s="7">
        <v>2005</v>
      </c>
      <c r="C305" s="7">
        <v>4.8965531110485463</v>
      </c>
      <c r="D305" s="7">
        <v>0.1727064312432128</v>
      </c>
      <c r="E305" s="8" t="s">
        <v>997</v>
      </c>
      <c r="F305" s="8" t="s">
        <v>998</v>
      </c>
      <c r="G305" s="7">
        <v>4.8965531110485463</v>
      </c>
      <c r="H305" s="7">
        <v>0.1727064312432128</v>
      </c>
      <c r="I305">
        <f t="shared" si="4"/>
        <v>0</v>
      </c>
    </row>
    <row r="306" spans="1:11" x14ac:dyDescent="0.25">
      <c r="A306" s="7" t="s">
        <v>330</v>
      </c>
      <c r="B306" s="7">
        <v>2005</v>
      </c>
      <c r="C306" s="7">
        <v>1.2644491815147005</v>
      </c>
      <c r="D306" s="7">
        <v>3.0849052809395486E-2</v>
      </c>
      <c r="E306" s="8" t="s">
        <v>997</v>
      </c>
      <c r="F306" s="8" t="s">
        <v>998</v>
      </c>
      <c r="G306" s="7">
        <v>1.2644491815147005</v>
      </c>
      <c r="H306" s="7">
        <v>3.0849052809395486E-2</v>
      </c>
      <c r="I306">
        <f t="shared" si="4"/>
        <v>0</v>
      </c>
    </row>
    <row r="307" spans="1:11" x14ac:dyDescent="0.25">
      <c r="A307" s="7" t="s">
        <v>363</v>
      </c>
      <c r="B307" s="7">
        <v>2005</v>
      </c>
      <c r="C307" s="7">
        <v>0.19808550858705706</v>
      </c>
      <c r="D307" s="7">
        <v>6.8374693319390263E-4</v>
      </c>
      <c r="E307" s="8" t="s">
        <v>997</v>
      </c>
      <c r="F307" s="8" t="s">
        <v>998</v>
      </c>
      <c r="G307" s="7">
        <v>0.19808550858705706</v>
      </c>
      <c r="H307" s="7">
        <v>6.8374693319390263E-4</v>
      </c>
      <c r="I307">
        <f t="shared" si="4"/>
        <v>0</v>
      </c>
    </row>
    <row r="308" spans="1:11" x14ac:dyDescent="0.25">
      <c r="A308" s="7" t="s">
        <v>447</v>
      </c>
      <c r="B308" s="7">
        <v>2005</v>
      </c>
      <c r="C308" s="7">
        <v>0.22664199814986125</v>
      </c>
      <c r="D308" s="7">
        <v>1.4077142742227407E-3</v>
      </c>
      <c r="E308" s="8" t="s">
        <v>997</v>
      </c>
      <c r="F308" s="8" t="s">
        <v>998</v>
      </c>
      <c r="G308" s="7">
        <v>0.22664199814986125</v>
      </c>
      <c r="H308" s="7">
        <v>1.4077142742227407E-3</v>
      </c>
      <c r="I308">
        <f t="shared" si="4"/>
        <v>0</v>
      </c>
    </row>
    <row r="309" spans="1:11" x14ac:dyDescent="0.25">
      <c r="A309" s="7" t="s">
        <v>545</v>
      </c>
      <c r="B309" s="7">
        <v>2005</v>
      </c>
      <c r="C309" s="7">
        <v>0.43623054337770983</v>
      </c>
      <c r="D309" s="7">
        <v>1.166391827213128E-3</v>
      </c>
      <c r="E309" s="8" t="s">
        <v>997</v>
      </c>
      <c r="F309" s="8" t="s">
        <v>998</v>
      </c>
      <c r="G309" s="7">
        <v>0.43623054337770983</v>
      </c>
      <c r="H309" s="7">
        <v>1.166391827213128E-3</v>
      </c>
      <c r="I309">
        <f t="shared" si="4"/>
        <v>0</v>
      </c>
    </row>
    <row r="310" spans="1:11" x14ac:dyDescent="0.25">
      <c r="A310" s="7" t="s">
        <v>584</v>
      </c>
      <c r="B310" s="7">
        <v>2005</v>
      </c>
      <c r="C310" s="7">
        <v>0.37674456018984032</v>
      </c>
      <c r="D310" s="7">
        <v>2.6947673249406749E-3</v>
      </c>
      <c r="E310" s="8" t="s">
        <v>997</v>
      </c>
      <c r="F310" s="8" t="s">
        <v>998</v>
      </c>
      <c r="G310" s="7">
        <v>0.37674456018984032</v>
      </c>
      <c r="H310" s="7">
        <v>2.6947673249406749E-3</v>
      </c>
      <c r="I310">
        <f t="shared" si="4"/>
        <v>0</v>
      </c>
    </row>
    <row r="311" spans="1:11" x14ac:dyDescent="0.25">
      <c r="A311" s="7" t="s">
        <v>618</v>
      </c>
      <c r="B311" s="7">
        <v>2005</v>
      </c>
      <c r="C311" s="7">
        <v>0.15042432530265856</v>
      </c>
      <c r="D311" s="7">
        <v>8.8484897236857979E-4</v>
      </c>
      <c r="E311" s="8" t="s">
        <v>997</v>
      </c>
      <c r="F311" s="8" t="s">
        <v>998</v>
      </c>
      <c r="G311" s="7">
        <v>0.15042432530265856</v>
      </c>
      <c r="H311" s="7">
        <v>8.8484897236857979E-4</v>
      </c>
      <c r="I311">
        <f t="shared" si="4"/>
        <v>0</v>
      </c>
    </row>
    <row r="312" spans="1:11" x14ac:dyDescent="0.25">
      <c r="A312" s="7" t="s">
        <v>679</v>
      </c>
      <c r="B312" s="7">
        <v>2005</v>
      </c>
      <c r="C312" s="7">
        <v>26.872018662269234</v>
      </c>
      <c r="D312" s="7">
        <v>5.4297550577162852E-2</v>
      </c>
      <c r="E312" s="8" t="s">
        <v>997</v>
      </c>
      <c r="F312" s="8" t="s">
        <v>998</v>
      </c>
      <c r="G312" s="7">
        <v>22.858056433675696</v>
      </c>
      <c r="H312" s="7">
        <v>5.4297550577162852E-2</v>
      </c>
      <c r="I312">
        <f t="shared" si="4"/>
        <v>1</v>
      </c>
      <c r="J312">
        <f>C312-G312</f>
        <v>4.0139622285935381</v>
      </c>
      <c r="K312">
        <f>D312-H312</f>
        <v>0</v>
      </c>
    </row>
    <row r="313" spans="1:11" x14ac:dyDescent="0.25">
      <c r="A313" s="7" t="s">
        <v>708</v>
      </c>
      <c r="B313" s="7">
        <v>2005</v>
      </c>
      <c r="C313" s="7">
        <v>57.477939106302536</v>
      </c>
      <c r="D313" s="7">
        <v>0.56208019949322285</v>
      </c>
      <c r="E313" s="8" t="s">
        <v>997</v>
      </c>
      <c r="F313" s="8" t="s">
        <v>998</v>
      </c>
      <c r="G313" s="7">
        <v>22.858056433675696</v>
      </c>
      <c r="H313" s="7">
        <v>0.31624033927930389</v>
      </c>
      <c r="I313">
        <f t="shared" si="4"/>
        <v>1</v>
      </c>
      <c r="J313">
        <f>C313-G313</f>
        <v>34.619882672626844</v>
      </c>
      <c r="K313">
        <f>D313-H313</f>
        <v>0.24583986021391896</v>
      </c>
    </row>
    <row r="314" spans="1:11" x14ac:dyDescent="0.25">
      <c r="A314" s="7" t="s">
        <v>744</v>
      </c>
      <c r="B314" s="7">
        <v>2005</v>
      </c>
      <c r="C314" s="7">
        <v>0.36906246229336764</v>
      </c>
      <c r="D314" s="7">
        <v>6.0330611752403172E-3</v>
      </c>
      <c r="E314" s="8" t="s">
        <v>997</v>
      </c>
      <c r="F314" s="8" t="s">
        <v>998</v>
      </c>
      <c r="G314" s="7">
        <v>0.36906246229336764</v>
      </c>
      <c r="H314" s="7">
        <v>6.0330611752403172E-3</v>
      </c>
      <c r="I314">
        <f t="shared" si="4"/>
        <v>0</v>
      </c>
    </row>
    <row r="315" spans="1:11" x14ac:dyDescent="0.25">
      <c r="A315" s="7" t="s">
        <v>800</v>
      </c>
      <c r="B315" s="7">
        <v>2005</v>
      </c>
      <c r="C315" s="7">
        <v>0.27510758959095843</v>
      </c>
      <c r="D315" s="7">
        <v>3.0165305876201586E-3</v>
      </c>
      <c r="E315" s="8" t="s">
        <v>997</v>
      </c>
      <c r="F315" s="8" t="s">
        <v>998</v>
      </c>
      <c r="G315" s="7">
        <v>0.27510758959095843</v>
      </c>
      <c r="H315" s="7">
        <v>3.0165305876201586E-3</v>
      </c>
      <c r="I315">
        <f t="shared" si="4"/>
        <v>0</v>
      </c>
    </row>
    <row r="316" spans="1:11" x14ac:dyDescent="0.25">
      <c r="A316" s="7" t="s">
        <v>979</v>
      </c>
      <c r="B316" s="7">
        <v>2005</v>
      </c>
      <c r="C316" s="7">
        <v>8.3552266419981507</v>
      </c>
      <c r="D316" s="7">
        <v>4.7218758798214217E-2</v>
      </c>
      <c r="E316" s="8" t="s">
        <v>997</v>
      </c>
      <c r="F316" s="8" t="s">
        <v>998</v>
      </c>
      <c r="G316" s="7">
        <v>8.3552266419981507</v>
      </c>
      <c r="H316" s="7">
        <v>4.7218758798214217E-2</v>
      </c>
      <c r="I316">
        <f t="shared" si="4"/>
        <v>0</v>
      </c>
    </row>
    <row r="317" spans="1:11" x14ac:dyDescent="0.25">
      <c r="A317" s="7" t="s">
        <v>38</v>
      </c>
      <c r="B317" s="7">
        <v>2005</v>
      </c>
      <c r="C317" s="7">
        <v>0.8825161887141536</v>
      </c>
      <c r="D317" s="7">
        <v>2.1316816152515787E-3</v>
      </c>
      <c r="E317" s="8" t="s">
        <v>997</v>
      </c>
      <c r="F317" s="8" t="s">
        <v>998</v>
      </c>
      <c r="G317" s="7">
        <v>0.8825161887141536</v>
      </c>
      <c r="H317" s="7">
        <v>2.1316816152515787E-3</v>
      </c>
      <c r="I317">
        <f t="shared" si="4"/>
        <v>0</v>
      </c>
    </row>
    <row r="318" spans="1:11" x14ac:dyDescent="0.25">
      <c r="A318" s="7" t="s">
        <v>73</v>
      </c>
      <c r="B318" s="7">
        <v>2005</v>
      </c>
      <c r="C318" s="7">
        <v>4.5971523951252866</v>
      </c>
      <c r="D318" s="7">
        <v>4.5368620037807186E-2</v>
      </c>
      <c r="E318" s="8" t="s">
        <v>997</v>
      </c>
      <c r="F318" s="8" t="s">
        <v>998</v>
      </c>
      <c r="G318" s="7">
        <v>4.5971523951252866</v>
      </c>
      <c r="H318" s="7">
        <v>4.5368620037807186E-2</v>
      </c>
      <c r="I318">
        <f t="shared" si="4"/>
        <v>0</v>
      </c>
    </row>
    <row r="319" spans="1:11" x14ac:dyDescent="0.25">
      <c r="A319" s="7" t="s">
        <v>105</v>
      </c>
      <c r="B319" s="7">
        <v>2005</v>
      </c>
      <c r="C319" s="7">
        <v>1.3697462092265615</v>
      </c>
      <c r="D319" s="7">
        <v>8.6473876845111208E-3</v>
      </c>
      <c r="E319" s="8" t="s">
        <v>997</v>
      </c>
      <c r="F319" s="8" t="s">
        <v>998</v>
      </c>
      <c r="G319" s="7">
        <v>1.3697462092265615</v>
      </c>
      <c r="H319" s="7">
        <v>8.6473876845111208E-3</v>
      </c>
      <c r="I319">
        <f t="shared" si="4"/>
        <v>0</v>
      </c>
    </row>
    <row r="320" spans="1:11" x14ac:dyDescent="0.25">
      <c r="A320" s="7" t="s">
        <v>134</v>
      </c>
      <c r="B320" s="7">
        <v>2005</v>
      </c>
      <c r="C320" s="7">
        <v>1.1543257048626474E-2</v>
      </c>
      <c r="D320" s="7">
        <v>4.0220407834935444E-5</v>
      </c>
      <c r="E320" s="8" t="s">
        <v>997</v>
      </c>
      <c r="F320" s="8" t="s">
        <v>998</v>
      </c>
      <c r="G320" s="7">
        <v>1.1543257048626474E-2</v>
      </c>
      <c r="H320" s="7">
        <v>4.0220407834935444E-5</v>
      </c>
      <c r="I320">
        <f t="shared" si="4"/>
        <v>0</v>
      </c>
    </row>
    <row r="321" spans="1:11" x14ac:dyDescent="0.25">
      <c r="A321" s="7" t="s">
        <v>239</v>
      </c>
      <c r="B321" s="7">
        <v>2005</v>
      </c>
      <c r="C321" s="7">
        <v>0.93078067811607612</v>
      </c>
      <c r="D321" s="7">
        <v>1.1905240719140892E-2</v>
      </c>
      <c r="E321" s="8" t="s">
        <v>997</v>
      </c>
      <c r="F321" s="8" t="s">
        <v>998</v>
      </c>
      <c r="G321" s="7">
        <v>0.93078067811607612</v>
      </c>
      <c r="H321" s="7">
        <v>1.1905240719140892E-2</v>
      </c>
      <c r="I321">
        <f t="shared" si="4"/>
        <v>0</v>
      </c>
    </row>
    <row r="322" spans="1:11" x14ac:dyDescent="0.25">
      <c r="A322" s="7" t="s">
        <v>365</v>
      </c>
      <c r="B322" s="7">
        <v>2005</v>
      </c>
      <c r="C322" s="7">
        <v>4.3438040461730283E-2</v>
      </c>
      <c r="D322" s="7">
        <v>3.2176326267948355E-4</v>
      </c>
      <c r="E322" s="8" t="s">
        <v>997</v>
      </c>
      <c r="F322" s="8" t="s">
        <v>998</v>
      </c>
      <c r="G322" s="7">
        <v>4.3438040461730283E-2</v>
      </c>
      <c r="H322" s="7">
        <v>3.2176326267948355E-4</v>
      </c>
      <c r="I322">
        <f t="shared" si="4"/>
        <v>0</v>
      </c>
    </row>
    <row r="323" spans="1:11" x14ac:dyDescent="0.25">
      <c r="A323" s="7" t="s">
        <v>424</v>
      </c>
      <c r="B323" s="7">
        <v>2005</v>
      </c>
      <c r="C323" s="7">
        <v>0.84125005027550981</v>
      </c>
      <c r="D323" s="7">
        <v>2.8838032417648714E-2</v>
      </c>
      <c r="E323" s="8" t="s">
        <v>997</v>
      </c>
      <c r="F323" s="8" t="s">
        <v>998</v>
      </c>
      <c r="G323" s="7">
        <v>0.84125005027550981</v>
      </c>
      <c r="H323" s="7">
        <v>2.8838032417648714E-2</v>
      </c>
      <c r="I323">
        <f t="shared" si="4"/>
        <v>0</v>
      </c>
    </row>
    <row r="324" spans="1:11" x14ac:dyDescent="0.25">
      <c r="A324" s="7" t="s">
        <v>451</v>
      </c>
      <c r="B324" s="7">
        <v>2005</v>
      </c>
      <c r="C324" s="7">
        <v>0.23247395728592687</v>
      </c>
      <c r="D324" s="7">
        <v>6.3950448457547361E-3</v>
      </c>
      <c r="E324" s="8" t="s">
        <v>997</v>
      </c>
      <c r="F324" s="8" t="s">
        <v>998</v>
      </c>
      <c r="G324" s="7">
        <v>0.23247395728592687</v>
      </c>
      <c r="H324" s="7">
        <v>6.3950448457547361E-3</v>
      </c>
      <c r="I324">
        <f t="shared" si="4"/>
        <v>0</v>
      </c>
    </row>
    <row r="325" spans="1:11" x14ac:dyDescent="0.25">
      <c r="A325" s="7" t="s">
        <v>550</v>
      </c>
      <c r="B325" s="7">
        <v>2005</v>
      </c>
      <c r="C325" s="7">
        <v>7.6056791215862923E-2</v>
      </c>
      <c r="D325" s="7">
        <v>6.8374693319390263E-4</v>
      </c>
      <c r="E325" s="8" t="s">
        <v>997</v>
      </c>
      <c r="F325" s="8" t="s">
        <v>998</v>
      </c>
      <c r="G325" s="7">
        <v>7.6056791215862923E-2</v>
      </c>
      <c r="H325" s="7">
        <v>6.8374693319390263E-4</v>
      </c>
      <c r="I325">
        <f t="shared" si="4"/>
        <v>0</v>
      </c>
    </row>
    <row r="326" spans="1:11" x14ac:dyDescent="0.25">
      <c r="A326" s="7" t="s">
        <v>587</v>
      </c>
      <c r="B326" s="7">
        <v>2005</v>
      </c>
      <c r="C326" s="7">
        <v>0.13272734585528698</v>
      </c>
      <c r="D326" s="7">
        <v>8.8484897236857979E-4</v>
      </c>
      <c r="E326" s="8" t="s">
        <v>997</v>
      </c>
      <c r="F326" s="8" t="s">
        <v>998</v>
      </c>
      <c r="G326" s="7">
        <v>0.13272734585528698</v>
      </c>
      <c r="H326" s="7">
        <v>8.8484897236857979E-4</v>
      </c>
      <c r="I326">
        <f t="shared" si="4"/>
        <v>0</v>
      </c>
    </row>
    <row r="327" spans="1:11" x14ac:dyDescent="0.25">
      <c r="A327" s="7" t="s">
        <v>712</v>
      </c>
      <c r="B327" s="7">
        <v>2005</v>
      </c>
      <c r="C327" s="7">
        <v>1.0232071753207577</v>
      </c>
      <c r="D327" s="7">
        <v>5.156256284438724E-2</v>
      </c>
      <c r="E327" s="8" t="s">
        <v>997</v>
      </c>
      <c r="F327" s="8" t="s">
        <v>998</v>
      </c>
      <c r="G327" s="7">
        <v>1.0232071753207577</v>
      </c>
      <c r="H327" s="7">
        <v>5.156256284438724E-2</v>
      </c>
      <c r="I327">
        <f t="shared" si="4"/>
        <v>0</v>
      </c>
    </row>
    <row r="328" spans="1:11" x14ac:dyDescent="0.25">
      <c r="A328" s="7" t="s">
        <v>747</v>
      </c>
      <c r="B328" s="7">
        <v>2005</v>
      </c>
      <c r="C328" s="7">
        <v>3.1331697703414714E-2</v>
      </c>
      <c r="D328" s="7">
        <v>7.6418774886377345E-4</v>
      </c>
      <c r="E328" s="8" t="s">
        <v>997</v>
      </c>
      <c r="F328" s="8" t="s">
        <v>998</v>
      </c>
      <c r="G328" s="7">
        <v>3.1331697703414714E-2</v>
      </c>
      <c r="H328" s="7">
        <v>7.6418774886377345E-4</v>
      </c>
      <c r="I328">
        <f t="shared" si="4"/>
        <v>0</v>
      </c>
    </row>
    <row r="329" spans="1:11" x14ac:dyDescent="0.25">
      <c r="A329" s="7" t="s">
        <v>775</v>
      </c>
      <c r="B329" s="7">
        <v>2005</v>
      </c>
      <c r="C329" s="7">
        <v>7.5855689176688251E-2</v>
      </c>
      <c r="D329" s="7">
        <v>1.8501387604070306E-3</v>
      </c>
      <c r="E329" s="8" t="s">
        <v>997</v>
      </c>
      <c r="F329" s="8" t="s">
        <v>998</v>
      </c>
      <c r="G329" s="7">
        <v>7.5855689176688251E-2</v>
      </c>
      <c r="H329" s="7">
        <v>1.8501387604070306E-3</v>
      </c>
      <c r="I329">
        <f t="shared" si="4"/>
        <v>0</v>
      </c>
    </row>
    <row r="330" spans="1:11" x14ac:dyDescent="0.25">
      <c r="A330" s="7" t="s">
        <v>869</v>
      </c>
      <c r="B330" s="7">
        <v>2005</v>
      </c>
      <c r="C330" s="7">
        <v>11.502755097936694</v>
      </c>
      <c r="D330" s="7">
        <v>2.887825282548365E-2</v>
      </c>
      <c r="E330" s="8" t="s">
        <v>997</v>
      </c>
      <c r="F330" s="8" t="s">
        <v>998</v>
      </c>
      <c r="G330" s="7">
        <v>11.502755097936694</v>
      </c>
      <c r="H330" s="7">
        <v>2.887825282548365E-2</v>
      </c>
      <c r="I330">
        <f t="shared" ref="I330:I393" si="5">IF(C330=G330,0,1)</f>
        <v>0</v>
      </c>
    </row>
    <row r="331" spans="1:11" x14ac:dyDescent="0.25">
      <c r="A331" s="7" t="s">
        <v>900</v>
      </c>
      <c r="B331" s="7">
        <v>2005</v>
      </c>
      <c r="C331" s="7">
        <v>34.103969754253306</v>
      </c>
      <c r="D331" s="7">
        <v>0.26895386719221331</v>
      </c>
      <c r="E331" s="8" t="s">
        <v>997</v>
      </c>
      <c r="F331" s="8" t="s">
        <v>998</v>
      </c>
      <c r="G331" s="7">
        <v>22.858056433675696</v>
      </c>
      <c r="H331" s="7">
        <v>0.26895386719221331</v>
      </c>
      <c r="I331">
        <f t="shared" si="5"/>
        <v>1</v>
      </c>
      <c r="J331">
        <f>C331-G331</f>
        <v>11.245913320577611</v>
      </c>
      <c r="K331">
        <f>D331-H331</f>
        <v>0</v>
      </c>
    </row>
    <row r="332" spans="1:11" x14ac:dyDescent="0.25">
      <c r="A332" s="7" t="s">
        <v>933</v>
      </c>
      <c r="B332" s="7">
        <v>2005</v>
      </c>
      <c r="C332" s="7">
        <v>2.6114708603145238</v>
      </c>
      <c r="D332" s="7">
        <v>5.4096448537988173E-2</v>
      </c>
      <c r="E332" s="8" t="s">
        <v>997</v>
      </c>
      <c r="F332" s="8" t="s">
        <v>998</v>
      </c>
      <c r="G332" s="7">
        <v>2.6114708603145238</v>
      </c>
      <c r="H332" s="7">
        <v>5.4096448537988173E-2</v>
      </c>
      <c r="I332">
        <f t="shared" si="5"/>
        <v>0</v>
      </c>
    </row>
    <row r="333" spans="1:11" x14ac:dyDescent="0.25">
      <c r="A333" s="7" t="s">
        <v>77</v>
      </c>
      <c r="B333" s="7">
        <v>2005</v>
      </c>
      <c r="C333" s="7">
        <v>3.1279813377307648</v>
      </c>
      <c r="D333" s="7">
        <v>2.015042432530266E-2</v>
      </c>
      <c r="E333" s="8" t="s">
        <v>997</v>
      </c>
      <c r="F333" s="8" t="s">
        <v>998</v>
      </c>
      <c r="G333" s="7">
        <v>3.1279813377307648</v>
      </c>
      <c r="H333" s="7">
        <v>2.015042432530266E-2</v>
      </c>
      <c r="I333">
        <f t="shared" si="5"/>
        <v>0</v>
      </c>
    </row>
    <row r="334" spans="1:11" x14ac:dyDescent="0.25">
      <c r="A334" s="7" t="s">
        <v>137</v>
      </c>
      <c r="B334" s="7">
        <v>2005</v>
      </c>
      <c r="C334" s="7">
        <v>4.3116277199050798E-2</v>
      </c>
      <c r="D334" s="7">
        <v>1.2870530507179342E-3</v>
      </c>
      <c r="E334" s="8" t="s">
        <v>997</v>
      </c>
      <c r="F334" s="8" t="s">
        <v>998</v>
      </c>
      <c r="G334" s="7">
        <v>4.3116277199050798E-2</v>
      </c>
      <c r="H334" s="7">
        <v>1.2870530507179342E-3</v>
      </c>
      <c r="I334">
        <f t="shared" si="5"/>
        <v>0</v>
      </c>
    </row>
    <row r="335" spans="1:11" x14ac:dyDescent="0.25">
      <c r="A335" s="7" t="s">
        <v>169</v>
      </c>
      <c r="B335" s="7">
        <v>2005</v>
      </c>
      <c r="C335" s="7">
        <v>0.47785866548686806</v>
      </c>
      <c r="D335" s="7">
        <v>6.757028516269155E-3</v>
      </c>
      <c r="E335" s="8" t="s">
        <v>997</v>
      </c>
      <c r="F335" s="8" t="s">
        <v>998</v>
      </c>
      <c r="G335" s="7">
        <v>0.47785866548686806</v>
      </c>
      <c r="H335" s="7">
        <v>6.757028516269155E-3</v>
      </c>
      <c r="I335">
        <f t="shared" si="5"/>
        <v>0</v>
      </c>
    </row>
    <row r="336" spans="1:11" x14ac:dyDescent="0.25">
      <c r="A336" s="7" t="s">
        <v>243</v>
      </c>
      <c r="B336" s="7">
        <v>2005</v>
      </c>
      <c r="C336" s="7">
        <v>0.37413023368056952</v>
      </c>
      <c r="D336" s="7">
        <v>6.5157060692595421E-3</v>
      </c>
      <c r="E336" s="8" t="s">
        <v>997</v>
      </c>
      <c r="F336" s="8" t="s">
        <v>998</v>
      </c>
      <c r="G336" s="7">
        <v>0.37413023368056952</v>
      </c>
      <c r="H336" s="7">
        <v>6.5157060692595421E-3</v>
      </c>
      <c r="I336">
        <f t="shared" si="5"/>
        <v>0</v>
      </c>
    </row>
    <row r="337" spans="1:9" x14ac:dyDescent="0.25">
      <c r="A337" s="7" t="s">
        <v>303</v>
      </c>
      <c r="B337" s="7">
        <v>2005</v>
      </c>
      <c r="C337" s="7">
        <v>6.0491493383742913E-2</v>
      </c>
      <c r="D337" s="7">
        <v>7.5614366729678641E-3</v>
      </c>
      <c r="E337" s="8" t="s">
        <v>997</v>
      </c>
      <c r="F337" s="8" t="s">
        <v>998</v>
      </c>
      <c r="G337" s="7">
        <v>6.0491493383742913E-2</v>
      </c>
      <c r="H337" s="7">
        <v>7.5614366729678641E-3</v>
      </c>
      <c r="I337">
        <f t="shared" si="5"/>
        <v>0</v>
      </c>
    </row>
    <row r="338" spans="1:9" x14ac:dyDescent="0.25">
      <c r="A338" s="7" t="s">
        <v>367</v>
      </c>
      <c r="B338" s="7">
        <v>2005</v>
      </c>
      <c r="C338" s="7">
        <v>5.3715963479869684</v>
      </c>
      <c r="D338" s="7">
        <v>2.6465028355387523E-2</v>
      </c>
      <c r="E338" s="8" t="s">
        <v>997</v>
      </c>
      <c r="F338" s="8" t="s">
        <v>998</v>
      </c>
      <c r="G338" s="7">
        <v>5.3715963479869684</v>
      </c>
      <c r="H338" s="7">
        <v>2.6465028355387523E-2</v>
      </c>
      <c r="I338">
        <f t="shared" si="5"/>
        <v>0</v>
      </c>
    </row>
    <row r="339" spans="1:9" x14ac:dyDescent="0.25">
      <c r="A339" s="7" t="s">
        <v>398</v>
      </c>
      <c r="B339" s="7">
        <v>2005</v>
      </c>
      <c r="C339" s="7">
        <v>2.0169327916985078</v>
      </c>
      <c r="D339" s="7">
        <v>1.7857861078711339E-2</v>
      </c>
      <c r="E339" s="8" t="s">
        <v>997</v>
      </c>
      <c r="F339" s="8" t="s">
        <v>998</v>
      </c>
      <c r="G339" s="7">
        <v>2.0169327916985078</v>
      </c>
      <c r="H339" s="7">
        <v>1.7857861078711339E-2</v>
      </c>
      <c r="I339">
        <f t="shared" si="5"/>
        <v>0</v>
      </c>
    </row>
    <row r="340" spans="1:9" x14ac:dyDescent="0.25">
      <c r="A340" s="7" t="s">
        <v>517</v>
      </c>
      <c r="B340" s="7">
        <v>2005</v>
      </c>
      <c r="C340" s="7">
        <v>0.5918433012910751</v>
      </c>
      <c r="D340" s="7">
        <v>3.8209387443188672E-3</v>
      </c>
      <c r="E340" s="8" t="s">
        <v>997</v>
      </c>
      <c r="F340" s="8" t="s">
        <v>998</v>
      </c>
      <c r="G340" s="7">
        <v>0.5918433012910751</v>
      </c>
      <c r="H340" s="7">
        <v>3.8209387443188672E-3</v>
      </c>
      <c r="I340">
        <f t="shared" si="5"/>
        <v>0</v>
      </c>
    </row>
    <row r="341" spans="1:9" x14ac:dyDescent="0.25">
      <c r="A341" s="7" t="s">
        <v>553</v>
      </c>
      <c r="B341" s="7">
        <v>2005</v>
      </c>
      <c r="C341" s="7">
        <v>3.2980734424647065E-2</v>
      </c>
      <c r="D341" s="7">
        <v>8.0440815669870897E-4</v>
      </c>
      <c r="E341" s="8" t="s">
        <v>997</v>
      </c>
      <c r="F341" s="8" t="s">
        <v>998</v>
      </c>
      <c r="G341" s="7">
        <v>3.2980734424647065E-2</v>
      </c>
      <c r="H341" s="7">
        <v>8.0440815669870897E-4</v>
      </c>
      <c r="I341">
        <f t="shared" si="5"/>
        <v>0</v>
      </c>
    </row>
    <row r="342" spans="1:9" x14ac:dyDescent="0.25">
      <c r="A342" s="7" t="s">
        <v>657</v>
      </c>
      <c r="B342" s="7">
        <v>2005</v>
      </c>
      <c r="C342" s="7">
        <v>1.7236053573583237</v>
      </c>
      <c r="D342" s="7">
        <v>4.3719583316574828E-2</v>
      </c>
      <c r="E342" s="8" t="s">
        <v>997</v>
      </c>
      <c r="F342" s="8" t="s">
        <v>998</v>
      </c>
      <c r="G342" s="7">
        <v>1.7236053573583237</v>
      </c>
      <c r="H342" s="7">
        <v>4.3719583316574828E-2</v>
      </c>
      <c r="I342">
        <f t="shared" si="5"/>
        <v>0</v>
      </c>
    </row>
    <row r="343" spans="1:9" x14ac:dyDescent="0.25">
      <c r="A343" s="7" t="s">
        <v>685</v>
      </c>
      <c r="B343" s="7">
        <v>2005</v>
      </c>
      <c r="C343" s="7">
        <v>1.5696014157583558</v>
      </c>
      <c r="D343" s="7">
        <v>7.0385713711137027E-3</v>
      </c>
      <c r="E343" s="8" t="s">
        <v>997</v>
      </c>
      <c r="F343" s="8" t="s">
        <v>998</v>
      </c>
      <c r="G343" s="7">
        <v>1.5696014157583558</v>
      </c>
      <c r="H343" s="7">
        <v>7.0385713711137027E-3</v>
      </c>
      <c r="I343">
        <f t="shared" si="5"/>
        <v>0</v>
      </c>
    </row>
    <row r="344" spans="1:9" x14ac:dyDescent="0.25">
      <c r="A344" s="7" t="s">
        <v>749</v>
      </c>
      <c r="B344" s="7">
        <v>2005</v>
      </c>
      <c r="C344" s="7">
        <v>2.344045368620038</v>
      </c>
      <c r="D344" s="7">
        <v>3.1814342597433938E-2</v>
      </c>
      <c r="E344" s="8" t="s">
        <v>997</v>
      </c>
      <c r="F344" s="8" t="s">
        <v>998</v>
      </c>
      <c r="G344" s="7">
        <v>2.344045368620038</v>
      </c>
      <c r="H344" s="7">
        <v>3.1814342597433938E-2</v>
      </c>
      <c r="I344">
        <f t="shared" si="5"/>
        <v>0</v>
      </c>
    </row>
    <row r="345" spans="1:9" x14ac:dyDescent="0.25">
      <c r="A345" s="7" t="s">
        <v>780</v>
      </c>
      <c r="B345" s="7">
        <v>2005</v>
      </c>
      <c r="C345" s="7">
        <v>13.390178176406708</v>
      </c>
      <c r="D345" s="7">
        <v>0.26263926316212849</v>
      </c>
      <c r="E345" s="8" t="s">
        <v>997</v>
      </c>
      <c r="F345" s="8" t="s">
        <v>998</v>
      </c>
      <c r="G345" s="7">
        <v>13.390178176406708</v>
      </c>
      <c r="H345" s="7">
        <v>0.26263926316212849</v>
      </c>
      <c r="I345">
        <f t="shared" si="5"/>
        <v>0</v>
      </c>
    </row>
    <row r="346" spans="1:9" x14ac:dyDescent="0.25">
      <c r="A346" s="7" t="s">
        <v>837</v>
      </c>
      <c r="B346" s="7">
        <v>2005</v>
      </c>
      <c r="C346" s="7">
        <v>2.0249366528576598</v>
      </c>
      <c r="D346" s="7">
        <v>1.3111852954188956E-2</v>
      </c>
      <c r="E346" s="8" t="s">
        <v>997</v>
      </c>
      <c r="F346" s="8" t="s">
        <v>998</v>
      </c>
      <c r="G346" s="7">
        <v>2.0249366528576598</v>
      </c>
      <c r="H346" s="7">
        <v>1.3111852954188956E-2</v>
      </c>
      <c r="I346">
        <f t="shared" si="5"/>
        <v>0</v>
      </c>
    </row>
    <row r="347" spans="1:9" x14ac:dyDescent="0.25">
      <c r="A347" s="7" t="s">
        <v>871</v>
      </c>
      <c r="B347" s="7">
        <v>2005</v>
      </c>
      <c r="C347" s="7">
        <v>2.5340465752322729</v>
      </c>
      <c r="D347" s="7">
        <v>8.6876080923460556E-3</v>
      </c>
      <c r="E347" s="8" t="s">
        <v>997</v>
      </c>
      <c r="F347" s="8" t="s">
        <v>998</v>
      </c>
      <c r="G347" s="7">
        <v>2.5340465752322729</v>
      </c>
      <c r="H347" s="7">
        <v>8.6876080923460556E-3</v>
      </c>
      <c r="I347">
        <f t="shared" si="5"/>
        <v>0</v>
      </c>
    </row>
    <row r="348" spans="1:9" x14ac:dyDescent="0.25">
      <c r="A348" s="7" t="s">
        <v>982</v>
      </c>
      <c r="B348" s="7">
        <v>2005</v>
      </c>
      <c r="C348" s="7">
        <v>5.7439568837228006</v>
      </c>
      <c r="D348" s="7">
        <v>0.16936813739291318</v>
      </c>
      <c r="E348" s="8" t="s">
        <v>997</v>
      </c>
      <c r="F348" s="8" t="s">
        <v>998</v>
      </c>
      <c r="G348" s="7">
        <v>5.7439568837228006</v>
      </c>
      <c r="H348" s="7">
        <v>0.16936813739291318</v>
      </c>
      <c r="I348">
        <f t="shared" si="5"/>
        <v>0</v>
      </c>
    </row>
    <row r="349" spans="1:9" x14ac:dyDescent="0.25">
      <c r="A349" s="7" t="s">
        <v>46</v>
      </c>
      <c r="B349" s="7">
        <v>2005</v>
      </c>
      <c r="C349" s="7">
        <v>0.64211881108474445</v>
      </c>
      <c r="D349" s="7">
        <v>4.0220407834935445E-3</v>
      </c>
      <c r="E349" s="8" t="s">
        <v>997</v>
      </c>
      <c r="F349" s="8" t="s">
        <v>998</v>
      </c>
      <c r="G349" s="7">
        <v>0.64211881108474445</v>
      </c>
      <c r="H349" s="7">
        <v>4.0220407834935445E-3</v>
      </c>
      <c r="I349">
        <f t="shared" si="5"/>
        <v>0</v>
      </c>
    </row>
    <row r="350" spans="1:9" x14ac:dyDescent="0.25">
      <c r="A350" s="7" t="s">
        <v>78</v>
      </c>
      <c r="B350" s="7">
        <v>2005</v>
      </c>
      <c r="C350" s="7">
        <v>0.44133853517274663</v>
      </c>
      <c r="D350" s="7">
        <v>3.2176326267948359E-3</v>
      </c>
      <c r="E350" s="8" t="s">
        <v>997</v>
      </c>
      <c r="F350" s="8" t="s">
        <v>998</v>
      </c>
      <c r="G350" s="7">
        <v>0.44133853517274663</v>
      </c>
      <c r="H350" s="7">
        <v>3.2176326267948359E-3</v>
      </c>
      <c r="I350">
        <f t="shared" si="5"/>
        <v>0</v>
      </c>
    </row>
    <row r="351" spans="1:9" x14ac:dyDescent="0.25">
      <c r="A351" s="7" t="s">
        <v>111</v>
      </c>
      <c r="B351" s="7">
        <v>2005</v>
      </c>
      <c r="C351" s="7">
        <v>4.5351727466516509</v>
      </c>
      <c r="D351" s="7">
        <v>3.072839158589068E-2</v>
      </c>
      <c r="E351" s="8" t="s">
        <v>997</v>
      </c>
      <c r="F351" s="8" t="s">
        <v>998</v>
      </c>
      <c r="G351" s="7">
        <v>4.5351727466516509</v>
      </c>
      <c r="H351" s="7">
        <v>3.072839158589068E-2</v>
      </c>
      <c r="I351">
        <f t="shared" si="5"/>
        <v>0</v>
      </c>
    </row>
    <row r="352" spans="1:9" x14ac:dyDescent="0.25">
      <c r="A352" s="7" t="s">
        <v>172</v>
      </c>
      <c r="B352" s="7">
        <v>2005</v>
      </c>
      <c r="C352" s="7">
        <v>0.54024051803885287</v>
      </c>
      <c r="D352" s="7">
        <v>9.2506938020351526E-3</v>
      </c>
      <c r="E352" s="8" t="s">
        <v>997</v>
      </c>
      <c r="F352" s="8" t="s">
        <v>998</v>
      </c>
      <c r="G352" s="7">
        <v>0.54024051803885287</v>
      </c>
      <c r="H352" s="7">
        <v>9.2506938020351526E-3</v>
      </c>
      <c r="I352">
        <f t="shared" si="5"/>
        <v>0</v>
      </c>
    </row>
    <row r="353" spans="1:9" x14ac:dyDescent="0.25">
      <c r="A353" s="7" t="s">
        <v>206</v>
      </c>
      <c r="B353" s="7">
        <v>2005</v>
      </c>
      <c r="C353" s="7">
        <v>0.77645497325342883</v>
      </c>
      <c r="D353" s="7">
        <v>2.9722881390017296E-2</v>
      </c>
      <c r="E353" s="8" t="s">
        <v>997</v>
      </c>
      <c r="F353" s="8" t="s">
        <v>998</v>
      </c>
      <c r="G353" s="7">
        <v>0.77645497325342883</v>
      </c>
      <c r="H353" s="7">
        <v>2.9722881390017296E-2</v>
      </c>
      <c r="I353">
        <f t="shared" si="5"/>
        <v>0</v>
      </c>
    </row>
    <row r="354" spans="1:9" x14ac:dyDescent="0.25">
      <c r="A354" s="7" t="s">
        <v>246</v>
      </c>
      <c r="B354" s="7">
        <v>2005</v>
      </c>
      <c r="C354" s="7">
        <v>0.87374813980613764</v>
      </c>
      <c r="D354" s="7">
        <v>3.8209387443188672E-3</v>
      </c>
      <c r="E354" s="8" t="s">
        <v>997</v>
      </c>
      <c r="F354" s="8" t="s">
        <v>998</v>
      </c>
      <c r="G354" s="7">
        <v>0.87374813980613764</v>
      </c>
      <c r="H354" s="7">
        <v>3.8209387443188672E-3</v>
      </c>
      <c r="I354">
        <f t="shared" si="5"/>
        <v>0</v>
      </c>
    </row>
    <row r="355" spans="1:9" x14ac:dyDescent="0.25">
      <c r="A355" s="7" t="s">
        <v>341</v>
      </c>
      <c r="B355" s="7">
        <v>2005</v>
      </c>
      <c r="C355" s="7">
        <v>5.2286530185416083E-2</v>
      </c>
      <c r="D355" s="7">
        <v>4.0220407834935448E-4</v>
      </c>
      <c r="E355" s="8" t="s">
        <v>997</v>
      </c>
      <c r="F355" s="8" t="s">
        <v>998</v>
      </c>
      <c r="G355" s="7">
        <v>5.2286530185416083E-2</v>
      </c>
      <c r="H355" s="7">
        <v>4.0220407834935448E-4</v>
      </c>
      <c r="I355">
        <f t="shared" si="5"/>
        <v>0</v>
      </c>
    </row>
    <row r="356" spans="1:9" x14ac:dyDescent="0.25">
      <c r="A356" s="7" t="s">
        <v>370</v>
      </c>
      <c r="B356" s="7">
        <v>2005</v>
      </c>
      <c r="C356" s="7">
        <v>6.0929493625065358</v>
      </c>
      <c r="D356" s="7">
        <v>7.3724007561436669E-2</v>
      </c>
      <c r="E356" s="8" t="s">
        <v>997</v>
      </c>
      <c r="F356" s="8" t="s">
        <v>998</v>
      </c>
      <c r="G356" s="7">
        <v>6.0929493625065358</v>
      </c>
      <c r="H356" s="7">
        <v>7.3724007561436669E-2</v>
      </c>
      <c r="I356">
        <f t="shared" si="5"/>
        <v>0</v>
      </c>
    </row>
    <row r="357" spans="1:9" x14ac:dyDescent="0.25">
      <c r="A357" s="7" t="s">
        <v>486</v>
      </c>
      <c r="B357" s="7">
        <v>2005</v>
      </c>
      <c r="C357" s="7">
        <v>1.4240035393958894</v>
      </c>
      <c r="D357" s="7">
        <v>4.3639142500904962E-2</v>
      </c>
      <c r="E357" s="8" t="s">
        <v>997</v>
      </c>
      <c r="F357" s="8" t="s">
        <v>998</v>
      </c>
      <c r="G357" s="7">
        <v>1.4240035393958894</v>
      </c>
      <c r="H357" s="7">
        <v>4.3639142500904962E-2</v>
      </c>
      <c r="I357">
        <f t="shared" si="5"/>
        <v>0</v>
      </c>
    </row>
    <row r="358" spans="1:9" x14ac:dyDescent="0.25">
      <c r="A358" s="7" t="s">
        <v>555</v>
      </c>
      <c r="B358" s="7">
        <v>2005</v>
      </c>
      <c r="C358" s="7">
        <v>0.71258496561155127</v>
      </c>
      <c r="D358" s="7">
        <v>1.6289265173148857E-2</v>
      </c>
      <c r="E358" s="8" t="s">
        <v>997</v>
      </c>
      <c r="F358" s="8" t="s">
        <v>998</v>
      </c>
      <c r="G358" s="7">
        <v>0.71258496561155127</v>
      </c>
      <c r="H358" s="7">
        <v>1.6289265173148857E-2</v>
      </c>
      <c r="I358">
        <f t="shared" si="5"/>
        <v>0</v>
      </c>
    </row>
    <row r="359" spans="1:9" x14ac:dyDescent="0.25">
      <c r="A359" s="7" t="s">
        <v>627</v>
      </c>
      <c r="B359" s="7">
        <v>2005</v>
      </c>
      <c r="C359" s="7">
        <v>0.44182118006676585</v>
      </c>
      <c r="D359" s="7">
        <v>3.8209387443188672E-3</v>
      </c>
      <c r="E359" s="8" t="s">
        <v>997</v>
      </c>
      <c r="F359" s="8" t="s">
        <v>998</v>
      </c>
      <c r="G359" s="7">
        <v>0.44182118006676585</v>
      </c>
      <c r="H359" s="7">
        <v>3.8209387443188672E-3</v>
      </c>
      <c r="I359">
        <f t="shared" si="5"/>
        <v>0</v>
      </c>
    </row>
    <row r="360" spans="1:9" x14ac:dyDescent="0.25">
      <c r="A360" s="7" t="s">
        <v>661</v>
      </c>
      <c r="B360" s="7">
        <v>2005</v>
      </c>
      <c r="C360" s="7">
        <v>1.0800788319993564</v>
      </c>
      <c r="D360" s="7">
        <v>3.3020954832481998E-2</v>
      </c>
      <c r="E360" s="8" t="s">
        <v>997</v>
      </c>
      <c r="F360" s="8" t="s">
        <v>998</v>
      </c>
      <c r="G360" s="7">
        <v>1.0800788319993564</v>
      </c>
      <c r="H360" s="7">
        <v>3.3020954832481998E-2</v>
      </c>
      <c r="I360">
        <f t="shared" si="5"/>
        <v>0</v>
      </c>
    </row>
    <row r="361" spans="1:9" x14ac:dyDescent="0.25">
      <c r="A361" s="7" t="s">
        <v>688</v>
      </c>
      <c r="B361" s="7">
        <v>2005</v>
      </c>
      <c r="C361" s="7">
        <v>0.44463660861521137</v>
      </c>
      <c r="D361" s="7">
        <v>2.6947673249406749E-3</v>
      </c>
      <c r="E361" s="8" t="s">
        <v>997</v>
      </c>
      <c r="F361" s="8" t="s">
        <v>998</v>
      </c>
      <c r="G361" s="7">
        <v>0.44463660861521137</v>
      </c>
      <c r="H361" s="7">
        <v>2.6947673249406749E-3</v>
      </c>
      <c r="I361">
        <f t="shared" si="5"/>
        <v>0</v>
      </c>
    </row>
    <row r="362" spans="1:9" x14ac:dyDescent="0.25">
      <c r="A362" s="7" t="s">
        <v>751</v>
      </c>
      <c r="B362" s="7">
        <v>2005</v>
      </c>
      <c r="C362" s="7">
        <v>10.723364034911315</v>
      </c>
      <c r="D362" s="7">
        <v>0.1680408639343603</v>
      </c>
      <c r="E362" s="8" t="s">
        <v>997</v>
      </c>
      <c r="F362" s="8" t="s">
        <v>998</v>
      </c>
      <c r="G362" s="7">
        <v>10.723364034911315</v>
      </c>
      <c r="H362" s="7">
        <v>0.1680408639343603</v>
      </c>
      <c r="I362">
        <f t="shared" si="5"/>
        <v>0</v>
      </c>
    </row>
    <row r="363" spans="1:9" x14ac:dyDescent="0.25">
      <c r="A363" s="7" t="s">
        <v>782</v>
      </c>
      <c r="B363" s="7">
        <v>2005</v>
      </c>
      <c r="C363" s="7">
        <v>6.228572577725938</v>
      </c>
      <c r="D363" s="7">
        <v>3.579616297309255E-2</v>
      </c>
      <c r="E363" s="8" t="s">
        <v>997</v>
      </c>
      <c r="F363" s="8" t="s">
        <v>998</v>
      </c>
      <c r="G363" s="7">
        <v>6.228572577725938</v>
      </c>
      <c r="H363" s="7">
        <v>3.579616297309255E-2</v>
      </c>
      <c r="I363">
        <f t="shared" si="5"/>
        <v>0</v>
      </c>
    </row>
    <row r="364" spans="1:9" x14ac:dyDescent="0.25">
      <c r="A364" s="7" t="s">
        <v>807</v>
      </c>
      <c r="B364" s="7">
        <v>2005</v>
      </c>
      <c r="C364" s="7">
        <v>0.72493263081687653</v>
      </c>
      <c r="D364" s="7">
        <v>9.8942203273941192E-3</v>
      </c>
      <c r="E364" s="8" t="s">
        <v>997</v>
      </c>
      <c r="F364" s="8" t="s">
        <v>998</v>
      </c>
      <c r="G364" s="7">
        <v>0.72493263081687653</v>
      </c>
      <c r="H364" s="7">
        <v>9.8942203273941192E-3</v>
      </c>
      <c r="I364">
        <f t="shared" si="5"/>
        <v>0</v>
      </c>
    </row>
    <row r="365" spans="1:9" x14ac:dyDescent="0.25">
      <c r="A365" s="7" t="s">
        <v>872</v>
      </c>
      <c r="B365" s="7">
        <v>2005</v>
      </c>
      <c r="C365" s="7">
        <v>0.52009009371355031</v>
      </c>
      <c r="D365" s="7">
        <v>1.2267224389655312E-2</v>
      </c>
      <c r="E365" s="8" t="s">
        <v>997</v>
      </c>
      <c r="F365" s="8" t="s">
        <v>998</v>
      </c>
      <c r="G365" s="7">
        <v>0.52009009371355031</v>
      </c>
      <c r="H365" s="7">
        <v>1.2267224389655312E-2</v>
      </c>
      <c r="I365">
        <f t="shared" si="5"/>
        <v>0</v>
      </c>
    </row>
    <row r="366" spans="1:9" x14ac:dyDescent="0.25">
      <c r="A366" s="7" t="s">
        <v>10</v>
      </c>
      <c r="B366" s="7">
        <v>2005</v>
      </c>
      <c r="C366" s="7">
        <v>1.7594417407392511</v>
      </c>
      <c r="D366" s="7">
        <v>4.3920685355749507E-2</v>
      </c>
      <c r="E366" s="8" t="s">
        <v>997</v>
      </c>
      <c r="F366" s="8" t="s">
        <v>998</v>
      </c>
      <c r="G366" s="7">
        <v>1.7594417407392511</v>
      </c>
      <c r="H366" s="7">
        <v>4.3920685355749507E-2</v>
      </c>
      <c r="I366">
        <f t="shared" si="5"/>
        <v>0</v>
      </c>
    </row>
    <row r="367" spans="1:9" x14ac:dyDescent="0.25">
      <c r="A367" s="7" t="s">
        <v>50</v>
      </c>
      <c r="B367" s="7">
        <v>2005</v>
      </c>
      <c r="C367" s="7">
        <v>1.409323090536138</v>
      </c>
      <c r="D367" s="7">
        <v>7.2396734102883799E-3</v>
      </c>
      <c r="E367" s="8" t="s">
        <v>997</v>
      </c>
      <c r="F367" s="8" t="s">
        <v>998</v>
      </c>
      <c r="G367" s="7">
        <v>1.409323090536138</v>
      </c>
      <c r="H367" s="7">
        <v>7.2396734102883799E-3</v>
      </c>
      <c r="I367">
        <f t="shared" si="5"/>
        <v>0</v>
      </c>
    </row>
    <row r="368" spans="1:9" x14ac:dyDescent="0.25">
      <c r="A368" s="7" t="s">
        <v>80</v>
      </c>
      <c r="B368" s="7">
        <v>2005</v>
      </c>
      <c r="C368" s="7">
        <v>2.7119816594940271</v>
      </c>
      <c r="D368" s="7">
        <v>3.841048948236335E-2</v>
      </c>
      <c r="E368" s="8" t="s">
        <v>997</v>
      </c>
      <c r="F368" s="8" t="s">
        <v>998</v>
      </c>
      <c r="G368" s="7">
        <v>2.7119816594940271</v>
      </c>
      <c r="H368" s="7">
        <v>3.841048948236335E-2</v>
      </c>
      <c r="I368">
        <f t="shared" si="5"/>
        <v>0</v>
      </c>
    </row>
    <row r="369" spans="1:9" x14ac:dyDescent="0.25">
      <c r="A369" s="7" t="s">
        <v>175</v>
      </c>
      <c r="B369" s="7">
        <v>2005</v>
      </c>
      <c r="C369" s="7">
        <v>0.36962554800305675</v>
      </c>
      <c r="D369" s="7">
        <v>7.7625387121425414E-3</v>
      </c>
      <c r="E369" s="8" t="s">
        <v>997</v>
      </c>
      <c r="F369" s="8" t="s">
        <v>998</v>
      </c>
      <c r="G369" s="7">
        <v>0.36962554800305675</v>
      </c>
      <c r="H369" s="7">
        <v>7.7625387121425414E-3</v>
      </c>
      <c r="I369">
        <f t="shared" si="5"/>
        <v>0</v>
      </c>
    </row>
    <row r="370" spans="1:9" x14ac:dyDescent="0.25">
      <c r="A370" s="7" t="s">
        <v>209</v>
      </c>
      <c r="B370" s="7">
        <v>2005</v>
      </c>
      <c r="C370" s="7">
        <v>0.63821743152475563</v>
      </c>
      <c r="D370" s="7">
        <v>6.6765877005992838E-3</v>
      </c>
      <c r="E370" s="8" t="s">
        <v>997</v>
      </c>
      <c r="F370" s="8" t="s">
        <v>998</v>
      </c>
      <c r="G370" s="7">
        <v>0.63821743152475563</v>
      </c>
      <c r="H370" s="7">
        <v>6.6765877005992838E-3</v>
      </c>
      <c r="I370">
        <f t="shared" si="5"/>
        <v>0</v>
      </c>
    </row>
    <row r="371" spans="1:9" x14ac:dyDescent="0.25">
      <c r="A371" s="7" t="s">
        <v>345</v>
      </c>
      <c r="B371" s="7">
        <v>2005</v>
      </c>
      <c r="C371" s="7">
        <v>1.073482685114427</v>
      </c>
      <c r="D371" s="7">
        <v>9.6528978803845072E-3</v>
      </c>
      <c r="E371" s="8" t="s">
        <v>997</v>
      </c>
      <c r="F371" s="8" t="s">
        <v>998</v>
      </c>
      <c r="G371" s="7">
        <v>1.073482685114427</v>
      </c>
      <c r="H371" s="7">
        <v>9.6528978803845072E-3</v>
      </c>
      <c r="I371">
        <f t="shared" si="5"/>
        <v>0</v>
      </c>
    </row>
    <row r="372" spans="1:9" x14ac:dyDescent="0.25">
      <c r="A372" s="7" t="s">
        <v>373</v>
      </c>
      <c r="B372" s="7">
        <v>2005</v>
      </c>
      <c r="C372" s="7">
        <v>3.9159393476249851</v>
      </c>
      <c r="D372" s="7">
        <v>0.10481438281784178</v>
      </c>
      <c r="E372" s="8" t="s">
        <v>997</v>
      </c>
      <c r="F372" s="8" t="s">
        <v>998</v>
      </c>
      <c r="G372" s="7">
        <v>3.9159393476249851</v>
      </c>
      <c r="H372" s="7">
        <v>0.10481438281784178</v>
      </c>
      <c r="I372">
        <f t="shared" si="5"/>
        <v>0</v>
      </c>
    </row>
    <row r="373" spans="1:9" x14ac:dyDescent="0.25">
      <c r="A373" s="7" t="s">
        <v>403</v>
      </c>
      <c r="B373" s="7">
        <v>2005</v>
      </c>
      <c r="C373" s="7">
        <v>1.3954068294252504</v>
      </c>
      <c r="D373" s="7">
        <v>7.1592325946185101E-2</v>
      </c>
      <c r="E373" s="8" t="s">
        <v>997</v>
      </c>
      <c r="F373" s="8" t="s">
        <v>998</v>
      </c>
      <c r="G373" s="7">
        <v>1.3954068294252504</v>
      </c>
      <c r="H373" s="7">
        <v>7.1592325946185101E-2</v>
      </c>
      <c r="I373">
        <f t="shared" si="5"/>
        <v>0</v>
      </c>
    </row>
    <row r="374" spans="1:9" x14ac:dyDescent="0.25">
      <c r="A374" s="7" t="s">
        <v>487</v>
      </c>
      <c r="B374" s="7">
        <v>2005</v>
      </c>
      <c r="C374" s="7">
        <v>4.7057877166874476E-3</v>
      </c>
      <c r="D374" s="7">
        <v>5.2286530185416077E-4</v>
      </c>
      <c r="E374" s="8" t="s">
        <v>997</v>
      </c>
      <c r="F374" s="8" t="s">
        <v>998</v>
      </c>
      <c r="G374" s="7">
        <v>4.7057877166874476E-3</v>
      </c>
      <c r="H374" s="7">
        <v>5.2286530185416077E-4</v>
      </c>
      <c r="I374">
        <f t="shared" si="5"/>
        <v>0</v>
      </c>
    </row>
    <row r="375" spans="1:9" x14ac:dyDescent="0.25">
      <c r="A375" s="7" t="s">
        <v>593</v>
      </c>
      <c r="B375" s="7">
        <v>2005</v>
      </c>
      <c r="C375" s="7">
        <v>0.37260185818284197</v>
      </c>
      <c r="D375" s="7">
        <v>1.6208824357478984E-2</v>
      </c>
      <c r="E375" s="8" t="s">
        <v>997</v>
      </c>
      <c r="F375" s="8" t="s">
        <v>998</v>
      </c>
      <c r="G375" s="7">
        <v>0.37260185818284197</v>
      </c>
      <c r="H375" s="7">
        <v>1.6208824357478984E-2</v>
      </c>
      <c r="I375">
        <f t="shared" si="5"/>
        <v>0</v>
      </c>
    </row>
    <row r="376" spans="1:9" x14ac:dyDescent="0.25">
      <c r="A376" s="7" t="s">
        <v>662</v>
      </c>
      <c r="B376" s="7">
        <v>2005</v>
      </c>
      <c r="C376" s="7">
        <v>4.2708040059526207</v>
      </c>
      <c r="D376" s="7">
        <v>2.9964203837026908E-2</v>
      </c>
      <c r="E376" s="8" t="s">
        <v>997</v>
      </c>
      <c r="F376" s="8" t="s">
        <v>998</v>
      </c>
      <c r="G376" s="7">
        <v>4.2708040059526207</v>
      </c>
      <c r="H376" s="7">
        <v>2.9964203837026908E-2</v>
      </c>
      <c r="I376">
        <f t="shared" si="5"/>
        <v>0</v>
      </c>
    </row>
    <row r="377" spans="1:9" x14ac:dyDescent="0.25">
      <c r="A377" s="7" t="s">
        <v>721</v>
      </c>
      <c r="B377" s="7">
        <v>2005</v>
      </c>
      <c r="C377" s="7">
        <v>0.10256203997908539</v>
      </c>
      <c r="D377" s="7">
        <v>6.033061175240317E-4</v>
      </c>
      <c r="E377" s="8" t="s">
        <v>997</v>
      </c>
      <c r="F377" s="8" t="s">
        <v>998</v>
      </c>
      <c r="G377" s="7">
        <v>0.10256203997908539</v>
      </c>
      <c r="H377" s="7">
        <v>6.033061175240317E-4</v>
      </c>
      <c r="I377">
        <f t="shared" si="5"/>
        <v>0</v>
      </c>
    </row>
    <row r="378" spans="1:9" x14ac:dyDescent="0.25">
      <c r="A378" s="7" t="s">
        <v>840</v>
      </c>
      <c r="B378" s="7">
        <v>2005</v>
      </c>
      <c r="C378" s="7">
        <v>4.5622008607167279</v>
      </c>
      <c r="D378" s="7">
        <v>0.22587781040099747</v>
      </c>
      <c r="E378" s="8" t="s">
        <v>997</v>
      </c>
      <c r="F378" s="8" t="s">
        <v>998</v>
      </c>
      <c r="G378" s="7">
        <v>4.5622008607167279</v>
      </c>
      <c r="H378" s="7">
        <v>0.22587781040099747</v>
      </c>
      <c r="I378">
        <f t="shared" si="5"/>
        <v>0</v>
      </c>
    </row>
    <row r="379" spans="1:9" x14ac:dyDescent="0.25">
      <c r="A379" s="7" t="s">
        <v>876</v>
      </c>
      <c r="B379" s="7">
        <v>2005</v>
      </c>
      <c r="C379" s="7">
        <v>0.16434058641354624</v>
      </c>
      <c r="D379" s="7">
        <v>7.0385713711137027E-3</v>
      </c>
      <c r="E379" s="8" t="s">
        <v>997</v>
      </c>
      <c r="F379" s="8" t="s">
        <v>998</v>
      </c>
      <c r="G379" s="7">
        <v>0.16434058641354624</v>
      </c>
      <c r="H379" s="7">
        <v>7.0385713711137027E-3</v>
      </c>
      <c r="I379">
        <f t="shared" si="5"/>
        <v>0</v>
      </c>
    </row>
    <row r="380" spans="1:9" x14ac:dyDescent="0.25">
      <c r="A380" s="7" t="s">
        <v>54</v>
      </c>
      <c r="B380" s="7">
        <v>2005</v>
      </c>
      <c r="C380" s="7">
        <v>1.7162852431323654</v>
      </c>
      <c r="D380" s="7">
        <v>1.8501387604070305E-2</v>
      </c>
      <c r="E380" s="8" t="s">
        <v>997</v>
      </c>
      <c r="F380" s="8" t="s">
        <v>998</v>
      </c>
      <c r="G380" s="7">
        <v>1.7162852431323654</v>
      </c>
      <c r="H380" s="7">
        <v>1.8501387604070305E-2</v>
      </c>
      <c r="I380">
        <f t="shared" si="5"/>
        <v>0</v>
      </c>
    </row>
    <row r="381" spans="1:9" x14ac:dyDescent="0.25">
      <c r="A381" s="7" t="s">
        <v>115</v>
      </c>
      <c r="B381" s="7">
        <v>2005</v>
      </c>
      <c r="C381" s="7">
        <v>4.2035957044604428</v>
      </c>
      <c r="D381" s="7">
        <v>7.0586815750311713E-2</v>
      </c>
      <c r="E381" s="8" t="s">
        <v>997</v>
      </c>
      <c r="F381" s="8" t="s">
        <v>998</v>
      </c>
      <c r="G381" s="7">
        <v>4.2035957044604428</v>
      </c>
      <c r="H381" s="7">
        <v>7.0586815750311713E-2</v>
      </c>
      <c r="I381">
        <f t="shared" si="5"/>
        <v>0</v>
      </c>
    </row>
    <row r="382" spans="1:9" x14ac:dyDescent="0.25">
      <c r="A382" s="7" t="s">
        <v>144</v>
      </c>
      <c r="B382" s="7">
        <v>2005</v>
      </c>
      <c r="C382" s="7">
        <v>0.9564815187225999</v>
      </c>
      <c r="D382" s="7">
        <v>1.2066122350480634E-2</v>
      </c>
      <c r="E382" s="8" t="s">
        <v>997</v>
      </c>
      <c r="F382" s="8" t="s">
        <v>998</v>
      </c>
      <c r="G382" s="7">
        <v>0.9564815187225999</v>
      </c>
      <c r="H382" s="7">
        <v>1.2066122350480634E-2</v>
      </c>
      <c r="I382">
        <f t="shared" si="5"/>
        <v>0</v>
      </c>
    </row>
    <row r="383" spans="1:9" x14ac:dyDescent="0.25">
      <c r="A383" s="7" t="s">
        <v>177</v>
      </c>
      <c r="B383" s="7">
        <v>2005</v>
      </c>
      <c r="C383" s="7">
        <v>2.4994972449020634</v>
      </c>
      <c r="D383" s="7">
        <v>7.0787917789486383E-3</v>
      </c>
      <c r="E383" s="8" t="s">
        <v>997</v>
      </c>
      <c r="F383" s="8" t="s">
        <v>998</v>
      </c>
      <c r="G383" s="7">
        <v>2.4994972449020634</v>
      </c>
      <c r="H383" s="7">
        <v>7.0787917789486383E-3</v>
      </c>
      <c r="I383">
        <f t="shared" si="5"/>
        <v>0</v>
      </c>
    </row>
    <row r="384" spans="1:9" x14ac:dyDescent="0.25">
      <c r="A384" s="7" t="s">
        <v>213</v>
      </c>
      <c r="B384" s="7">
        <v>2005</v>
      </c>
      <c r="C384" s="7">
        <v>3.6238587459276835E-2</v>
      </c>
      <c r="D384" s="7">
        <v>2.1316816152515787E-3</v>
      </c>
      <c r="E384" s="8" t="s">
        <v>997</v>
      </c>
      <c r="F384" s="8" t="s">
        <v>998</v>
      </c>
      <c r="G384" s="7">
        <v>3.6238587459276835E-2</v>
      </c>
      <c r="H384" s="7">
        <v>2.1316816152515787E-3</v>
      </c>
      <c r="I384">
        <f t="shared" si="5"/>
        <v>0</v>
      </c>
    </row>
    <row r="385" spans="1:9" x14ac:dyDescent="0.25">
      <c r="A385" s="7" t="s">
        <v>281</v>
      </c>
      <c r="B385" s="7">
        <v>2005</v>
      </c>
      <c r="C385" s="7">
        <v>1.1094397297188594</v>
      </c>
      <c r="D385" s="7">
        <v>4.1909664964002738E-2</v>
      </c>
      <c r="E385" s="8" t="s">
        <v>997</v>
      </c>
      <c r="F385" s="8" t="s">
        <v>998</v>
      </c>
      <c r="G385" s="7">
        <v>1.1094397297188594</v>
      </c>
      <c r="H385" s="7">
        <v>4.1909664964002738E-2</v>
      </c>
      <c r="I385">
        <f t="shared" si="5"/>
        <v>0</v>
      </c>
    </row>
    <row r="386" spans="1:9" x14ac:dyDescent="0.25">
      <c r="A386" s="7" t="s">
        <v>376</v>
      </c>
      <c r="B386" s="7">
        <v>2005</v>
      </c>
      <c r="C386" s="7">
        <v>1.113944415396372</v>
      </c>
      <c r="D386" s="7">
        <v>4.4644652696778347E-3</v>
      </c>
      <c r="E386" s="8" t="s">
        <v>997</v>
      </c>
      <c r="F386" s="8" t="s">
        <v>998</v>
      </c>
      <c r="G386" s="7">
        <v>1.113944415396372</v>
      </c>
      <c r="H386" s="7">
        <v>4.4644652696778347E-3</v>
      </c>
      <c r="I386">
        <f t="shared" si="5"/>
        <v>0</v>
      </c>
    </row>
    <row r="387" spans="1:9" x14ac:dyDescent="0.25">
      <c r="A387" s="7" t="s">
        <v>491</v>
      </c>
      <c r="B387" s="7">
        <v>2005</v>
      </c>
      <c r="C387" s="7">
        <v>2.445400796364075E-2</v>
      </c>
      <c r="D387" s="7">
        <v>1.2870530507179342E-3</v>
      </c>
      <c r="E387" s="8" t="s">
        <v>997</v>
      </c>
      <c r="F387" s="8" t="s">
        <v>998</v>
      </c>
      <c r="G387" s="7">
        <v>2.445400796364075E-2</v>
      </c>
      <c r="H387" s="7">
        <v>1.2870530507179342E-3</v>
      </c>
      <c r="I387">
        <f t="shared" si="5"/>
        <v>0</v>
      </c>
    </row>
    <row r="388" spans="1:9" x14ac:dyDescent="0.25">
      <c r="A388" s="7" t="s">
        <v>560</v>
      </c>
      <c r="B388" s="7">
        <v>2005</v>
      </c>
      <c r="C388" s="7">
        <v>2.7566263121908055</v>
      </c>
      <c r="D388" s="7">
        <v>1.0296424405743474E-2</v>
      </c>
      <c r="E388" s="8" t="s">
        <v>997</v>
      </c>
      <c r="F388" s="8" t="s">
        <v>998</v>
      </c>
      <c r="G388" s="7">
        <v>2.7566263121908055</v>
      </c>
      <c r="H388" s="7">
        <v>1.0296424405743474E-2</v>
      </c>
      <c r="I388">
        <f t="shared" si="5"/>
        <v>0</v>
      </c>
    </row>
    <row r="389" spans="1:9" x14ac:dyDescent="0.25">
      <c r="A389" s="7" t="s">
        <v>631</v>
      </c>
      <c r="B389" s="7">
        <v>2005</v>
      </c>
      <c r="C389" s="7">
        <v>0.10316534609660942</v>
      </c>
      <c r="D389" s="7">
        <v>7.6418774886377345E-4</v>
      </c>
      <c r="E389" s="8" t="s">
        <v>997</v>
      </c>
      <c r="F389" s="8" t="s">
        <v>998</v>
      </c>
      <c r="G389" s="7">
        <v>0.10316534609660942</v>
      </c>
      <c r="H389" s="7">
        <v>7.6418774886377345E-4</v>
      </c>
      <c r="I389">
        <f t="shared" si="5"/>
        <v>0</v>
      </c>
    </row>
    <row r="390" spans="1:9" x14ac:dyDescent="0.25">
      <c r="A390" s="7" t="s">
        <v>693</v>
      </c>
      <c r="B390" s="7">
        <v>2005</v>
      </c>
      <c r="C390" s="7">
        <v>1.3236938422555604</v>
      </c>
      <c r="D390" s="7">
        <v>3.3704701765675901E-2</v>
      </c>
      <c r="E390" s="8" t="s">
        <v>997</v>
      </c>
      <c r="F390" s="8" t="s">
        <v>998</v>
      </c>
      <c r="G390" s="7">
        <v>1.3236938422555604</v>
      </c>
      <c r="H390" s="7">
        <v>3.3704701765675901E-2</v>
      </c>
      <c r="I390">
        <f t="shared" si="5"/>
        <v>0</v>
      </c>
    </row>
    <row r="391" spans="1:9" x14ac:dyDescent="0.25">
      <c r="A391" s="7" t="s">
        <v>725</v>
      </c>
      <c r="B391" s="7">
        <v>2005</v>
      </c>
      <c r="C391" s="7">
        <v>2.1276595744680851</v>
      </c>
      <c r="D391" s="7">
        <v>2.1035273297671239E-2</v>
      </c>
      <c r="E391" s="8" t="s">
        <v>997</v>
      </c>
      <c r="F391" s="8" t="s">
        <v>998</v>
      </c>
      <c r="G391" s="7">
        <v>2.1276595744680851</v>
      </c>
      <c r="H391" s="7">
        <v>2.1035273297671239E-2</v>
      </c>
      <c r="I391">
        <f t="shared" si="5"/>
        <v>0</v>
      </c>
    </row>
    <row r="392" spans="1:9" x14ac:dyDescent="0.25">
      <c r="A392" s="7" t="s">
        <v>754</v>
      </c>
      <c r="B392" s="7">
        <v>2005</v>
      </c>
      <c r="C392" s="7">
        <v>0.76036681011945462</v>
      </c>
      <c r="D392" s="7">
        <v>8.0038611591521543E-3</v>
      </c>
      <c r="E392" s="8" t="s">
        <v>997</v>
      </c>
      <c r="F392" s="8" t="s">
        <v>998</v>
      </c>
      <c r="G392" s="7">
        <v>0.76036681011945462</v>
      </c>
      <c r="H392" s="7">
        <v>8.0038611591521543E-3</v>
      </c>
      <c r="I392">
        <f t="shared" si="5"/>
        <v>0</v>
      </c>
    </row>
    <row r="393" spans="1:9" x14ac:dyDescent="0.25">
      <c r="A393" s="7" t="s">
        <v>811</v>
      </c>
      <c r="B393" s="7">
        <v>2005</v>
      </c>
      <c r="C393" s="7">
        <v>1.1161565378272935</v>
      </c>
      <c r="D393" s="7">
        <v>1.3795599887382859E-2</v>
      </c>
      <c r="E393" s="8" t="s">
        <v>997</v>
      </c>
      <c r="F393" s="8" t="s">
        <v>998</v>
      </c>
      <c r="G393" s="7">
        <v>1.1161565378272935</v>
      </c>
      <c r="H393" s="7">
        <v>1.3795599887382859E-2</v>
      </c>
      <c r="I393">
        <f t="shared" si="5"/>
        <v>0</v>
      </c>
    </row>
    <row r="394" spans="1:9" x14ac:dyDescent="0.25">
      <c r="A394" s="7" t="s">
        <v>880</v>
      </c>
      <c r="B394" s="7">
        <v>2005</v>
      </c>
      <c r="C394" s="7">
        <v>4.2608695652173916</v>
      </c>
      <c r="D394" s="7">
        <v>4.5408840445642119E-2</v>
      </c>
      <c r="E394" s="8" t="s">
        <v>997</v>
      </c>
      <c r="F394" s="8" t="s">
        <v>998</v>
      </c>
      <c r="G394" s="7">
        <v>4.2608695652173916</v>
      </c>
      <c r="H394" s="7">
        <v>4.5408840445642119E-2</v>
      </c>
      <c r="I394">
        <f t="shared" ref="I394:I457" si="6">IF(C394=G394,0,1)</f>
        <v>0</v>
      </c>
    </row>
    <row r="395" spans="1:9" x14ac:dyDescent="0.25">
      <c r="A395" s="7" t="s">
        <v>937</v>
      </c>
      <c r="B395" s="7">
        <v>2005</v>
      </c>
      <c r="C395" s="7">
        <v>0.89047982946547077</v>
      </c>
      <c r="D395" s="7">
        <v>9.8942203273941192E-3</v>
      </c>
      <c r="E395" s="8" t="s">
        <v>997</v>
      </c>
      <c r="F395" s="8" t="s">
        <v>998</v>
      </c>
      <c r="G395" s="7">
        <v>0.89047982946547077</v>
      </c>
      <c r="H395" s="7">
        <v>9.8942203273941192E-3</v>
      </c>
      <c r="I395">
        <f t="shared" si="6"/>
        <v>0</v>
      </c>
    </row>
    <row r="396" spans="1:9" x14ac:dyDescent="0.25">
      <c r="A396" s="7" t="s">
        <v>16</v>
      </c>
      <c r="B396" s="7">
        <v>2006</v>
      </c>
      <c r="C396" s="7">
        <v>1.8734502266982305</v>
      </c>
      <c r="D396" s="7">
        <v>3.9521726918910247E-2</v>
      </c>
      <c r="E396" s="8" t="s">
        <v>997</v>
      </c>
      <c r="F396" s="8" t="s">
        <v>998</v>
      </c>
      <c r="G396" s="7">
        <v>1.8734502266982305</v>
      </c>
      <c r="H396" s="7">
        <v>3.9521726918910247E-2</v>
      </c>
      <c r="I396">
        <f t="shared" si="6"/>
        <v>0</v>
      </c>
    </row>
    <row r="397" spans="1:9" x14ac:dyDescent="0.25">
      <c r="A397" s="7" t="s">
        <v>85</v>
      </c>
      <c r="B397" s="7">
        <v>2006</v>
      </c>
      <c r="C397" s="7">
        <v>6.4839706295389807E-2</v>
      </c>
      <c r="D397" s="7">
        <v>3.2098864502668216E-4</v>
      </c>
      <c r="E397" s="8" t="s">
        <v>997</v>
      </c>
      <c r="F397" s="8" t="s">
        <v>998</v>
      </c>
      <c r="G397" s="7">
        <v>6.4839706295389807E-2</v>
      </c>
      <c r="H397" s="7">
        <v>3.2098864502668216E-4</v>
      </c>
      <c r="I397">
        <f t="shared" si="6"/>
        <v>0</v>
      </c>
    </row>
    <row r="398" spans="1:9" x14ac:dyDescent="0.25">
      <c r="A398" s="7" t="s">
        <v>148</v>
      </c>
      <c r="B398" s="7">
        <v>2006</v>
      </c>
      <c r="C398" s="7">
        <v>2.0019259318701601</v>
      </c>
      <c r="D398" s="7">
        <v>1.7814869798980861E-2</v>
      </c>
      <c r="E398" s="8" t="s">
        <v>997</v>
      </c>
      <c r="F398" s="8" t="s">
        <v>998</v>
      </c>
      <c r="G398" s="7">
        <v>2.0019259318701601</v>
      </c>
      <c r="H398" s="7">
        <v>1.7814869798980861E-2</v>
      </c>
      <c r="I398">
        <f t="shared" si="6"/>
        <v>0</v>
      </c>
    </row>
    <row r="399" spans="1:9" x14ac:dyDescent="0.25">
      <c r="A399" s="7" t="s">
        <v>314</v>
      </c>
      <c r="B399" s="7">
        <v>2006</v>
      </c>
      <c r="C399" s="7">
        <v>0.4058901416362396</v>
      </c>
      <c r="D399" s="7">
        <v>1.4444489026200699E-3</v>
      </c>
      <c r="E399" s="8" t="s">
        <v>997</v>
      </c>
      <c r="F399" s="8" t="s">
        <v>998</v>
      </c>
      <c r="G399" s="7">
        <v>0.4058901416362396</v>
      </c>
      <c r="H399" s="7">
        <v>1.4444489026200699E-3</v>
      </c>
      <c r="I399">
        <f t="shared" si="6"/>
        <v>0</v>
      </c>
    </row>
    <row r="400" spans="1:9" x14ac:dyDescent="0.25">
      <c r="A400" s="7" t="s">
        <v>380</v>
      </c>
      <c r="B400" s="7">
        <v>2006</v>
      </c>
      <c r="C400" s="7">
        <v>0.53432572322754079</v>
      </c>
      <c r="D400" s="7">
        <v>2.5919833085904585E-2</v>
      </c>
      <c r="E400" s="8" t="s">
        <v>997</v>
      </c>
      <c r="F400" s="8" t="s">
        <v>998</v>
      </c>
      <c r="G400" s="7">
        <v>0.53432572322754079</v>
      </c>
      <c r="H400" s="7">
        <v>2.5919833085904585E-2</v>
      </c>
      <c r="I400">
        <f t="shared" si="6"/>
        <v>0</v>
      </c>
    </row>
    <row r="401" spans="1:9" x14ac:dyDescent="0.25">
      <c r="A401" s="7" t="s">
        <v>564</v>
      </c>
      <c r="B401" s="7">
        <v>2006</v>
      </c>
      <c r="C401" s="7">
        <v>5.4222605625326006</v>
      </c>
      <c r="D401" s="7">
        <v>4.7626690205833967E-2</v>
      </c>
      <c r="E401" s="8" t="s">
        <v>997</v>
      </c>
      <c r="F401" s="8" t="s">
        <v>998</v>
      </c>
      <c r="G401" s="7">
        <v>5.4222605625326006</v>
      </c>
      <c r="H401" s="7">
        <v>4.7626690205833967E-2</v>
      </c>
      <c r="I401">
        <f t="shared" si="6"/>
        <v>0</v>
      </c>
    </row>
    <row r="402" spans="1:9" x14ac:dyDescent="0.25">
      <c r="A402" s="7" t="s">
        <v>601</v>
      </c>
      <c r="B402" s="7">
        <v>2006</v>
      </c>
      <c r="C402" s="7">
        <v>0.20860249568671507</v>
      </c>
      <c r="D402" s="7">
        <v>7.3024916743570194E-3</v>
      </c>
      <c r="E402" s="8" t="s">
        <v>997</v>
      </c>
      <c r="F402" s="8" t="s">
        <v>998</v>
      </c>
      <c r="G402" s="7">
        <v>0.20860249568671507</v>
      </c>
      <c r="H402" s="7">
        <v>7.3024916743570194E-3</v>
      </c>
      <c r="I402">
        <f t="shared" si="6"/>
        <v>0</v>
      </c>
    </row>
    <row r="403" spans="1:9" x14ac:dyDescent="0.25">
      <c r="A403" s="7" t="s">
        <v>636</v>
      </c>
      <c r="B403" s="7">
        <v>2006</v>
      </c>
      <c r="C403" s="7">
        <v>0.23648838422340809</v>
      </c>
      <c r="D403" s="7">
        <v>4.4135938691168804E-3</v>
      </c>
      <c r="E403" s="8" t="s">
        <v>997</v>
      </c>
      <c r="F403" s="8" t="s">
        <v>998</v>
      </c>
      <c r="G403" s="7">
        <v>0.23648838422340809</v>
      </c>
      <c r="H403" s="7">
        <v>4.4135938691168804E-3</v>
      </c>
      <c r="I403">
        <f t="shared" si="6"/>
        <v>0</v>
      </c>
    </row>
    <row r="404" spans="1:9" x14ac:dyDescent="0.25">
      <c r="A404" s="7" t="s">
        <v>668</v>
      </c>
      <c r="B404" s="7">
        <v>2006</v>
      </c>
      <c r="C404" s="7">
        <v>0.28953175781406731</v>
      </c>
      <c r="D404" s="7">
        <v>1.6450668057617461E-3</v>
      </c>
      <c r="E404" s="8" t="s">
        <v>997</v>
      </c>
      <c r="F404" s="8" t="s">
        <v>998</v>
      </c>
      <c r="G404" s="7">
        <v>0.28953175781406731</v>
      </c>
      <c r="H404" s="7">
        <v>1.6450668057617461E-3</v>
      </c>
      <c r="I404">
        <f t="shared" si="6"/>
        <v>0</v>
      </c>
    </row>
    <row r="405" spans="1:9" x14ac:dyDescent="0.25">
      <c r="A405" s="7" t="s">
        <v>756</v>
      </c>
      <c r="B405" s="7">
        <v>2006</v>
      </c>
      <c r="C405" s="7">
        <v>0.99987962925811502</v>
      </c>
      <c r="D405" s="7">
        <v>2.9811820406853106E-2</v>
      </c>
      <c r="E405" s="8" t="s">
        <v>997</v>
      </c>
      <c r="F405" s="8" t="s">
        <v>998</v>
      </c>
      <c r="G405" s="7">
        <v>0.99987962925811502</v>
      </c>
      <c r="H405" s="7">
        <v>2.9811820406853106E-2</v>
      </c>
      <c r="I405">
        <f t="shared" si="6"/>
        <v>0</v>
      </c>
    </row>
    <row r="406" spans="1:9" x14ac:dyDescent="0.25">
      <c r="A406" s="7" t="s">
        <v>815</v>
      </c>
      <c r="B406" s="7">
        <v>2006</v>
      </c>
      <c r="C406" s="7">
        <v>0.37467399590739475</v>
      </c>
      <c r="D406" s="7">
        <v>8.7068169963487544E-3</v>
      </c>
      <c r="E406" s="8" t="s">
        <v>997</v>
      </c>
      <c r="F406" s="8" t="s">
        <v>998</v>
      </c>
      <c r="G406" s="7">
        <v>0.37467399590739475</v>
      </c>
      <c r="H406" s="7">
        <v>8.7068169963487544E-3</v>
      </c>
      <c r="I406">
        <f t="shared" si="6"/>
        <v>0</v>
      </c>
    </row>
    <row r="407" spans="1:9" x14ac:dyDescent="0.25">
      <c r="A407" s="7" t="s">
        <v>845</v>
      </c>
      <c r="B407" s="7">
        <v>2006</v>
      </c>
      <c r="C407" s="7">
        <v>0.4395538257834129</v>
      </c>
      <c r="D407" s="7">
        <v>2.8086506439834692E-3</v>
      </c>
      <c r="E407" s="8" t="s">
        <v>997</v>
      </c>
      <c r="F407" s="8" t="s">
        <v>998</v>
      </c>
      <c r="G407" s="7">
        <v>0.4395538257834129</v>
      </c>
      <c r="H407" s="7">
        <v>2.8086506439834692E-3</v>
      </c>
      <c r="I407">
        <f t="shared" si="6"/>
        <v>0</v>
      </c>
    </row>
    <row r="408" spans="1:9" x14ac:dyDescent="0.25">
      <c r="A408" s="7" t="s">
        <v>884</v>
      </c>
      <c r="B408" s="7">
        <v>2006</v>
      </c>
      <c r="C408" s="7">
        <v>3.7524375075231715</v>
      </c>
      <c r="D408" s="7">
        <v>1.3120410865465634E-2</v>
      </c>
      <c r="E408" s="8" t="s">
        <v>997</v>
      </c>
      <c r="F408" s="8" t="s">
        <v>998</v>
      </c>
      <c r="G408" s="7">
        <v>3.7524375075231715</v>
      </c>
      <c r="H408" s="7">
        <v>1.3120410865465634E-2</v>
      </c>
      <c r="I408">
        <f t="shared" si="6"/>
        <v>0</v>
      </c>
    </row>
    <row r="409" spans="1:9" x14ac:dyDescent="0.25">
      <c r="A409" s="7" t="s">
        <v>942</v>
      </c>
      <c r="B409" s="7">
        <v>2006</v>
      </c>
      <c r="C409" s="7">
        <v>0.34321710869477995</v>
      </c>
      <c r="D409" s="7">
        <v>2.9290213858684747E-3</v>
      </c>
      <c r="E409" s="8" t="s">
        <v>997</v>
      </c>
      <c r="F409" s="8" t="s">
        <v>998</v>
      </c>
      <c r="G409" s="7">
        <v>0.34321710869477995</v>
      </c>
      <c r="H409" s="7">
        <v>2.9290213858684747E-3</v>
      </c>
      <c r="I409">
        <f t="shared" si="6"/>
        <v>0</v>
      </c>
    </row>
    <row r="410" spans="1:9" x14ac:dyDescent="0.25">
      <c r="A410" s="7" t="s">
        <v>19</v>
      </c>
      <c r="B410" s="7">
        <v>2006</v>
      </c>
      <c r="C410" s="7">
        <v>8.040765557918389E-2</v>
      </c>
      <c r="D410" s="7">
        <v>2.0864261926734342E-3</v>
      </c>
      <c r="E410" s="8" t="s">
        <v>997</v>
      </c>
      <c r="F410" s="8" t="s">
        <v>998</v>
      </c>
      <c r="G410" s="7">
        <v>8.040765557918389E-2</v>
      </c>
      <c r="H410" s="7">
        <v>2.0864261926734342E-3</v>
      </c>
      <c r="I410">
        <f t="shared" si="6"/>
        <v>0</v>
      </c>
    </row>
    <row r="411" spans="1:9" x14ac:dyDescent="0.25">
      <c r="A411" s="7" t="s">
        <v>60</v>
      </c>
      <c r="B411" s="7">
        <v>2006</v>
      </c>
      <c r="C411" s="7">
        <v>0.33904425630943308</v>
      </c>
      <c r="D411" s="7">
        <v>1.0432130963367171E-3</v>
      </c>
      <c r="E411" s="8" t="s">
        <v>997</v>
      </c>
      <c r="F411" s="8" t="s">
        <v>998</v>
      </c>
      <c r="G411" s="7">
        <v>0.33904425630943308</v>
      </c>
      <c r="H411" s="7">
        <v>1.0432130963367171E-3</v>
      </c>
      <c r="I411">
        <f t="shared" si="6"/>
        <v>0</v>
      </c>
    </row>
    <row r="412" spans="1:9" x14ac:dyDescent="0.25">
      <c r="A412" s="7" t="s">
        <v>88</v>
      </c>
      <c r="B412" s="7">
        <v>2006</v>
      </c>
      <c r="C412" s="7">
        <v>0.3058620551297998</v>
      </c>
      <c r="D412" s="7">
        <v>7.864221803153713E-3</v>
      </c>
      <c r="E412" s="8" t="s">
        <v>997</v>
      </c>
      <c r="F412" s="8" t="s">
        <v>998</v>
      </c>
      <c r="G412" s="7">
        <v>0.3058620551297998</v>
      </c>
      <c r="H412" s="7">
        <v>7.864221803153713E-3</v>
      </c>
      <c r="I412">
        <f t="shared" si="6"/>
        <v>0</v>
      </c>
    </row>
    <row r="413" spans="1:9" x14ac:dyDescent="0.25">
      <c r="A413" s="7" t="s">
        <v>120</v>
      </c>
      <c r="B413" s="7">
        <v>2006</v>
      </c>
      <c r="C413" s="7">
        <v>1.1648677928018296</v>
      </c>
      <c r="D413" s="7">
        <v>3.4506279340368332E-2</v>
      </c>
      <c r="E413" s="8" t="s">
        <v>997</v>
      </c>
      <c r="F413" s="8" t="s">
        <v>998</v>
      </c>
      <c r="G413" s="7">
        <v>1.1648677928018296</v>
      </c>
      <c r="H413" s="7">
        <v>3.4506279340368332E-2</v>
      </c>
      <c r="I413">
        <f t="shared" si="6"/>
        <v>0</v>
      </c>
    </row>
    <row r="414" spans="1:9" x14ac:dyDescent="0.25">
      <c r="A414" s="7" t="s">
        <v>181</v>
      </c>
      <c r="B414" s="7">
        <v>2006</v>
      </c>
      <c r="C414" s="7">
        <v>1.8648236568631384</v>
      </c>
      <c r="D414" s="7">
        <v>7.4228624162420258E-3</v>
      </c>
      <c r="E414" s="8" t="s">
        <v>997</v>
      </c>
      <c r="F414" s="8" t="s">
        <v>998</v>
      </c>
      <c r="G414" s="7">
        <v>1.8648236568631384</v>
      </c>
      <c r="H414" s="7">
        <v>7.4228624162420258E-3</v>
      </c>
      <c r="I414">
        <f t="shared" si="6"/>
        <v>0</v>
      </c>
    </row>
    <row r="415" spans="1:9" x14ac:dyDescent="0.25">
      <c r="A415" s="7" t="s">
        <v>220</v>
      </c>
      <c r="B415" s="7">
        <v>2006</v>
      </c>
      <c r="C415" s="7">
        <v>0.32604421618585244</v>
      </c>
      <c r="D415" s="7">
        <v>4.0123580628335272E-3</v>
      </c>
      <c r="E415" s="8" t="s">
        <v>997</v>
      </c>
      <c r="F415" s="8" t="s">
        <v>998</v>
      </c>
      <c r="G415" s="7">
        <v>0.32604421618585244</v>
      </c>
      <c r="H415" s="7">
        <v>4.0123580628335272E-3</v>
      </c>
      <c r="I415">
        <f t="shared" si="6"/>
        <v>0</v>
      </c>
    </row>
    <row r="416" spans="1:9" x14ac:dyDescent="0.25">
      <c r="A416" s="7" t="s">
        <v>254</v>
      </c>
      <c r="B416" s="7">
        <v>2006</v>
      </c>
      <c r="C416" s="7">
        <v>3.1773061027966136</v>
      </c>
      <c r="D416" s="7">
        <v>1.8817959314689242E-2</v>
      </c>
      <c r="E416" s="8" t="s">
        <v>997</v>
      </c>
      <c r="F416" s="8" t="s">
        <v>998</v>
      </c>
      <c r="G416" s="7">
        <v>3.1773061027966136</v>
      </c>
      <c r="H416" s="7">
        <v>1.8817959314689242E-2</v>
      </c>
      <c r="I416">
        <f t="shared" si="6"/>
        <v>0</v>
      </c>
    </row>
    <row r="417" spans="1:9" x14ac:dyDescent="0.25">
      <c r="A417" s="7" t="s">
        <v>286</v>
      </c>
      <c r="B417" s="7">
        <v>2006</v>
      </c>
      <c r="C417" s="7">
        <v>0.8922681860129198</v>
      </c>
      <c r="D417" s="7">
        <v>4.774706094771897E-3</v>
      </c>
      <c r="E417" s="8" t="s">
        <v>997</v>
      </c>
      <c r="F417" s="8" t="s">
        <v>998</v>
      </c>
      <c r="G417" s="7">
        <v>0.8922681860129198</v>
      </c>
      <c r="H417" s="7">
        <v>4.774706094771897E-3</v>
      </c>
      <c r="I417">
        <f t="shared" si="6"/>
        <v>0</v>
      </c>
    </row>
    <row r="418" spans="1:9" x14ac:dyDescent="0.25">
      <c r="A418" s="7" t="s">
        <v>353</v>
      </c>
      <c r="B418" s="7">
        <v>2006</v>
      </c>
      <c r="C418" s="7">
        <v>0.27516751594912331</v>
      </c>
      <c r="D418" s="7">
        <v>7.2222445131003496E-4</v>
      </c>
      <c r="E418" s="8" t="s">
        <v>997</v>
      </c>
      <c r="F418" s="8" t="s">
        <v>998</v>
      </c>
      <c r="G418" s="7">
        <v>0.27516751594912331</v>
      </c>
      <c r="H418" s="7">
        <v>7.2222445131003496E-4</v>
      </c>
      <c r="I418">
        <f t="shared" si="6"/>
        <v>0</v>
      </c>
    </row>
    <row r="419" spans="1:9" x14ac:dyDescent="0.25">
      <c r="A419" s="7" t="s">
        <v>384</v>
      </c>
      <c r="B419" s="7">
        <v>2006</v>
      </c>
      <c r="C419" s="7">
        <v>1.698792280223087</v>
      </c>
      <c r="D419" s="7">
        <v>0.10652810656823015</v>
      </c>
      <c r="E419" s="8" t="s">
        <v>997</v>
      </c>
      <c r="F419" s="8" t="s">
        <v>998</v>
      </c>
      <c r="G419" s="7">
        <v>1.698792280223087</v>
      </c>
      <c r="H419" s="7">
        <v>0.10652810656823015</v>
      </c>
      <c r="I419">
        <f t="shared" si="6"/>
        <v>0</v>
      </c>
    </row>
    <row r="420" spans="1:9" x14ac:dyDescent="0.25">
      <c r="A420" s="7" t="s">
        <v>463</v>
      </c>
      <c r="B420" s="7">
        <v>2006</v>
      </c>
      <c r="C420" s="7">
        <v>0.57914376278939128</v>
      </c>
      <c r="D420" s="7">
        <v>6.4358223327849781E-2</v>
      </c>
      <c r="E420" s="8" t="s">
        <v>997</v>
      </c>
      <c r="F420" s="8" t="s">
        <v>998</v>
      </c>
      <c r="G420" s="7">
        <v>0.57914376278939128</v>
      </c>
      <c r="H420" s="7">
        <v>6.4358223327849781E-2</v>
      </c>
      <c r="I420">
        <f t="shared" si="6"/>
        <v>0</v>
      </c>
    </row>
    <row r="421" spans="1:9" x14ac:dyDescent="0.25">
      <c r="A421" s="7" t="s">
        <v>568</v>
      </c>
      <c r="B421" s="7">
        <v>2006</v>
      </c>
      <c r="C421" s="7">
        <v>0.34686835453195841</v>
      </c>
      <c r="D421" s="7">
        <v>1.4043253219917346E-3</v>
      </c>
      <c r="E421" s="8" t="s">
        <v>997</v>
      </c>
      <c r="F421" s="8" t="s">
        <v>998</v>
      </c>
      <c r="G421" s="7">
        <v>0.34686835453195841</v>
      </c>
      <c r="H421" s="7">
        <v>1.4043253219917346E-3</v>
      </c>
      <c r="I421">
        <f t="shared" si="6"/>
        <v>0</v>
      </c>
    </row>
    <row r="422" spans="1:9" x14ac:dyDescent="0.25">
      <c r="A422" s="7" t="s">
        <v>603</v>
      </c>
      <c r="B422" s="7">
        <v>2006</v>
      </c>
      <c r="C422" s="7">
        <v>3.7876660113148497E-2</v>
      </c>
      <c r="D422" s="7">
        <v>3.2098864502668216E-4</v>
      </c>
      <c r="E422" s="8" t="s">
        <v>997</v>
      </c>
      <c r="F422" s="8" t="s">
        <v>998</v>
      </c>
      <c r="G422" s="7">
        <v>3.7876660113148497E-2</v>
      </c>
      <c r="H422" s="7">
        <v>3.2098864502668216E-4</v>
      </c>
      <c r="I422">
        <f t="shared" si="6"/>
        <v>0</v>
      </c>
    </row>
    <row r="423" spans="1:9" x14ac:dyDescent="0.25">
      <c r="A423" s="7" t="s">
        <v>698</v>
      </c>
      <c r="B423" s="7">
        <v>2006</v>
      </c>
      <c r="C423" s="7">
        <v>0.29226016129679411</v>
      </c>
      <c r="D423" s="7">
        <v>1.5648196445050757E-3</v>
      </c>
      <c r="E423" s="8" t="s">
        <v>997</v>
      </c>
      <c r="F423" s="8" t="s">
        <v>998</v>
      </c>
      <c r="G423" s="7">
        <v>0.29226016129679411</v>
      </c>
      <c r="H423" s="7">
        <v>1.5648196445050757E-3</v>
      </c>
      <c r="I423">
        <f t="shared" si="6"/>
        <v>0</v>
      </c>
    </row>
    <row r="424" spans="1:9" x14ac:dyDescent="0.25">
      <c r="A424" s="7" t="s">
        <v>758</v>
      </c>
      <c r="B424" s="7">
        <v>2006</v>
      </c>
      <c r="C424" s="7">
        <v>0.2265778598082093</v>
      </c>
      <c r="D424" s="7">
        <v>3.8518637403201863E-3</v>
      </c>
      <c r="E424" s="8" t="s">
        <v>997</v>
      </c>
      <c r="F424" s="8" t="s">
        <v>998</v>
      </c>
      <c r="G424" s="7">
        <v>0.2265778598082093</v>
      </c>
      <c r="H424" s="7">
        <v>3.8518637403201863E-3</v>
      </c>
      <c r="I424">
        <f t="shared" si="6"/>
        <v>0</v>
      </c>
    </row>
    <row r="425" spans="1:9" x14ac:dyDescent="0.25">
      <c r="A425" s="7" t="s">
        <v>791</v>
      </c>
      <c r="B425" s="7">
        <v>2006</v>
      </c>
      <c r="C425" s="7">
        <v>7.2222445131003487E-3</v>
      </c>
      <c r="D425" s="7">
        <v>1.8055611282750872E-3</v>
      </c>
      <c r="E425" s="8" t="s">
        <v>997</v>
      </c>
      <c r="F425" s="8" t="s">
        <v>998</v>
      </c>
      <c r="G425" s="7">
        <v>7.2222445131003487E-3</v>
      </c>
      <c r="H425" s="7">
        <v>1.8055611282750872E-3</v>
      </c>
      <c r="I425">
        <f t="shared" si="6"/>
        <v>0</v>
      </c>
    </row>
    <row r="426" spans="1:9" x14ac:dyDescent="0.25">
      <c r="A426" s="7" t="s">
        <v>848</v>
      </c>
      <c r="B426" s="7">
        <v>2006</v>
      </c>
      <c r="C426" s="7">
        <v>0.5093287324960879</v>
      </c>
      <c r="D426" s="7">
        <v>3.8518637403201863E-3</v>
      </c>
      <c r="E426" s="8" t="s">
        <v>997</v>
      </c>
      <c r="F426" s="8" t="s">
        <v>998</v>
      </c>
      <c r="G426" s="7">
        <v>0.5093287324960879</v>
      </c>
      <c r="H426" s="7">
        <v>3.8518637403201863E-3</v>
      </c>
      <c r="I426">
        <f t="shared" si="6"/>
        <v>0</v>
      </c>
    </row>
    <row r="427" spans="1:9" x14ac:dyDescent="0.25">
      <c r="A427" s="7" t="s">
        <v>887</v>
      </c>
      <c r="B427" s="7">
        <v>2006</v>
      </c>
      <c r="C427" s="7">
        <v>6.738594872206396</v>
      </c>
      <c r="D427" s="7">
        <v>0.3062231673554548</v>
      </c>
      <c r="E427" s="8" t="s">
        <v>997</v>
      </c>
      <c r="F427" s="8" t="s">
        <v>998</v>
      </c>
      <c r="G427" s="7">
        <v>6.738594872206396</v>
      </c>
      <c r="H427" s="7">
        <v>0.3062231673554548</v>
      </c>
      <c r="I427">
        <f t="shared" si="6"/>
        <v>0</v>
      </c>
    </row>
    <row r="428" spans="1:9" x14ac:dyDescent="0.25">
      <c r="A428" s="7" t="s">
        <v>946</v>
      </c>
      <c r="B428" s="7">
        <v>2006</v>
      </c>
      <c r="C428" s="7">
        <v>0.64859768085703973</v>
      </c>
      <c r="D428" s="7">
        <v>2.1265497733017696E-3</v>
      </c>
      <c r="E428" s="8" t="s">
        <v>997</v>
      </c>
      <c r="F428" s="8" t="s">
        <v>998</v>
      </c>
      <c r="G428" s="7">
        <v>0.64859768085703973</v>
      </c>
      <c r="H428" s="7">
        <v>2.1265497733017696E-3</v>
      </c>
      <c r="I428">
        <f t="shared" si="6"/>
        <v>0</v>
      </c>
    </row>
    <row r="429" spans="1:9" x14ac:dyDescent="0.25">
      <c r="A429" s="7" t="s">
        <v>91</v>
      </c>
      <c r="B429" s="7">
        <v>2006</v>
      </c>
      <c r="C429" s="7">
        <v>3.9736388075271836</v>
      </c>
      <c r="D429" s="7">
        <v>5.6935360911607752E-2</v>
      </c>
      <c r="E429" s="8" t="s">
        <v>997</v>
      </c>
      <c r="F429" s="8" t="s">
        <v>998</v>
      </c>
      <c r="G429" s="7">
        <v>3.9736388075271836</v>
      </c>
      <c r="H429" s="7">
        <v>5.6935360911607752E-2</v>
      </c>
      <c r="I429">
        <f t="shared" si="6"/>
        <v>0</v>
      </c>
    </row>
    <row r="430" spans="1:9" x14ac:dyDescent="0.25">
      <c r="A430" s="7" t="s">
        <v>122</v>
      </c>
      <c r="B430" s="7">
        <v>2006</v>
      </c>
      <c r="C430" s="7">
        <v>0.32391766641255065</v>
      </c>
      <c r="D430" s="7">
        <v>5.8179191911086146E-3</v>
      </c>
      <c r="E430" s="8" t="s">
        <v>997</v>
      </c>
      <c r="F430" s="8" t="s">
        <v>998</v>
      </c>
      <c r="G430" s="7">
        <v>0.32391766641255065</v>
      </c>
      <c r="H430" s="7">
        <v>5.8179191911086146E-3</v>
      </c>
      <c r="I430">
        <f t="shared" si="6"/>
        <v>0</v>
      </c>
    </row>
    <row r="431" spans="1:9" x14ac:dyDescent="0.25">
      <c r="A431" s="7" t="s">
        <v>152</v>
      </c>
      <c r="B431" s="7">
        <v>2006</v>
      </c>
      <c r="C431" s="7">
        <v>0.26140512779360431</v>
      </c>
      <c r="D431" s="7">
        <v>8.8271877382337604E-4</v>
      </c>
      <c r="E431" s="8" t="s">
        <v>997</v>
      </c>
      <c r="F431" s="8" t="s">
        <v>998</v>
      </c>
      <c r="G431" s="7">
        <v>0.26140512779360431</v>
      </c>
      <c r="H431" s="7">
        <v>8.8271877382337604E-4</v>
      </c>
      <c r="I431">
        <f t="shared" si="6"/>
        <v>0</v>
      </c>
    </row>
    <row r="432" spans="1:9" x14ac:dyDescent="0.25">
      <c r="A432" s="7" t="s">
        <v>183</v>
      </c>
      <c r="B432" s="7">
        <v>2006</v>
      </c>
      <c r="C432" s="7">
        <v>3.1737752277013198E-2</v>
      </c>
      <c r="D432" s="7">
        <v>2.8086506439834689E-4</v>
      </c>
      <c r="E432" s="8" t="s">
        <v>997</v>
      </c>
      <c r="F432" s="8" t="s">
        <v>998</v>
      </c>
      <c r="G432" s="7">
        <v>3.1737752277013198E-2</v>
      </c>
      <c r="H432" s="7">
        <v>2.8086506439834689E-4</v>
      </c>
      <c r="I432">
        <f t="shared" si="6"/>
        <v>0</v>
      </c>
    </row>
    <row r="433" spans="1:11" x14ac:dyDescent="0.25">
      <c r="A433" s="7" t="s">
        <v>289</v>
      </c>
      <c r="B433" s="7">
        <v>2006</v>
      </c>
      <c r="C433" s="7">
        <v>0.47622677847771133</v>
      </c>
      <c r="D433" s="7">
        <v>3.5308750952935043E-2</v>
      </c>
      <c r="E433" s="8" t="s">
        <v>997</v>
      </c>
      <c r="F433" s="8" t="s">
        <v>998</v>
      </c>
      <c r="G433" s="7">
        <v>0.47622677847771133</v>
      </c>
      <c r="H433" s="7">
        <v>3.5308750952935043E-2</v>
      </c>
      <c r="I433">
        <f t="shared" si="6"/>
        <v>0</v>
      </c>
    </row>
    <row r="434" spans="1:11" x14ac:dyDescent="0.25">
      <c r="A434" s="7" t="s">
        <v>321</v>
      </c>
      <c r="B434" s="7">
        <v>2006</v>
      </c>
      <c r="C434" s="7">
        <v>0.68238173574609795</v>
      </c>
      <c r="D434" s="7">
        <v>2.9250090278056414E-2</v>
      </c>
      <c r="E434" s="8" t="s">
        <v>997</v>
      </c>
      <c r="F434" s="8" t="s">
        <v>998</v>
      </c>
      <c r="G434" s="7">
        <v>0.68238173574609795</v>
      </c>
      <c r="H434" s="7">
        <v>2.9250090278056414E-2</v>
      </c>
      <c r="I434">
        <f t="shared" si="6"/>
        <v>0</v>
      </c>
    </row>
    <row r="435" spans="1:11" x14ac:dyDescent="0.25">
      <c r="A435" s="7" t="s">
        <v>355</v>
      </c>
      <c r="B435" s="7">
        <v>2006</v>
      </c>
      <c r="C435" s="7">
        <v>2.3195441961240619</v>
      </c>
      <c r="D435" s="7">
        <v>6.050635958752959E-2</v>
      </c>
      <c r="E435" s="8" t="s">
        <v>997</v>
      </c>
      <c r="F435" s="8" t="s">
        <v>998</v>
      </c>
      <c r="G435" s="7">
        <v>2.3195441961240619</v>
      </c>
      <c r="H435" s="7">
        <v>6.050635958752959E-2</v>
      </c>
      <c r="I435">
        <f t="shared" si="6"/>
        <v>0</v>
      </c>
    </row>
    <row r="436" spans="1:11" x14ac:dyDescent="0.25">
      <c r="A436" s="7" t="s">
        <v>387</v>
      </c>
      <c r="B436" s="7">
        <v>2006</v>
      </c>
      <c r="C436" s="7">
        <v>32.714921959635674</v>
      </c>
      <c r="D436" s="7">
        <v>0.12237692091642258</v>
      </c>
      <c r="E436" s="8" t="s">
        <v>997</v>
      </c>
      <c r="F436" s="8" t="s">
        <v>998</v>
      </c>
      <c r="G436" s="7">
        <v>22.858056433675696</v>
      </c>
      <c r="H436" s="7">
        <v>0.12237692091642258</v>
      </c>
      <c r="I436">
        <f t="shared" si="6"/>
        <v>1</v>
      </c>
      <c r="J436">
        <f>C436-G436</f>
        <v>9.8568655259599787</v>
      </c>
      <c r="K436">
        <f>D436-H436</f>
        <v>0</v>
      </c>
    </row>
    <row r="437" spans="1:11" x14ac:dyDescent="0.25">
      <c r="A437" s="7" t="s">
        <v>411</v>
      </c>
      <c r="B437" s="7">
        <v>2006</v>
      </c>
      <c r="C437" s="7">
        <v>0.90627131565220875</v>
      </c>
      <c r="D437" s="7">
        <v>1.6450668057617461E-3</v>
      </c>
      <c r="E437" s="8" t="s">
        <v>997</v>
      </c>
      <c r="F437" s="8" t="s">
        <v>998</v>
      </c>
      <c r="G437" s="7">
        <v>0.90627131565220875</v>
      </c>
      <c r="H437" s="7">
        <v>1.6450668057617461E-3</v>
      </c>
      <c r="I437">
        <f t="shared" si="6"/>
        <v>0</v>
      </c>
    </row>
    <row r="438" spans="1:11" x14ac:dyDescent="0.25">
      <c r="A438" s="7" t="s">
        <v>438</v>
      </c>
      <c r="B438" s="7">
        <v>2006</v>
      </c>
      <c r="C438" s="7">
        <v>0.73177386349957874</v>
      </c>
      <c r="D438" s="7">
        <v>5.3765598041969264E-3</v>
      </c>
      <c r="E438" s="8" t="s">
        <v>997</v>
      </c>
      <c r="F438" s="8" t="s">
        <v>998</v>
      </c>
      <c r="G438" s="7">
        <v>0.73177386349957874</v>
      </c>
      <c r="H438" s="7">
        <v>5.3765598041969264E-3</v>
      </c>
      <c r="I438">
        <f t="shared" si="6"/>
        <v>0</v>
      </c>
    </row>
    <row r="439" spans="1:11" x14ac:dyDescent="0.25">
      <c r="A439" s="7" t="s">
        <v>466</v>
      </c>
      <c r="B439" s="7">
        <v>2006</v>
      </c>
      <c r="C439" s="7">
        <v>4.3300966978293145</v>
      </c>
      <c r="D439" s="7">
        <v>0.13642017413633992</v>
      </c>
      <c r="E439" s="8" t="s">
        <v>997</v>
      </c>
      <c r="F439" s="8" t="s">
        <v>998</v>
      </c>
      <c r="G439" s="7">
        <v>4.3300966978293145</v>
      </c>
      <c r="H439" s="7">
        <v>0.13642017413633992</v>
      </c>
      <c r="I439">
        <f t="shared" si="6"/>
        <v>0</v>
      </c>
    </row>
    <row r="440" spans="1:11" x14ac:dyDescent="0.25">
      <c r="A440" s="7" t="s">
        <v>502</v>
      </c>
      <c r="B440" s="7">
        <v>2006</v>
      </c>
      <c r="C440" s="7">
        <v>1.5095293503992295</v>
      </c>
      <c r="D440" s="7">
        <v>4.7305701560807288E-2</v>
      </c>
      <c r="E440" s="8" t="s">
        <v>997</v>
      </c>
      <c r="F440" s="8" t="s">
        <v>998</v>
      </c>
      <c r="G440" s="7">
        <v>1.5095293503992295</v>
      </c>
      <c r="H440" s="7">
        <v>4.7305701560807288E-2</v>
      </c>
      <c r="I440">
        <f t="shared" si="6"/>
        <v>0</v>
      </c>
    </row>
    <row r="441" spans="1:11" x14ac:dyDescent="0.25">
      <c r="A441" s="7" t="s">
        <v>571</v>
      </c>
      <c r="B441" s="7">
        <v>2006</v>
      </c>
      <c r="C441" s="7">
        <v>3.2306303414516711</v>
      </c>
      <c r="D441" s="7">
        <v>1.6330297315732455E-2</v>
      </c>
      <c r="E441" s="8" t="s">
        <v>997</v>
      </c>
      <c r="F441" s="8" t="s">
        <v>998</v>
      </c>
      <c r="G441" s="7">
        <v>3.2306303414516711</v>
      </c>
      <c r="H441" s="7">
        <v>1.6330297315732455E-2</v>
      </c>
      <c r="I441">
        <f t="shared" si="6"/>
        <v>0</v>
      </c>
    </row>
    <row r="442" spans="1:11" x14ac:dyDescent="0.25">
      <c r="A442" s="7" t="s">
        <v>606</v>
      </c>
      <c r="B442" s="7">
        <v>2006</v>
      </c>
      <c r="C442" s="7">
        <v>16.526100389198731</v>
      </c>
      <c r="D442" s="7">
        <v>0.10680897163262849</v>
      </c>
      <c r="E442" s="8" t="s">
        <v>997</v>
      </c>
      <c r="F442" s="8" t="s">
        <v>998</v>
      </c>
      <c r="G442" s="7">
        <v>16.526100389198731</v>
      </c>
      <c r="H442" s="7">
        <v>0.10680897163262849</v>
      </c>
      <c r="I442">
        <f t="shared" si="6"/>
        <v>0</v>
      </c>
    </row>
    <row r="443" spans="1:11" x14ac:dyDescent="0.25">
      <c r="A443" s="7" t="s">
        <v>640</v>
      </c>
      <c r="B443" s="7">
        <v>2006</v>
      </c>
      <c r="C443" s="7">
        <v>1.497733017694499</v>
      </c>
      <c r="D443" s="7">
        <v>9.027805641375437E-3</v>
      </c>
      <c r="E443" s="8" t="s">
        <v>997</v>
      </c>
      <c r="F443" s="8" t="s">
        <v>998</v>
      </c>
      <c r="G443" s="7">
        <v>1.497733017694499</v>
      </c>
      <c r="H443" s="7">
        <v>9.027805641375437E-3</v>
      </c>
      <c r="I443">
        <f t="shared" si="6"/>
        <v>0</v>
      </c>
    </row>
    <row r="444" spans="1:11" x14ac:dyDescent="0.25">
      <c r="A444" s="7" t="s">
        <v>672</v>
      </c>
      <c r="B444" s="7">
        <v>2006</v>
      </c>
      <c r="C444" s="7">
        <v>0.17602214821650683</v>
      </c>
      <c r="D444" s="7">
        <v>3.089515708381816E-3</v>
      </c>
      <c r="E444" s="8" t="s">
        <v>997</v>
      </c>
      <c r="F444" s="8" t="s">
        <v>998</v>
      </c>
      <c r="G444" s="7">
        <v>0.17602214821650683</v>
      </c>
      <c r="H444" s="7">
        <v>3.089515708381816E-3</v>
      </c>
      <c r="I444">
        <f t="shared" si="6"/>
        <v>0</v>
      </c>
    </row>
    <row r="445" spans="1:11" x14ac:dyDescent="0.25">
      <c r="A445" s="7" t="s">
        <v>701</v>
      </c>
      <c r="B445" s="7">
        <v>2006</v>
      </c>
      <c r="C445" s="7">
        <v>1.4178870922441118</v>
      </c>
      <c r="D445" s="7">
        <v>1.2759298639810616E-2</v>
      </c>
      <c r="E445" s="8" t="s">
        <v>997</v>
      </c>
      <c r="F445" s="8" t="s">
        <v>998</v>
      </c>
      <c r="G445" s="7">
        <v>1.4178870922441118</v>
      </c>
      <c r="H445" s="7">
        <v>1.2759298639810616E-2</v>
      </c>
      <c r="I445">
        <f t="shared" si="6"/>
        <v>0</v>
      </c>
    </row>
    <row r="446" spans="1:11" x14ac:dyDescent="0.25">
      <c r="A446" s="7" t="s">
        <v>733</v>
      </c>
      <c r="B446" s="7">
        <v>2006</v>
      </c>
      <c r="C446" s="7">
        <v>10.134694860169322</v>
      </c>
      <c r="D446" s="7">
        <v>3.1296392890101513E-2</v>
      </c>
      <c r="E446" s="8" t="s">
        <v>997</v>
      </c>
      <c r="F446" s="8" t="s">
        <v>998</v>
      </c>
      <c r="G446" s="7">
        <v>10.134694860169322</v>
      </c>
      <c r="H446" s="7">
        <v>3.1296392890101513E-2</v>
      </c>
      <c r="I446">
        <f t="shared" si="6"/>
        <v>0</v>
      </c>
    </row>
    <row r="447" spans="1:11" x14ac:dyDescent="0.25">
      <c r="A447" s="7" t="s">
        <v>794</v>
      </c>
      <c r="B447" s="7">
        <v>2006</v>
      </c>
      <c r="C447" s="7">
        <v>3.225013040163704</v>
      </c>
      <c r="D447" s="7">
        <v>6.8210087068169964E-4</v>
      </c>
      <c r="E447" s="8" t="s">
        <v>997</v>
      </c>
      <c r="F447" s="8" t="s">
        <v>998</v>
      </c>
      <c r="G447" s="7">
        <v>3.225013040163704</v>
      </c>
      <c r="H447" s="7">
        <v>6.8210087068169964E-4</v>
      </c>
      <c r="I447">
        <f t="shared" si="6"/>
        <v>0</v>
      </c>
    </row>
    <row r="448" spans="1:11" x14ac:dyDescent="0.25">
      <c r="A448" s="7" t="s">
        <v>822</v>
      </c>
      <c r="B448" s="7">
        <v>2006</v>
      </c>
      <c r="C448" s="7">
        <v>8.6819002527785578</v>
      </c>
      <c r="D448" s="7">
        <v>2.6481563214701279E-3</v>
      </c>
      <c r="E448" s="8" t="s">
        <v>997</v>
      </c>
      <c r="F448" s="8" t="s">
        <v>998</v>
      </c>
      <c r="G448" s="7">
        <v>8.6819002527785578</v>
      </c>
      <c r="H448" s="7">
        <v>2.6481563214701279E-3</v>
      </c>
      <c r="I448">
        <f t="shared" si="6"/>
        <v>0</v>
      </c>
    </row>
    <row r="449" spans="1:9" x14ac:dyDescent="0.25">
      <c r="A449" s="7" t="s">
        <v>851</v>
      </c>
      <c r="B449" s="7">
        <v>2006</v>
      </c>
      <c r="C449" s="7">
        <v>0.84600569754844923</v>
      </c>
      <c r="D449" s="7">
        <v>4.0926052240901978E-3</v>
      </c>
      <c r="E449" s="8" t="s">
        <v>997</v>
      </c>
      <c r="F449" s="8" t="s">
        <v>998</v>
      </c>
      <c r="G449" s="7">
        <v>0.84600569754844923</v>
      </c>
      <c r="H449" s="7">
        <v>4.0926052240901978E-3</v>
      </c>
      <c r="I449">
        <f t="shared" si="6"/>
        <v>0</v>
      </c>
    </row>
    <row r="450" spans="1:9" x14ac:dyDescent="0.25">
      <c r="A450" s="7" t="s">
        <v>891</v>
      </c>
      <c r="B450" s="7">
        <v>2006</v>
      </c>
      <c r="C450" s="7">
        <v>0.10472254543995506</v>
      </c>
      <c r="D450" s="7">
        <v>1.2037074188500582E-3</v>
      </c>
      <c r="E450" s="8" t="s">
        <v>997</v>
      </c>
      <c r="F450" s="8" t="s">
        <v>998</v>
      </c>
      <c r="G450" s="7">
        <v>0.10472254543995506</v>
      </c>
      <c r="H450" s="7">
        <v>1.2037074188500582E-3</v>
      </c>
      <c r="I450">
        <f t="shared" si="6"/>
        <v>0</v>
      </c>
    </row>
    <row r="451" spans="1:9" x14ac:dyDescent="0.25">
      <c r="A451" s="7" t="s">
        <v>917</v>
      </c>
      <c r="B451" s="7">
        <v>2006</v>
      </c>
      <c r="C451" s="7">
        <v>8.2165469646511262</v>
      </c>
      <c r="D451" s="7">
        <v>9.2284235445171125E-4</v>
      </c>
      <c r="E451" s="8" t="s">
        <v>997</v>
      </c>
      <c r="F451" s="8" t="s">
        <v>998</v>
      </c>
      <c r="G451" s="7">
        <v>8.2165469646511262</v>
      </c>
      <c r="H451" s="7">
        <v>9.2284235445171125E-4</v>
      </c>
      <c r="I451">
        <f t="shared" si="6"/>
        <v>0</v>
      </c>
    </row>
    <row r="452" spans="1:9" x14ac:dyDescent="0.25">
      <c r="A452" s="7" t="s">
        <v>155</v>
      </c>
      <c r="B452" s="7">
        <v>2006</v>
      </c>
      <c r="C452" s="7">
        <v>0.87690085463226741</v>
      </c>
      <c r="D452" s="7">
        <v>5.496930546081932E-3</v>
      </c>
      <c r="E452" s="8" t="s">
        <v>997</v>
      </c>
      <c r="F452" s="8" t="s">
        <v>998</v>
      </c>
      <c r="G452" s="7">
        <v>0.87690085463226741</v>
      </c>
      <c r="H452" s="7">
        <v>5.496930546081932E-3</v>
      </c>
      <c r="I452">
        <f t="shared" si="6"/>
        <v>0</v>
      </c>
    </row>
    <row r="453" spans="1:9" x14ac:dyDescent="0.25">
      <c r="A453" s="7" t="s">
        <v>187</v>
      </c>
      <c r="B453" s="7">
        <v>2006</v>
      </c>
      <c r="C453" s="7">
        <v>4.6342735625727237E-2</v>
      </c>
      <c r="D453" s="7">
        <v>8.4259519319504071E-4</v>
      </c>
      <c r="E453" s="8" t="s">
        <v>997</v>
      </c>
      <c r="F453" s="8" t="s">
        <v>998</v>
      </c>
      <c r="G453" s="7">
        <v>4.6342735625727237E-2</v>
      </c>
      <c r="H453" s="7">
        <v>8.4259519319504071E-4</v>
      </c>
      <c r="I453">
        <f t="shared" si="6"/>
        <v>0</v>
      </c>
    </row>
    <row r="454" spans="1:9" x14ac:dyDescent="0.25">
      <c r="A454" s="7" t="s">
        <v>226</v>
      </c>
      <c r="B454" s="7">
        <v>2006</v>
      </c>
      <c r="C454" s="7">
        <v>3.3664486618785858</v>
      </c>
      <c r="D454" s="7">
        <v>7.5432331581270313E-3</v>
      </c>
      <c r="E454" s="8" t="s">
        <v>997</v>
      </c>
      <c r="F454" s="8" t="s">
        <v>998</v>
      </c>
      <c r="G454" s="7">
        <v>3.3664486618785858</v>
      </c>
      <c r="H454" s="7">
        <v>7.5432331581270313E-3</v>
      </c>
      <c r="I454">
        <f t="shared" si="6"/>
        <v>0</v>
      </c>
    </row>
    <row r="455" spans="1:9" x14ac:dyDescent="0.25">
      <c r="A455" s="7" t="s">
        <v>322</v>
      </c>
      <c r="B455" s="7">
        <v>2006</v>
      </c>
      <c r="C455" s="7">
        <v>1.5841993339485616</v>
      </c>
      <c r="D455" s="7">
        <v>3.3663684147173294E-2</v>
      </c>
      <c r="E455" s="8" t="s">
        <v>997</v>
      </c>
      <c r="F455" s="8" t="s">
        <v>998</v>
      </c>
      <c r="G455" s="7">
        <v>1.5841993339485616</v>
      </c>
      <c r="H455" s="7">
        <v>3.3663684147173294E-2</v>
      </c>
      <c r="I455">
        <f t="shared" si="6"/>
        <v>0</v>
      </c>
    </row>
    <row r="456" spans="1:9" x14ac:dyDescent="0.25">
      <c r="A456" s="7" t="s">
        <v>440</v>
      </c>
      <c r="B456" s="7">
        <v>2006</v>
      </c>
      <c r="C456" s="7">
        <v>0.15860851422380934</v>
      </c>
      <c r="D456" s="7">
        <v>4.0524816434618629E-3</v>
      </c>
      <c r="E456" s="8" t="s">
        <v>997</v>
      </c>
      <c r="F456" s="8" t="s">
        <v>998</v>
      </c>
      <c r="G456" s="7">
        <v>0.15860851422380934</v>
      </c>
      <c r="H456" s="7">
        <v>4.0524816434618629E-3</v>
      </c>
      <c r="I456">
        <f t="shared" si="6"/>
        <v>0</v>
      </c>
    </row>
    <row r="457" spans="1:9" x14ac:dyDescent="0.25">
      <c r="A457" s="7" t="s">
        <v>537</v>
      </c>
      <c r="B457" s="7">
        <v>2006</v>
      </c>
      <c r="C457" s="7">
        <v>0.3404887052120531</v>
      </c>
      <c r="D457" s="7">
        <v>3.3703807727801629E-3</v>
      </c>
      <c r="E457" s="8" t="s">
        <v>997</v>
      </c>
      <c r="F457" s="8" t="s">
        <v>998</v>
      </c>
      <c r="G457" s="7">
        <v>0.3404887052120531</v>
      </c>
      <c r="H457" s="7">
        <v>3.3703807727801629E-3</v>
      </c>
      <c r="I457">
        <f t="shared" si="6"/>
        <v>0</v>
      </c>
    </row>
    <row r="458" spans="1:9" x14ac:dyDescent="0.25">
      <c r="A458" s="7" t="s">
        <v>575</v>
      </c>
      <c r="B458" s="7">
        <v>2006</v>
      </c>
      <c r="C458" s="7">
        <v>0.22348834409982746</v>
      </c>
      <c r="D458" s="7">
        <v>3.7314929984351803E-3</v>
      </c>
      <c r="E458" s="8" t="s">
        <v>997</v>
      </c>
      <c r="F458" s="8" t="s">
        <v>998</v>
      </c>
      <c r="G458" s="7">
        <v>0.22348834409982746</v>
      </c>
      <c r="H458" s="7">
        <v>3.7314929984351803E-3</v>
      </c>
      <c r="I458">
        <f t="shared" ref="I458:I521" si="7">IF(C458=G458,0,1)</f>
        <v>0</v>
      </c>
    </row>
    <row r="459" spans="1:9" x14ac:dyDescent="0.25">
      <c r="A459" s="7" t="s">
        <v>609</v>
      </c>
      <c r="B459" s="7">
        <v>2006</v>
      </c>
      <c r="C459" s="7">
        <v>1.9506881194077759</v>
      </c>
      <c r="D459" s="7">
        <v>2.6080327408417928E-2</v>
      </c>
      <c r="E459" s="8" t="s">
        <v>997</v>
      </c>
      <c r="F459" s="8" t="s">
        <v>998</v>
      </c>
      <c r="G459" s="7">
        <v>1.9506881194077759</v>
      </c>
      <c r="H459" s="7">
        <v>2.6080327408417928E-2</v>
      </c>
      <c r="I459">
        <f t="shared" si="7"/>
        <v>0</v>
      </c>
    </row>
    <row r="460" spans="1:9" x14ac:dyDescent="0.25">
      <c r="A460" s="7" t="s">
        <v>643</v>
      </c>
      <c r="B460" s="7">
        <v>2006</v>
      </c>
      <c r="C460" s="7">
        <v>0.7197367893110781</v>
      </c>
      <c r="D460" s="7">
        <v>4.6543353528868915E-3</v>
      </c>
      <c r="E460" s="8" t="s">
        <v>997</v>
      </c>
      <c r="F460" s="8" t="s">
        <v>998</v>
      </c>
      <c r="G460" s="7">
        <v>0.7197367893110781</v>
      </c>
      <c r="H460" s="7">
        <v>4.6543353528868915E-3</v>
      </c>
      <c r="I460">
        <f t="shared" si="7"/>
        <v>0</v>
      </c>
    </row>
    <row r="461" spans="1:9" x14ac:dyDescent="0.25">
      <c r="A461" s="7" t="s">
        <v>676</v>
      </c>
      <c r="B461" s="7">
        <v>2006</v>
      </c>
      <c r="C461" s="7">
        <v>0.8786662921799141</v>
      </c>
      <c r="D461" s="7">
        <v>1.1916703446615577E-2</v>
      </c>
      <c r="E461" s="8" t="s">
        <v>997</v>
      </c>
      <c r="F461" s="8" t="s">
        <v>998</v>
      </c>
      <c r="G461" s="7">
        <v>0.8786662921799141</v>
      </c>
      <c r="H461" s="7">
        <v>1.1916703446615577E-2</v>
      </c>
      <c r="I461">
        <f t="shared" si="7"/>
        <v>0</v>
      </c>
    </row>
    <row r="462" spans="1:9" x14ac:dyDescent="0.25">
      <c r="A462" s="7" t="s">
        <v>764</v>
      </c>
      <c r="B462" s="7">
        <v>2006</v>
      </c>
      <c r="C462" s="7">
        <v>0.44826064277976169</v>
      </c>
      <c r="D462" s="7">
        <v>1.7654375476467521E-3</v>
      </c>
      <c r="E462" s="8" t="s">
        <v>997</v>
      </c>
      <c r="F462" s="8" t="s">
        <v>998</v>
      </c>
      <c r="G462" s="7">
        <v>0.44826064277976169</v>
      </c>
      <c r="H462" s="7">
        <v>1.7654375476467521E-3</v>
      </c>
      <c r="I462">
        <f t="shared" si="7"/>
        <v>0</v>
      </c>
    </row>
    <row r="463" spans="1:9" x14ac:dyDescent="0.25">
      <c r="A463" s="7" t="s">
        <v>826</v>
      </c>
      <c r="B463" s="7">
        <v>2006</v>
      </c>
      <c r="C463" s="7">
        <v>0.13160534446093969</v>
      </c>
      <c r="D463" s="7">
        <v>6.4197729005336431E-4</v>
      </c>
      <c r="E463" s="8" t="s">
        <v>997</v>
      </c>
      <c r="F463" s="8" t="s">
        <v>998</v>
      </c>
      <c r="G463" s="7">
        <v>0.13160534446093969</v>
      </c>
      <c r="H463" s="7">
        <v>6.4197729005336431E-4</v>
      </c>
      <c r="I463">
        <f t="shared" si="7"/>
        <v>0</v>
      </c>
    </row>
    <row r="464" spans="1:9" x14ac:dyDescent="0.25">
      <c r="A464" s="7" t="s">
        <v>855</v>
      </c>
      <c r="B464" s="7">
        <v>2006</v>
      </c>
      <c r="C464" s="7">
        <v>1.7243510010833367</v>
      </c>
      <c r="D464" s="7">
        <v>1.2679051478553947E-2</v>
      </c>
      <c r="E464" s="8" t="s">
        <v>997</v>
      </c>
      <c r="F464" s="8" t="s">
        <v>998</v>
      </c>
      <c r="G464" s="7">
        <v>1.7243510010833367</v>
      </c>
      <c r="H464" s="7">
        <v>1.2679051478553947E-2</v>
      </c>
      <c r="I464">
        <f t="shared" si="7"/>
        <v>0</v>
      </c>
    </row>
    <row r="465" spans="1:9" x14ac:dyDescent="0.25">
      <c r="A465" s="7" t="s">
        <v>974</v>
      </c>
      <c r="B465" s="7">
        <v>2006</v>
      </c>
      <c r="C465" s="7">
        <v>0.72025839585924645</v>
      </c>
      <c r="D465" s="7">
        <v>3.7716165790635157E-3</v>
      </c>
      <c r="E465" s="8" t="s">
        <v>997</v>
      </c>
      <c r="F465" s="8" t="s">
        <v>998</v>
      </c>
      <c r="G465" s="7">
        <v>0.72025839585924645</v>
      </c>
      <c r="H465" s="7">
        <v>3.7716165790635157E-3</v>
      </c>
      <c r="I465">
        <f t="shared" si="7"/>
        <v>0</v>
      </c>
    </row>
    <row r="466" spans="1:9" x14ac:dyDescent="0.25">
      <c r="A466" s="7" t="s">
        <v>29</v>
      </c>
      <c r="B466" s="7">
        <v>2006</v>
      </c>
      <c r="C466" s="7">
        <v>0.20254383501183645</v>
      </c>
      <c r="D466" s="7">
        <v>6.4197729005336431E-4</v>
      </c>
      <c r="E466" s="8" t="s">
        <v>997</v>
      </c>
      <c r="F466" s="8" t="s">
        <v>998</v>
      </c>
      <c r="G466" s="7">
        <v>0.20254383501183645</v>
      </c>
      <c r="H466" s="7">
        <v>6.4197729005336431E-4</v>
      </c>
      <c r="I466">
        <f t="shared" si="7"/>
        <v>0</v>
      </c>
    </row>
    <row r="467" spans="1:9" x14ac:dyDescent="0.25">
      <c r="A467" s="7" t="s">
        <v>127</v>
      </c>
      <c r="B467" s="7">
        <v>2006</v>
      </c>
      <c r="C467" s="7">
        <v>0.50447377924005943</v>
      </c>
      <c r="D467" s="7">
        <v>6.179031416763632E-3</v>
      </c>
      <c r="E467" s="8" t="s">
        <v>997</v>
      </c>
      <c r="F467" s="8" t="s">
        <v>998</v>
      </c>
      <c r="G467" s="7">
        <v>0.50447377924005943</v>
      </c>
      <c r="H467" s="7">
        <v>6.179031416763632E-3</v>
      </c>
      <c r="I467">
        <f t="shared" si="7"/>
        <v>0</v>
      </c>
    </row>
    <row r="468" spans="1:9" x14ac:dyDescent="0.25">
      <c r="A468" s="7" t="s">
        <v>229</v>
      </c>
      <c r="B468" s="7">
        <v>2006</v>
      </c>
      <c r="C468" s="7">
        <v>0.63880752718372591</v>
      </c>
      <c r="D468" s="7">
        <v>5.2561890623119209E-3</v>
      </c>
      <c r="E468" s="8" t="s">
        <v>997</v>
      </c>
      <c r="F468" s="8" t="s">
        <v>998</v>
      </c>
      <c r="G468" s="7">
        <v>0.63880752718372591</v>
      </c>
      <c r="H468" s="7">
        <v>5.2561890623119209E-3</v>
      </c>
      <c r="I468">
        <f t="shared" si="7"/>
        <v>0</v>
      </c>
    </row>
    <row r="469" spans="1:9" x14ac:dyDescent="0.25">
      <c r="A469" s="7" t="s">
        <v>266</v>
      </c>
      <c r="B469" s="7">
        <v>2006</v>
      </c>
      <c r="C469" s="7">
        <v>3.9330337439313086</v>
      </c>
      <c r="D469" s="7">
        <v>1.7975364121494201E-2</v>
      </c>
      <c r="E469" s="8" t="s">
        <v>997</v>
      </c>
      <c r="F469" s="8" t="s">
        <v>998</v>
      </c>
      <c r="G469" s="7">
        <v>3.9330337439313086</v>
      </c>
      <c r="H469" s="7">
        <v>1.7975364121494201E-2</v>
      </c>
      <c r="I469">
        <f t="shared" si="7"/>
        <v>0</v>
      </c>
    </row>
    <row r="470" spans="1:9" x14ac:dyDescent="0.25">
      <c r="A470" s="7" t="s">
        <v>326</v>
      </c>
      <c r="B470" s="7">
        <v>2006</v>
      </c>
      <c r="C470" s="7">
        <v>0.28226938972033866</v>
      </c>
      <c r="D470" s="7">
        <v>8.4259519319504071E-4</v>
      </c>
      <c r="E470" s="8" t="s">
        <v>997</v>
      </c>
      <c r="F470" s="8" t="s">
        <v>998</v>
      </c>
      <c r="G470" s="7">
        <v>0.28226938972033866</v>
      </c>
      <c r="H470" s="7">
        <v>8.4259519319504071E-4</v>
      </c>
      <c r="I470">
        <f t="shared" si="7"/>
        <v>0</v>
      </c>
    </row>
    <row r="471" spans="1:9" x14ac:dyDescent="0.25">
      <c r="A471" s="7" t="s">
        <v>359</v>
      </c>
      <c r="B471" s="7">
        <v>2006</v>
      </c>
      <c r="C471" s="7">
        <v>0.2128154716526903</v>
      </c>
      <c r="D471" s="7">
        <v>9.1481763832604417E-3</v>
      </c>
      <c r="E471" s="8" t="s">
        <v>997</v>
      </c>
      <c r="F471" s="8" t="s">
        <v>998</v>
      </c>
      <c r="G471" s="7">
        <v>0.2128154716526903</v>
      </c>
      <c r="H471" s="7">
        <v>9.1481763832604417E-3</v>
      </c>
      <c r="I471">
        <f t="shared" si="7"/>
        <v>0</v>
      </c>
    </row>
    <row r="472" spans="1:9" x14ac:dyDescent="0.25">
      <c r="A472" s="7" t="s">
        <v>417</v>
      </c>
      <c r="B472" s="7">
        <v>2006</v>
      </c>
      <c r="C472" s="7">
        <v>2.4982546242426675</v>
      </c>
      <c r="D472" s="7">
        <v>5.6494001524696066E-2</v>
      </c>
      <c r="E472" s="8" t="s">
        <v>997</v>
      </c>
      <c r="F472" s="8" t="s">
        <v>998</v>
      </c>
      <c r="G472" s="7">
        <v>2.4982546242426675</v>
      </c>
      <c r="H472" s="7">
        <v>5.6494001524696066E-2</v>
      </c>
      <c r="I472">
        <f t="shared" si="7"/>
        <v>0</v>
      </c>
    </row>
    <row r="473" spans="1:9" x14ac:dyDescent="0.25">
      <c r="A473" s="7" t="s">
        <v>473</v>
      </c>
      <c r="B473" s="7">
        <v>2006</v>
      </c>
      <c r="C473" s="7">
        <v>3.2580347470208243E-2</v>
      </c>
      <c r="D473" s="7">
        <v>1.1635838382217229E-3</v>
      </c>
      <c r="E473" s="8" t="s">
        <v>997</v>
      </c>
      <c r="F473" s="8" t="s">
        <v>998</v>
      </c>
      <c r="G473" s="7">
        <v>3.2580347470208243E-2</v>
      </c>
      <c r="H473" s="7">
        <v>1.1635838382217229E-3</v>
      </c>
      <c r="I473">
        <f t="shared" si="7"/>
        <v>0</v>
      </c>
    </row>
    <row r="474" spans="1:9" x14ac:dyDescent="0.25">
      <c r="A474" s="7" t="s">
        <v>510</v>
      </c>
      <c r="B474" s="7">
        <v>2006</v>
      </c>
      <c r="C474" s="7">
        <v>0.11663924888657064</v>
      </c>
      <c r="D474" s="7">
        <v>3.6111222565501748E-4</v>
      </c>
      <c r="E474" s="8" t="s">
        <v>997</v>
      </c>
      <c r="F474" s="8" t="s">
        <v>998</v>
      </c>
      <c r="G474" s="7">
        <v>0.11663924888657064</v>
      </c>
      <c r="H474" s="7">
        <v>3.6111222565501748E-4</v>
      </c>
      <c r="I474">
        <f t="shared" si="7"/>
        <v>0</v>
      </c>
    </row>
    <row r="475" spans="1:9" x14ac:dyDescent="0.25">
      <c r="A475" s="7" t="s">
        <v>542</v>
      </c>
      <c r="B475" s="7">
        <v>2006</v>
      </c>
      <c r="C475" s="7">
        <v>0.11033984672792201</v>
      </c>
      <c r="D475" s="7">
        <v>1.0432130963367171E-3</v>
      </c>
      <c r="E475" s="8" t="s">
        <v>997</v>
      </c>
      <c r="F475" s="8" t="s">
        <v>998</v>
      </c>
      <c r="G475" s="7">
        <v>0.11033984672792201</v>
      </c>
      <c r="H475" s="7">
        <v>1.0432130963367171E-3</v>
      </c>
      <c r="I475">
        <f t="shared" si="7"/>
        <v>0</v>
      </c>
    </row>
    <row r="476" spans="1:9" x14ac:dyDescent="0.25">
      <c r="A476" s="7" t="s">
        <v>580</v>
      </c>
      <c r="B476" s="7">
        <v>2006</v>
      </c>
      <c r="C476" s="7">
        <v>1.0468643421738957</v>
      </c>
      <c r="D476" s="7">
        <v>1.7534004734582515E-2</v>
      </c>
      <c r="E476" s="8" t="s">
        <v>997</v>
      </c>
      <c r="F476" s="8" t="s">
        <v>998</v>
      </c>
      <c r="G476" s="7">
        <v>1.0468643421738957</v>
      </c>
      <c r="H476" s="7">
        <v>1.7534004734582515E-2</v>
      </c>
      <c r="I476">
        <f t="shared" si="7"/>
        <v>0</v>
      </c>
    </row>
    <row r="477" spans="1:9" x14ac:dyDescent="0.25">
      <c r="A477" s="7" t="s">
        <v>613</v>
      </c>
      <c r="B477" s="7">
        <v>2006</v>
      </c>
      <c r="C477" s="7">
        <v>4.4252698310797252</v>
      </c>
      <c r="D477" s="7">
        <v>4.7225454399550615E-2</v>
      </c>
      <c r="E477" s="8" t="s">
        <v>997</v>
      </c>
      <c r="F477" s="8" t="s">
        <v>998</v>
      </c>
      <c r="G477" s="7">
        <v>4.4252698310797252</v>
      </c>
      <c r="H477" s="7">
        <v>4.7225454399550615E-2</v>
      </c>
      <c r="I477">
        <f t="shared" si="7"/>
        <v>0</v>
      </c>
    </row>
    <row r="478" spans="1:9" x14ac:dyDescent="0.25">
      <c r="A478" s="7" t="s">
        <v>740</v>
      </c>
      <c r="B478" s="7">
        <v>2006</v>
      </c>
      <c r="C478" s="7">
        <v>0.51306022549452313</v>
      </c>
      <c r="D478" s="7">
        <v>2.9290213858684747E-3</v>
      </c>
      <c r="E478" s="8" t="s">
        <v>997</v>
      </c>
      <c r="F478" s="8" t="s">
        <v>998</v>
      </c>
      <c r="G478" s="7">
        <v>0.51306022549452313</v>
      </c>
      <c r="H478" s="7">
        <v>2.9290213858684747E-3</v>
      </c>
      <c r="I478">
        <f t="shared" si="7"/>
        <v>0</v>
      </c>
    </row>
    <row r="479" spans="1:9" x14ac:dyDescent="0.25">
      <c r="A479" s="7" t="s">
        <v>767</v>
      </c>
      <c r="B479" s="7">
        <v>2006</v>
      </c>
      <c r="C479" s="7">
        <v>5.0555711591702447E-3</v>
      </c>
      <c r="D479" s="7">
        <v>2.5277855795851224E-3</v>
      </c>
      <c r="E479" s="8" t="s">
        <v>997</v>
      </c>
      <c r="F479" s="8" t="s">
        <v>998</v>
      </c>
      <c r="G479" s="7">
        <v>5.0555711591702447E-3</v>
      </c>
      <c r="H479" s="7">
        <v>2.5277855795851224E-3</v>
      </c>
      <c r="I479">
        <f t="shared" si="7"/>
        <v>0</v>
      </c>
    </row>
    <row r="480" spans="1:9" x14ac:dyDescent="0.25">
      <c r="A480" s="7" t="s">
        <v>798</v>
      </c>
      <c r="B480" s="7">
        <v>2006</v>
      </c>
      <c r="C480" s="7">
        <v>0.31693616338322034</v>
      </c>
      <c r="D480" s="7">
        <v>1.3240781607350639E-3</v>
      </c>
      <c r="E480" s="8" t="s">
        <v>997</v>
      </c>
      <c r="F480" s="8" t="s">
        <v>998</v>
      </c>
      <c r="G480" s="7">
        <v>0.31693616338322034</v>
      </c>
      <c r="H480" s="7">
        <v>1.3240781607350639E-3</v>
      </c>
      <c r="I480">
        <f t="shared" si="7"/>
        <v>0</v>
      </c>
    </row>
    <row r="481" spans="1:9" x14ac:dyDescent="0.25">
      <c r="A481" s="7" t="s">
        <v>829</v>
      </c>
      <c r="B481" s="7">
        <v>2006</v>
      </c>
      <c r="C481" s="7">
        <v>0.42314328130642381</v>
      </c>
      <c r="D481" s="7">
        <v>3.7716165790635157E-3</v>
      </c>
      <c r="E481" s="8" t="s">
        <v>997</v>
      </c>
      <c r="F481" s="8" t="s">
        <v>998</v>
      </c>
      <c r="G481" s="7">
        <v>0.42314328130642381</v>
      </c>
      <c r="H481" s="7">
        <v>3.7716165790635157E-3</v>
      </c>
      <c r="I481">
        <f t="shared" si="7"/>
        <v>0</v>
      </c>
    </row>
    <row r="482" spans="1:9" x14ac:dyDescent="0.25">
      <c r="A482" s="7" t="s">
        <v>925</v>
      </c>
      <c r="B482" s="7">
        <v>2006</v>
      </c>
      <c r="C482" s="7">
        <v>1.3778437587770334</v>
      </c>
      <c r="D482" s="7">
        <v>5.6173012879669384E-3</v>
      </c>
      <c r="E482" s="8" t="s">
        <v>997</v>
      </c>
      <c r="F482" s="8" t="s">
        <v>998</v>
      </c>
      <c r="G482" s="7">
        <v>1.3778437587770334</v>
      </c>
      <c r="H482" s="7">
        <v>5.6173012879669384E-3</v>
      </c>
      <c r="I482">
        <f t="shared" si="7"/>
        <v>0</v>
      </c>
    </row>
    <row r="483" spans="1:9" x14ac:dyDescent="0.25">
      <c r="A483" s="7" t="s">
        <v>953</v>
      </c>
      <c r="B483" s="7">
        <v>2006</v>
      </c>
      <c r="C483" s="7">
        <v>3.4683625566745575</v>
      </c>
      <c r="D483" s="7">
        <v>9.6095975604862979E-2</v>
      </c>
      <c r="E483" s="8" t="s">
        <v>997</v>
      </c>
      <c r="F483" s="8" t="s">
        <v>998</v>
      </c>
      <c r="G483" s="7">
        <v>3.4683625566745575</v>
      </c>
      <c r="H483" s="7">
        <v>9.6095975604862979E-2</v>
      </c>
      <c r="I483">
        <f t="shared" si="7"/>
        <v>0</v>
      </c>
    </row>
    <row r="484" spans="1:9" x14ac:dyDescent="0.25">
      <c r="A484" s="7" t="s">
        <v>977</v>
      </c>
      <c r="B484" s="7">
        <v>2006</v>
      </c>
      <c r="C484" s="7">
        <v>1.061268707619468</v>
      </c>
      <c r="D484" s="7">
        <v>4.774706094771897E-3</v>
      </c>
      <c r="E484" s="8" t="s">
        <v>997</v>
      </c>
      <c r="F484" s="8" t="s">
        <v>998</v>
      </c>
      <c r="G484" s="7">
        <v>1.061268707619468</v>
      </c>
      <c r="H484" s="7">
        <v>4.774706094771897E-3</v>
      </c>
      <c r="I484">
        <f t="shared" si="7"/>
        <v>0</v>
      </c>
    </row>
    <row r="485" spans="1:9" x14ac:dyDescent="0.25">
      <c r="A485" s="7" t="s">
        <v>98</v>
      </c>
      <c r="B485" s="7">
        <v>2006</v>
      </c>
      <c r="C485" s="7">
        <v>0.67576134494242268</v>
      </c>
      <c r="D485" s="7">
        <v>3.2179111663924891E-2</v>
      </c>
      <c r="E485" s="8" t="s">
        <v>997</v>
      </c>
      <c r="F485" s="8" t="s">
        <v>998</v>
      </c>
      <c r="G485" s="7">
        <v>0.67576134494242268</v>
      </c>
      <c r="H485" s="7">
        <v>3.2179111663924891E-2</v>
      </c>
      <c r="I485">
        <f t="shared" si="7"/>
        <v>0</v>
      </c>
    </row>
    <row r="486" spans="1:9" x14ac:dyDescent="0.25">
      <c r="A486" s="7" t="s">
        <v>160</v>
      </c>
      <c r="B486" s="7">
        <v>2006</v>
      </c>
      <c r="C486" s="7">
        <v>1.2977169682622478</v>
      </c>
      <c r="D486" s="7">
        <v>1.468523050997071E-2</v>
      </c>
      <c r="E486" s="8" t="s">
        <v>997</v>
      </c>
      <c r="F486" s="8" t="s">
        <v>998</v>
      </c>
      <c r="G486" s="7">
        <v>1.2977169682622478</v>
      </c>
      <c r="H486" s="7">
        <v>1.468523050997071E-2</v>
      </c>
      <c r="I486">
        <f t="shared" si="7"/>
        <v>0</v>
      </c>
    </row>
    <row r="487" spans="1:9" x14ac:dyDescent="0.25">
      <c r="A487" s="7" t="s">
        <v>233</v>
      </c>
      <c r="B487" s="7">
        <v>2006</v>
      </c>
      <c r="C487" s="7">
        <v>4.020061790314168</v>
      </c>
      <c r="D487" s="7">
        <v>2.4876619989567868E-2</v>
      </c>
      <c r="E487" s="8" t="s">
        <v>997</v>
      </c>
      <c r="F487" s="8" t="s">
        <v>998</v>
      </c>
      <c r="G487" s="7">
        <v>4.020061790314168</v>
      </c>
      <c r="H487" s="7">
        <v>2.4876619989567868E-2</v>
      </c>
      <c r="I487">
        <f t="shared" si="7"/>
        <v>0</v>
      </c>
    </row>
    <row r="488" spans="1:9" x14ac:dyDescent="0.25">
      <c r="A488" s="7" t="s">
        <v>271</v>
      </c>
      <c r="B488" s="7">
        <v>2006</v>
      </c>
      <c r="C488" s="7">
        <v>1.2358062833527264</v>
      </c>
      <c r="D488" s="7">
        <v>8.9876820607471004E-3</v>
      </c>
      <c r="E488" s="8" t="s">
        <v>997</v>
      </c>
      <c r="F488" s="8" t="s">
        <v>998</v>
      </c>
      <c r="G488" s="7">
        <v>1.2358062833527264</v>
      </c>
      <c r="H488" s="7">
        <v>8.9876820607471004E-3</v>
      </c>
      <c r="I488">
        <f t="shared" si="7"/>
        <v>0</v>
      </c>
    </row>
    <row r="489" spans="1:9" x14ac:dyDescent="0.25">
      <c r="A489" s="7" t="s">
        <v>360</v>
      </c>
      <c r="B489" s="7">
        <v>2006</v>
      </c>
      <c r="C489" s="7">
        <v>0.18938330056574249</v>
      </c>
      <c r="D489" s="7">
        <v>5.0555711591702447E-3</v>
      </c>
      <c r="E489" s="8" t="s">
        <v>997</v>
      </c>
      <c r="F489" s="8" t="s">
        <v>998</v>
      </c>
      <c r="G489" s="7">
        <v>0.18938330056574249</v>
      </c>
      <c r="H489" s="7">
        <v>5.0555711591702447E-3</v>
      </c>
      <c r="I489">
        <f t="shared" si="7"/>
        <v>0</v>
      </c>
    </row>
    <row r="490" spans="1:9" x14ac:dyDescent="0.25">
      <c r="A490" s="7" t="s">
        <v>394</v>
      </c>
      <c r="B490" s="7">
        <v>2006</v>
      </c>
      <c r="C490" s="7">
        <v>5.1919913333065844E-2</v>
      </c>
      <c r="D490" s="7">
        <v>1.6450668057617461E-3</v>
      </c>
      <c r="E490" s="8" t="s">
        <v>997</v>
      </c>
      <c r="F490" s="8" t="s">
        <v>998</v>
      </c>
      <c r="G490" s="7">
        <v>5.1919913333065844E-2</v>
      </c>
      <c r="H490" s="7">
        <v>1.6450668057617461E-3</v>
      </c>
      <c r="I490">
        <f t="shared" si="7"/>
        <v>0</v>
      </c>
    </row>
    <row r="491" spans="1:9" x14ac:dyDescent="0.25">
      <c r="A491" s="7" t="s">
        <v>445</v>
      </c>
      <c r="B491" s="7">
        <v>2006</v>
      </c>
      <c r="C491" s="7">
        <v>6.1990932070777993E-2</v>
      </c>
      <c r="D491" s="7">
        <v>2.0061790314167637E-4</v>
      </c>
      <c r="E491" s="8" t="s">
        <v>997</v>
      </c>
      <c r="F491" s="8" t="s">
        <v>998</v>
      </c>
      <c r="G491" s="7">
        <v>6.1990932070777993E-2</v>
      </c>
      <c r="H491" s="7">
        <v>2.0061790314167637E-4</v>
      </c>
      <c r="I491">
        <f t="shared" si="7"/>
        <v>0</v>
      </c>
    </row>
    <row r="492" spans="1:9" x14ac:dyDescent="0.25">
      <c r="A492" s="7" t="s">
        <v>616</v>
      </c>
      <c r="B492" s="7">
        <v>2006</v>
      </c>
      <c r="C492" s="7">
        <v>0.43012478433575413</v>
      </c>
      <c r="D492" s="7">
        <v>2.6882799020984632E-3</v>
      </c>
      <c r="E492" s="8" t="s">
        <v>997</v>
      </c>
      <c r="F492" s="8" t="s">
        <v>998</v>
      </c>
      <c r="G492" s="7">
        <v>0.43012478433575413</v>
      </c>
      <c r="H492" s="7">
        <v>2.6882799020984632E-3</v>
      </c>
      <c r="I492">
        <f t="shared" si="7"/>
        <v>0</v>
      </c>
    </row>
    <row r="493" spans="1:9" x14ac:dyDescent="0.25">
      <c r="A493" s="7" t="s">
        <v>678</v>
      </c>
      <c r="B493" s="7">
        <v>2006</v>
      </c>
      <c r="C493" s="7">
        <v>0.16370420896360791</v>
      </c>
      <c r="D493" s="7">
        <v>2.7284034827267985E-3</v>
      </c>
      <c r="E493" s="8" t="s">
        <v>997</v>
      </c>
      <c r="F493" s="8" t="s">
        <v>998</v>
      </c>
      <c r="G493" s="7">
        <v>0.16370420896360791</v>
      </c>
      <c r="H493" s="7">
        <v>2.7284034827267985E-3</v>
      </c>
      <c r="I493">
        <f t="shared" si="7"/>
        <v>0</v>
      </c>
    </row>
    <row r="494" spans="1:9" x14ac:dyDescent="0.25">
      <c r="A494" s="7" t="s">
        <v>832</v>
      </c>
      <c r="B494" s="7">
        <v>2006</v>
      </c>
      <c r="C494" s="7">
        <v>0.46398908638606912</v>
      </c>
      <c r="D494" s="7">
        <v>4.2530995466035391E-3</v>
      </c>
      <c r="E494" s="8" t="s">
        <v>997</v>
      </c>
      <c r="F494" s="8" t="s">
        <v>998</v>
      </c>
      <c r="G494" s="7">
        <v>0.46398908638606912</v>
      </c>
      <c r="H494" s="7">
        <v>4.2530995466035391E-3</v>
      </c>
      <c r="I494">
        <f t="shared" si="7"/>
        <v>0</v>
      </c>
    </row>
    <row r="495" spans="1:9" x14ac:dyDescent="0.25">
      <c r="A495" s="7" t="s">
        <v>863</v>
      </c>
      <c r="B495" s="7">
        <v>2006</v>
      </c>
      <c r="C495" s="7">
        <v>0.24074148377001164</v>
      </c>
      <c r="D495" s="7">
        <v>5.5370541267102677E-3</v>
      </c>
      <c r="E495" s="8" t="s">
        <v>997</v>
      </c>
      <c r="F495" s="8" t="s">
        <v>998</v>
      </c>
      <c r="G495" s="7">
        <v>0.24074148377001164</v>
      </c>
      <c r="H495" s="7">
        <v>5.5370541267102677E-3</v>
      </c>
      <c r="I495">
        <f t="shared" si="7"/>
        <v>0</v>
      </c>
    </row>
    <row r="496" spans="1:9" x14ac:dyDescent="0.25">
      <c r="A496" s="7" t="s">
        <v>928</v>
      </c>
      <c r="B496" s="7">
        <v>2006</v>
      </c>
      <c r="C496" s="7">
        <v>0.51735344862175503</v>
      </c>
      <c r="D496" s="7">
        <v>3.7716165790635157E-3</v>
      </c>
      <c r="E496" s="8" t="s">
        <v>997</v>
      </c>
      <c r="F496" s="8" t="s">
        <v>998</v>
      </c>
      <c r="G496" s="7">
        <v>0.51735344862175503</v>
      </c>
      <c r="H496" s="7">
        <v>3.7716165790635157E-3</v>
      </c>
      <c r="I496">
        <f t="shared" si="7"/>
        <v>0</v>
      </c>
    </row>
    <row r="497" spans="1:9" x14ac:dyDescent="0.25">
      <c r="A497" s="7" t="s">
        <v>956</v>
      </c>
      <c r="B497" s="7">
        <v>2006</v>
      </c>
      <c r="C497" s="7">
        <v>5.3725474461340933E-2</v>
      </c>
      <c r="D497" s="7">
        <v>6.179031416763632E-3</v>
      </c>
      <c r="E497" s="8" t="s">
        <v>997</v>
      </c>
      <c r="F497" s="8" t="s">
        <v>998</v>
      </c>
      <c r="G497" s="7">
        <v>5.3725474461340933E-2</v>
      </c>
      <c r="H497" s="7">
        <v>6.179031416763632E-3</v>
      </c>
      <c r="I497">
        <f t="shared" si="7"/>
        <v>0</v>
      </c>
    </row>
    <row r="498" spans="1:9" x14ac:dyDescent="0.25">
      <c r="A498" s="7" t="s">
        <v>69</v>
      </c>
      <c r="B498" s="7">
        <v>2006</v>
      </c>
      <c r="C498" s="7">
        <v>0.17622276611964852</v>
      </c>
      <c r="D498" s="7">
        <v>1.2197568511013923E-2</v>
      </c>
      <c r="E498" s="8" t="s">
        <v>997</v>
      </c>
      <c r="F498" s="8" t="s">
        <v>998</v>
      </c>
      <c r="G498" s="7">
        <v>0.17622276611964852</v>
      </c>
      <c r="H498" s="7">
        <v>1.2197568511013923E-2</v>
      </c>
      <c r="I498">
        <f t="shared" si="7"/>
        <v>0</v>
      </c>
    </row>
    <row r="499" spans="1:9" x14ac:dyDescent="0.25">
      <c r="A499" s="7" t="s">
        <v>131</v>
      </c>
      <c r="B499" s="7">
        <v>2006</v>
      </c>
      <c r="C499" s="7">
        <v>1.3876740360309754</v>
      </c>
      <c r="D499" s="7">
        <v>3.3543313405288287E-2</v>
      </c>
      <c r="E499" s="8" t="s">
        <v>997</v>
      </c>
      <c r="F499" s="8" t="s">
        <v>998</v>
      </c>
      <c r="G499" s="7">
        <v>1.3876740360309754</v>
      </c>
      <c r="H499" s="7">
        <v>3.3543313405288287E-2</v>
      </c>
      <c r="I499">
        <f t="shared" si="7"/>
        <v>0</v>
      </c>
    </row>
    <row r="500" spans="1:9" x14ac:dyDescent="0.25">
      <c r="A500" s="7" t="s">
        <v>165</v>
      </c>
      <c r="B500" s="7">
        <v>2006</v>
      </c>
      <c r="C500" s="7">
        <v>0.88424346988725278</v>
      </c>
      <c r="D500" s="7">
        <v>1.5086466316254063E-2</v>
      </c>
      <c r="E500" s="8" t="s">
        <v>997</v>
      </c>
      <c r="F500" s="8" t="s">
        <v>998</v>
      </c>
      <c r="G500" s="7">
        <v>0.88424346988725278</v>
      </c>
      <c r="H500" s="7">
        <v>1.5086466316254063E-2</v>
      </c>
      <c r="I500">
        <f t="shared" si="7"/>
        <v>0</v>
      </c>
    </row>
    <row r="501" spans="1:9" x14ac:dyDescent="0.25">
      <c r="A501" s="7" t="s">
        <v>236</v>
      </c>
      <c r="B501" s="7">
        <v>2006</v>
      </c>
      <c r="C501" s="7">
        <v>1.9650924848533484</v>
      </c>
      <c r="D501" s="7">
        <v>3.3182201179633268E-2</v>
      </c>
      <c r="E501" s="8" t="s">
        <v>997</v>
      </c>
      <c r="F501" s="8" t="s">
        <v>998</v>
      </c>
      <c r="G501" s="7">
        <v>1.9650924848533484</v>
      </c>
      <c r="H501" s="7">
        <v>3.3182201179633268E-2</v>
      </c>
      <c r="I501">
        <f t="shared" si="7"/>
        <v>0</v>
      </c>
    </row>
    <row r="502" spans="1:9" x14ac:dyDescent="0.25">
      <c r="A502" s="7" t="s">
        <v>273</v>
      </c>
      <c r="B502" s="7">
        <v>2006</v>
      </c>
      <c r="C502" s="7">
        <v>0.38438390241945192</v>
      </c>
      <c r="D502" s="7">
        <v>7.1821209324720138E-3</v>
      </c>
      <c r="E502" s="8" t="s">
        <v>997</v>
      </c>
      <c r="F502" s="8" t="s">
        <v>998</v>
      </c>
      <c r="G502" s="7">
        <v>0.38438390241945192</v>
      </c>
      <c r="H502" s="7">
        <v>7.1821209324720138E-3</v>
      </c>
      <c r="I502">
        <f t="shared" si="7"/>
        <v>0</v>
      </c>
    </row>
    <row r="503" spans="1:9" x14ac:dyDescent="0.25">
      <c r="A503" s="7" t="s">
        <v>295</v>
      </c>
      <c r="B503" s="7">
        <v>2006</v>
      </c>
      <c r="C503" s="7">
        <v>0.46435019861172411</v>
      </c>
      <c r="D503" s="7">
        <v>8.8673113188620957E-3</v>
      </c>
      <c r="E503" s="8" t="s">
        <v>997</v>
      </c>
      <c r="F503" s="8" t="s">
        <v>998</v>
      </c>
      <c r="G503" s="7">
        <v>0.46435019861172411</v>
      </c>
      <c r="H503" s="7">
        <v>8.8673113188620957E-3</v>
      </c>
      <c r="I503">
        <f t="shared" si="7"/>
        <v>0</v>
      </c>
    </row>
    <row r="504" spans="1:9" x14ac:dyDescent="0.25">
      <c r="A504" s="7" t="s">
        <v>331</v>
      </c>
      <c r="B504" s="7">
        <v>2006</v>
      </c>
      <c r="C504" s="7">
        <v>1.0396420976607952</v>
      </c>
      <c r="D504" s="7">
        <v>2.5959956666532922E-2</v>
      </c>
      <c r="E504" s="8" t="s">
        <v>997</v>
      </c>
      <c r="F504" s="8" t="s">
        <v>998</v>
      </c>
      <c r="G504" s="7">
        <v>1.0396420976607952</v>
      </c>
      <c r="H504" s="7">
        <v>2.5959956666532922E-2</v>
      </c>
      <c r="I504">
        <f t="shared" si="7"/>
        <v>0</v>
      </c>
    </row>
    <row r="505" spans="1:9" x14ac:dyDescent="0.25">
      <c r="A505" s="7" t="s">
        <v>422</v>
      </c>
      <c r="B505" s="7">
        <v>2006</v>
      </c>
      <c r="C505" s="7">
        <v>9.4250290895959557E-2</v>
      </c>
      <c r="D505" s="7">
        <v>1.0833366769650524E-3</v>
      </c>
      <c r="E505" s="8" t="s">
        <v>997</v>
      </c>
      <c r="F505" s="8" t="s">
        <v>998</v>
      </c>
      <c r="G505" s="7">
        <v>9.4250290895959557E-2</v>
      </c>
      <c r="H505" s="7">
        <v>1.0833366769650524E-3</v>
      </c>
      <c r="I505">
        <f t="shared" si="7"/>
        <v>0</v>
      </c>
    </row>
    <row r="506" spans="1:9" x14ac:dyDescent="0.25">
      <c r="A506" s="7" t="s">
        <v>480</v>
      </c>
      <c r="B506" s="7">
        <v>2006</v>
      </c>
      <c r="C506" s="7">
        <v>1.8307587369096818</v>
      </c>
      <c r="D506" s="7">
        <v>4.3132849175460418E-2</v>
      </c>
      <c r="E506" s="8" t="s">
        <v>997</v>
      </c>
      <c r="F506" s="8" t="s">
        <v>998</v>
      </c>
      <c r="G506" s="7">
        <v>1.8307587369096818</v>
      </c>
      <c r="H506" s="7">
        <v>4.3132849175460418E-2</v>
      </c>
      <c r="I506">
        <f t="shared" si="7"/>
        <v>0</v>
      </c>
    </row>
    <row r="507" spans="1:9" x14ac:dyDescent="0.25">
      <c r="A507" s="7" t="s">
        <v>546</v>
      </c>
      <c r="B507" s="7">
        <v>2006</v>
      </c>
      <c r="C507" s="7">
        <v>0.25085262608835213</v>
      </c>
      <c r="D507" s="7">
        <v>6.8611322874453312E-3</v>
      </c>
      <c r="E507" s="8" t="s">
        <v>997</v>
      </c>
      <c r="F507" s="8" t="s">
        <v>998</v>
      </c>
      <c r="G507" s="7">
        <v>0.25085262608835213</v>
      </c>
      <c r="H507" s="7">
        <v>6.8611322874453312E-3</v>
      </c>
      <c r="I507">
        <f t="shared" si="7"/>
        <v>0</v>
      </c>
    </row>
    <row r="508" spans="1:9" x14ac:dyDescent="0.25">
      <c r="A508" s="7" t="s">
        <v>585</v>
      </c>
      <c r="B508" s="7">
        <v>2006</v>
      </c>
      <c r="C508" s="7">
        <v>3.9120491112626894E-2</v>
      </c>
      <c r="D508" s="7">
        <v>1.484572483248405E-3</v>
      </c>
      <c r="E508" s="8" t="s">
        <v>997</v>
      </c>
      <c r="F508" s="8" t="s">
        <v>998</v>
      </c>
      <c r="G508" s="7">
        <v>3.9120491112626894E-2</v>
      </c>
      <c r="H508" s="7">
        <v>1.484572483248405E-3</v>
      </c>
      <c r="I508">
        <f t="shared" si="7"/>
        <v>0</v>
      </c>
    </row>
    <row r="509" spans="1:9" x14ac:dyDescent="0.25">
      <c r="A509" s="7" t="s">
        <v>772</v>
      </c>
      <c r="B509" s="7">
        <v>2006</v>
      </c>
      <c r="C509" s="7">
        <v>0.62769329534967699</v>
      </c>
      <c r="D509" s="7">
        <v>6.5000200617903138E-3</v>
      </c>
      <c r="E509" s="8" t="s">
        <v>997</v>
      </c>
      <c r="F509" s="8" t="s">
        <v>998</v>
      </c>
      <c r="G509" s="7">
        <v>0.62769329534967699</v>
      </c>
      <c r="H509" s="7">
        <v>6.5000200617903138E-3</v>
      </c>
      <c r="I509">
        <f t="shared" si="7"/>
        <v>0</v>
      </c>
    </row>
    <row r="510" spans="1:9" x14ac:dyDescent="0.25">
      <c r="A510" s="7" t="s">
        <v>801</v>
      </c>
      <c r="B510" s="7">
        <v>2006</v>
      </c>
      <c r="C510" s="7">
        <v>0.10725033101954018</v>
      </c>
      <c r="D510" s="7">
        <v>1.3240781607350639E-3</v>
      </c>
      <c r="E510" s="8" t="s">
        <v>997</v>
      </c>
      <c r="F510" s="8" t="s">
        <v>998</v>
      </c>
      <c r="G510" s="7">
        <v>0.10725033101954018</v>
      </c>
      <c r="H510" s="7">
        <v>1.3240781607350639E-3</v>
      </c>
      <c r="I510">
        <f t="shared" si="7"/>
        <v>0</v>
      </c>
    </row>
    <row r="511" spans="1:9" x14ac:dyDescent="0.25">
      <c r="A511" s="7" t="s">
        <v>866</v>
      </c>
      <c r="B511" s="7">
        <v>2006</v>
      </c>
      <c r="C511" s="7">
        <v>3.2098864502668217E-2</v>
      </c>
      <c r="D511" s="7">
        <v>8.0247161256670543E-3</v>
      </c>
      <c r="E511" s="8" t="s">
        <v>997</v>
      </c>
      <c r="F511" s="8" t="s">
        <v>998</v>
      </c>
      <c r="G511" s="7">
        <v>3.2098864502668217E-2</v>
      </c>
      <c r="H511" s="7">
        <v>8.0247161256670543E-3</v>
      </c>
      <c r="I511">
        <f t="shared" si="7"/>
        <v>0</v>
      </c>
    </row>
    <row r="512" spans="1:9" x14ac:dyDescent="0.25">
      <c r="A512" s="7" t="s">
        <v>930</v>
      </c>
      <c r="B512" s="7">
        <v>2006</v>
      </c>
      <c r="C512" s="7">
        <v>1.645989648116198</v>
      </c>
      <c r="D512" s="7">
        <v>7.9845925450387194E-3</v>
      </c>
      <c r="E512" s="8" t="s">
        <v>997</v>
      </c>
      <c r="F512" s="8" t="s">
        <v>998</v>
      </c>
      <c r="G512" s="7">
        <v>1.645989648116198</v>
      </c>
      <c r="H512" s="7">
        <v>7.9845925450387194E-3</v>
      </c>
      <c r="I512">
        <f t="shared" si="7"/>
        <v>0</v>
      </c>
    </row>
    <row r="513" spans="1:9" x14ac:dyDescent="0.25">
      <c r="A513" s="7" t="s">
        <v>980</v>
      </c>
      <c r="B513" s="7">
        <v>2006</v>
      </c>
      <c r="C513" s="7">
        <v>0.86602736428198857</v>
      </c>
      <c r="D513" s="7">
        <v>2.6080327408417926E-3</v>
      </c>
      <c r="E513" s="8" t="s">
        <v>997</v>
      </c>
      <c r="F513" s="8" t="s">
        <v>998</v>
      </c>
      <c r="G513" s="7">
        <v>0.86602736428198857</v>
      </c>
      <c r="H513" s="7">
        <v>2.6080327408417926E-3</v>
      </c>
      <c r="I513">
        <f t="shared" si="7"/>
        <v>0</v>
      </c>
    </row>
    <row r="514" spans="1:9" x14ac:dyDescent="0.25">
      <c r="A514" s="7" t="s">
        <v>74</v>
      </c>
      <c r="B514" s="7">
        <v>2006</v>
      </c>
      <c r="C514" s="7">
        <v>8.867311318862095E-2</v>
      </c>
      <c r="D514" s="7">
        <v>5.2160654816835856E-4</v>
      </c>
      <c r="E514" s="8" t="s">
        <v>997</v>
      </c>
      <c r="F514" s="8" t="s">
        <v>998</v>
      </c>
      <c r="G514" s="7">
        <v>8.867311318862095E-2</v>
      </c>
      <c r="H514" s="7">
        <v>5.2160654816835856E-4</v>
      </c>
      <c r="I514">
        <f t="shared" si="7"/>
        <v>0</v>
      </c>
    </row>
    <row r="515" spans="1:9" x14ac:dyDescent="0.25">
      <c r="A515" s="7" t="s">
        <v>198</v>
      </c>
      <c r="B515" s="7">
        <v>2006</v>
      </c>
      <c r="C515" s="7">
        <v>0.15138626971070898</v>
      </c>
      <c r="D515" s="7">
        <v>2.1626609958672712E-2</v>
      </c>
      <c r="E515" s="8" t="s">
        <v>997</v>
      </c>
      <c r="F515" s="8" t="s">
        <v>998</v>
      </c>
      <c r="G515" s="7">
        <v>0.15138626971070898</v>
      </c>
      <c r="H515" s="7">
        <v>2.1626609958672712E-2</v>
      </c>
      <c r="I515">
        <f t="shared" si="7"/>
        <v>0</v>
      </c>
    </row>
    <row r="516" spans="1:9" x14ac:dyDescent="0.25">
      <c r="A516" s="7" t="s">
        <v>240</v>
      </c>
      <c r="B516" s="7">
        <v>2006</v>
      </c>
      <c r="C516" s="7">
        <v>0.71676764434458129</v>
      </c>
      <c r="D516" s="7">
        <v>2.2067969345584401E-2</v>
      </c>
      <c r="E516" s="8" t="s">
        <v>997</v>
      </c>
      <c r="F516" s="8" t="s">
        <v>998</v>
      </c>
      <c r="G516" s="7">
        <v>0.71676764434458129</v>
      </c>
      <c r="H516" s="7">
        <v>2.2067969345584401E-2</v>
      </c>
      <c r="I516">
        <f t="shared" si="7"/>
        <v>0</v>
      </c>
    </row>
    <row r="517" spans="1:9" x14ac:dyDescent="0.25">
      <c r="A517" s="7" t="s">
        <v>276</v>
      </c>
      <c r="B517" s="7">
        <v>2006</v>
      </c>
      <c r="C517" s="7">
        <v>2.6315451590899972</v>
      </c>
      <c r="D517" s="7">
        <v>6.9694659551418375E-2</v>
      </c>
      <c r="E517" s="8" t="s">
        <v>997</v>
      </c>
      <c r="F517" s="8" t="s">
        <v>998</v>
      </c>
      <c r="G517" s="7">
        <v>2.6315451590899972</v>
      </c>
      <c r="H517" s="7">
        <v>6.9694659551418375E-2</v>
      </c>
      <c r="I517">
        <f t="shared" si="7"/>
        <v>0</v>
      </c>
    </row>
    <row r="518" spans="1:9" x14ac:dyDescent="0.25">
      <c r="A518" s="7" t="s">
        <v>299</v>
      </c>
      <c r="B518" s="7">
        <v>2006</v>
      </c>
      <c r="C518" s="7">
        <v>9.9506479958271471E-2</v>
      </c>
      <c r="D518" s="7">
        <v>4.0123580628335272E-3</v>
      </c>
      <c r="E518" s="8" t="s">
        <v>997</v>
      </c>
      <c r="F518" s="8" t="s">
        <v>998</v>
      </c>
      <c r="G518" s="7">
        <v>9.9506479958271471E-2</v>
      </c>
      <c r="H518" s="7">
        <v>4.0123580628335272E-3</v>
      </c>
      <c r="I518">
        <f t="shared" si="7"/>
        <v>0</v>
      </c>
    </row>
    <row r="519" spans="1:9" x14ac:dyDescent="0.25">
      <c r="A519" s="7" t="s">
        <v>425</v>
      </c>
      <c r="B519" s="7">
        <v>2006</v>
      </c>
      <c r="C519" s="7">
        <v>0.46808169161015928</v>
      </c>
      <c r="D519" s="7">
        <v>8.6666934157204195E-3</v>
      </c>
      <c r="E519" s="8" t="s">
        <v>997</v>
      </c>
      <c r="F519" s="8" t="s">
        <v>998</v>
      </c>
      <c r="G519" s="7">
        <v>0.46808169161015928</v>
      </c>
      <c r="H519" s="7">
        <v>8.6666934157204195E-3</v>
      </c>
      <c r="I519">
        <f t="shared" si="7"/>
        <v>0</v>
      </c>
    </row>
    <row r="520" spans="1:9" x14ac:dyDescent="0.25">
      <c r="A520" s="7" t="s">
        <v>452</v>
      </c>
      <c r="B520" s="7">
        <v>2006</v>
      </c>
      <c r="C520" s="7">
        <v>2.7284034827267985E-2</v>
      </c>
      <c r="D520" s="7">
        <v>6.8210087068169964E-4</v>
      </c>
      <c r="E520" s="8" t="s">
        <v>997</v>
      </c>
      <c r="F520" s="8" t="s">
        <v>998</v>
      </c>
      <c r="G520" s="7">
        <v>2.7284034827267985E-2</v>
      </c>
      <c r="H520" s="7">
        <v>6.8210087068169964E-4</v>
      </c>
      <c r="I520">
        <f t="shared" si="7"/>
        <v>0</v>
      </c>
    </row>
    <row r="521" spans="1:9" x14ac:dyDescent="0.25">
      <c r="A521" s="7" t="s">
        <v>588</v>
      </c>
      <c r="B521" s="7">
        <v>2006</v>
      </c>
      <c r="C521" s="7">
        <v>1.5798659872407013</v>
      </c>
      <c r="D521" s="7">
        <v>8.9475584801187655E-2</v>
      </c>
      <c r="E521" s="8" t="s">
        <v>997</v>
      </c>
      <c r="F521" s="8" t="s">
        <v>998</v>
      </c>
      <c r="G521" s="7">
        <v>1.5798659872407013</v>
      </c>
      <c r="H521" s="7">
        <v>8.9475584801187655E-2</v>
      </c>
      <c r="I521">
        <f t="shared" si="7"/>
        <v>0</v>
      </c>
    </row>
    <row r="522" spans="1:9" x14ac:dyDescent="0.25">
      <c r="A522" s="7" t="s">
        <v>621</v>
      </c>
      <c r="B522" s="7">
        <v>2006</v>
      </c>
      <c r="C522" s="7">
        <v>0.33390843798900616</v>
      </c>
      <c r="D522" s="7">
        <v>6.7006379649319908E-3</v>
      </c>
      <c r="E522" s="8" t="s">
        <v>997</v>
      </c>
      <c r="F522" s="8" t="s">
        <v>998</v>
      </c>
      <c r="G522" s="7">
        <v>0.33390843798900616</v>
      </c>
      <c r="H522" s="7">
        <v>6.7006379649319908E-3</v>
      </c>
      <c r="I522">
        <f t="shared" ref="I522:I585" si="8">IF(C522=G522,0,1)</f>
        <v>0</v>
      </c>
    </row>
    <row r="523" spans="1:9" x14ac:dyDescent="0.25">
      <c r="A523" s="7" t="s">
        <v>654</v>
      </c>
      <c r="B523" s="7">
        <v>2006</v>
      </c>
      <c r="C523" s="7">
        <v>3.811740159691851E-2</v>
      </c>
      <c r="D523" s="7">
        <v>1.5246960638767403E-3</v>
      </c>
      <c r="E523" s="8" t="s">
        <v>997</v>
      </c>
      <c r="F523" s="8" t="s">
        <v>998</v>
      </c>
      <c r="G523" s="7">
        <v>3.811740159691851E-2</v>
      </c>
      <c r="H523" s="7">
        <v>1.5246960638767403E-3</v>
      </c>
      <c r="I523">
        <f t="shared" si="8"/>
        <v>0</v>
      </c>
    </row>
    <row r="524" spans="1:9" x14ac:dyDescent="0.25">
      <c r="A524" s="7" t="s">
        <v>681</v>
      </c>
      <c r="B524" s="7">
        <v>2006</v>
      </c>
      <c r="C524" s="7">
        <v>3.9642097660795246E-2</v>
      </c>
      <c r="D524" s="7">
        <v>1.5246960638767403E-3</v>
      </c>
      <c r="E524" s="8" t="s">
        <v>997</v>
      </c>
      <c r="F524" s="8" t="s">
        <v>998</v>
      </c>
      <c r="G524" s="7">
        <v>3.9642097660795246E-2</v>
      </c>
      <c r="H524" s="7">
        <v>1.5246960638767403E-3</v>
      </c>
      <c r="I524">
        <f t="shared" si="8"/>
        <v>0</v>
      </c>
    </row>
    <row r="525" spans="1:9" x14ac:dyDescent="0.25">
      <c r="A525" s="7" t="s">
        <v>748</v>
      </c>
      <c r="B525" s="7">
        <v>2006</v>
      </c>
      <c r="C525" s="7">
        <v>0.18777835734060908</v>
      </c>
      <c r="D525" s="7">
        <v>3.1296392890101513E-3</v>
      </c>
      <c r="E525" s="8" t="s">
        <v>997</v>
      </c>
      <c r="F525" s="8" t="s">
        <v>998</v>
      </c>
      <c r="G525" s="7">
        <v>0.18777835734060908</v>
      </c>
      <c r="H525" s="7">
        <v>3.1296392890101513E-3</v>
      </c>
      <c r="I525">
        <f t="shared" si="8"/>
        <v>0</v>
      </c>
    </row>
    <row r="526" spans="1:9" x14ac:dyDescent="0.25">
      <c r="A526" s="7" t="s">
        <v>776</v>
      </c>
      <c r="B526" s="7">
        <v>2006</v>
      </c>
      <c r="C526" s="7">
        <v>1.1685992858002647</v>
      </c>
      <c r="D526" s="7">
        <v>1.1074108253420535E-2</v>
      </c>
      <c r="E526" s="8" t="s">
        <v>997</v>
      </c>
      <c r="F526" s="8" t="s">
        <v>998</v>
      </c>
      <c r="G526" s="7">
        <v>1.1685992858002647</v>
      </c>
      <c r="H526" s="7">
        <v>1.1074108253420535E-2</v>
      </c>
      <c r="I526">
        <f t="shared" si="8"/>
        <v>0</v>
      </c>
    </row>
    <row r="527" spans="1:9" x14ac:dyDescent="0.25">
      <c r="A527" s="7" t="s">
        <v>835</v>
      </c>
      <c r="B527" s="7">
        <v>2006</v>
      </c>
      <c r="C527" s="7">
        <v>0.79035429121694822</v>
      </c>
      <c r="D527" s="7">
        <v>1.4043253219917345E-2</v>
      </c>
      <c r="E527" s="8" t="s">
        <v>997</v>
      </c>
      <c r="F527" s="8" t="s">
        <v>998</v>
      </c>
      <c r="G527" s="7">
        <v>0.79035429121694822</v>
      </c>
      <c r="H527" s="7">
        <v>1.4043253219917345E-2</v>
      </c>
      <c r="I527">
        <f t="shared" si="8"/>
        <v>0</v>
      </c>
    </row>
    <row r="528" spans="1:9" x14ac:dyDescent="0.25">
      <c r="A528" s="7" t="s">
        <v>901</v>
      </c>
      <c r="B528" s="7">
        <v>2006</v>
      </c>
      <c r="C528" s="7">
        <v>0.47125145447979777</v>
      </c>
      <c r="D528" s="7">
        <v>1.6250050154475785E-2</v>
      </c>
      <c r="E528" s="8" t="s">
        <v>997</v>
      </c>
      <c r="F528" s="8" t="s">
        <v>998</v>
      </c>
      <c r="G528" s="7">
        <v>0.47125145447979777</v>
      </c>
      <c r="H528" s="7">
        <v>1.6250050154475785E-2</v>
      </c>
      <c r="I528">
        <f t="shared" si="8"/>
        <v>0</v>
      </c>
    </row>
    <row r="529" spans="1:9" x14ac:dyDescent="0.25">
      <c r="A529" s="7" t="s">
        <v>934</v>
      </c>
      <c r="B529" s="7">
        <v>2006</v>
      </c>
      <c r="C529" s="7">
        <v>0.42831922320747906</v>
      </c>
      <c r="D529" s="7">
        <v>1.0030895157083818E-3</v>
      </c>
      <c r="E529" s="8" t="s">
        <v>997</v>
      </c>
      <c r="F529" s="8" t="s">
        <v>998</v>
      </c>
      <c r="G529" s="7">
        <v>0.42831922320747906</v>
      </c>
      <c r="H529" s="7">
        <v>1.0030895157083818E-3</v>
      </c>
      <c r="I529">
        <f t="shared" si="8"/>
        <v>0</v>
      </c>
    </row>
    <row r="530" spans="1:9" x14ac:dyDescent="0.25">
      <c r="A530" s="7" t="s">
        <v>960</v>
      </c>
      <c r="B530" s="7">
        <v>2006</v>
      </c>
      <c r="C530" s="7">
        <v>5.0382778959194319</v>
      </c>
      <c r="D530" s="7">
        <v>4.0364322112105284E-2</v>
      </c>
      <c r="E530" s="8" t="s">
        <v>997</v>
      </c>
      <c r="F530" s="8" t="s">
        <v>998</v>
      </c>
      <c r="G530" s="7">
        <v>5.0382778959194319</v>
      </c>
      <c r="H530" s="7">
        <v>4.0364322112105284E-2</v>
      </c>
      <c r="I530">
        <f t="shared" si="8"/>
        <v>0</v>
      </c>
    </row>
    <row r="531" spans="1:9" x14ac:dyDescent="0.25">
      <c r="A531" s="7" t="s">
        <v>42</v>
      </c>
      <c r="B531" s="7">
        <v>2006</v>
      </c>
      <c r="C531" s="7">
        <v>0.24676002086426194</v>
      </c>
      <c r="D531" s="7">
        <v>7.0216266099586725E-3</v>
      </c>
      <c r="E531" s="8" t="s">
        <v>997</v>
      </c>
      <c r="F531" s="8" t="s">
        <v>998</v>
      </c>
      <c r="G531" s="7">
        <v>0.24676002086426194</v>
      </c>
      <c r="H531" s="7">
        <v>7.0216266099586725E-3</v>
      </c>
      <c r="I531">
        <f t="shared" si="8"/>
        <v>0</v>
      </c>
    </row>
    <row r="532" spans="1:9" x14ac:dyDescent="0.25">
      <c r="A532" s="7" t="s">
        <v>108</v>
      </c>
      <c r="B532" s="7">
        <v>2006</v>
      </c>
      <c r="C532" s="7">
        <v>1.1230590217871044</v>
      </c>
      <c r="D532" s="7">
        <v>1.0592625285880512E-2</v>
      </c>
      <c r="E532" s="8" t="s">
        <v>997</v>
      </c>
      <c r="F532" s="8" t="s">
        <v>998</v>
      </c>
      <c r="G532" s="7">
        <v>1.1230590217871044</v>
      </c>
      <c r="H532" s="7">
        <v>1.0592625285880512E-2</v>
      </c>
      <c r="I532">
        <f t="shared" si="8"/>
        <v>0</v>
      </c>
    </row>
    <row r="533" spans="1:9" x14ac:dyDescent="0.25">
      <c r="A533" s="7" t="s">
        <v>170</v>
      </c>
      <c r="B533" s="7">
        <v>2006</v>
      </c>
      <c r="C533" s="7">
        <v>1.0644384704891066</v>
      </c>
      <c r="D533" s="7">
        <v>6.2994021586486376E-3</v>
      </c>
      <c r="E533" s="8" t="s">
        <v>997</v>
      </c>
      <c r="F533" s="8" t="s">
        <v>998</v>
      </c>
      <c r="G533" s="7">
        <v>1.0644384704891066</v>
      </c>
      <c r="H533" s="7">
        <v>6.2994021586486376E-3</v>
      </c>
      <c r="I533">
        <f t="shared" si="8"/>
        <v>0</v>
      </c>
    </row>
    <row r="534" spans="1:9" x14ac:dyDescent="0.25">
      <c r="A534" s="7" t="s">
        <v>202</v>
      </c>
      <c r="B534" s="7">
        <v>2006</v>
      </c>
      <c r="C534" s="7">
        <v>0.77314127512739239</v>
      </c>
      <c r="D534" s="7">
        <v>5.8580427717369495E-3</v>
      </c>
      <c r="E534" s="8" t="s">
        <v>997</v>
      </c>
      <c r="F534" s="8" t="s">
        <v>998</v>
      </c>
      <c r="G534" s="7">
        <v>0.77314127512739239</v>
      </c>
      <c r="H534" s="7">
        <v>5.8580427717369495E-3</v>
      </c>
      <c r="I534">
        <f t="shared" si="8"/>
        <v>0</v>
      </c>
    </row>
    <row r="535" spans="1:9" x14ac:dyDescent="0.25">
      <c r="A535" s="7" t="s">
        <v>338</v>
      </c>
      <c r="B535" s="7">
        <v>2006</v>
      </c>
      <c r="C535" s="7">
        <v>0.14111463306985517</v>
      </c>
      <c r="D535" s="7">
        <v>1.5648196445050757E-3</v>
      </c>
      <c r="E535" s="8" t="s">
        <v>997</v>
      </c>
      <c r="F535" s="8" t="s">
        <v>998</v>
      </c>
      <c r="G535" s="7">
        <v>0.14111463306985517</v>
      </c>
      <c r="H535" s="7">
        <v>1.5648196445050757E-3</v>
      </c>
      <c r="I535">
        <f t="shared" si="8"/>
        <v>0</v>
      </c>
    </row>
    <row r="536" spans="1:9" x14ac:dyDescent="0.25">
      <c r="A536" s="7" t="s">
        <v>368</v>
      </c>
      <c r="B536" s="7">
        <v>2006</v>
      </c>
      <c r="C536" s="7">
        <v>0.27637122336797337</v>
      </c>
      <c r="D536" s="7">
        <v>6.2191549973919669E-3</v>
      </c>
      <c r="E536" s="8" t="s">
        <v>997</v>
      </c>
      <c r="F536" s="8" t="s">
        <v>998</v>
      </c>
      <c r="G536" s="7">
        <v>0.27637122336797337</v>
      </c>
      <c r="H536" s="7">
        <v>6.2191549973919669E-3</v>
      </c>
      <c r="I536">
        <f t="shared" si="8"/>
        <v>0</v>
      </c>
    </row>
    <row r="537" spans="1:9" x14ac:dyDescent="0.25">
      <c r="A537" s="7" t="s">
        <v>399</v>
      </c>
      <c r="B537" s="7">
        <v>2006</v>
      </c>
      <c r="C537" s="7">
        <v>0.827308108975645</v>
      </c>
      <c r="D537" s="7">
        <v>3.7716165790635157E-3</v>
      </c>
      <c r="E537" s="8" t="s">
        <v>997</v>
      </c>
      <c r="F537" s="8" t="s">
        <v>998</v>
      </c>
      <c r="G537" s="7">
        <v>0.827308108975645</v>
      </c>
      <c r="H537" s="7">
        <v>3.7716165790635157E-3</v>
      </c>
      <c r="I537">
        <f t="shared" si="8"/>
        <v>0</v>
      </c>
    </row>
    <row r="538" spans="1:9" x14ac:dyDescent="0.25">
      <c r="A538" s="7" t="s">
        <v>518</v>
      </c>
      <c r="B538" s="7">
        <v>2006</v>
      </c>
      <c r="C538" s="7">
        <v>2.2955502949083177</v>
      </c>
      <c r="D538" s="7">
        <v>3.0855033503189824E-2</v>
      </c>
      <c r="E538" s="8" t="s">
        <v>997</v>
      </c>
      <c r="F538" s="8" t="s">
        <v>998</v>
      </c>
      <c r="G538" s="7">
        <v>2.2955502949083177</v>
      </c>
      <c r="H538" s="7">
        <v>3.0855033503189824E-2</v>
      </c>
      <c r="I538">
        <f t="shared" si="8"/>
        <v>0</v>
      </c>
    </row>
    <row r="539" spans="1:9" x14ac:dyDescent="0.25">
      <c r="A539" s="7" t="s">
        <v>590</v>
      </c>
      <c r="B539" s="7">
        <v>2006</v>
      </c>
      <c r="C539" s="7">
        <v>0.8280704570075833</v>
      </c>
      <c r="D539" s="7">
        <v>1.3762388155518999E-2</v>
      </c>
      <c r="E539" s="8" t="s">
        <v>997</v>
      </c>
      <c r="F539" s="8" t="s">
        <v>998</v>
      </c>
      <c r="G539" s="7">
        <v>0.8280704570075833</v>
      </c>
      <c r="H539" s="7">
        <v>1.3762388155518999E-2</v>
      </c>
      <c r="I539">
        <f t="shared" si="8"/>
        <v>0</v>
      </c>
    </row>
    <row r="540" spans="1:9" x14ac:dyDescent="0.25">
      <c r="A540" s="7" t="s">
        <v>624</v>
      </c>
      <c r="B540" s="7">
        <v>2006</v>
      </c>
      <c r="C540" s="7">
        <v>0.11752196766039401</v>
      </c>
      <c r="D540" s="7">
        <v>4.0524816434618629E-3</v>
      </c>
      <c r="E540" s="8" t="s">
        <v>997</v>
      </c>
      <c r="F540" s="8" t="s">
        <v>998</v>
      </c>
      <c r="G540" s="7">
        <v>0.11752196766039401</v>
      </c>
      <c r="H540" s="7">
        <v>4.0524816434618629E-3</v>
      </c>
      <c r="I540">
        <f t="shared" si="8"/>
        <v>0</v>
      </c>
    </row>
    <row r="541" spans="1:9" x14ac:dyDescent="0.25">
      <c r="A541" s="7" t="s">
        <v>658</v>
      </c>
      <c r="B541" s="7">
        <v>2006</v>
      </c>
      <c r="C541" s="7">
        <v>0.6586285760141235</v>
      </c>
      <c r="D541" s="7">
        <v>5.6173012879669384E-3</v>
      </c>
      <c r="E541" s="8" t="s">
        <v>997</v>
      </c>
      <c r="F541" s="8" t="s">
        <v>998</v>
      </c>
      <c r="G541" s="7">
        <v>0.6586285760141235</v>
      </c>
      <c r="H541" s="7">
        <v>5.6173012879669384E-3</v>
      </c>
      <c r="I541">
        <f t="shared" si="8"/>
        <v>0</v>
      </c>
    </row>
    <row r="542" spans="1:9" x14ac:dyDescent="0.25">
      <c r="A542" s="7" t="s">
        <v>686</v>
      </c>
      <c r="B542" s="7">
        <v>2006</v>
      </c>
      <c r="C542" s="7">
        <v>0.48252618063635999</v>
      </c>
      <c r="D542" s="7">
        <v>9.6296593508004655E-3</v>
      </c>
      <c r="E542" s="8" t="s">
        <v>997</v>
      </c>
      <c r="F542" s="8" t="s">
        <v>998</v>
      </c>
      <c r="G542" s="7">
        <v>0.48252618063635999</v>
      </c>
      <c r="H542" s="7">
        <v>9.6296593508004655E-3</v>
      </c>
      <c r="I542">
        <f t="shared" si="8"/>
        <v>0</v>
      </c>
    </row>
    <row r="543" spans="1:9" x14ac:dyDescent="0.25">
      <c r="A543" s="7" t="s">
        <v>750</v>
      </c>
      <c r="B543" s="7">
        <v>2006</v>
      </c>
      <c r="C543" s="7">
        <v>4.1556794928379412</v>
      </c>
      <c r="D543" s="7">
        <v>9.8944749829474779E-2</v>
      </c>
      <c r="E543" s="8" t="s">
        <v>997</v>
      </c>
      <c r="F543" s="8" t="s">
        <v>998</v>
      </c>
      <c r="G543" s="7">
        <v>4.1556794928379412</v>
      </c>
      <c r="H543" s="7">
        <v>9.8944749829474779E-2</v>
      </c>
      <c r="I543">
        <f t="shared" si="8"/>
        <v>0</v>
      </c>
    </row>
    <row r="544" spans="1:9" x14ac:dyDescent="0.25">
      <c r="A544" s="7" t="s">
        <v>781</v>
      </c>
      <c r="B544" s="7">
        <v>2006</v>
      </c>
      <c r="C544" s="7">
        <v>2.0034105043534085</v>
      </c>
      <c r="D544" s="7">
        <v>4.9913734301649082E-2</v>
      </c>
      <c r="E544" s="8" t="s">
        <v>997</v>
      </c>
      <c r="F544" s="8" t="s">
        <v>998</v>
      </c>
      <c r="G544" s="7">
        <v>2.0034105043534085</v>
      </c>
      <c r="H544" s="7">
        <v>4.9913734301649082E-2</v>
      </c>
      <c r="I544">
        <f t="shared" si="8"/>
        <v>0</v>
      </c>
    </row>
    <row r="545" spans="1:9" x14ac:dyDescent="0.25">
      <c r="A545" s="7" t="s">
        <v>904</v>
      </c>
      <c r="B545" s="7">
        <v>2006</v>
      </c>
      <c r="C545" s="7">
        <v>2.1345744894274366E-2</v>
      </c>
      <c r="D545" s="7">
        <v>7.6234803193837017E-4</v>
      </c>
      <c r="E545" s="8" t="s">
        <v>997</v>
      </c>
      <c r="F545" s="8" t="s">
        <v>998</v>
      </c>
      <c r="G545" s="7">
        <v>2.1345744894274366E-2</v>
      </c>
      <c r="H545" s="7">
        <v>7.6234803193837017E-4</v>
      </c>
      <c r="I545">
        <f t="shared" si="8"/>
        <v>0</v>
      </c>
    </row>
    <row r="546" spans="1:9" x14ac:dyDescent="0.25">
      <c r="A546" s="7" t="s">
        <v>47</v>
      </c>
      <c r="B546" s="7">
        <v>2006</v>
      </c>
      <c r="C546" s="7">
        <v>2.2992817879067529</v>
      </c>
      <c r="D546" s="7">
        <v>0.16615174738193636</v>
      </c>
      <c r="E546" s="8" t="s">
        <v>997</v>
      </c>
      <c r="F546" s="8" t="s">
        <v>998</v>
      </c>
      <c r="G546" s="7">
        <v>2.2992817879067529</v>
      </c>
      <c r="H546" s="7">
        <v>0.16615174738193636</v>
      </c>
      <c r="I546">
        <f t="shared" si="8"/>
        <v>0</v>
      </c>
    </row>
    <row r="547" spans="1:9" x14ac:dyDescent="0.25">
      <c r="A547" s="7" t="s">
        <v>112</v>
      </c>
      <c r="B547" s="7">
        <v>2006</v>
      </c>
      <c r="C547" s="7">
        <v>2.2230469847129157</v>
      </c>
      <c r="D547" s="7">
        <v>9.8944749829474779E-2</v>
      </c>
      <c r="E547" s="8" t="s">
        <v>997</v>
      </c>
      <c r="F547" s="8" t="s">
        <v>998</v>
      </c>
      <c r="G547" s="7">
        <v>2.2230469847129157</v>
      </c>
      <c r="H547" s="7">
        <v>9.8944749829474779E-2</v>
      </c>
      <c r="I547">
        <f t="shared" si="8"/>
        <v>0</v>
      </c>
    </row>
    <row r="548" spans="1:9" x14ac:dyDescent="0.25">
      <c r="A548" s="7" t="s">
        <v>138</v>
      </c>
      <c r="B548" s="7">
        <v>2006</v>
      </c>
      <c r="C548" s="7">
        <v>0.18039561850499539</v>
      </c>
      <c r="D548" s="7">
        <v>1.9058700798459255E-2</v>
      </c>
      <c r="E548" s="8" t="s">
        <v>997</v>
      </c>
      <c r="F548" s="8" t="s">
        <v>998</v>
      </c>
      <c r="G548" s="7">
        <v>0.18039561850499539</v>
      </c>
      <c r="H548" s="7">
        <v>1.9058700798459255E-2</v>
      </c>
      <c r="I548">
        <f t="shared" si="8"/>
        <v>0</v>
      </c>
    </row>
    <row r="549" spans="1:9" x14ac:dyDescent="0.25">
      <c r="A549" s="7" t="s">
        <v>307</v>
      </c>
      <c r="B549" s="7">
        <v>2006</v>
      </c>
      <c r="C549" s="7">
        <v>5.7376720298519437E-2</v>
      </c>
      <c r="D549" s="7">
        <v>2.6080327408417926E-3</v>
      </c>
      <c r="E549" s="8" t="s">
        <v>997</v>
      </c>
      <c r="F549" s="8" t="s">
        <v>998</v>
      </c>
      <c r="G549" s="7">
        <v>5.7376720298519437E-2</v>
      </c>
      <c r="H549" s="7">
        <v>2.6080327408417926E-3</v>
      </c>
      <c r="I549">
        <f t="shared" si="8"/>
        <v>0</v>
      </c>
    </row>
    <row r="550" spans="1:9" x14ac:dyDescent="0.25">
      <c r="A550" s="7" t="s">
        <v>342</v>
      </c>
      <c r="B550" s="7">
        <v>2006</v>
      </c>
      <c r="C550" s="7">
        <v>0.35974802391365407</v>
      </c>
      <c r="D550" s="7">
        <v>5.2561890623119209E-3</v>
      </c>
      <c r="E550" s="8" t="s">
        <v>997</v>
      </c>
      <c r="F550" s="8" t="s">
        <v>998</v>
      </c>
      <c r="G550" s="7">
        <v>0.35974802391365407</v>
      </c>
      <c r="H550" s="7">
        <v>5.2561890623119209E-3</v>
      </c>
      <c r="I550">
        <f t="shared" si="8"/>
        <v>0</v>
      </c>
    </row>
    <row r="551" spans="1:9" x14ac:dyDescent="0.25">
      <c r="A551" s="7" t="s">
        <v>402</v>
      </c>
      <c r="B551" s="7">
        <v>2006</v>
      </c>
      <c r="C551" s="7">
        <v>0.36973879549010952</v>
      </c>
      <c r="D551" s="7">
        <v>7.6234803193837017E-4</v>
      </c>
      <c r="E551" s="8" t="s">
        <v>997</v>
      </c>
      <c r="F551" s="8" t="s">
        <v>998</v>
      </c>
      <c r="G551" s="7">
        <v>0.36973879549010952</v>
      </c>
      <c r="H551" s="7">
        <v>7.6234803193837017E-4</v>
      </c>
      <c r="I551">
        <f t="shared" si="8"/>
        <v>0</v>
      </c>
    </row>
    <row r="552" spans="1:9" x14ac:dyDescent="0.25">
      <c r="A552" s="7" t="s">
        <v>431</v>
      </c>
      <c r="B552" s="7">
        <v>2006</v>
      </c>
      <c r="C552" s="7">
        <v>0.54383501183645633</v>
      </c>
      <c r="D552" s="7">
        <v>3.0493921277534807E-3</v>
      </c>
      <c r="E552" s="8" t="s">
        <v>997</v>
      </c>
      <c r="F552" s="8" t="s">
        <v>998</v>
      </c>
      <c r="G552" s="7">
        <v>0.54383501183645633</v>
      </c>
      <c r="H552" s="7">
        <v>3.0493921277534807E-3</v>
      </c>
      <c r="I552">
        <f t="shared" si="8"/>
        <v>0</v>
      </c>
    </row>
    <row r="553" spans="1:9" x14ac:dyDescent="0.25">
      <c r="A553" s="7" t="s">
        <v>455</v>
      </c>
      <c r="B553" s="7">
        <v>2006</v>
      </c>
      <c r="C553" s="7">
        <v>0.44593347510331821</v>
      </c>
      <c r="D553" s="7">
        <v>1.2959916542952293E-2</v>
      </c>
      <c r="E553" s="8" t="s">
        <v>997</v>
      </c>
      <c r="F553" s="8" t="s">
        <v>998</v>
      </c>
      <c r="G553" s="7">
        <v>0.44593347510331821</v>
      </c>
      <c r="H553" s="7">
        <v>1.2959916542952293E-2</v>
      </c>
      <c r="I553">
        <f t="shared" si="8"/>
        <v>0</v>
      </c>
    </row>
    <row r="554" spans="1:9" x14ac:dyDescent="0.25">
      <c r="A554" s="7" t="s">
        <v>628</v>
      </c>
      <c r="B554" s="7">
        <v>2006</v>
      </c>
      <c r="C554" s="7">
        <v>0.16863940938089314</v>
      </c>
      <c r="D554" s="7">
        <v>1.6410544476989128E-2</v>
      </c>
      <c r="E554" s="8" t="s">
        <v>997</v>
      </c>
      <c r="F554" s="8" t="s">
        <v>998</v>
      </c>
      <c r="G554" s="7">
        <v>0.16863940938089314</v>
      </c>
      <c r="H554" s="7">
        <v>1.6410544476989128E-2</v>
      </c>
      <c r="I554">
        <f t="shared" si="8"/>
        <v>0</v>
      </c>
    </row>
    <row r="555" spans="1:9" x14ac:dyDescent="0.25">
      <c r="A555" s="7" t="s">
        <v>689</v>
      </c>
      <c r="B555" s="7">
        <v>2006</v>
      </c>
      <c r="C555" s="7">
        <v>0.80307346627613052</v>
      </c>
      <c r="D555" s="7">
        <v>5.7777956104802797E-3</v>
      </c>
      <c r="E555" s="8" t="s">
        <v>997</v>
      </c>
      <c r="F555" s="8" t="s">
        <v>998</v>
      </c>
      <c r="G555" s="7">
        <v>0.80307346627613052</v>
      </c>
      <c r="H555" s="7">
        <v>5.7777956104802797E-3</v>
      </c>
      <c r="I555">
        <f t="shared" si="8"/>
        <v>0</v>
      </c>
    </row>
    <row r="556" spans="1:9" x14ac:dyDescent="0.25">
      <c r="A556" s="7" t="s">
        <v>718</v>
      </c>
      <c r="B556" s="7">
        <v>2006</v>
      </c>
      <c r="C556" s="7">
        <v>2.0222284636680979E-2</v>
      </c>
      <c r="D556" s="7">
        <v>3.6111222565501748E-4</v>
      </c>
      <c r="E556" s="8" t="s">
        <v>997</v>
      </c>
      <c r="F556" s="8" t="s">
        <v>998</v>
      </c>
      <c r="G556" s="7">
        <v>2.0222284636680979E-2</v>
      </c>
      <c r="H556" s="7">
        <v>3.6111222565501748E-4</v>
      </c>
      <c r="I556">
        <f t="shared" si="8"/>
        <v>0</v>
      </c>
    </row>
    <row r="557" spans="1:9" x14ac:dyDescent="0.25">
      <c r="A557" s="7" t="s">
        <v>808</v>
      </c>
      <c r="B557" s="7">
        <v>2006</v>
      </c>
      <c r="C557" s="7">
        <v>0.22364883842234082</v>
      </c>
      <c r="D557" s="7">
        <v>6.2592785780203027E-3</v>
      </c>
      <c r="E557" s="8" t="s">
        <v>997</v>
      </c>
      <c r="F557" s="8" t="s">
        <v>998</v>
      </c>
      <c r="G557" s="7">
        <v>0.22364883842234082</v>
      </c>
      <c r="H557" s="7">
        <v>6.2592785780203027E-3</v>
      </c>
      <c r="I557">
        <f t="shared" si="8"/>
        <v>0</v>
      </c>
    </row>
    <row r="558" spans="1:9" x14ac:dyDescent="0.25">
      <c r="A558" s="7" t="s">
        <v>964</v>
      </c>
      <c r="B558" s="7">
        <v>2006</v>
      </c>
      <c r="C558" s="7">
        <v>1.282670625526622</v>
      </c>
      <c r="D558" s="7">
        <v>7.9444689644103846E-3</v>
      </c>
      <c r="E558" s="8" t="s">
        <v>997</v>
      </c>
      <c r="F558" s="8" t="s">
        <v>998</v>
      </c>
      <c r="G558" s="7">
        <v>1.282670625526622</v>
      </c>
      <c r="H558" s="7">
        <v>7.9444689644103846E-3</v>
      </c>
      <c r="I558">
        <f t="shared" si="8"/>
        <v>0</v>
      </c>
    </row>
    <row r="559" spans="1:9" x14ac:dyDescent="0.25">
      <c r="A559" s="7" t="s">
        <v>51</v>
      </c>
      <c r="B559" s="7">
        <v>2006</v>
      </c>
      <c r="C559" s="7">
        <v>0.29262127352244915</v>
      </c>
      <c r="D559" s="7">
        <v>6.8210087068169964E-4</v>
      </c>
      <c r="E559" s="8" t="s">
        <v>997</v>
      </c>
      <c r="F559" s="8" t="s">
        <v>998</v>
      </c>
      <c r="G559" s="7">
        <v>0.29262127352244915</v>
      </c>
      <c r="H559" s="7">
        <v>6.8210087068169964E-4</v>
      </c>
      <c r="I559">
        <f t="shared" si="8"/>
        <v>0</v>
      </c>
    </row>
    <row r="560" spans="1:9" x14ac:dyDescent="0.25">
      <c r="A560" s="7" t="s">
        <v>141</v>
      </c>
      <c r="B560" s="7">
        <v>2006</v>
      </c>
      <c r="C560" s="7">
        <v>0.16129679412590781</v>
      </c>
      <c r="D560" s="7">
        <v>8.0648397062953892E-3</v>
      </c>
      <c r="E560" s="8" t="s">
        <v>997</v>
      </c>
      <c r="F560" s="8" t="s">
        <v>998</v>
      </c>
      <c r="G560" s="7">
        <v>0.16129679412590781</v>
      </c>
      <c r="H560" s="7">
        <v>8.0648397062953892E-3</v>
      </c>
      <c r="I560">
        <f t="shared" si="8"/>
        <v>0</v>
      </c>
    </row>
    <row r="561" spans="1:9" x14ac:dyDescent="0.25">
      <c r="A561" s="7" t="s">
        <v>210</v>
      </c>
      <c r="B561" s="7">
        <v>2006</v>
      </c>
      <c r="C561" s="7">
        <v>8.6666934157204195E-2</v>
      </c>
      <c r="D561" s="7">
        <v>2.1666733539301049E-3</v>
      </c>
      <c r="E561" s="8" t="s">
        <v>997</v>
      </c>
      <c r="F561" s="8" t="s">
        <v>998</v>
      </c>
      <c r="G561" s="7">
        <v>8.6666934157204195E-2</v>
      </c>
      <c r="H561" s="7">
        <v>2.1666733539301049E-3</v>
      </c>
      <c r="I561">
        <f t="shared" si="8"/>
        <v>0</v>
      </c>
    </row>
    <row r="562" spans="1:9" x14ac:dyDescent="0.25">
      <c r="A562" s="7" t="s">
        <v>374</v>
      </c>
      <c r="B562" s="7">
        <v>2006</v>
      </c>
      <c r="C562" s="7">
        <v>0.99378084500260799</v>
      </c>
      <c r="D562" s="7">
        <v>2.1666733539301049E-3</v>
      </c>
      <c r="E562" s="8" t="s">
        <v>997</v>
      </c>
      <c r="F562" s="8" t="s">
        <v>998</v>
      </c>
      <c r="G562" s="7">
        <v>0.99378084500260799</v>
      </c>
      <c r="H562" s="7">
        <v>2.1666733539301049E-3</v>
      </c>
      <c r="I562">
        <f t="shared" si="8"/>
        <v>0</v>
      </c>
    </row>
    <row r="563" spans="1:9" x14ac:dyDescent="0.25">
      <c r="A563" s="7" t="s">
        <v>457</v>
      </c>
      <c r="B563" s="7">
        <v>2006</v>
      </c>
      <c r="C563" s="7">
        <v>0.39076355173935723</v>
      </c>
      <c r="D563" s="7">
        <v>3.4105043534084982E-3</v>
      </c>
      <c r="E563" s="8" t="s">
        <v>997</v>
      </c>
      <c r="F563" s="8" t="s">
        <v>998</v>
      </c>
      <c r="G563" s="7">
        <v>0.39076355173935723</v>
      </c>
      <c r="H563" s="7">
        <v>3.4105043534084982E-3</v>
      </c>
      <c r="I563">
        <f t="shared" si="8"/>
        <v>0</v>
      </c>
    </row>
    <row r="564" spans="1:9" x14ac:dyDescent="0.25">
      <c r="A564" s="7" t="s">
        <v>488</v>
      </c>
      <c r="B564" s="7">
        <v>2006</v>
      </c>
      <c r="C564" s="7">
        <v>0.30365525819524136</v>
      </c>
      <c r="D564" s="7">
        <v>1.7654375476467521E-3</v>
      </c>
      <c r="E564" s="8" t="s">
        <v>997</v>
      </c>
      <c r="F564" s="8" t="s">
        <v>998</v>
      </c>
      <c r="G564" s="7">
        <v>0.30365525819524136</v>
      </c>
      <c r="H564" s="7">
        <v>1.7654375476467521E-3</v>
      </c>
      <c r="I564">
        <f t="shared" si="8"/>
        <v>0</v>
      </c>
    </row>
    <row r="565" spans="1:9" x14ac:dyDescent="0.25">
      <c r="A565" s="7" t="s">
        <v>523</v>
      </c>
      <c r="B565" s="7">
        <v>2006</v>
      </c>
      <c r="C565" s="7">
        <v>0.50716205914215784</v>
      </c>
      <c r="D565" s="7">
        <v>6.4197729005336431E-4</v>
      </c>
      <c r="E565" s="8" t="s">
        <v>997</v>
      </c>
      <c r="F565" s="8" t="s">
        <v>998</v>
      </c>
      <c r="G565" s="7">
        <v>0.50716205914215784</v>
      </c>
      <c r="H565" s="7">
        <v>6.4197729005336431E-4</v>
      </c>
      <c r="I565">
        <f t="shared" si="8"/>
        <v>0</v>
      </c>
    </row>
    <row r="566" spans="1:9" x14ac:dyDescent="0.25">
      <c r="A566" s="7" t="s">
        <v>594</v>
      </c>
      <c r="B566" s="7">
        <v>2006</v>
      </c>
      <c r="C566" s="7">
        <v>0.99161417164867793</v>
      </c>
      <c r="D566" s="7">
        <v>6.419772900533644E-3</v>
      </c>
      <c r="E566" s="8" t="s">
        <v>997</v>
      </c>
      <c r="F566" s="8" t="s">
        <v>998</v>
      </c>
      <c r="G566" s="7">
        <v>0.99161417164867793</v>
      </c>
      <c r="H566" s="7">
        <v>6.419772900533644E-3</v>
      </c>
      <c r="I566">
        <f t="shared" si="8"/>
        <v>0</v>
      </c>
    </row>
    <row r="567" spans="1:9" x14ac:dyDescent="0.25">
      <c r="A567" s="7" t="s">
        <v>663</v>
      </c>
      <c r="B567" s="7">
        <v>2006</v>
      </c>
      <c r="C567" s="7">
        <v>1.8106166994342574</v>
      </c>
      <c r="D567" s="7">
        <v>9.3889178670304545E-3</v>
      </c>
      <c r="E567" s="8" t="s">
        <v>997</v>
      </c>
      <c r="F567" s="8" t="s">
        <v>998</v>
      </c>
      <c r="G567" s="7">
        <v>1.8106166994342574</v>
      </c>
      <c r="H567" s="7">
        <v>9.3889178670304545E-3</v>
      </c>
      <c r="I567">
        <f t="shared" si="8"/>
        <v>0</v>
      </c>
    </row>
    <row r="568" spans="1:9" x14ac:dyDescent="0.25">
      <c r="A568" s="7" t="s">
        <v>877</v>
      </c>
      <c r="B568" s="7">
        <v>2006</v>
      </c>
      <c r="C568" s="7">
        <v>4.3333467078602098E-2</v>
      </c>
      <c r="D568" s="7">
        <v>2.4074148377001164E-4</v>
      </c>
      <c r="E568" s="8" t="s">
        <v>997</v>
      </c>
      <c r="F568" s="8" t="s">
        <v>998</v>
      </c>
      <c r="G568" s="7">
        <v>4.3333467078602098E-2</v>
      </c>
      <c r="H568" s="7">
        <v>2.4074148377001164E-4</v>
      </c>
      <c r="I568">
        <f t="shared" si="8"/>
        <v>0</v>
      </c>
    </row>
    <row r="569" spans="1:9" x14ac:dyDescent="0.25">
      <c r="A569" s="7" t="s">
        <v>145</v>
      </c>
      <c r="B569" s="7">
        <v>2006</v>
      </c>
      <c r="C569" s="7">
        <v>0.40027284034827271</v>
      </c>
      <c r="D569" s="7">
        <v>3.6111222565501744E-3</v>
      </c>
      <c r="E569" s="8" t="s">
        <v>997</v>
      </c>
      <c r="F569" s="8" t="s">
        <v>998</v>
      </c>
      <c r="G569" s="7">
        <v>0.40027284034827271</v>
      </c>
      <c r="H569" s="7">
        <v>3.6111222565501744E-3</v>
      </c>
      <c r="I569">
        <f t="shared" si="8"/>
        <v>0</v>
      </c>
    </row>
    <row r="570" spans="1:9" x14ac:dyDescent="0.25">
      <c r="A570" s="7" t="s">
        <v>214</v>
      </c>
      <c r="B570" s="7">
        <v>2006</v>
      </c>
      <c r="C570" s="7">
        <v>0.10616699434257514</v>
      </c>
      <c r="D570" s="7">
        <v>1.9660554507884283E-3</v>
      </c>
      <c r="E570" s="8" t="s">
        <v>997</v>
      </c>
      <c r="F570" s="8" t="s">
        <v>998</v>
      </c>
      <c r="G570" s="7">
        <v>0.10616699434257514</v>
      </c>
      <c r="H570" s="7">
        <v>1.9660554507884283E-3</v>
      </c>
      <c r="I570">
        <f t="shared" si="8"/>
        <v>0</v>
      </c>
    </row>
    <row r="571" spans="1:9" x14ac:dyDescent="0.25">
      <c r="A571" s="7" t="s">
        <v>282</v>
      </c>
      <c r="B571" s="7">
        <v>2006</v>
      </c>
      <c r="C571" s="7">
        <v>0.12133370782008586</v>
      </c>
      <c r="D571" s="7">
        <v>7.5833567387553662E-3</v>
      </c>
      <c r="E571" s="8" t="s">
        <v>997</v>
      </c>
      <c r="F571" s="8" t="s">
        <v>998</v>
      </c>
      <c r="G571" s="7">
        <v>0.12133370782008586</v>
      </c>
      <c r="H571" s="7">
        <v>7.5833567387553662E-3</v>
      </c>
      <c r="I571">
        <f t="shared" si="8"/>
        <v>0</v>
      </c>
    </row>
    <row r="572" spans="1:9" x14ac:dyDescent="0.25">
      <c r="A572" s="7" t="s">
        <v>312</v>
      </c>
      <c r="B572" s="7">
        <v>2006</v>
      </c>
      <c r="C572" s="7">
        <v>4.3671708863298964</v>
      </c>
      <c r="D572" s="7">
        <v>0.20796051839666171</v>
      </c>
      <c r="E572" s="8" t="s">
        <v>997</v>
      </c>
      <c r="F572" s="8" t="s">
        <v>998</v>
      </c>
      <c r="G572" s="7">
        <v>4.3671708863298964</v>
      </c>
      <c r="H572" s="7">
        <v>0.20796051839666171</v>
      </c>
      <c r="I572">
        <f t="shared" si="8"/>
        <v>0</v>
      </c>
    </row>
    <row r="573" spans="1:9" x14ac:dyDescent="0.25">
      <c r="A573" s="7" t="s">
        <v>406</v>
      </c>
      <c r="B573" s="7">
        <v>2006</v>
      </c>
      <c r="C573" s="7">
        <v>0.63182602415439559</v>
      </c>
      <c r="D573" s="7">
        <v>1.4123500381174017E-2</v>
      </c>
      <c r="E573" s="8" t="s">
        <v>997</v>
      </c>
      <c r="F573" s="8" t="s">
        <v>998</v>
      </c>
      <c r="G573" s="7">
        <v>0.63182602415439559</v>
      </c>
      <c r="H573" s="7">
        <v>1.4123500381174017E-2</v>
      </c>
      <c r="I573">
        <f t="shared" si="8"/>
        <v>0</v>
      </c>
    </row>
    <row r="574" spans="1:9" x14ac:dyDescent="0.25">
      <c r="A574" s="7" t="s">
        <v>435</v>
      </c>
      <c r="B574" s="7">
        <v>2006</v>
      </c>
      <c r="C574" s="7">
        <v>2.6509649721141115</v>
      </c>
      <c r="D574" s="7">
        <v>5.6052642137784374E-2</v>
      </c>
      <c r="E574" s="8" t="s">
        <v>997</v>
      </c>
      <c r="F574" s="8" t="s">
        <v>998</v>
      </c>
      <c r="G574" s="7">
        <v>2.6509649721141115</v>
      </c>
      <c r="H574" s="7">
        <v>5.6052642137784374E-2</v>
      </c>
      <c r="I574">
        <f t="shared" si="8"/>
        <v>0</v>
      </c>
    </row>
    <row r="575" spans="1:9" x14ac:dyDescent="0.25">
      <c r="A575" s="7" t="s">
        <v>459</v>
      </c>
      <c r="B575" s="7">
        <v>2006</v>
      </c>
      <c r="C575" s="7">
        <v>0.8292340408458051</v>
      </c>
      <c r="D575" s="7">
        <v>2.2549452313124423E-2</v>
      </c>
      <c r="E575" s="8" t="s">
        <v>997</v>
      </c>
      <c r="F575" s="8" t="s">
        <v>998</v>
      </c>
      <c r="G575" s="7">
        <v>0.8292340408458051</v>
      </c>
      <c r="H575" s="7">
        <v>2.2549452313124423E-2</v>
      </c>
      <c r="I575">
        <f t="shared" si="8"/>
        <v>0</v>
      </c>
    </row>
    <row r="576" spans="1:9" x14ac:dyDescent="0.25">
      <c r="A576" s="7" t="s">
        <v>492</v>
      </c>
      <c r="B576" s="7">
        <v>2006</v>
      </c>
      <c r="C576" s="7">
        <v>6.4784736989928984</v>
      </c>
      <c r="D576" s="7">
        <v>0.43028527865826749</v>
      </c>
      <c r="E576" s="8" t="s">
        <v>997</v>
      </c>
      <c r="F576" s="8" t="s">
        <v>998</v>
      </c>
      <c r="G576" s="7">
        <v>6.4784736989928984</v>
      </c>
      <c r="H576" s="7">
        <v>0.43028527865826749</v>
      </c>
      <c r="I576">
        <f t="shared" si="8"/>
        <v>0</v>
      </c>
    </row>
    <row r="577" spans="1:9" x14ac:dyDescent="0.25">
      <c r="A577" s="7" t="s">
        <v>561</v>
      </c>
      <c r="B577" s="7">
        <v>2006</v>
      </c>
      <c r="C577" s="7">
        <v>0.40115555912209605</v>
      </c>
      <c r="D577" s="7">
        <v>6.6203908036753202E-3</v>
      </c>
      <c r="E577" s="8" t="s">
        <v>997</v>
      </c>
      <c r="F577" s="8" t="s">
        <v>998</v>
      </c>
      <c r="G577" s="7">
        <v>0.40115555912209605</v>
      </c>
      <c r="H577" s="7">
        <v>6.6203908036753202E-3</v>
      </c>
      <c r="I577">
        <f t="shared" si="8"/>
        <v>0</v>
      </c>
    </row>
    <row r="578" spans="1:9" x14ac:dyDescent="0.25">
      <c r="A578" s="7" t="s">
        <v>598</v>
      </c>
      <c r="B578" s="7">
        <v>2006</v>
      </c>
      <c r="C578" s="7">
        <v>0.22509328732496087</v>
      </c>
      <c r="D578" s="7">
        <v>2.7685270633551339E-3</v>
      </c>
      <c r="E578" s="8" t="s">
        <v>997</v>
      </c>
      <c r="F578" s="8" t="s">
        <v>998</v>
      </c>
      <c r="G578" s="7">
        <v>0.22509328732496087</v>
      </c>
      <c r="H578" s="7">
        <v>2.7685270633551339E-3</v>
      </c>
      <c r="I578">
        <f t="shared" si="8"/>
        <v>0</v>
      </c>
    </row>
    <row r="579" spans="1:9" x14ac:dyDescent="0.25">
      <c r="A579" s="7" t="s">
        <v>632</v>
      </c>
      <c r="B579" s="7">
        <v>2006</v>
      </c>
      <c r="C579" s="7">
        <v>0.16948200457408819</v>
      </c>
      <c r="D579" s="7">
        <v>9.6296593508004658E-4</v>
      </c>
      <c r="E579" s="8" t="s">
        <v>997</v>
      </c>
      <c r="F579" s="8" t="s">
        <v>998</v>
      </c>
      <c r="G579" s="7">
        <v>0.16948200457408819</v>
      </c>
      <c r="H579" s="7">
        <v>9.6296593508004658E-4</v>
      </c>
      <c r="I579">
        <f t="shared" si="8"/>
        <v>0</v>
      </c>
    </row>
    <row r="580" spans="1:9" x14ac:dyDescent="0.25">
      <c r="A580" s="7" t="s">
        <v>786</v>
      </c>
      <c r="B580" s="7">
        <v>2006</v>
      </c>
      <c r="C580" s="7">
        <v>6.8611322874453318E-2</v>
      </c>
      <c r="D580" s="7">
        <v>4.0123580628335275E-4</v>
      </c>
      <c r="E580" s="8" t="s">
        <v>997</v>
      </c>
      <c r="F580" s="8" t="s">
        <v>998</v>
      </c>
      <c r="G580" s="7">
        <v>6.8611322874453318E-2</v>
      </c>
      <c r="H580" s="7">
        <v>4.0123580628335275E-4</v>
      </c>
      <c r="I580">
        <f t="shared" si="8"/>
        <v>0</v>
      </c>
    </row>
    <row r="581" spans="1:9" x14ac:dyDescent="0.25">
      <c r="A581" s="7" t="s">
        <v>812</v>
      </c>
      <c r="B581" s="7">
        <v>2006</v>
      </c>
      <c r="C581" s="7">
        <v>3.8518637403201862E-2</v>
      </c>
      <c r="D581" s="7">
        <v>2.5679091602134572E-3</v>
      </c>
      <c r="E581" s="8" t="s">
        <v>997</v>
      </c>
      <c r="F581" s="8" t="s">
        <v>998</v>
      </c>
      <c r="G581" s="7">
        <v>3.8518637403201862E-2</v>
      </c>
      <c r="H581" s="7">
        <v>2.5679091602134572E-3</v>
      </c>
      <c r="I581">
        <f t="shared" si="8"/>
        <v>0</v>
      </c>
    </row>
    <row r="582" spans="1:9" x14ac:dyDescent="0.25">
      <c r="A582" s="7" t="s">
        <v>842</v>
      </c>
      <c r="B582" s="7">
        <v>2006</v>
      </c>
      <c r="C582" s="7">
        <v>0.4859366849897685</v>
      </c>
      <c r="D582" s="7">
        <v>3.0092685471251454E-3</v>
      </c>
      <c r="E582" s="8" t="s">
        <v>997</v>
      </c>
      <c r="F582" s="8" t="s">
        <v>998</v>
      </c>
      <c r="G582" s="7">
        <v>0.4859366849897685</v>
      </c>
      <c r="H582" s="7">
        <v>3.0092685471251454E-3</v>
      </c>
      <c r="I582">
        <f t="shared" si="8"/>
        <v>0</v>
      </c>
    </row>
    <row r="583" spans="1:9" x14ac:dyDescent="0.25">
      <c r="A583" s="7" t="s">
        <v>881</v>
      </c>
      <c r="B583" s="7">
        <v>2006</v>
      </c>
      <c r="C583" s="7">
        <v>3.6913694178068453E-2</v>
      </c>
      <c r="D583" s="7">
        <v>1.604943225133411E-3</v>
      </c>
      <c r="E583" s="8" t="s">
        <v>997</v>
      </c>
      <c r="F583" s="8" t="s">
        <v>998</v>
      </c>
      <c r="G583" s="7">
        <v>3.6913694178068453E-2</v>
      </c>
      <c r="H583" s="7">
        <v>1.604943225133411E-3</v>
      </c>
      <c r="I583">
        <f t="shared" si="8"/>
        <v>0</v>
      </c>
    </row>
    <row r="584" spans="1:9" x14ac:dyDescent="0.25">
      <c r="A584" s="150" t="s">
        <v>909</v>
      </c>
      <c r="B584" s="150">
        <v>2006</v>
      </c>
      <c r="C584" s="150">
        <v>4.369457930425711E-2</v>
      </c>
      <c r="D584" s="150">
        <v>3.811740159691851E-3</v>
      </c>
      <c r="E584" s="151" t="s">
        <v>997</v>
      </c>
      <c r="F584" s="151" t="s">
        <v>998</v>
      </c>
      <c r="G584" s="150">
        <v>4.369457930425711E-2</v>
      </c>
      <c r="H584" s="150">
        <f>'1b-5 Year Daily Totals'!G583</f>
        <v>1.3240781607350639E-3</v>
      </c>
      <c r="I584">
        <f t="shared" si="8"/>
        <v>0</v>
      </c>
    </row>
    <row r="585" spans="1:9" x14ac:dyDescent="0.25">
      <c r="A585" s="7" t="s">
        <v>938</v>
      </c>
      <c r="B585" s="7">
        <v>2006</v>
      </c>
      <c r="C585" s="7">
        <v>0.56550174537575737</v>
      </c>
      <c r="D585" s="7">
        <v>9.1481763832604417E-3</v>
      </c>
      <c r="E585" s="8" t="s">
        <v>997</v>
      </c>
      <c r="F585" s="8" t="s">
        <v>998</v>
      </c>
      <c r="G585" s="7">
        <v>0.56550174537575737</v>
      </c>
      <c r="H585" s="7">
        <v>9.1481763832604417E-3</v>
      </c>
      <c r="I585">
        <f t="shared" si="8"/>
        <v>0</v>
      </c>
    </row>
    <row r="586" spans="1:9" x14ac:dyDescent="0.25">
      <c r="A586" s="7" t="s">
        <v>967</v>
      </c>
      <c r="B586" s="7">
        <v>2006</v>
      </c>
      <c r="C586" s="7">
        <v>8.7068169963487541E-2</v>
      </c>
      <c r="D586" s="7">
        <v>5.6173012879669377E-4</v>
      </c>
      <c r="E586" s="8" t="s">
        <v>997</v>
      </c>
      <c r="F586" s="8" t="s">
        <v>998</v>
      </c>
      <c r="G586" s="7">
        <v>8.7068169963487541E-2</v>
      </c>
      <c r="H586" s="7">
        <v>5.6173012879669377E-4</v>
      </c>
      <c r="I586">
        <f t="shared" ref="I586:I649" si="9">IF(C586=G586,0,1)</f>
        <v>0</v>
      </c>
    </row>
    <row r="587" spans="1:9" x14ac:dyDescent="0.25">
      <c r="A587" s="7" t="s">
        <v>58</v>
      </c>
      <c r="B587" s="7">
        <v>2007</v>
      </c>
      <c r="C587" s="7">
        <v>0.11719684286055967</v>
      </c>
      <c r="D587" s="7">
        <v>5.5808020409790326E-4</v>
      </c>
      <c r="E587" s="8" t="s">
        <v>997</v>
      </c>
      <c r="F587" s="8" t="s">
        <v>998</v>
      </c>
      <c r="G587" s="7">
        <v>0.11719684286055967</v>
      </c>
      <c r="H587" s="7">
        <v>5.5808020409790326E-4</v>
      </c>
      <c r="I587">
        <f t="shared" si="9"/>
        <v>0</v>
      </c>
    </row>
    <row r="588" spans="1:9" x14ac:dyDescent="0.25">
      <c r="A588" s="7" t="s">
        <v>315</v>
      </c>
      <c r="B588" s="7">
        <v>2007</v>
      </c>
      <c r="C588" s="7">
        <v>0.15016343777405725</v>
      </c>
      <c r="D588" s="7">
        <v>1.1560232799170853E-3</v>
      </c>
      <c r="E588" s="8" t="s">
        <v>997</v>
      </c>
      <c r="F588" s="8" t="s">
        <v>998</v>
      </c>
      <c r="G588" s="7">
        <v>0.15016343777405725</v>
      </c>
      <c r="H588" s="7">
        <v>1.1560232799170853E-3</v>
      </c>
      <c r="I588">
        <f t="shared" si="9"/>
        <v>0</v>
      </c>
    </row>
    <row r="589" spans="1:9" x14ac:dyDescent="0.25">
      <c r="A589" s="7" t="s">
        <v>352</v>
      </c>
      <c r="B589" s="7">
        <v>2007</v>
      </c>
      <c r="C589" s="7">
        <v>0.20884158494777963</v>
      </c>
      <c r="D589" s="7">
        <v>1.6343777405724309E-3</v>
      </c>
      <c r="E589" s="8" t="s">
        <v>997</v>
      </c>
      <c r="F589" s="8" t="s">
        <v>998</v>
      </c>
      <c r="G589" s="7">
        <v>0.20884158494777963</v>
      </c>
      <c r="H589" s="7">
        <v>1.6343777405724309E-3</v>
      </c>
      <c r="I589">
        <f t="shared" si="9"/>
        <v>0</v>
      </c>
    </row>
    <row r="590" spans="1:9" x14ac:dyDescent="0.25">
      <c r="A590" s="7" t="s">
        <v>408</v>
      </c>
      <c r="B590" s="7">
        <v>2007</v>
      </c>
      <c r="C590" s="7">
        <v>0.87909591006936139</v>
      </c>
      <c r="D590" s="7">
        <v>1.4350633819660369E-2</v>
      </c>
      <c r="E590" s="8" t="s">
        <v>997</v>
      </c>
      <c r="F590" s="8" t="s">
        <v>998</v>
      </c>
      <c r="G590" s="7">
        <v>0.87909591006936139</v>
      </c>
      <c r="H590" s="7">
        <v>1.4350633819660369E-2</v>
      </c>
      <c r="I590">
        <f t="shared" si="9"/>
        <v>0</v>
      </c>
    </row>
    <row r="591" spans="1:9" x14ac:dyDescent="0.25">
      <c r="A591" s="7" t="s">
        <v>496</v>
      </c>
      <c r="B591" s="7">
        <v>2007</v>
      </c>
      <c r="C591" s="7">
        <v>0.14769193972733796</v>
      </c>
      <c r="D591" s="7">
        <v>7.175316909830184E-4</v>
      </c>
      <c r="E591" s="8" t="s">
        <v>997</v>
      </c>
      <c r="F591" s="8" t="s">
        <v>998</v>
      </c>
      <c r="G591" s="7">
        <v>0.14769193972733796</v>
      </c>
      <c r="H591" s="7">
        <v>7.175316909830184E-4</v>
      </c>
      <c r="I591">
        <f t="shared" si="9"/>
        <v>0</v>
      </c>
    </row>
    <row r="592" spans="1:9" x14ac:dyDescent="0.25">
      <c r="A592" s="7" t="s">
        <v>529</v>
      </c>
      <c r="B592" s="7">
        <v>2007</v>
      </c>
      <c r="C592" s="7">
        <v>1.2592681176751974</v>
      </c>
      <c r="D592" s="7">
        <v>1.6224188790560472E-2</v>
      </c>
      <c r="E592" s="8" t="s">
        <v>997</v>
      </c>
      <c r="F592" s="8" t="s">
        <v>998</v>
      </c>
      <c r="G592" s="7">
        <v>1.2592681176751974</v>
      </c>
      <c r="H592" s="7">
        <v>1.6224188790560472E-2</v>
      </c>
      <c r="I592">
        <f t="shared" si="9"/>
        <v>0</v>
      </c>
    </row>
    <row r="593" spans="1:9" x14ac:dyDescent="0.25">
      <c r="A593" s="7" t="s">
        <v>565</v>
      </c>
      <c r="B593" s="7">
        <v>2007</v>
      </c>
      <c r="C593" s="7">
        <v>0.10890536554253369</v>
      </c>
      <c r="D593" s="7">
        <v>8.2117515745834327E-3</v>
      </c>
      <c r="E593" s="8" t="s">
        <v>997</v>
      </c>
      <c r="F593" s="8" t="s">
        <v>998</v>
      </c>
      <c r="G593" s="7">
        <v>0.10890536554253369</v>
      </c>
      <c r="H593" s="7">
        <v>8.2117515745834327E-3</v>
      </c>
      <c r="I593">
        <f t="shared" si="9"/>
        <v>0</v>
      </c>
    </row>
    <row r="594" spans="1:9" x14ac:dyDescent="0.25">
      <c r="A594" s="7" t="s">
        <v>816</v>
      </c>
      <c r="B594" s="7">
        <v>2007</v>
      </c>
      <c r="C594" s="7">
        <v>1.0782906800605916</v>
      </c>
      <c r="D594" s="7">
        <v>4.313162720242366E-2</v>
      </c>
      <c r="E594" s="8" t="s">
        <v>997</v>
      </c>
      <c r="F594" s="8" t="s">
        <v>998</v>
      </c>
      <c r="G594" s="7">
        <v>1.0782906800605916</v>
      </c>
      <c r="H594" s="7">
        <v>4.313162720242366E-2</v>
      </c>
      <c r="I594">
        <f t="shared" si="9"/>
        <v>0</v>
      </c>
    </row>
    <row r="595" spans="1:9" x14ac:dyDescent="0.25">
      <c r="A595" s="7" t="s">
        <v>20</v>
      </c>
      <c r="B595" s="7">
        <v>2007</v>
      </c>
      <c r="C595" s="7">
        <v>3.6174360200908873</v>
      </c>
      <c r="D595" s="7">
        <v>2.6189906720880174E-2</v>
      </c>
      <c r="E595" s="8" t="s">
        <v>997</v>
      </c>
      <c r="F595" s="8" t="s">
        <v>998</v>
      </c>
      <c r="G595" s="7">
        <v>3.6174360200908873</v>
      </c>
      <c r="H595" s="7">
        <v>2.6189906720880174E-2</v>
      </c>
      <c r="I595">
        <f t="shared" si="9"/>
        <v>0</v>
      </c>
    </row>
    <row r="596" spans="1:9" x14ac:dyDescent="0.25">
      <c r="A596" s="7" t="s">
        <v>89</v>
      </c>
      <c r="B596" s="7">
        <v>2007</v>
      </c>
      <c r="C596" s="7">
        <v>0.5151877541258072</v>
      </c>
      <c r="D596" s="7">
        <v>3.7192059315953124E-2</v>
      </c>
      <c r="E596" s="8" t="s">
        <v>997</v>
      </c>
      <c r="F596" s="8" t="s">
        <v>998</v>
      </c>
      <c r="G596" s="7">
        <v>0.5151877541258072</v>
      </c>
      <c r="H596" s="7">
        <v>3.7192059315953124E-2</v>
      </c>
      <c r="I596">
        <f t="shared" si="9"/>
        <v>0</v>
      </c>
    </row>
    <row r="597" spans="1:9" x14ac:dyDescent="0.25">
      <c r="A597" s="7" t="s">
        <v>182</v>
      </c>
      <c r="B597" s="7">
        <v>2007</v>
      </c>
      <c r="C597" s="7">
        <v>7.3347683967152993E-2</v>
      </c>
      <c r="D597" s="7">
        <v>3.7471099418002075E-3</v>
      </c>
      <c r="E597" s="8" t="s">
        <v>997</v>
      </c>
      <c r="F597" s="8" t="s">
        <v>998</v>
      </c>
      <c r="G597" s="7">
        <v>7.3347683967152993E-2</v>
      </c>
      <c r="H597" s="7">
        <v>3.7471099418002075E-3</v>
      </c>
      <c r="I597">
        <f t="shared" si="9"/>
        <v>0</v>
      </c>
    </row>
    <row r="598" spans="1:9" x14ac:dyDescent="0.25">
      <c r="A598" s="7" t="s">
        <v>255</v>
      </c>
      <c r="B598" s="7">
        <v>2007</v>
      </c>
      <c r="C598" s="7">
        <v>0.25472375029897154</v>
      </c>
      <c r="D598" s="7">
        <v>7.175316909830184E-4</v>
      </c>
      <c r="E598" s="8" t="s">
        <v>997</v>
      </c>
      <c r="F598" s="8" t="s">
        <v>998</v>
      </c>
      <c r="G598" s="7">
        <v>0.25472375029897154</v>
      </c>
      <c r="H598" s="7">
        <v>7.175316909830184E-4</v>
      </c>
      <c r="I598">
        <f t="shared" si="9"/>
        <v>0</v>
      </c>
    </row>
    <row r="599" spans="1:9" x14ac:dyDescent="0.25">
      <c r="A599" s="7" t="s">
        <v>287</v>
      </c>
      <c r="B599" s="7">
        <v>2007</v>
      </c>
      <c r="C599" s="7">
        <v>4.060073347683967</v>
      </c>
      <c r="D599" s="7">
        <v>0.20250338834409631</v>
      </c>
      <c r="E599" s="8" t="s">
        <v>997</v>
      </c>
      <c r="F599" s="8" t="s">
        <v>998</v>
      </c>
      <c r="G599" s="7">
        <v>4.060073347683967</v>
      </c>
      <c r="H599" s="7">
        <v>0.20250338834409631</v>
      </c>
      <c r="I599">
        <f t="shared" si="9"/>
        <v>0</v>
      </c>
    </row>
    <row r="600" spans="1:9" x14ac:dyDescent="0.25">
      <c r="A600" s="7" t="s">
        <v>464</v>
      </c>
      <c r="B600" s="7">
        <v>2007</v>
      </c>
      <c r="C600" s="7">
        <v>0.99597384995615079</v>
      </c>
      <c r="D600" s="7">
        <v>5.9794307581918201E-3</v>
      </c>
      <c r="E600" s="8" t="s">
        <v>997</v>
      </c>
      <c r="F600" s="8" t="s">
        <v>998</v>
      </c>
      <c r="G600" s="7">
        <v>0.99597384995615079</v>
      </c>
      <c r="H600" s="7">
        <v>5.9794307581918201E-3</v>
      </c>
      <c r="I600">
        <f t="shared" si="9"/>
        <v>0</v>
      </c>
    </row>
    <row r="601" spans="1:9" x14ac:dyDescent="0.25">
      <c r="A601" s="7" t="s">
        <v>569</v>
      </c>
      <c r="B601" s="7">
        <v>2007</v>
      </c>
      <c r="C601" s="7">
        <v>4.9449095112811925</v>
      </c>
      <c r="D601" s="7">
        <v>3.683329347046161E-2</v>
      </c>
      <c r="E601" s="8" t="s">
        <v>997</v>
      </c>
      <c r="F601" s="8" t="s">
        <v>998</v>
      </c>
      <c r="G601" s="7">
        <v>4.9449095112811925</v>
      </c>
      <c r="H601" s="7">
        <v>3.683329347046161E-2</v>
      </c>
      <c r="I601">
        <f t="shared" si="9"/>
        <v>0</v>
      </c>
    </row>
    <row r="602" spans="1:9" x14ac:dyDescent="0.25">
      <c r="A602" s="7" t="s">
        <v>604</v>
      </c>
      <c r="B602" s="7">
        <v>2007</v>
      </c>
      <c r="C602" s="7">
        <v>0.10471976401179942</v>
      </c>
      <c r="D602" s="7">
        <v>4.3849158893406682E-4</v>
      </c>
      <c r="E602" s="8" t="s">
        <v>997</v>
      </c>
      <c r="F602" s="8" t="s">
        <v>998</v>
      </c>
      <c r="G602" s="7">
        <v>0.10471976401179942</v>
      </c>
      <c r="H602" s="7">
        <v>4.3849158893406682E-4</v>
      </c>
      <c r="I602">
        <f t="shared" si="9"/>
        <v>0</v>
      </c>
    </row>
    <row r="603" spans="1:9" x14ac:dyDescent="0.25">
      <c r="A603" s="7" t="s">
        <v>670</v>
      </c>
      <c r="B603" s="7">
        <v>2007</v>
      </c>
      <c r="C603" s="7">
        <v>8.1320258311408752E-2</v>
      </c>
      <c r="D603" s="7">
        <v>4.7835446065534564E-4</v>
      </c>
      <c r="E603" s="8" t="s">
        <v>997</v>
      </c>
      <c r="F603" s="8" t="s">
        <v>998</v>
      </c>
      <c r="G603" s="7">
        <v>8.1320258311408752E-2</v>
      </c>
      <c r="H603" s="7">
        <v>4.7835446065534564E-4</v>
      </c>
      <c r="I603">
        <f t="shared" si="9"/>
        <v>0</v>
      </c>
    </row>
    <row r="604" spans="1:9" x14ac:dyDescent="0.25">
      <c r="A604" s="7" t="s">
        <v>729</v>
      </c>
      <c r="B604" s="7">
        <v>2007</v>
      </c>
      <c r="C604" s="7">
        <v>1.4918281112971379</v>
      </c>
      <c r="D604" s="7">
        <v>1.1002152595072949E-2</v>
      </c>
      <c r="E604" s="8" t="s">
        <v>997</v>
      </c>
      <c r="F604" s="8" t="s">
        <v>998</v>
      </c>
      <c r="G604" s="7">
        <v>1.4918281112971379</v>
      </c>
      <c r="H604" s="7">
        <v>1.1002152595072949E-2</v>
      </c>
      <c r="I604">
        <f t="shared" si="9"/>
        <v>0</v>
      </c>
    </row>
    <row r="605" spans="1:9" x14ac:dyDescent="0.25">
      <c r="A605" s="7" t="s">
        <v>819</v>
      </c>
      <c r="B605" s="7">
        <v>2007</v>
      </c>
      <c r="C605" s="7">
        <v>4.7994897552419674E-2</v>
      </c>
      <c r="D605" s="7">
        <v>2.7904010204895163E-4</v>
      </c>
      <c r="E605" s="8" t="s">
        <v>997</v>
      </c>
      <c r="F605" s="8" t="s">
        <v>998</v>
      </c>
      <c r="G605" s="7">
        <v>4.7994897552419674E-2</v>
      </c>
      <c r="H605" s="7">
        <v>2.7904010204895163E-4</v>
      </c>
      <c r="I605">
        <f t="shared" si="9"/>
        <v>0</v>
      </c>
    </row>
    <row r="606" spans="1:9" x14ac:dyDescent="0.25">
      <c r="A606" s="7" t="s">
        <v>888</v>
      </c>
      <c r="B606" s="7">
        <v>2007</v>
      </c>
      <c r="C606" s="7">
        <v>0.60842701108187836</v>
      </c>
      <c r="D606" s="7">
        <v>4.5443673762257837E-3</v>
      </c>
      <c r="E606" s="8" t="s">
        <v>997</v>
      </c>
      <c r="F606" s="8" t="s">
        <v>998</v>
      </c>
      <c r="G606" s="7">
        <v>0.60842701108187836</v>
      </c>
      <c r="H606" s="7">
        <v>4.5443673762257837E-3</v>
      </c>
      <c r="I606">
        <f t="shared" si="9"/>
        <v>0</v>
      </c>
    </row>
    <row r="607" spans="1:9" x14ac:dyDescent="0.25">
      <c r="A607" s="7" t="s">
        <v>914</v>
      </c>
      <c r="B607" s="7">
        <v>2007</v>
      </c>
      <c r="C607" s="7">
        <v>4.7835446065534564E-4</v>
      </c>
      <c r="D607" s="7">
        <v>1.1958861516383641E-4</v>
      </c>
      <c r="E607" s="8" t="s">
        <v>997</v>
      </c>
      <c r="F607" s="8" t="s">
        <v>998</v>
      </c>
      <c r="G607" s="7">
        <v>4.7835446065534564E-4</v>
      </c>
      <c r="H607" s="7">
        <v>1.1958861516383641E-4</v>
      </c>
      <c r="I607">
        <f t="shared" si="9"/>
        <v>0</v>
      </c>
    </row>
    <row r="608" spans="1:9" x14ac:dyDescent="0.25">
      <c r="A608" s="7" t="s">
        <v>947</v>
      </c>
      <c r="B608" s="7">
        <v>2007</v>
      </c>
      <c r="C608" s="7">
        <v>2.3120465598341707E-3</v>
      </c>
      <c r="D608" s="7">
        <v>7.9725743442557597E-5</v>
      </c>
      <c r="E608" s="8" t="s">
        <v>997</v>
      </c>
      <c r="F608" s="8" t="s">
        <v>998</v>
      </c>
      <c r="G608" s="7">
        <v>2.3120465598341707E-3</v>
      </c>
      <c r="H608" s="7">
        <v>7.9725743442557597E-5</v>
      </c>
      <c r="I608">
        <f t="shared" si="9"/>
        <v>0</v>
      </c>
    </row>
    <row r="609" spans="1:9" x14ac:dyDescent="0.25">
      <c r="A609" s="7" t="s">
        <v>972</v>
      </c>
      <c r="B609" s="7">
        <v>2007</v>
      </c>
      <c r="C609" s="7">
        <v>2.2652076855616681</v>
      </c>
      <c r="D609" s="7">
        <v>3.8188631108985092E-2</v>
      </c>
      <c r="E609" s="8" t="s">
        <v>997</v>
      </c>
      <c r="F609" s="8" t="s">
        <v>998</v>
      </c>
      <c r="G609" s="7">
        <v>2.2652076855616681</v>
      </c>
      <c r="H609" s="7">
        <v>3.8188631108985092E-2</v>
      </c>
      <c r="I609">
        <f t="shared" si="9"/>
        <v>0</v>
      </c>
    </row>
    <row r="610" spans="1:9" x14ac:dyDescent="0.25">
      <c r="A610" s="7" t="s">
        <v>24</v>
      </c>
      <c r="B610" s="7">
        <v>2007</v>
      </c>
      <c r="C610" s="7">
        <v>0.21083472853384358</v>
      </c>
      <c r="D610" s="7">
        <v>1.0762975364745277E-3</v>
      </c>
      <c r="E610" s="8" t="s">
        <v>997</v>
      </c>
      <c r="F610" s="8" t="s">
        <v>998</v>
      </c>
      <c r="G610" s="7">
        <v>0.21083472853384358</v>
      </c>
      <c r="H610" s="7">
        <v>1.0762975364745277E-3</v>
      </c>
      <c r="I610">
        <f t="shared" si="9"/>
        <v>0</v>
      </c>
    </row>
    <row r="611" spans="1:9" x14ac:dyDescent="0.25">
      <c r="A611" s="7" t="s">
        <v>63</v>
      </c>
      <c r="B611" s="7">
        <v>2007</v>
      </c>
      <c r="C611" s="7">
        <v>0.49709001036434664</v>
      </c>
      <c r="D611" s="7">
        <v>3.5876584549150922E-3</v>
      </c>
      <c r="E611" s="8" t="s">
        <v>997</v>
      </c>
      <c r="F611" s="8" t="s">
        <v>998</v>
      </c>
      <c r="G611" s="7">
        <v>0.49709001036434664</v>
      </c>
      <c r="H611" s="7">
        <v>3.5876584549150922E-3</v>
      </c>
      <c r="I611">
        <f t="shared" si="9"/>
        <v>0</v>
      </c>
    </row>
    <row r="612" spans="1:9" x14ac:dyDescent="0.25">
      <c r="A612" s="7" t="s">
        <v>153</v>
      </c>
      <c r="B612" s="7">
        <v>2007</v>
      </c>
      <c r="C612" s="7">
        <v>0.64135374312365467</v>
      </c>
      <c r="D612" s="7">
        <v>6.6969624491748387E-3</v>
      </c>
      <c r="E612" s="8" t="s">
        <v>997</v>
      </c>
      <c r="F612" s="8" t="s">
        <v>998</v>
      </c>
      <c r="G612" s="7">
        <v>0.64135374312365467</v>
      </c>
      <c r="H612" s="7">
        <v>6.6969624491748387E-3</v>
      </c>
      <c r="I612">
        <f t="shared" si="9"/>
        <v>0</v>
      </c>
    </row>
    <row r="613" spans="1:9" x14ac:dyDescent="0.25">
      <c r="A613" s="7" t="s">
        <v>184</v>
      </c>
      <c r="B613" s="7">
        <v>2007</v>
      </c>
      <c r="C613" s="7">
        <v>0.6143665789683489</v>
      </c>
      <c r="D613" s="7">
        <v>5.4213505540939167E-3</v>
      </c>
      <c r="E613" s="8" t="s">
        <v>997</v>
      </c>
      <c r="F613" s="8" t="s">
        <v>998</v>
      </c>
      <c r="G613" s="7">
        <v>0.6143665789683489</v>
      </c>
      <c r="H613" s="7">
        <v>5.4213505540939167E-3</v>
      </c>
      <c r="I613">
        <f t="shared" si="9"/>
        <v>0</v>
      </c>
    </row>
    <row r="614" spans="1:9" x14ac:dyDescent="0.25">
      <c r="A614" s="7" t="s">
        <v>223</v>
      </c>
      <c r="B614" s="7">
        <v>2007</v>
      </c>
      <c r="C614" s="7">
        <v>1.212190066172367</v>
      </c>
      <c r="D614" s="7">
        <v>4.6679422785617479E-2</v>
      </c>
      <c r="E614" s="8" t="s">
        <v>997</v>
      </c>
      <c r="F614" s="8" t="s">
        <v>998</v>
      </c>
      <c r="G614" s="7">
        <v>1.212190066172367</v>
      </c>
      <c r="H614" s="7">
        <v>4.6679422785617479E-2</v>
      </c>
      <c r="I614">
        <f t="shared" si="9"/>
        <v>0</v>
      </c>
    </row>
    <row r="615" spans="1:9" x14ac:dyDescent="0.25">
      <c r="A615" s="7" t="s">
        <v>259</v>
      </c>
      <c r="B615" s="7">
        <v>2007</v>
      </c>
      <c r="C615" s="7">
        <v>0.17890456828509926</v>
      </c>
      <c r="D615" s="7">
        <v>6.3780594754046078E-4</v>
      </c>
      <c r="E615" s="8" t="s">
        <v>997</v>
      </c>
      <c r="F615" s="8" t="s">
        <v>998</v>
      </c>
      <c r="G615" s="7">
        <v>0.17890456828509926</v>
      </c>
      <c r="H615" s="7">
        <v>6.3780594754046078E-4</v>
      </c>
      <c r="I615">
        <f t="shared" si="9"/>
        <v>0</v>
      </c>
    </row>
    <row r="616" spans="1:9" x14ac:dyDescent="0.25">
      <c r="A616" s="7" t="s">
        <v>290</v>
      </c>
      <c r="B616" s="7">
        <v>2007</v>
      </c>
      <c r="C616" s="7">
        <v>6.278402296101411E-2</v>
      </c>
      <c r="D616" s="7">
        <v>8.3712030614685484E-4</v>
      </c>
      <c r="E616" s="8" t="s">
        <v>997</v>
      </c>
      <c r="F616" s="8" t="s">
        <v>998</v>
      </c>
      <c r="G616" s="7">
        <v>6.278402296101411E-2</v>
      </c>
      <c r="H616" s="7">
        <v>8.3712030614685484E-4</v>
      </c>
      <c r="I616">
        <f t="shared" si="9"/>
        <v>0</v>
      </c>
    </row>
    <row r="617" spans="1:9" x14ac:dyDescent="0.25">
      <c r="A617" s="7" t="s">
        <v>388</v>
      </c>
      <c r="B617" s="7">
        <v>2007</v>
      </c>
      <c r="C617" s="7">
        <v>0.28151160009567089</v>
      </c>
      <c r="D617" s="7">
        <v>7.7573148369608547E-2</v>
      </c>
      <c r="E617" s="8" t="s">
        <v>997</v>
      </c>
      <c r="F617" s="8" t="s">
        <v>998</v>
      </c>
      <c r="G617" s="7">
        <v>0.28151160009567089</v>
      </c>
      <c r="H617" s="7">
        <v>7.7573148369608547E-2</v>
      </c>
      <c r="I617">
        <f t="shared" si="9"/>
        <v>0</v>
      </c>
    </row>
    <row r="618" spans="1:9" x14ac:dyDescent="0.25">
      <c r="A618" s="7" t="s">
        <v>412</v>
      </c>
      <c r="B618" s="7">
        <v>2007</v>
      </c>
      <c r="C618" s="7">
        <v>1.1691381647133861</v>
      </c>
      <c r="D618" s="7">
        <v>4.71976401179941E-2</v>
      </c>
      <c r="E618" s="8" t="s">
        <v>997</v>
      </c>
      <c r="F618" s="8" t="s">
        <v>998</v>
      </c>
      <c r="G618" s="7">
        <v>1.1691381647133861</v>
      </c>
      <c r="H618" s="7">
        <v>4.71976401179941E-2</v>
      </c>
      <c r="I618">
        <f t="shared" si="9"/>
        <v>0</v>
      </c>
    </row>
    <row r="619" spans="1:9" x14ac:dyDescent="0.25">
      <c r="A619" s="7" t="s">
        <v>439</v>
      </c>
      <c r="B619" s="7">
        <v>2007</v>
      </c>
      <c r="C619" s="7">
        <v>0.45949932233118074</v>
      </c>
      <c r="D619" s="7">
        <v>8.0124372159770391E-3</v>
      </c>
      <c r="E619" s="8" t="s">
        <v>997</v>
      </c>
      <c r="F619" s="8" t="s">
        <v>998</v>
      </c>
      <c r="G619" s="7">
        <v>0.45949932233118074</v>
      </c>
      <c r="H619" s="7">
        <v>8.0124372159770391E-3</v>
      </c>
      <c r="I619">
        <f t="shared" si="9"/>
        <v>0</v>
      </c>
    </row>
    <row r="620" spans="1:9" x14ac:dyDescent="0.25">
      <c r="A620" s="7" t="s">
        <v>467</v>
      </c>
      <c r="B620" s="7">
        <v>2007</v>
      </c>
      <c r="C620" s="7">
        <v>0.12943474447899225</v>
      </c>
      <c r="D620" s="7">
        <v>4.823407478274735E-3</v>
      </c>
      <c r="E620" s="8" t="s">
        <v>997</v>
      </c>
      <c r="F620" s="8" t="s">
        <v>998</v>
      </c>
      <c r="G620" s="7">
        <v>0.12943474447899225</v>
      </c>
      <c r="H620" s="7">
        <v>4.823407478274735E-3</v>
      </c>
      <c r="I620">
        <f t="shared" si="9"/>
        <v>0</v>
      </c>
    </row>
    <row r="621" spans="1:9" x14ac:dyDescent="0.25">
      <c r="A621" s="7" t="s">
        <v>503</v>
      </c>
      <c r="B621" s="7">
        <v>2007</v>
      </c>
      <c r="C621" s="7">
        <v>0.33381168779398868</v>
      </c>
      <c r="D621" s="7">
        <v>1.0842701108187833E-2</v>
      </c>
      <c r="E621" s="8" t="s">
        <v>997</v>
      </c>
      <c r="F621" s="8" t="s">
        <v>998</v>
      </c>
      <c r="G621" s="7">
        <v>0.33381168779398868</v>
      </c>
      <c r="H621" s="7">
        <v>1.0842701108187833E-2</v>
      </c>
      <c r="I621">
        <f t="shared" si="9"/>
        <v>0</v>
      </c>
    </row>
    <row r="622" spans="1:9" x14ac:dyDescent="0.25">
      <c r="A622" s="7" t="s">
        <v>534</v>
      </c>
      <c r="B622" s="7">
        <v>2007</v>
      </c>
      <c r="C622" s="7">
        <v>1.4669536793430599E-2</v>
      </c>
      <c r="D622" s="7">
        <v>1.5945148688511519E-4</v>
      </c>
      <c r="E622" s="8" t="s">
        <v>997</v>
      </c>
      <c r="F622" s="8" t="s">
        <v>998</v>
      </c>
      <c r="G622" s="7">
        <v>1.4669536793430599E-2</v>
      </c>
      <c r="H622" s="7">
        <v>1.5945148688511519E-4</v>
      </c>
      <c r="I622">
        <f t="shared" si="9"/>
        <v>0</v>
      </c>
    </row>
    <row r="623" spans="1:9" x14ac:dyDescent="0.25">
      <c r="A623" s="7" t="s">
        <v>572</v>
      </c>
      <c r="B623" s="7">
        <v>2007</v>
      </c>
      <c r="C623" s="7">
        <v>0.62273778202981744</v>
      </c>
      <c r="D623" s="7">
        <v>8.1718887028621543E-3</v>
      </c>
      <c r="E623" s="8" t="s">
        <v>997</v>
      </c>
      <c r="F623" s="8" t="s">
        <v>998</v>
      </c>
      <c r="G623" s="7">
        <v>0.62273778202981744</v>
      </c>
      <c r="H623" s="7">
        <v>8.1718887028621543E-3</v>
      </c>
      <c r="I623">
        <f t="shared" si="9"/>
        <v>0</v>
      </c>
    </row>
    <row r="624" spans="1:9" x14ac:dyDescent="0.25">
      <c r="A624" s="7" t="s">
        <v>641</v>
      </c>
      <c r="B624" s="7">
        <v>2007</v>
      </c>
      <c r="C624" s="7">
        <v>3.0323686518376785</v>
      </c>
      <c r="D624" s="7">
        <v>1.0284620904089931E-2</v>
      </c>
      <c r="E624" s="8" t="s">
        <v>997</v>
      </c>
      <c r="F624" s="8" t="s">
        <v>998</v>
      </c>
      <c r="G624" s="7">
        <v>3.0323686518376785</v>
      </c>
      <c r="H624" s="7">
        <v>1.0284620904089931E-2</v>
      </c>
      <c r="I624">
        <f t="shared" si="9"/>
        <v>0</v>
      </c>
    </row>
    <row r="625" spans="1:9" x14ac:dyDescent="0.25">
      <c r="A625" s="7" t="s">
        <v>673</v>
      </c>
      <c r="B625" s="7">
        <v>2007</v>
      </c>
      <c r="C625" s="7">
        <v>3.2828669377341946</v>
      </c>
      <c r="D625" s="7">
        <v>1.1998724388104919E-2</v>
      </c>
      <c r="E625" s="8" t="s">
        <v>997</v>
      </c>
      <c r="F625" s="8" t="s">
        <v>998</v>
      </c>
      <c r="G625" s="7">
        <v>3.2828669377341946</v>
      </c>
      <c r="H625" s="7">
        <v>1.1998724388104919E-2</v>
      </c>
      <c r="I625">
        <f t="shared" si="9"/>
        <v>0</v>
      </c>
    </row>
    <row r="626" spans="1:9" x14ac:dyDescent="0.25">
      <c r="A626" s="7" t="s">
        <v>702</v>
      </c>
      <c r="B626" s="7">
        <v>2007</v>
      </c>
      <c r="C626" s="7">
        <v>7.5184565096069518</v>
      </c>
      <c r="D626" s="7">
        <v>9.8461293151558632E-2</v>
      </c>
      <c r="E626" s="8" t="s">
        <v>997</v>
      </c>
      <c r="F626" s="8" t="s">
        <v>998</v>
      </c>
      <c r="G626" s="7">
        <v>7.5184565096069518</v>
      </c>
      <c r="H626" s="7">
        <v>9.8461293151558632E-2</v>
      </c>
      <c r="I626">
        <f t="shared" si="9"/>
        <v>0</v>
      </c>
    </row>
    <row r="627" spans="1:9" x14ac:dyDescent="0.25">
      <c r="A627" s="7" t="s">
        <v>734</v>
      </c>
      <c r="B627" s="7">
        <v>2007</v>
      </c>
      <c r="C627" s="7">
        <v>7.0496292752929923</v>
      </c>
      <c r="D627" s="7">
        <v>3.7909591006936139E-2</v>
      </c>
      <c r="E627" s="8" t="s">
        <v>997</v>
      </c>
      <c r="F627" s="8" t="s">
        <v>998</v>
      </c>
      <c r="G627" s="7">
        <v>7.0496292752929923</v>
      </c>
      <c r="H627" s="7">
        <v>3.7909591006936139E-2</v>
      </c>
      <c r="I627">
        <f t="shared" si="9"/>
        <v>0</v>
      </c>
    </row>
    <row r="628" spans="1:9" x14ac:dyDescent="0.25">
      <c r="A628" s="7" t="s">
        <v>761</v>
      </c>
      <c r="B628" s="7">
        <v>2007</v>
      </c>
      <c r="C628" s="7">
        <v>1.4191182332775254</v>
      </c>
      <c r="D628" s="7">
        <v>5.827951845650961E-2</v>
      </c>
      <c r="E628" s="8" t="s">
        <v>997</v>
      </c>
      <c r="F628" s="8" t="s">
        <v>998</v>
      </c>
      <c r="G628" s="7">
        <v>1.4191182332775254</v>
      </c>
      <c r="H628" s="7">
        <v>5.827951845650961E-2</v>
      </c>
      <c r="I628">
        <f t="shared" si="9"/>
        <v>0</v>
      </c>
    </row>
    <row r="629" spans="1:9" x14ac:dyDescent="0.25">
      <c r="A629" s="7" t="s">
        <v>795</v>
      </c>
      <c r="B629" s="7">
        <v>2007</v>
      </c>
      <c r="C629" s="7">
        <v>0.5983815674081161</v>
      </c>
      <c r="D629" s="7">
        <v>1.6782268994658376E-2</v>
      </c>
      <c r="E629" s="8" t="s">
        <v>997</v>
      </c>
      <c r="F629" s="8" t="s">
        <v>998</v>
      </c>
      <c r="G629" s="7">
        <v>0.5983815674081161</v>
      </c>
      <c r="H629" s="7">
        <v>1.6782268994658376E-2</v>
      </c>
      <c r="I629">
        <f t="shared" si="9"/>
        <v>0</v>
      </c>
    </row>
    <row r="630" spans="1:9" x14ac:dyDescent="0.25">
      <c r="A630" s="7" t="s">
        <v>823</v>
      </c>
      <c r="B630" s="7">
        <v>2007</v>
      </c>
      <c r="C630" s="7">
        <v>1.5034680698397513</v>
      </c>
      <c r="D630" s="7">
        <v>7.3148369608546593E-2</v>
      </c>
      <c r="E630" s="8" t="s">
        <v>997</v>
      </c>
      <c r="F630" s="8" t="s">
        <v>998</v>
      </c>
      <c r="G630" s="7">
        <v>1.5034680698397513</v>
      </c>
      <c r="H630" s="7">
        <v>7.3148369608546593E-2</v>
      </c>
      <c r="I630">
        <f t="shared" si="9"/>
        <v>0</v>
      </c>
    </row>
    <row r="631" spans="1:9" x14ac:dyDescent="0.25">
      <c r="A631" s="7" t="s">
        <v>852</v>
      </c>
      <c r="B631" s="7">
        <v>2007</v>
      </c>
      <c r="C631" s="7">
        <v>0.29681894283664195</v>
      </c>
      <c r="D631" s="7">
        <v>2.8302638922107948E-3</v>
      </c>
      <c r="E631" s="8" t="s">
        <v>997</v>
      </c>
      <c r="F631" s="8" t="s">
        <v>998</v>
      </c>
      <c r="G631" s="7">
        <v>0.29681894283664195</v>
      </c>
      <c r="H631" s="7">
        <v>2.8302638922107948E-3</v>
      </c>
      <c r="I631">
        <f t="shared" si="9"/>
        <v>0</v>
      </c>
    </row>
    <row r="632" spans="1:9" x14ac:dyDescent="0.25">
      <c r="A632" s="7" t="s">
        <v>918</v>
      </c>
      <c r="B632" s="7">
        <v>2007</v>
      </c>
      <c r="C632" s="7">
        <v>4.4646416327832256E-2</v>
      </c>
      <c r="D632" s="7">
        <v>2.7904010204895163E-4</v>
      </c>
      <c r="E632" s="8" t="s">
        <v>997</v>
      </c>
      <c r="F632" s="8" t="s">
        <v>998</v>
      </c>
      <c r="G632" s="7">
        <v>4.4646416327832256E-2</v>
      </c>
      <c r="H632" s="7">
        <v>2.7904010204895163E-4</v>
      </c>
      <c r="I632">
        <f t="shared" si="9"/>
        <v>0</v>
      </c>
    </row>
    <row r="633" spans="1:9" x14ac:dyDescent="0.25">
      <c r="A633" s="7" t="s">
        <v>94</v>
      </c>
      <c r="B633" s="7">
        <v>2007</v>
      </c>
      <c r="C633" s="7">
        <v>0.4184007015865423</v>
      </c>
      <c r="D633" s="7">
        <v>1.2756118950809216E-3</v>
      </c>
      <c r="E633" s="8" t="s">
        <v>997</v>
      </c>
      <c r="F633" s="8" t="s">
        <v>998</v>
      </c>
      <c r="G633" s="7">
        <v>0.4184007015865423</v>
      </c>
      <c r="H633" s="7">
        <v>1.2756118950809216E-3</v>
      </c>
      <c r="I633">
        <f t="shared" si="9"/>
        <v>0</v>
      </c>
    </row>
    <row r="634" spans="1:9" x14ac:dyDescent="0.25">
      <c r="A634" s="7" t="s">
        <v>124</v>
      </c>
      <c r="B634" s="7">
        <v>2007</v>
      </c>
      <c r="C634" s="7">
        <v>5.8598421430279837E-2</v>
      </c>
      <c r="D634" s="7">
        <v>8.3712030614685484E-4</v>
      </c>
      <c r="E634" s="8" t="s">
        <v>997</v>
      </c>
      <c r="F634" s="8" t="s">
        <v>998</v>
      </c>
      <c r="G634" s="7">
        <v>5.8598421430279837E-2</v>
      </c>
      <c r="H634" s="7">
        <v>8.3712030614685484E-4</v>
      </c>
      <c r="I634">
        <f t="shared" si="9"/>
        <v>0</v>
      </c>
    </row>
    <row r="635" spans="1:9" x14ac:dyDescent="0.25">
      <c r="A635" s="7" t="s">
        <v>156</v>
      </c>
      <c r="B635" s="7">
        <v>2007</v>
      </c>
      <c r="C635" s="7">
        <v>0.54269313561348964</v>
      </c>
      <c r="D635" s="7">
        <v>9.8620744638443752E-2</v>
      </c>
      <c r="E635" s="8" t="s">
        <v>997</v>
      </c>
      <c r="F635" s="8" t="s">
        <v>998</v>
      </c>
      <c r="G635" s="7">
        <v>0.54269313561348964</v>
      </c>
      <c r="H635" s="7">
        <v>9.8620744638443752E-2</v>
      </c>
      <c r="I635">
        <f t="shared" si="9"/>
        <v>0</v>
      </c>
    </row>
    <row r="636" spans="1:9" x14ac:dyDescent="0.25">
      <c r="A636" s="7" t="s">
        <v>188</v>
      </c>
      <c r="B636" s="7">
        <v>2007</v>
      </c>
      <c r="C636" s="7">
        <v>0.39735310531770707</v>
      </c>
      <c r="D636" s="7">
        <v>1.3513513513513514E-2</v>
      </c>
      <c r="E636" s="8" t="s">
        <v>997</v>
      </c>
      <c r="F636" s="8" t="s">
        <v>998</v>
      </c>
      <c r="G636" s="7">
        <v>0.39735310531770707</v>
      </c>
      <c r="H636" s="7">
        <v>1.3513513513513514E-2</v>
      </c>
      <c r="I636">
        <f t="shared" si="9"/>
        <v>0</v>
      </c>
    </row>
    <row r="637" spans="1:9" x14ac:dyDescent="0.25">
      <c r="A637" s="7" t="s">
        <v>227</v>
      </c>
      <c r="B637" s="7">
        <v>2007</v>
      </c>
      <c r="C637" s="7">
        <v>0.19373355656541497</v>
      </c>
      <c r="D637" s="7">
        <v>7.175316909830184E-4</v>
      </c>
      <c r="E637" s="8" t="s">
        <v>997</v>
      </c>
      <c r="F637" s="8" t="s">
        <v>998</v>
      </c>
      <c r="G637" s="7">
        <v>0.19373355656541497</v>
      </c>
      <c r="H637" s="7">
        <v>7.175316909830184E-4</v>
      </c>
      <c r="I637">
        <f t="shared" si="9"/>
        <v>0</v>
      </c>
    </row>
    <row r="638" spans="1:9" x14ac:dyDescent="0.25">
      <c r="A638" s="7" t="s">
        <v>263</v>
      </c>
      <c r="B638" s="7">
        <v>2007</v>
      </c>
      <c r="C638" s="7">
        <v>0.7312445188551383</v>
      </c>
      <c r="D638" s="7">
        <v>8.6502431635175001E-3</v>
      </c>
      <c r="E638" s="8" t="s">
        <v>997</v>
      </c>
      <c r="F638" s="8" t="s">
        <v>998</v>
      </c>
      <c r="G638" s="7">
        <v>0.7312445188551383</v>
      </c>
      <c r="H638" s="7">
        <v>8.6502431635175001E-3</v>
      </c>
      <c r="I638">
        <f t="shared" si="9"/>
        <v>0</v>
      </c>
    </row>
    <row r="639" spans="1:9" x14ac:dyDescent="0.25">
      <c r="A639" s="7" t="s">
        <v>291</v>
      </c>
      <c r="B639" s="7">
        <v>2007</v>
      </c>
      <c r="C639" s="7">
        <v>2.5711552260224826E-2</v>
      </c>
      <c r="D639" s="7">
        <v>1.1958861516383641E-4</v>
      </c>
      <c r="E639" s="8" t="s">
        <v>997</v>
      </c>
      <c r="F639" s="8" t="s">
        <v>998</v>
      </c>
      <c r="G639" s="7">
        <v>2.5711552260224826E-2</v>
      </c>
      <c r="H639" s="7">
        <v>1.1958861516383641E-4</v>
      </c>
      <c r="I639">
        <f t="shared" si="9"/>
        <v>0</v>
      </c>
    </row>
    <row r="640" spans="1:9" x14ac:dyDescent="0.25">
      <c r="A640" s="7" t="s">
        <v>323</v>
      </c>
      <c r="B640" s="7">
        <v>2007</v>
      </c>
      <c r="C640" s="7">
        <v>0.32288926094235831</v>
      </c>
      <c r="D640" s="7">
        <v>1.9931435860639402E-3</v>
      </c>
      <c r="E640" s="8" t="s">
        <v>997</v>
      </c>
      <c r="F640" s="8" t="s">
        <v>998</v>
      </c>
      <c r="G640" s="7">
        <v>0.32288926094235831</v>
      </c>
      <c r="H640" s="7">
        <v>1.9931435860639402E-3</v>
      </c>
      <c r="I640">
        <f t="shared" si="9"/>
        <v>0</v>
      </c>
    </row>
    <row r="641" spans="1:9" x14ac:dyDescent="0.25">
      <c r="A641" s="7" t="s">
        <v>357</v>
      </c>
      <c r="B641" s="7">
        <v>2007</v>
      </c>
      <c r="C641" s="7">
        <v>6.5375109622897234E-2</v>
      </c>
      <c r="D641" s="7">
        <v>7.9725743442557603E-4</v>
      </c>
      <c r="E641" s="8" t="s">
        <v>997</v>
      </c>
      <c r="F641" s="8" t="s">
        <v>998</v>
      </c>
      <c r="G641" s="7">
        <v>6.5375109622897234E-2</v>
      </c>
      <c r="H641" s="7">
        <v>7.9725743442557603E-4</v>
      </c>
      <c r="I641">
        <f t="shared" si="9"/>
        <v>0</v>
      </c>
    </row>
    <row r="642" spans="1:9" x14ac:dyDescent="0.25">
      <c r="A642" s="7" t="s">
        <v>391</v>
      </c>
      <c r="B642" s="7">
        <v>2007</v>
      </c>
      <c r="C642" s="7">
        <v>3.0136331021286773E-2</v>
      </c>
      <c r="D642" s="7">
        <v>8.3712030614685484E-4</v>
      </c>
      <c r="E642" s="8" t="s">
        <v>997</v>
      </c>
      <c r="F642" s="8" t="s">
        <v>998</v>
      </c>
      <c r="G642" s="7">
        <v>3.0136331021286773E-2</v>
      </c>
      <c r="H642" s="7">
        <v>8.3712030614685484E-4</v>
      </c>
      <c r="I642">
        <f t="shared" si="9"/>
        <v>0</v>
      </c>
    </row>
    <row r="643" spans="1:9" x14ac:dyDescent="0.25">
      <c r="A643" s="7" t="s">
        <v>415</v>
      </c>
      <c r="B643" s="7">
        <v>2007</v>
      </c>
      <c r="C643" s="7">
        <v>0.3559754444710197</v>
      </c>
      <c r="D643" s="7">
        <v>2.4316351749980067E-3</v>
      </c>
      <c r="E643" s="8" t="s">
        <v>997</v>
      </c>
      <c r="F643" s="8" t="s">
        <v>998</v>
      </c>
      <c r="G643" s="7">
        <v>0.3559754444710197</v>
      </c>
      <c r="H643" s="7">
        <v>2.4316351749980067E-3</v>
      </c>
      <c r="I643">
        <f t="shared" si="9"/>
        <v>0</v>
      </c>
    </row>
    <row r="644" spans="1:9" x14ac:dyDescent="0.25">
      <c r="A644" s="7" t="s">
        <v>441</v>
      </c>
      <c r="B644" s="7">
        <v>2007</v>
      </c>
      <c r="C644" s="7">
        <v>0.36474527624970104</v>
      </c>
      <c r="D644" s="7">
        <v>2.98971537909591E-3</v>
      </c>
      <c r="E644" s="8" t="s">
        <v>997</v>
      </c>
      <c r="F644" s="8" t="s">
        <v>998</v>
      </c>
      <c r="G644" s="7">
        <v>0.36474527624970104</v>
      </c>
      <c r="H644" s="7">
        <v>2.98971537909591E-3</v>
      </c>
      <c r="I644">
        <f t="shared" si="9"/>
        <v>0</v>
      </c>
    </row>
    <row r="645" spans="1:9" x14ac:dyDescent="0.25">
      <c r="A645" s="7" t="s">
        <v>506</v>
      </c>
      <c r="B645" s="7">
        <v>2007</v>
      </c>
      <c r="C645" s="7">
        <v>0.13541417523718408</v>
      </c>
      <c r="D645" s="7">
        <v>3.1491668659810253E-3</v>
      </c>
      <c r="E645" s="8" t="s">
        <v>997</v>
      </c>
      <c r="F645" s="8" t="s">
        <v>998</v>
      </c>
      <c r="G645" s="7">
        <v>0.13541417523718408</v>
      </c>
      <c r="H645" s="7">
        <v>3.1491668659810253E-3</v>
      </c>
      <c r="I645">
        <f t="shared" si="9"/>
        <v>0</v>
      </c>
    </row>
    <row r="646" spans="1:9" x14ac:dyDescent="0.25">
      <c r="A646" s="7" t="s">
        <v>538</v>
      </c>
      <c r="B646" s="7">
        <v>2007</v>
      </c>
      <c r="C646" s="7">
        <v>0.73945627042972173</v>
      </c>
      <c r="D646" s="7">
        <v>6.7766881926173963E-3</v>
      </c>
      <c r="E646" s="8" t="s">
        <v>997</v>
      </c>
      <c r="F646" s="8" t="s">
        <v>998</v>
      </c>
      <c r="G646" s="7">
        <v>0.73945627042972173</v>
      </c>
      <c r="H646" s="7">
        <v>6.7766881926173963E-3</v>
      </c>
      <c r="I646">
        <f t="shared" si="9"/>
        <v>0</v>
      </c>
    </row>
    <row r="647" spans="1:9" x14ac:dyDescent="0.25">
      <c r="A647" s="7" t="s">
        <v>576</v>
      </c>
      <c r="B647" s="7">
        <v>2007</v>
      </c>
      <c r="C647" s="7">
        <v>1.1760344415211672</v>
      </c>
      <c r="D647" s="7">
        <v>1.6024874431954078E-2</v>
      </c>
      <c r="E647" s="8" t="s">
        <v>997</v>
      </c>
      <c r="F647" s="8" t="s">
        <v>998</v>
      </c>
      <c r="G647" s="7">
        <v>1.1760344415211672</v>
      </c>
      <c r="H647" s="7">
        <v>1.6024874431954078E-2</v>
      </c>
      <c r="I647">
        <f t="shared" si="9"/>
        <v>0</v>
      </c>
    </row>
    <row r="648" spans="1:9" x14ac:dyDescent="0.25">
      <c r="A648" s="7" t="s">
        <v>610</v>
      </c>
      <c r="B648" s="7">
        <v>2007</v>
      </c>
      <c r="C648" s="7">
        <v>0.44144144144144143</v>
      </c>
      <c r="D648" s="7">
        <v>9.0090090090090089E-3</v>
      </c>
      <c r="E648" s="8" t="s">
        <v>997</v>
      </c>
      <c r="F648" s="8" t="s">
        <v>998</v>
      </c>
      <c r="G648" s="7">
        <v>0.44144144144144143</v>
      </c>
      <c r="H648" s="7">
        <v>9.0090090090090089E-3</v>
      </c>
      <c r="I648">
        <f t="shared" si="9"/>
        <v>0</v>
      </c>
    </row>
    <row r="649" spans="1:9" x14ac:dyDescent="0.25">
      <c r="A649" s="7" t="s">
        <v>644</v>
      </c>
      <c r="B649" s="7">
        <v>2007</v>
      </c>
      <c r="C649" s="7">
        <v>0.49170852268197401</v>
      </c>
      <c r="D649" s="7">
        <v>8.0124372159770391E-3</v>
      </c>
      <c r="E649" s="8" t="s">
        <v>997</v>
      </c>
      <c r="F649" s="8" t="s">
        <v>998</v>
      </c>
      <c r="G649" s="7">
        <v>0.49170852268197401</v>
      </c>
      <c r="H649" s="7">
        <v>8.0124372159770391E-3</v>
      </c>
      <c r="I649">
        <f t="shared" si="9"/>
        <v>0</v>
      </c>
    </row>
    <row r="650" spans="1:9" x14ac:dyDescent="0.25">
      <c r="A650" s="7" t="s">
        <v>737</v>
      </c>
      <c r="B650" s="7">
        <v>2007</v>
      </c>
      <c r="C650" s="7">
        <v>0.70760583592441995</v>
      </c>
      <c r="D650" s="7">
        <v>3.8666985569640439E-3</v>
      </c>
      <c r="E650" s="8" t="s">
        <v>997</v>
      </c>
      <c r="F650" s="8" t="s">
        <v>998</v>
      </c>
      <c r="G650" s="7">
        <v>0.70760583592441995</v>
      </c>
      <c r="H650" s="7">
        <v>3.8666985569640439E-3</v>
      </c>
      <c r="I650">
        <f t="shared" ref="I650:I713" si="10">IF(C650=G650,0,1)</f>
        <v>0</v>
      </c>
    </row>
    <row r="651" spans="1:9" x14ac:dyDescent="0.25">
      <c r="A651" s="7" t="s">
        <v>797</v>
      </c>
      <c r="B651" s="7">
        <v>2007</v>
      </c>
      <c r="C651" s="7">
        <v>0.36307103563740734</v>
      </c>
      <c r="D651" s="7">
        <v>5.5010762975364743E-3</v>
      </c>
      <c r="E651" s="8" t="s">
        <v>997</v>
      </c>
      <c r="F651" s="8" t="s">
        <v>998</v>
      </c>
      <c r="G651" s="7">
        <v>0.36307103563740734</v>
      </c>
      <c r="H651" s="7">
        <v>5.5010762975364743E-3</v>
      </c>
      <c r="I651">
        <f t="shared" si="10"/>
        <v>0</v>
      </c>
    </row>
    <row r="652" spans="1:9" x14ac:dyDescent="0.25">
      <c r="A652" s="7" t="s">
        <v>922</v>
      </c>
      <c r="B652" s="7">
        <v>2007</v>
      </c>
      <c r="C652" s="7">
        <v>2.8342501793829227E-2</v>
      </c>
      <c r="D652" s="7">
        <v>1.1958861516383641E-4</v>
      </c>
      <c r="E652" s="8" t="s">
        <v>997</v>
      </c>
      <c r="F652" s="8" t="s">
        <v>998</v>
      </c>
      <c r="G652" s="7">
        <v>2.8342501793829227E-2</v>
      </c>
      <c r="H652" s="7">
        <v>1.1958861516383641E-4</v>
      </c>
      <c r="I652">
        <f t="shared" si="10"/>
        <v>0</v>
      </c>
    </row>
    <row r="653" spans="1:9" x14ac:dyDescent="0.25">
      <c r="A653" s="7" t="s">
        <v>975</v>
      </c>
      <c r="B653" s="7">
        <v>2007</v>
      </c>
      <c r="C653" s="7">
        <v>0.58259587020648973</v>
      </c>
      <c r="D653" s="7">
        <v>3.1491668659810253E-3</v>
      </c>
      <c r="E653" s="8" t="s">
        <v>997</v>
      </c>
      <c r="F653" s="8" t="s">
        <v>998</v>
      </c>
      <c r="G653" s="7">
        <v>0.58259587020648973</v>
      </c>
      <c r="H653" s="7">
        <v>3.1491668659810253E-3</v>
      </c>
      <c r="I653">
        <f t="shared" si="10"/>
        <v>0</v>
      </c>
    </row>
    <row r="654" spans="1:9" x14ac:dyDescent="0.25">
      <c r="A654" s="7" t="s">
        <v>30</v>
      </c>
      <c r="B654" s="7">
        <v>2007</v>
      </c>
      <c r="C654" s="7">
        <v>1.8078609583034362</v>
      </c>
      <c r="D654" s="7">
        <v>9.4475005979430763E-3</v>
      </c>
      <c r="E654" s="8" t="s">
        <v>997</v>
      </c>
      <c r="F654" s="8" t="s">
        <v>998</v>
      </c>
      <c r="G654" s="7">
        <v>1.8078609583034362</v>
      </c>
      <c r="H654" s="7">
        <v>9.4475005979430763E-3</v>
      </c>
      <c r="I654">
        <f t="shared" si="10"/>
        <v>0</v>
      </c>
    </row>
    <row r="655" spans="1:9" x14ac:dyDescent="0.25">
      <c r="A655" s="7" t="s">
        <v>66</v>
      </c>
      <c r="B655" s="7">
        <v>2007</v>
      </c>
      <c r="C655" s="7">
        <v>8.0642589492147018E-2</v>
      </c>
      <c r="D655" s="7">
        <v>2.7904010204895163E-4</v>
      </c>
      <c r="E655" s="8" t="s">
        <v>997</v>
      </c>
      <c r="F655" s="8" t="s">
        <v>998</v>
      </c>
      <c r="G655" s="7">
        <v>8.0642589492147018E-2</v>
      </c>
      <c r="H655" s="7">
        <v>2.7904010204895163E-4</v>
      </c>
      <c r="I655">
        <f t="shared" si="10"/>
        <v>0</v>
      </c>
    </row>
    <row r="656" spans="1:9" x14ac:dyDescent="0.25">
      <c r="A656" s="7" t="s">
        <v>191</v>
      </c>
      <c r="B656" s="7">
        <v>2007</v>
      </c>
      <c r="C656" s="7">
        <v>1.8537032607829067</v>
      </c>
      <c r="D656" s="7">
        <v>2.2163756677031014E-2</v>
      </c>
      <c r="E656" s="8" t="s">
        <v>997</v>
      </c>
      <c r="F656" s="8" t="s">
        <v>998</v>
      </c>
      <c r="G656" s="7">
        <v>1.8537032607829067</v>
      </c>
      <c r="H656" s="7">
        <v>2.2163756677031014E-2</v>
      </c>
      <c r="I656">
        <f t="shared" si="10"/>
        <v>0</v>
      </c>
    </row>
    <row r="657" spans="1:9" x14ac:dyDescent="0.25">
      <c r="A657" s="7" t="s">
        <v>230</v>
      </c>
      <c r="B657" s="7">
        <v>2007</v>
      </c>
      <c r="C657" s="7">
        <v>0.47022243482420473</v>
      </c>
      <c r="D657" s="7">
        <v>1.9931435860639402E-3</v>
      </c>
      <c r="E657" s="8" t="s">
        <v>997</v>
      </c>
      <c r="F657" s="8" t="s">
        <v>998</v>
      </c>
      <c r="G657" s="7">
        <v>0.47022243482420473</v>
      </c>
      <c r="H657" s="7">
        <v>1.9931435860639402E-3</v>
      </c>
      <c r="I657">
        <f t="shared" si="10"/>
        <v>0</v>
      </c>
    </row>
    <row r="658" spans="1:9" x14ac:dyDescent="0.25">
      <c r="A658" s="7" t="s">
        <v>267</v>
      </c>
      <c r="B658" s="7">
        <v>2007</v>
      </c>
      <c r="C658" s="7">
        <v>0.35976241728454117</v>
      </c>
      <c r="D658" s="7">
        <v>2.6588535438092961E-2</v>
      </c>
      <c r="E658" s="8" t="s">
        <v>997</v>
      </c>
      <c r="F658" s="8" t="s">
        <v>998</v>
      </c>
      <c r="G658" s="7">
        <v>0.35976241728454117</v>
      </c>
      <c r="H658" s="7">
        <v>2.6588535438092961E-2</v>
      </c>
      <c r="I658">
        <f t="shared" si="10"/>
        <v>0</v>
      </c>
    </row>
    <row r="659" spans="1:9" x14ac:dyDescent="0.25">
      <c r="A659" s="7" t="s">
        <v>418</v>
      </c>
      <c r="B659" s="7">
        <v>2007</v>
      </c>
      <c r="C659" s="7">
        <v>0.22076058359244199</v>
      </c>
      <c r="D659" s="7">
        <v>1.0364346647532489E-3</v>
      </c>
      <c r="E659" s="8" t="s">
        <v>997</v>
      </c>
      <c r="F659" s="8" t="s">
        <v>998</v>
      </c>
      <c r="G659" s="7">
        <v>0.22076058359244199</v>
      </c>
      <c r="H659" s="7">
        <v>1.0364346647532489E-3</v>
      </c>
      <c r="I659">
        <f t="shared" si="10"/>
        <v>0</v>
      </c>
    </row>
    <row r="660" spans="1:9" x14ac:dyDescent="0.25">
      <c r="A660" s="7" t="s">
        <v>443</v>
      </c>
      <c r="B660" s="7">
        <v>2007</v>
      </c>
      <c r="C660" s="7">
        <v>4.6759148529060032E-2</v>
      </c>
      <c r="D660" s="7">
        <v>3.6673841983576498E-3</v>
      </c>
      <c r="E660" s="8" t="s">
        <v>997</v>
      </c>
      <c r="F660" s="8" t="s">
        <v>998</v>
      </c>
      <c r="G660" s="7">
        <v>4.6759148529060032E-2</v>
      </c>
      <c r="H660" s="7">
        <v>3.6673841983576498E-3</v>
      </c>
      <c r="I660">
        <f t="shared" si="10"/>
        <v>0</v>
      </c>
    </row>
    <row r="661" spans="1:9" x14ac:dyDescent="0.25">
      <c r="A661" s="7" t="s">
        <v>474</v>
      </c>
      <c r="B661" s="7">
        <v>2007</v>
      </c>
      <c r="C661" s="7">
        <v>0.32416487283743922</v>
      </c>
      <c r="D661" s="7">
        <v>3.6673841983576498E-3</v>
      </c>
      <c r="E661" s="8" t="s">
        <v>997</v>
      </c>
      <c r="F661" s="8" t="s">
        <v>998</v>
      </c>
      <c r="G661" s="7">
        <v>0.32416487283743922</v>
      </c>
      <c r="H661" s="7">
        <v>3.6673841983576498E-3</v>
      </c>
      <c r="I661">
        <f t="shared" si="10"/>
        <v>0</v>
      </c>
    </row>
    <row r="662" spans="1:9" x14ac:dyDescent="0.25">
      <c r="A662" s="7" t="s">
        <v>543</v>
      </c>
      <c r="B662" s="7">
        <v>2007</v>
      </c>
      <c r="C662" s="7">
        <v>0.69337479071992347</v>
      </c>
      <c r="D662" s="7">
        <v>1.0882563979909112E-2</v>
      </c>
      <c r="E662" s="8" t="s">
        <v>997</v>
      </c>
      <c r="F662" s="8" t="s">
        <v>998</v>
      </c>
      <c r="G662" s="7">
        <v>0.69337479071992347</v>
      </c>
      <c r="H662" s="7">
        <v>1.0882563979909112E-2</v>
      </c>
      <c r="I662">
        <f t="shared" si="10"/>
        <v>0</v>
      </c>
    </row>
    <row r="663" spans="1:9" x14ac:dyDescent="0.25">
      <c r="A663" s="7" t="s">
        <v>646</v>
      </c>
      <c r="B663" s="7">
        <v>2007</v>
      </c>
      <c r="C663" s="7">
        <v>0.21573786175556087</v>
      </c>
      <c r="D663" s="7">
        <v>8.7698317786813365E-4</v>
      </c>
      <c r="E663" s="8" t="s">
        <v>997</v>
      </c>
      <c r="F663" s="8" t="s">
        <v>998</v>
      </c>
      <c r="G663" s="7">
        <v>0.21573786175556087</v>
      </c>
      <c r="H663" s="7">
        <v>8.7698317786813365E-4</v>
      </c>
      <c r="I663">
        <f t="shared" si="10"/>
        <v>0</v>
      </c>
    </row>
    <row r="664" spans="1:9" x14ac:dyDescent="0.25">
      <c r="A664" s="7" t="s">
        <v>741</v>
      </c>
      <c r="B664" s="7">
        <v>2007</v>
      </c>
      <c r="C664" s="7">
        <v>2.2663238459698638</v>
      </c>
      <c r="D664" s="7">
        <v>1.6463366020888145E-2</v>
      </c>
      <c r="E664" s="8" t="s">
        <v>997</v>
      </c>
      <c r="F664" s="8" t="s">
        <v>998</v>
      </c>
      <c r="G664" s="7">
        <v>2.2663238459698638</v>
      </c>
      <c r="H664" s="7">
        <v>1.6463366020888145E-2</v>
      </c>
      <c r="I664">
        <f t="shared" si="10"/>
        <v>0</v>
      </c>
    </row>
    <row r="665" spans="1:9" x14ac:dyDescent="0.25">
      <c r="A665" s="7" t="s">
        <v>768</v>
      </c>
      <c r="B665" s="7">
        <v>2007</v>
      </c>
      <c r="C665" s="7">
        <v>3.1571394403252809E-2</v>
      </c>
      <c r="D665" s="7">
        <v>1.1958861516383641E-4</v>
      </c>
      <c r="E665" s="8" t="s">
        <v>997</v>
      </c>
      <c r="F665" s="8" t="s">
        <v>998</v>
      </c>
      <c r="G665" s="7">
        <v>3.1571394403252809E-2</v>
      </c>
      <c r="H665" s="7">
        <v>1.1958861516383641E-4</v>
      </c>
      <c r="I665">
        <f t="shared" si="10"/>
        <v>0</v>
      </c>
    </row>
    <row r="666" spans="1:9" x14ac:dyDescent="0.25">
      <c r="A666" s="7" t="s">
        <v>859</v>
      </c>
      <c r="B666" s="7">
        <v>2007</v>
      </c>
      <c r="C666" s="7">
        <v>7.2550426532727419E-2</v>
      </c>
      <c r="D666" s="7">
        <v>1.0364346647532489E-3</v>
      </c>
      <c r="E666" s="8" t="s">
        <v>997</v>
      </c>
      <c r="F666" s="8" t="s">
        <v>998</v>
      </c>
      <c r="G666" s="7">
        <v>7.2550426532727419E-2</v>
      </c>
      <c r="H666" s="7">
        <v>1.0364346647532489E-3</v>
      </c>
      <c r="I666">
        <f t="shared" si="10"/>
        <v>0</v>
      </c>
    </row>
    <row r="667" spans="1:9" x14ac:dyDescent="0.25">
      <c r="A667" s="7" t="s">
        <v>896</v>
      </c>
      <c r="B667" s="7">
        <v>2007</v>
      </c>
      <c r="C667" s="7">
        <v>0.6456589332695527</v>
      </c>
      <c r="D667" s="7">
        <v>2.3120465598341706E-2</v>
      </c>
      <c r="E667" s="8" t="s">
        <v>997</v>
      </c>
      <c r="F667" s="8" t="s">
        <v>998</v>
      </c>
      <c r="G667" s="7">
        <v>0.6456589332695527</v>
      </c>
      <c r="H667" s="7">
        <v>2.3120465598341706E-2</v>
      </c>
      <c r="I667">
        <f t="shared" si="10"/>
        <v>0</v>
      </c>
    </row>
    <row r="668" spans="1:9" x14ac:dyDescent="0.25">
      <c r="A668" s="7" t="s">
        <v>926</v>
      </c>
      <c r="B668" s="7">
        <v>2007</v>
      </c>
      <c r="C668" s="7">
        <v>5.8678147173722398E-2</v>
      </c>
      <c r="D668" s="7">
        <v>7.5739456270429721E-4</v>
      </c>
      <c r="E668" s="8" t="s">
        <v>997</v>
      </c>
      <c r="F668" s="8" t="s">
        <v>998</v>
      </c>
      <c r="G668" s="7">
        <v>5.8678147173722398E-2</v>
      </c>
      <c r="H668" s="7">
        <v>7.5739456270429721E-4</v>
      </c>
      <c r="I668">
        <f t="shared" si="10"/>
        <v>0</v>
      </c>
    </row>
    <row r="669" spans="1:9" x14ac:dyDescent="0.25">
      <c r="A669" s="7" t="s">
        <v>954</v>
      </c>
      <c r="B669" s="7">
        <v>2007</v>
      </c>
      <c r="C669" s="7">
        <v>0.19476999123016822</v>
      </c>
      <c r="D669" s="7">
        <v>5.5808020409790326E-4</v>
      </c>
      <c r="E669" s="8" t="s">
        <v>997</v>
      </c>
      <c r="F669" s="8" t="s">
        <v>998</v>
      </c>
      <c r="G669" s="7">
        <v>0.19476999123016822</v>
      </c>
      <c r="H669" s="7">
        <v>5.5808020409790326E-4</v>
      </c>
      <c r="I669">
        <f t="shared" si="10"/>
        <v>0</v>
      </c>
    </row>
    <row r="670" spans="1:9" x14ac:dyDescent="0.25">
      <c r="A670" s="7" t="s">
        <v>978</v>
      </c>
      <c r="B670" s="7">
        <v>2007</v>
      </c>
      <c r="C670" s="7">
        <v>0.17113130829944989</v>
      </c>
      <c r="D670" s="7">
        <v>1.9931435860639402E-3</v>
      </c>
      <c r="E670" s="8" t="s">
        <v>997</v>
      </c>
      <c r="F670" s="8" t="s">
        <v>998</v>
      </c>
      <c r="G670" s="7">
        <v>0.17113130829944989</v>
      </c>
      <c r="H670" s="7">
        <v>1.9931435860639402E-3</v>
      </c>
      <c r="I670">
        <f t="shared" si="10"/>
        <v>0</v>
      </c>
    </row>
    <row r="671" spans="1:9" x14ac:dyDescent="0.25">
      <c r="A671" s="7" t="s">
        <v>34</v>
      </c>
      <c r="B671" s="7">
        <v>2007</v>
      </c>
      <c r="C671" s="7">
        <v>4.3809296021685401E-2</v>
      </c>
      <c r="D671" s="7">
        <v>2.7904010204895163E-4</v>
      </c>
      <c r="E671" s="8" t="s">
        <v>997</v>
      </c>
      <c r="F671" s="8" t="s">
        <v>998</v>
      </c>
      <c r="G671" s="7">
        <v>4.3809296021685401E-2</v>
      </c>
      <c r="H671" s="7">
        <v>2.7904010204895163E-4</v>
      </c>
      <c r="I671">
        <f t="shared" si="10"/>
        <v>0</v>
      </c>
    </row>
    <row r="672" spans="1:9" x14ac:dyDescent="0.25">
      <c r="A672" s="7" t="s">
        <v>99</v>
      </c>
      <c r="B672" s="7">
        <v>2007</v>
      </c>
      <c r="C672" s="7">
        <v>3.4999601371282787E-2</v>
      </c>
      <c r="D672" s="7">
        <v>2.3917723032767279E-3</v>
      </c>
      <c r="E672" s="8" t="s">
        <v>997</v>
      </c>
      <c r="F672" s="8" t="s">
        <v>998</v>
      </c>
      <c r="G672" s="7">
        <v>3.4999601371282787E-2</v>
      </c>
      <c r="H672" s="7">
        <v>2.3917723032767279E-3</v>
      </c>
      <c r="I672">
        <f t="shared" si="10"/>
        <v>0</v>
      </c>
    </row>
    <row r="673" spans="1:9" x14ac:dyDescent="0.25">
      <c r="A673" s="7" t="s">
        <v>161</v>
      </c>
      <c r="B673" s="7">
        <v>2007</v>
      </c>
      <c r="C673" s="7">
        <v>0.36394801881527544</v>
      </c>
      <c r="D673" s="7">
        <v>2.9498525073746312E-3</v>
      </c>
      <c r="E673" s="8" t="s">
        <v>997</v>
      </c>
      <c r="F673" s="8" t="s">
        <v>998</v>
      </c>
      <c r="G673" s="7">
        <v>0.36394801881527544</v>
      </c>
      <c r="H673" s="7">
        <v>2.9498525073746312E-3</v>
      </c>
      <c r="I673">
        <f t="shared" si="10"/>
        <v>0</v>
      </c>
    </row>
    <row r="674" spans="1:9" x14ac:dyDescent="0.25">
      <c r="A674" s="7" t="s">
        <v>195</v>
      </c>
      <c r="B674" s="7">
        <v>2007</v>
      </c>
      <c r="C674" s="7">
        <v>2.7515347205612692</v>
      </c>
      <c r="D674" s="7">
        <v>2.9618113688910149E-2</v>
      </c>
      <c r="E674" s="8" t="s">
        <v>997</v>
      </c>
      <c r="F674" s="8" t="s">
        <v>998</v>
      </c>
      <c r="G674" s="7">
        <v>2.7515347205612692</v>
      </c>
      <c r="H674" s="7">
        <v>2.9618113688910149E-2</v>
      </c>
      <c r="I674">
        <f t="shared" si="10"/>
        <v>0</v>
      </c>
    </row>
    <row r="675" spans="1:9" x14ac:dyDescent="0.25">
      <c r="A675" s="7" t="s">
        <v>234</v>
      </c>
      <c r="B675" s="7">
        <v>2007</v>
      </c>
      <c r="C675" s="7">
        <v>0.12341545084907916</v>
      </c>
      <c r="D675" s="7">
        <v>7.175316909830184E-4</v>
      </c>
      <c r="E675" s="8" t="s">
        <v>997</v>
      </c>
      <c r="F675" s="8" t="s">
        <v>998</v>
      </c>
      <c r="G675" s="7">
        <v>0.12341545084907916</v>
      </c>
      <c r="H675" s="7">
        <v>7.175316909830184E-4</v>
      </c>
      <c r="I675">
        <f t="shared" si="10"/>
        <v>0</v>
      </c>
    </row>
    <row r="676" spans="1:9" x14ac:dyDescent="0.25">
      <c r="A676" s="7" t="s">
        <v>361</v>
      </c>
      <c r="B676" s="7">
        <v>2007</v>
      </c>
      <c r="C676" s="7">
        <v>0.20078928486008132</v>
      </c>
      <c r="D676" s="7">
        <v>4.5842302479470621E-3</v>
      </c>
      <c r="E676" s="8" t="s">
        <v>997</v>
      </c>
      <c r="F676" s="8" t="s">
        <v>998</v>
      </c>
      <c r="G676" s="7">
        <v>0.20078928486008132</v>
      </c>
      <c r="H676" s="7">
        <v>4.5842302479470621E-3</v>
      </c>
      <c r="I676">
        <f t="shared" si="10"/>
        <v>0</v>
      </c>
    </row>
    <row r="677" spans="1:9" x14ac:dyDescent="0.25">
      <c r="A677" s="7" t="s">
        <v>478</v>
      </c>
      <c r="B677" s="7">
        <v>2007</v>
      </c>
      <c r="C677" s="7">
        <v>1.7726620425735471</v>
      </c>
      <c r="D677" s="7">
        <v>4.4088336123734355E-2</v>
      </c>
      <c r="E677" s="8" t="s">
        <v>997</v>
      </c>
      <c r="F677" s="8" t="s">
        <v>998</v>
      </c>
      <c r="G677" s="7">
        <v>1.7726620425735471</v>
      </c>
      <c r="H677" s="7">
        <v>4.4088336123734355E-2</v>
      </c>
      <c r="I677">
        <f t="shared" si="10"/>
        <v>0</v>
      </c>
    </row>
    <row r="678" spans="1:9" x14ac:dyDescent="0.25">
      <c r="A678" s="7" t="s">
        <v>583</v>
      </c>
      <c r="B678" s="7">
        <v>2007</v>
      </c>
      <c r="C678" s="7">
        <v>2.1844853703260784E-2</v>
      </c>
      <c r="D678" s="7">
        <v>3.1890297377023039E-4</v>
      </c>
      <c r="E678" s="8" t="s">
        <v>997</v>
      </c>
      <c r="F678" s="8" t="s">
        <v>998</v>
      </c>
      <c r="G678" s="7">
        <v>2.1844853703260784E-2</v>
      </c>
      <c r="H678" s="7">
        <v>3.1890297377023039E-4</v>
      </c>
      <c r="I678">
        <f t="shared" si="10"/>
        <v>0</v>
      </c>
    </row>
    <row r="679" spans="1:9" x14ac:dyDescent="0.25">
      <c r="A679" s="7" t="s">
        <v>650</v>
      </c>
      <c r="B679" s="7">
        <v>2007</v>
      </c>
      <c r="C679" s="7">
        <v>0.599936219405246</v>
      </c>
      <c r="D679" s="7">
        <v>3.1890297377023041E-3</v>
      </c>
      <c r="E679" s="8" t="s">
        <v>997</v>
      </c>
      <c r="F679" s="8" t="s">
        <v>998</v>
      </c>
      <c r="G679" s="7">
        <v>0.599936219405246</v>
      </c>
      <c r="H679" s="7">
        <v>3.1890297377023041E-3</v>
      </c>
      <c r="I679">
        <f t="shared" si="10"/>
        <v>0</v>
      </c>
    </row>
    <row r="680" spans="1:9" x14ac:dyDescent="0.25">
      <c r="A680" s="7" t="s">
        <v>864</v>
      </c>
      <c r="B680" s="7">
        <v>2007</v>
      </c>
      <c r="C680" s="7">
        <v>2.1765127959818224E-2</v>
      </c>
      <c r="D680" s="7">
        <v>2.7904010204895163E-4</v>
      </c>
      <c r="E680" s="8" t="s">
        <v>997</v>
      </c>
      <c r="F680" s="8" t="s">
        <v>998</v>
      </c>
      <c r="G680" s="7">
        <v>2.1765127959818224E-2</v>
      </c>
      <c r="H680" s="7">
        <v>2.7904010204895163E-4</v>
      </c>
      <c r="I680">
        <f t="shared" si="10"/>
        <v>0</v>
      </c>
    </row>
    <row r="681" spans="1:9" x14ac:dyDescent="0.25">
      <c r="A681" s="7" t="s">
        <v>70</v>
      </c>
      <c r="B681" s="7">
        <v>2007</v>
      </c>
      <c r="C681" s="7">
        <v>3.9282468309016982</v>
      </c>
      <c r="D681" s="7">
        <v>4.5842302479470621E-3</v>
      </c>
      <c r="E681" s="8" t="s">
        <v>997</v>
      </c>
      <c r="F681" s="8" t="s">
        <v>998</v>
      </c>
      <c r="G681" s="7">
        <v>3.9282468309016982</v>
      </c>
      <c r="H681" s="7">
        <v>4.5842302479470621E-3</v>
      </c>
      <c r="I681">
        <f t="shared" si="10"/>
        <v>0</v>
      </c>
    </row>
    <row r="682" spans="1:9" x14ac:dyDescent="0.25">
      <c r="A682" s="7" t="s">
        <v>102</v>
      </c>
      <c r="B682" s="7">
        <v>2007</v>
      </c>
      <c r="C682" s="7">
        <v>0.88463684923861918</v>
      </c>
      <c r="D682" s="7">
        <v>3.5079327114725346E-3</v>
      </c>
      <c r="E682" s="8" t="s">
        <v>997</v>
      </c>
      <c r="F682" s="8" t="s">
        <v>998</v>
      </c>
      <c r="G682" s="7">
        <v>0.88463684923861918</v>
      </c>
      <c r="H682" s="7">
        <v>3.5079327114725346E-3</v>
      </c>
      <c r="I682">
        <f t="shared" si="10"/>
        <v>0</v>
      </c>
    </row>
    <row r="683" spans="1:9" x14ac:dyDescent="0.25">
      <c r="A683" s="7" t="s">
        <v>132</v>
      </c>
      <c r="B683" s="7">
        <v>2007</v>
      </c>
      <c r="C683" s="7">
        <v>2.0180578808897391</v>
      </c>
      <c r="D683" s="7">
        <v>2.6907438411863192E-2</v>
      </c>
      <c r="E683" s="8" t="s">
        <v>997</v>
      </c>
      <c r="F683" s="8" t="s">
        <v>998</v>
      </c>
      <c r="G683" s="7">
        <v>2.0180578808897391</v>
      </c>
      <c r="H683" s="7">
        <v>2.6907438411863192E-2</v>
      </c>
      <c r="I683">
        <f t="shared" si="10"/>
        <v>0</v>
      </c>
    </row>
    <row r="684" spans="1:9" x14ac:dyDescent="0.25">
      <c r="A684" s="7" t="s">
        <v>166</v>
      </c>
      <c r="B684" s="7">
        <v>2007</v>
      </c>
      <c r="C684" s="7">
        <v>9.6057163358048321</v>
      </c>
      <c r="D684" s="7">
        <v>4.6799011400781312E-2</v>
      </c>
      <c r="E684" s="8" t="s">
        <v>997</v>
      </c>
      <c r="F684" s="8" t="s">
        <v>998</v>
      </c>
      <c r="G684" s="7">
        <v>9.6057163358048321</v>
      </c>
      <c r="H684" s="7">
        <v>4.6799011400781312E-2</v>
      </c>
      <c r="I684">
        <f t="shared" si="10"/>
        <v>0</v>
      </c>
    </row>
    <row r="685" spans="1:9" x14ac:dyDescent="0.25">
      <c r="A685" s="7" t="s">
        <v>197</v>
      </c>
      <c r="B685" s="7">
        <v>2007</v>
      </c>
      <c r="C685" s="7">
        <v>3.4441521167184887E-2</v>
      </c>
      <c r="D685" s="7">
        <v>7.175316909830184E-4</v>
      </c>
      <c r="E685" s="8" t="s">
        <v>997</v>
      </c>
      <c r="F685" s="8" t="s">
        <v>998</v>
      </c>
      <c r="G685" s="7">
        <v>3.4441521167184887E-2</v>
      </c>
      <c r="H685" s="7">
        <v>7.175316909830184E-4</v>
      </c>
      <c r="I685">
        <f t="shared" si="10"/>
        <v>0</v>
      </c>
    </row>
    <row r="686" spans="1:9" x14ac:dyDescent="0.25">
      <c r="A686" s="7" t="s">
        <v>237</v>
      </c>
      <c r="B686" s="7">
        <v>2007</v>
      </c>
      <c r="C686" s="7">
        <v>4.6679821414334688</v>
      </c>
      <c r="D686" s="7">
        <v>0.13637088415849477</v>
      </c>
      <c r="E686" s="8" t="s">
        <v>997</v>
      </c>
      <c r="F686" s="8" t="s">
        <v>998</v>
      </c>
      <c r="G686" s="7">
        <v>4.6679821414334688</v>
      </c>
      <c r="H686" s="7">
        <v>0.13637088415849477</v>
      </c>
      <c r="I686">
        <f t="shared" si="10"/>
        <v>0</v>
      </c>
    </row>
    <row r="687" spans="1:9" x14ac:dyDescent="0.25">
      <c r="A687" s="7" t="s">
        <v>274</v>
      </c>
      <c r="B687" s="7">
        <v>2007</v>
      </c>
      <c r="C687" s="7">
        <v>0.48756278402296099</v>
      </c>
      <c r="D687" s="7">
        <v>1.4111456589332695E-2</v>
      </c>
      <c r="E687" s="8" t="s">
        <v>997</v>
      </c>
      <c r="F687" s="8" t="s">
        <v>998</v>
      </c>
      <c r="G687" s="7">
        <v>0.48756278402296099</v>
      </c>
      <c r="H687" s="7">
        <v>1.4111456589332695E-2</v>
      </c>
      <c r="I687">
        <f t="shared" si="10"/>
        <v>0</v>
      </c>
    </row>
    <row r="688" spans="1:9" x14ac:dyDescent="0.25">
      <c r="A688" s="7" t="s">
        <v>296</v>
      </c>
      <c r="B688" s="7">
        <v>2007</v>
      </c>
      <c r="C688" s="7">
        <v>0.76859602965797658</v>
      </c>
      <c r="D688" s="7">
        <v>7.4144941401578573E-3</v>
      </c>
      <c r="E688" s="8" t="s">
        <v>997</v>
      </c>
      <c r="F688" s="8" t="s">
        <v>998</v>
      </c>
      <c r="G688" s="7">
        <v>0.76859602965797658</v>
      </c>
      <c r="H688" s="7">
        <v>7.4144941401578573E-3</v>
      </c>
      <c r="I688">
        <f t="shared" si="10"/>
        <v>0</v>
      </c>
    </row>
    <row r="689" spans="1:9" x14ac:dyDescent="0.25">
      <c r="A689" s="7" t="s">
        <v>332</v>
      </c>
      <c r="B689" s="7">
        <v>2007</v>
      </c>
      <c r="C689" s="7">
        <v>0.32847006298333731</v>
      </c>
      <c r="D689" s="7">
        <v>1.2756118950809216E-3</v>
      </c>
      <c r="E689" s="8" t="s">
        <v>997</v>
      </c>
      <c r="F689" s="8" t="s">
        <v>998</v>
      </c>
      <c r="G689" s="7">
        <v>0.32847006298333731</v>
      </c>
      <c r="H689" s="7">
        <v>1.2756118950809216E-3</v>
      </c>
      <c r="I689">
        <f t="shared" si="10"/>
        <v>0</v>
      </c>
    </row>
    <row r="690" spans="1:9" x14ac:dyDescent="0.25">
      <c r="A690" s="7" t="s">
        <v>364</v>
      </c>
      <c r="B690" s="7">
        <v>2007</v>
      </c>
      <c r="C690" s="7">
        <v>3.755082516144463</v>
      </c>
      <c r="D690" s="7">
        <v>2.7345930000797259E-2</v>
      </c>
      <c r="E690" s="8" t="s">
        <v>997</v>
      </c>
      <c r="F690" s="8" t="s">
        <v>998</v>
      </c>
      <c r="G690" s="7">
        <v>3.755082516144463</v>
      </c>
      <c r="H690" s="7">
        <v>2.7345930000797259E-2</v>
      </c>
      <c r="I690">
        <f t="shared" si="10"/>
        <v>0</v>
      </c>
    </row>
    <row r="691" spans="1:9" x14ac:dyDescent="0.25">
      <c r="A691" s="7" t="s">
        <v>448</v>
      </c>
      <c r="B691" s="7">
        <v>2007</v>
      </c>
      <c r="C691" s="7">
        <v>3.5672885274655188</v>
      </c>
      <c r="D691" s="7">
        <v>4.085944351431077E-2</v>
      </c>
      <c r="E691" s="8" t="s">
        <v>997</v>
      </c>
      <c r="F691" s="8" t="s">
        <v>998</v>
      </c>
      <c r="G691" s="7">
        <v>3.5672885274655188</v>
      </c>
      <c r="H691" s="7">
        <v>4.085944351431077E-2</v>
      </c>
      <c r="I691">
        <f t="shared" si="10"/>
        <v>0</v>
      </c>
    </row>
    <row r="692" spans="1:9" x14ac:dyDescent="0.25">
      <c r="A692" s="7" t="s">
        <v>481</v>
      </c>
      <c r="B692" s="7">
        <v>2007</v>
      </c>
      <c r="C692" s="7">
        <v>1.2749342262616599</v>
      </c>
      <c r="D692" s="7">
        <v>1.2078450131547477E-2</v>
      </c>
      <c r="E692" s="8" t="s">
        <v>997</v>
      </c>
      <c r="F692" s="8" t="s">
        <v>998</v>
      </c>
      <c r="G692" s="7">
        <v>1.2749342262616599</v>
      </c>
      <c r="H692" s="7">
        <v>1.2078450131547477E-2</v>
      </c>
      <c r="I692">
        <f t="shared" si="10"/>
        <v>0</v>
      </c>
    </row>
    <row r="693" spans="1:9" x14ac:dyDescent="0.25">
      <c r="A693" s="7" t="s">
        <v>514</v>
      </c>
      <c r="B693" s="7">
        <v>2007</v>
      </c>
      <c r="C693" s="7">
        <v>0.27636928964362595</v>
      </c>
      <c r="D693" s="7">
        <v>3.6673841983576498E-3</v>
      </c>
      <c r="E693" s="8" t="s">
        <v>997</v>
      </c>
      <c r="F693" s="8" t="s">
        <v>998</v>
      </c>
      <c r="G693" s="7">
        <v>0.27636928964362595</v>
      </c>
      <c r="H693" s="7">
        <v>3.6673841983576498E-3</v>
      </c>
      <c r="I693">
        <f t="shared" si="10"/>
        <v>0</v>
      </c>
    </row>
    <row r="694" spans="1:9" x14ac:dyDescent="0.25">
      <c r="A694" s="7" t="s">
        <v>547</v>
      </c>
      <c r="B694" s="7">
        <v>2007</v>
      </c>
      <c r="C694" s="7">
        <v>11.654269313561349</v>
      </c>
      <c r="D694" s="7">
        <v>0.299968109702623</v>
      </c>
      <c r="E694" s="8" t="s">
        <v>997</v>
      </c>
      <c r="F694" s="8" t="s">
        <v>998</v>
      </c>
      <c r="G694" s="7">
        <v>11.654269313561349</v>
      </c>
      <c r="H694" s="7">
        <v>0.299968109702623</v>
      </c>
      <c r="I694">
        <f t="shared" si="10"/>
        <v>0</v>
      </c>
    </row>
    <row r="695" spans="1:9" x14ac:dyDescent="0.25">
      <c r="A695" s="7" t="s">
        <v>586</v>
      </c>
      <c r="B695" s="7">
        <v>2007</v>
      </c>
      <c r="C695" s="7">
        <v>4.0581997927130669</v>
      </c>
      <c r="D695" s="7">
        <v>3.7391373674559518E-2</v>
      </c>
      <c r="E695" s="8" t="s">
        <v>997</v>
      </c>
      <c r="F695" s="8" t="s">
        <v>998</v>
      </c>
      <c r="G695" s="7">
        <v>4.0581997927130669</v>
      </c>
      <c r="H695" s="7">
        <v>3.7391373674559518E-2</v>
      </c>
      <c r="I695">
        <f t="shared" si="10"/>
        <v>0</v>
      </c>
    </row>
    <row r="696" spans="1:9" x14ac:dyDescent="0.25">
      <c r="A696" s="7" t="s">
        <v>619</v>
      </c>
      <c r="B696" s="7">
        <v>2007</v>
      </c>
      <c r="C696" s="7">
        <v>0.81503627521326638</v>
      </c>
      <c r="D696" s="7">
        <v>2.6429083951207844E-2</v>
      </c>
      <c r="E696" s="8" t="s">
        <v>997</v>
      </c>
      <c r="F696" s="8" t="s">
        <v>998</v>
      </c>
      <c r="G696" s="7">
        <v>0.81503627521326638</v>
      </c>
      <c r="H696" s="7">
        <v>2.6429083951207844E-2</v>
      </c>
      <c r="I696">
        <f t="shared" si="10"/>
        <v>0</v>
      </c>
    </row>
    <row r="697" spans="1:9" x14ac:dyDescent="0.25">
      <c r="A697" s="7" t="s">
        <v>652</v>
      </c>
      <c r="B697" s="7">
        <v>2007</v>
      </c>
      <c r="C697" s="7">
        <v>0.2699912301682213</v>
      </c>
      <c r="D697" s="7">
        <v>6.5375109622897234E-3</v>
      </c>
      <c r="E697" s="8" t="s">
        <v>997</v>
      </c>
      <c r="F697" s="8" t="s">
        <v>998</v>
      </c>
      <c r="G697" s="7">
        <v>0.2699912301682213</v>
      </c>
      <c r="H697" s="7">
        <v>6.5375109622897234E-3</v>
      </c>
      <c r="I697">
        <f t="shared" si="10"/>
        <v>0</v>
      </c>
    </row>
    <row r="698" spans="1:9" x14ac:dyDescent="0.25">
      <c r="A698" s="7" t="s">
        <v>709</v>
      </c>
      <c r="B698" s="7">
        <v>2007</v>
      </c>
      <c r="C698" s="7">
        <v>0.60424140955114403</v>
      </c>
      <c r="D698" s="7">
        <v>4.3968747508570515E-2</v>
      </c>
      <c r="E698" s="8" t="s">
        <v>997</v>
      </c>
      <c r="F698" s="8" t="s">
        <v>998</v>
      </c>
      <c r="G698" s="7">
        <v>0.60424140955114403</v>
      </c>
      <c r="H698" s="7">
        <v>4.3968747508570515E-2</v>
      </c>
      <c r="I698">
        <f t="shared" si="10"/>
        <v>0</v>
      </c>
    </row>
    <row r="699" spans="1:9" x14ac:dyDescent="0.25">
      <c r="A699" s="7" t="s">
        <v>745</v>
      </c>
      <c r="B699" s="7">
        <v>2007</v>
      </c>
      <c r="C699" s="7">
        <v>0.25871003747109944</v>
      </c>
      <c r="D699" s="7">
        <v>4.7038188631108981E-3</v>
      </c>
      <c r="E699" s="8" t="s">
        <v>997</v>
      </c>
      <c r="F699" s="8" t="s">
        <v>998</v>
      </c>
      <c r="G699" s="7">
        <v>0.25871003747109944</v>
      </c>
      <c r="H699" s="7">
        <v>4.7038188631108981E-3</v>
      </c>
      <c r="I699">
        <f t="shared" si="10"/>
        <v>0</v>
      </c>
    </row>
    <row r="700" spans="1:9" x14ac:dyDescent="0.25">
      <c r="A700" s="7" t="s">
        <v>833</v>
      </c>
      <c r="B700" s="7">
        <v>2007</v>
      </c>
      <c r="C700" s="7">
        <v>0.14047675994578648</v>
      </c>
      <c r="D700" s="7">
        <v>2.3917723032767279E-3</v>
      </c>
      <c r="E700" s="8" t="s">
        <v>997</v>
      </c>
      <c r="F700" s="8" t="s">
        <v>998</v>
      </c>
      <c r="G700" s="7">
        <v>0.14047675994578648</v>
      </c>
      <c r="H700" s="7">
        <v>2.3917723032767279E-3</v>
      </c>
      <c r="I700">
        <f t="shared" si="10"/>
        <v>0</v>
      </c>
    </row>
    <row r="701" spans="1:9" x14ac:dyDescent="0.25">
      <c r="A701" s="7" t="s">
        <v>867</v>
      </c>
      <c r="B701" s="7">
        <v>2007</v>
      </c>
      <c r="C701" s="7">
        <v>0.46041616838077015</v>
      </c>
      <c r="D701" s="7">
        <v>2.98971537909591E-3</v>
      </c>
      <c r="E701" s="8" t="s">
        <v>997</v>
      </c>
      <c r="F701" s="8" t="s">
        <v>998</v>
      </c>
      <c r="G701" s="7">
        <v>0.46041616838077015</v>
      </c>
      <c r="H701" s="7">
        <v>2.98971537909591E-3</v>
      </c>
      <c r="I701">
        <f t="shared" si="10"/>
        <v>0</v>
      </c>
    </row>
    <row r="702" spans="1:9" x14ac:dyDescent="0.25">
      <c r="A702" s="7" t="s">
        <v>898</v>
      </c>
      <c r="B702" s="7">
        <v>2007</v>
      </c>
      <c r="C702" s="7">
        <v>0.63405883759866066</v>
      </c>
      <c r="D702" s="7">
        <v>5.7641712508969149E-2</v>
      </c>
      <c r="E702" s="8" t="s">
        <v>997</v>
      </c>
      <c r="F702" s="8" t="s">
        <v>998</v>
      </c>
      <c r="G702" s="7">
        <v>0.63405883759866066</v>
      </c>
      <c r="H702" s="7">
        <v>5.7641712508969149E-2</v>
      </c>
      <c r="I702">
        <f t="shared" si="10"/>
        <v>0</v>
      </c>
    </row>
    <row r="703" spans="1:9" x14ac:dyDescent="0.25">
      <c r="A703" s="7" t="s">
        <v>931</v>
      </c>
      <c r="B703" s="7">
        <v>2007</v>
      </c>
      <c r="C703" s="7">
        <v>0.62520928007653676</v>
      </c>
      <c r="D703" s="7">
        <v>4.7038188631108981E-3</v>
      </c>
      <c r="E703" s="8" t="s">
        <v>997</v>
      </c>
      <c r="F703" s="8" t="s">
        <v>998</v>
      </c>
      <c r="G703" s="7">
        <v>0.62520928007653676</v>
      </c>
      <c r="H703" s="7">
        <v>4.7038188631108981E-3</v>
      </c>
      <c r="I703">
        <f t="shared" si="10"/>
        <v>0</v>
      </c>
    </row>
    <row r="704" spans="1:9" x14ac:dyDescent="0.25">
      <c r="A704" s="7" t="s">
        <v>39</v>
      </c>
      <c r="B704" s="7">
        <v>2007</v>
      </c>
      <c r="C704" s="7">
        <v>5.7402535278641476E-2</v>
      </c>
      <c r="D704" s="7">
        <v>4.7835446065534564E-4</v>
      </c>
      <c r="E704" s="8" t="s">
        <v>997</v>
      </c>
      <c r="F704" s="8" t="s">
        <v>998</v>
      </c>
      <c r="G704" s="7">
        <v>5.7402535278641476E-2</v>
      </c>
      <c r="H704" s="7">
        <v>4.7835446065534564E-4</v>
      </c>
      <c r="I704">
        <f t="shared" si="10"/>
        <v>0</v>
      </c>
    </row>
    <row r="705" spans="1:9" x14ac:dyDescent="0.25">
      <c r="A705" s="7" t="s">
        <v>75</v>
      </c>
      <c r="B705" s="7">
        <v>2007</v>
      </c>
      <c r="C705" s="7">
        <v>0.2660448058678147</v>
      </c>
      <c r="D705" s="7">
        <v>5.5010762975364743E-3</v>
      </c>
      <c r="E705" s="8" t="s">
        <v>997</v>
      </c>
      <c r="F705" s="8" t="s">
        <v>998</v>
      </c>
      <c r="G705" s="7">
        <v>0.2660448058678147</v>
      </c>
      <c r="H705" s="7">
        <v>5.5010762975364743E-3</v>
      </c>
      <c r="I705">
        <f t="shared" si="10"/>
        <v>0</v>
      </c>
    </row>
    <row r="706" spans="1:9" x14ac:dyDescent="0.25">
      <c r="A706" s="7" t="s">
        <v>135</v>
      </c>
      <c r="B706" s="7">
        <v>2007</v>
      </c>
      <c r="C706" s="7">
        <v>0.50147492625368728</v>
      </c>
      <c r="D706" s="7">
        <v>2.7106752770469584E-3</v>
      </c>
      <c r="E706" s="8" t="s">
        <v>997</v>
      </c>
      <c r="F706" s="8" t="s">
        <v>998</v>
      </c>
      <c r="G706" s="7">
        <v>0.50147492625368728</v>
      </c>
      <c r="H706" s="7">
        <v>2.7106752770469584E-3</v>
      </c>
      <c r="I706">
        <f t="shared" si="10"/>
        <v>0</v>
      </c>
    </row>
    <row r="707" spans="1:9" x14ac:dyDescent="0.25">
      <c r="A707" s="7" t="s">
        <v>199</v>
      </c>
      <c r="B707" s="7">
        <v>2007</v>
      </c>
      <c r="C707" s="7">
        <v>1.3164713385952325</v>
      </c>
      <c r="D707" s="7">
        <v>4.1497249461851231E-2</v>
      </c>
      <c r="E707" s="8" t="s">
        <v>997</v>
      </c>
      <c r="F707" s="8" t="s">
        <v>998</v>
      </c>
      <c r="G707" s="7">
        <v>1.3164713385952325</v>
      </c>
      <c r="H707" s="7">
        <v>4.1497249461851231E-2</v>
      </c>
      <c r="I707">
        <f t="shared" si="10"/>
        <v>0</v>
      </c>
    </row>
    <row r="708" spans="1:9" x14ac:dyDescent="0.25">
      <c r="A708" s="7" t="s">
        <v>241</v>
      </c>
      <c r="B708" s="7">
        <v>2007</v>
      </c>
      <c r="C708" s="7">
        <v>1.4299609343857131</v>
      </c>
      <c r="D708" s="7">
        <v>9.8461293151558632E-2</v>
      </c>
      <c r="E708" s="8" t="s">
        <v>997</v>
      </c>
      <c r="F708" s="8" t="s">
        <v>998</v>
      </c>
      <c r="G708" s="7">
        <v>1.4299609343857131</v>
      </c>
      <c r="H708" s="7">
        <v>9.8461293151558632E-2</v>
      </c>
      <c r="I708">
        <f t="shared" si="10"/>
        <v>0</v>
      </c>
    </row>
    <row r="709" spans="1:9" x14ac:dyDescent="0.25">
      <c r="A709" s="7" t="s">
        <v>300</v>
      </c>
      <c r="B709" s="7">
        <v>2007</v>
      </c>
      <c r="C709" s="7">
        <v>0.3300247149804672</v>
      </c>
      <c r="D709" s="7">
        <v>8.7299689069600568E-3</v>
      </c>
      <c r="E709" s="8" t="s">
        <v>997</v>
      </c>
      <c r="F709" s="8" t="s">
        <v>998</v>
      </c>
      <c r="G709" s="7">
        <v>0.3300247149804672</v>
      </c>
      <c r="H709" s="7">
        <v>8.7299689069600568E-3</v>
      </c>
      <c r="I709">
        <f t="shared" si="10"/>
        <v>0</v>
      </c>
    </row>
    <row r="710" spans="1:9" x14ac:dyDescent="0.25">
      <c r="A710" s="7" t="s">
        <v>335</v>
      </c>
      <c r="B710" s="7">
        <v>2007</v>
      </c>
      <c r="C710" s="7">
        <v>1.3912939488160727</v>
      </c>
      <c r="D710" s="7">
        <v>4.2334369767998085E-2</v>
      </c>
      <c r="E710" s="8" t="s">
        <v>997</v>
      </c>
      <c r="F710" s="8" t="s">
        <v>998</v>
      </c>
      <c r="G710" s="7">
        <v>1.3912939488160727</v>
      </c>
      <c r="H710" s="7">
        <v>4.2334369767998085E-2</v>
      </c>
      <c r="I710">
        <f t="shared" si="10"/>
        <v>0</v>
      </c>
    </row>
    <row r="711" spans="1:9" x14ac:dyDescent="0.25">
      <c r="A711" s="7" t="s">
        <v>426</v>
      </c>
      <c r="B711" s="7">
        <v>2007</v>
      </c>
      <c r="C711" s="7">
        <v>0.22367057322809536</v>
      </c>
      <c r="D711" s="7">
        <v>5.580802040979032E-3</v>
      </c>
      <c r="E711" s="8" t="s">
        <v>997</v>
      </c>
      <c r="F711" s="8" t="s">
        <v>998</v>
      </c>
      <c r="G711" s="7">
        <v>0.22367057322809536</v>
      </c>
      <c r="H711" s="7">
        <v>5.580802040979032E-3</v>
      </c>
      <c r="I711">
        <f t="shared" si="10"/>
        <v>0</v>
      </c>
    </row>
    <row r="712" spans="1:9" x14ac:dyDescent="0.25">
      <c r="A712" s="7" t="s">
        <v>453</v>
      </c>
      <c r="B712" s="7">
        <v>2007</v>
      </c>
      <c r="C712" s="7">
        <v>3.9534003029578253</v>
      </c>
      <c r="D712" s="7">
        <v>1.4828988280315715E-2</v>
      </c>
      <c r="E712" s="8" t="s">
        <v>997</v>
      </c>
      <c r="F712" s="8" t="s">
        <v>998</v>
      </c>
      <c r="G712" s="7">
        <v>3.9534003029578253</v>
      </c>
      <c r="H712" s="7">
        <v>1.4828988280315715E-2</v>
      </c>
      <c r="I712">
        <f t="shared" si="10"/>
        <v>0</v>
      </c>
    </row>
    <row r="713" spans="1:9" x14ac:dyDescent="0.25">
      <c r="A713" s="7" t="s">
        <v>682</v>
      </c>
      <c r="B713" s="7">
        <v>2007</v>
      </c>
      <c r="C713" s="7">
        <v>0.29514470222434824</v>
      </c>
      <c r="D713" s="7">
        <v>2.4316351749980067E-3</v>
      </c>
      <c r="E713" s="8" t="s">
        <v>997</v>
      </c>
      <c r="F713" s="8" t="s">
        <v>998</v>
      </c>
      <c r="G713" s="7">
        <v>0.29514470222434824</v>
      </c>
      <c r="H713" s="7">
        <v>2.4316351749980067E-3</v>
      </c>
      <c r="I713">
        <f t="shared" si="10"/>
        <v>0</v>
      </c>
    </row>
    <row r="714" spans="1:9" x14ac:dyDescent="0.25">
      <c r="A714" s="7" t="s">
        <v>713</v>
      </c>
      <c r="B714" s="7">
        <v>2007</v>
      </c>
      <c r="C714" s="7">
        <v>0.19532807143426612</v>
      </c>
      <c r="D714" s="7">
        <v>7.9725743442557603E-4</v>
      </c>
      <c r="E714" s="8" t="s">
        <v>997</v>
      </c>
      <c r="F714" s="8" t="s">
        <v>998</v>
      </c>
      <c r="G714" s="7">
        <v>0.19532807143426612</v>
      </c>
      <c r="H714" s="7">
        <v>7.9725743442557603E-4</v>
      </c>
      <c r="I714">
        <f t="shared" ref="I714:I777" si="11">IF(C714=G714,0,1)</f>
        <v>0</v>
      </c>
    </row>
    <row r="715" spans="1:9" x14ac:dyDescent="0.25">
      <c r="A715" s="7" t="s">
        <v>777</v>
      </c>
      <c r="B715" s="7">
        <v>2007</v>
      </c>
      <c r="C715" s="7">
        <v>0.38268356852427649</v>
      </c>
      <c r="D715" s="7">
        <v>1.5945148688511521E-3</v>
      </c>
      <c r="E715" s="8" t="s">
        <v>997</v>
      </c>
      <c r="F715" s="8" t="s">
        <v>998</v>
      </c>
      <c r="G715" s="7">
        <v>0.38268356852427649</v>
      </c>
      <c r="H715" s="7">
        <v>1.5945148688511521E-3</v>
      </c>
      <c r="I715">
        <f t="shared" si="11"/>
        <v>0</v>
      </c>
    </row>
    <row r="716" spans="1:9" x14ac:dyDescent="0.25">
      <c r="A716" s="7" t="s">
        <v>836</v>
      </c>
      <c r="B716" s="7">
        <v>2007</v>
      </c>
      <c r="C716" s="7">
        <v>5.8598421430279841E-3</v>
      </c>
      <c r="D716" s="7">
        <v>8.3712030614685484E-4</v>
      </c>
      <c r="E716" s="8" t="s">
        <v>997</v>
      </c>
      <c r="F716" s="8" t="s">
        <v>998</v>
      </c>
      <c r="G716" s="7">
        <v>5.8598421430279841E-3</v>
      </c>
      <c r="H716" s="7">
        <v>8.3712030614685484E-4</v>
      </c>
      <c r="I716">
        <f t="shared" si="11"/>
        <v>0</v>
      </c>
    </row>
    <row r="717" spans="1:9" x14ac:dyDescent="0.25">
      <c r="A717" s="7" t="s">
        <v>902</v>
      </c>
      <c r="B717" s="7">
        <v>2007</v>
      </c>
      <c r="C717" s="7">
        <v>1.2845411783464882</v>
      </c>
      <c r="D717" s="7">
        <v>2.8382364665550507E-2</v>
      </c>
      <c r="E717" s="8" t="s">
        <v>997</v>
      </c>
      <c r="F717" s="8" t="s">
        <v>998</v>
      </c>
      <c r="G717" s="7">
        <v>1.2845411783464882</v>
      </c>
      <c r="H717" s="7">
        <v>2.8382364665550507E-2</v>
      </c>
      <c r="I717">
        <f t="shared" si="11"/>
        <v>0</v>
      </c>
    </row>
    <row r="718" spans="1:9" x14ac:dyDescent="0.25">
      <c r="A718" s="7" t="s">
        <v>43</v>
      </c>
      <c r="B718" s="7">
        <v>2007</v>
      </c>
      <c r="C718" s="7">
        <v>7.9725743442557603E-2</v>
      </c>
      <c r="D718" s="7">
        <v>3.9862871721278801E-4</v>
      </c>
      <c r="E718" s="8" t="s">
        <v>997</v>
      </c>
      <c r="F718" s="8" t="s">
        <v>998</v>
      </c>
      <c r="G718" s="7">
        <v>7.9725743442557603E-2</v>
      </c>
      <c r="H718" s="7">
        <v>3.9862871721278801E-4</v>
      </c>
      <c r="I718">
        <f t="shared" si="11"/>
        <v>0</v>
      </c>
    </row>
    <row r="719" spans="1:9" x14ac:dyDescent="0.25">
      <c r="A719" s="7" t="s">
        <v>109</v>
      </c>
      <c r="B719" s="7">
        <v>2007</v>
      </c>
      <c r="C719" s="7">
        <v>0.55265885354380928</v>
      </c>
      <c r="D719" s="7">
        <v>5.5409391692577536E-3</v>
      </c>
      <c r="E719" s="8" t="s">
        <v>997</v>
      </c>
      <c r="F719" s="8" t="s">
        <v>998</v>
      </c>
      <c r="G719" s="7">
        <v>0.55265885354380928</v>
      </c>
      <c r="H719" s="7">
        <v>5.5409391692577536E-3</v>
      </c>
      <c r="I719">
        <f t="shared" si="11"/>
        <v>0</v>
      </c>
    </row>
    <row r="720" spans="1:9" x14ac:dyDescent="0.25">
      <c r="A720" s="7" t="s">
        <v>203</v>
      </c>
      <c r="B720" s="7">
        <v>2007</v>
      </c>
      <c r="C720" s="7">
        <v>5.1649924260543729</v>
      </c>
      <c r="D720" s="7">
        <v>3.7431236546280791E-2</v>
      </c>
      <c r="E720" s="8" t="s">
        <v>997</v>
      </c>
      <c r="F720" s="8" t="s">
        <v>998</v>
      </c>
      <c r="G720" s="7">
        <v>5.1649924260543729</v>
      </c>
      <c r="H720" s="7">
        <v>3.7431236546280791E-2</v>
      </c>
      <c r="I720">
        <f t="shared" si="11"/>
        <v>0</v>
      </c>
    </row>
    <row r="721" spans="1:11" x14ac:dyDescent="0.25">
      <c r="A721" s="7" t="s">
        <v>244</v>
      </c>
      <c r="B721" s="7">
        <v>2007</v>
      </c>
      <c r="C721" s="7">
        <v>6.4677907996492063</v>
      </c>
      <c r="D721" s="7">
        <v>4.7396954476600493E-2</v>
      </c>
      <c r="E721" s="8" t="s">
        <v>997</v>
      </c>
      <c r="F721" s="8" t="s">
        <v>998</v>
      </c>
      <c r="G721" s="7">
        <v>6.4677907996492063</v>
      </c>
      <c r="H721" s="7">
        <v>4.7396954476600493E-2</v>
      </c>
      <c r="I721">
        <f t="shared" si="11"/>
        <v>0</v>
      </c>
    </row>
    <row r="722" spans="1:11" x14ac:dyDescent="0.25">
      <c r="A722" s="7" t="s">
        <v>304</v>
      </c>
      <c r="B722" s="7">
        <v>2007</v>
      </c>
      <c r="C722" s="7">
        <v>0.25886948895798451</v>
      </c>
      <c r="D722" s="7">
        <v>7.6138084987642509E-3</v>
      </c>
      <c r="E722" s="8" t="s">
        <v>997</v>
      </c>
      <c r="F722" s="8" t="s">
        <v>998</v>
      </c>
      <c r="G722" s="7">
        <v>0.25886948895798451</v>
      </c>
      <c r="H722" s="7">
        <v>7.6138084987642509E-3</v>
      </c>
      <c r="I722">
        <f t="shared" si="11"/>
        <v>0</v>
      </c>
    </row>
    <row r="723" spans="1:11" x14ac:dyDescent="0.25">
      <c r="A723" s="7" t="s">
        <v>400</v>
      </c>
      <c r="B723" s="7">
        <v>2007</v>
      </c>
      <c r="C723" s="7">
        <v>0.81798612772064094</v>
      </c>
      <c r="D723" s="7">
        <v>2.2721836881128919E-3</v>
      </c>
      <c r="E723" s="8" t="s">
        <v>997</v>
      </c>
      <c r="F723" s="8" t="s">
        <v>998</v>
      </c>
      <c r="G723" s="7">
        <v>0.81798612772064094</v>
      </c>
      <c r="H723" s="7">
        <v>2.2721836881128919E-3</v>
      </c>
      <c r="I723">
        <f t="shared" si="11"/>
        <v>0</v>
      </c>
    </row>
    <row r="724" spans="1:11" x14ac:dyDescent="0.25">
      <c r="A724" s="7" t="s">
        <v>429</v>
      </c>
      <c r="B724" s="7">
        <v>2007</v>
      </c>
      <c r="C724" s="7">
        <v>0.35816790241569002</v>
      </c>
      <c r="D724" s="7">
        <v>3.7072470700789287E-3</v>
      </c>
      <c r="E724" s="8" t="s">
        <v>997</v>
      </c>
      <c r="F724" s="8" t="s">
        <v>998</v>
      </c>
      <c r="G724" s="7">
        <v>0.35816790241569002</v>
      </c>
      <c r="H724" s="7">
        <v>3.7072470700789287E-3</v>
      </c>
      <c r="I724">
        <f t="shared" si="11"/>
        <v>0</v>
      </c>
    </row>
    <row r="725" spans="1:11" x14ac:dyDescent="0.25">
      <c r="A725" s="7" t="s">
        <v>591</v>
      </c>
      <c r="B725" s="7">
        <v>2007</v>
      </c>
      <c r="C725" s="7">
        <v>0.60093279119827792</v>
      </c>
      <c r="D725" s="7">
        <v>2.6708124053256795E-3</v>
      </c>
      <c r="E725" s="8" t="s">
        <v>997</v>
      </c>
      <c r="F725" s="8" t="s">
        <v>998</v>
      </c>
      <c r="G725" s="7">
        <v>0.60093279119827792</v>
      </c>
      <c r="H725" s="7">
        <v>2.6708124053256795E-3</v>
      </c>
      <c r="I725">
        <f t="shared" si="11"/>
        <v>0</v>
      </c>
    </row>
    <row r="726" spans="1:11" x14ac:dyDescent="0.25">
      <c r="A726" s="7" t="s">
        <v>625</v>
      </c>
      <c r="B726" s="7">
        <v>2007</v>
      </c>
      <c r="C726" s="7">
        <v>0.40420951925376702</v>
      </c>
      <c r="D726" s="7">
        <v>3.3484812245874193E-3</v>
      </c>
      <c r="E726" s="8" t="s">
        <v>997</v>
      </c>
      <c r="F726" s="8" t="s">
        <v>998</v>
      </c>
      <c r="G726" s="7">
        <v>0.40420951925376702</v>
      </c>
      <c r="H726" s="7">
        <v>3.3484812245874193E-3</v>
      </c>
      <c r="I726">
        <f t="shared" si="11"/>
        <v>0</v>
      </c>
    </row>
    <row r="727" spans="1:11" x14ac:dyDescent="0.25">
      <c r="A727" s="7" t="s">
        <v>659</v>
      </c>
      <c r="B727" s="7">
        <v>2007</v>
      </c>
      <c r="C727" s="7">
        <v>53.5144303595631</v>
      </c>
      <c r="D727" s="7">
        <v>0.77086821334608946</v>
      </c>
      <c r="E727" s="8" t="s">
        <v>997</v>
      </c>
      <c r="F727" s="8" t="s">
        <v>998</v>
      </c>
      <c r="G727" s="7">
        <v>22.858056433675696</v>
      </c>
      <c r="H727" s="7">
        <v>0.31624033927930389</v>
      </c>
      <c r="I727">
        <f t="shared" si="11"/>
        <v>1</v>
      </c>
      <c r="J727">
        <f>C727-G727</f>
        <v>30.656373925887404</v>
      </c>
      <c r="K727">
        <f>D727-H727</f>
        <v>0.45462787406678556</v>
      </c>
    </row>
    <row r="728" spans="1:11" x14ac:dyDescent="0.25">
      <c r="A728" s="7" t="s">
        <v>687</v>
      </c>
      <c r="B728" s="7">
        <v>2007</v>
      </c>
      <c r="C728" s="7">
        <v>0.14318743522283345</v>
      </c>
      <c r="D728" s="7">
        <v>3.7869728135214863E-3</v>
      </c>
      <c r="E728" s="8" t="s">
        <v>997</v>
      </c>
      <c r="F728" s="8" t="s">
        <v>998</v>
      </c>
      <c r="G728" s="7">
        <v>0.14318743522283345</v>
      </c>
      <c r="H728" s="7">
        <v>3.7869728135214863E-3</v>
      </c>
      <c r="I728">
        <f t="shared" si="11"/>
        <v>0</v>
      </c>
    </row>
    <row r="729" spans="1:11" x14ac:dyDescent="0.25">
      <c r="A729" s="7" t="s">
        <v>905</v>
      </c>
      <c r="B729" s="7">
        <v>2007</v>
      </c>
      <c r="C729" s="7">
        <v>0.39819022562385392</v>
      </c>
      <c r="D729" s="7">
        <v>3.0694411225384677E-3</v>
      </c>
      <c r="E729" s="8" t="s">
        <v>997</v>
      </c>
      <c r="F729" s="8" t="s">
        <v>998</v>
      </c>
      <c r="G729" s="7">
        <v>0.39819022562385392</v>
      </c>
      <c r="H729" s="7">
        <v>3.0694411225384677E-3</v>
      </c>
      <c r="I729">
        <f t="shared" si="11"/>
        <v>0</v>
      </c>
    </row>
    <row r="730" spans="1:11" x14ac:dyDescent="0.25">
      <c r="A730" s="7" t="s">
        <v>961</v>
      </c>
      <c r="B730" s="7">
        <v>2007</v>
      </c>
      <c r="C730" s="7">
        <v>1.4197161763533446</v>
      </c>
      <c r="D730" s="7">
        <v>7.1753169098301844E-3</v>
      </c>
      <c r="E730" s="8" t="s">
        <v>997</v>
      </c>
      <c r="F730" s="8" t="s">
        <v>998</v>
      </c>
      <c r="G730" s="7">
        <v>1.4197161763533446</v>
      </c>
      <c r="H730" s="7">
        <v>7.1753169098301844E-3</v>
      </c>
      <c r="I730">
        <f t="shared" si="11"/>
        <v>0</v>
      </c>
    </row>
    <row r="731" spans="1:11" x14ac:dyDescent="0.25">
      <c r="A731" s="7" t="s">
        <v>139</v>
      </c>
      <c r="B731" s="7">
        <v>2007</v>
      </c>
      <c r="C731" s="7">
        <v>4.3428206968029981</v>
      </c>
      <c r="D731" s="7">
        <v>4.2932312843817266E-2</v>
      </c>
      <c r="E731" s="8" t="s">
        <v>997</v>
      </c>
      <c r="F731" s="8" t="s">
        <v>998</v>
      </c>
      <c r="G731" s="7">
        <v>4.3428206968029981</v>
      </c>
      <c r="H731" s="7">
        <v>4.2932312843817266E-2</v>
      </c>
      <c r="I731">
        <f t="shared" si="11"/>
        <v>0</v>
      </c>
    </row>
    <row r="732" spans="1:11" x14ac:dyDescent="0.25">
      <c r="A732" s="7" t="s">
        <v>247</v>
      </c>
      <c r="B732" s="7">
        <v>2007</v>
      </c>
      <c r="C732" s="7">
        <v>0.69126205851869571</v>
      </c>
      <c r="D732" s="7">
        <v>1.2516941720481543E-2</v>
      </c>
      <c r="E732" s="8" t="s">
        <v>997</v>
      </c>
      <c r="F732" s="8" t="s">
        <v>998</v>
      </c>
      <c r="G732" s="7">
        <v>0.69126205851869571</v>
      </c>
      <c r="H732" s="7">
        <v>1.2516941720481543E-2</v>
      </c>
      <c r="I732">
        <f t="shared" si="11"/>
        <v>0</v>
      </c>
    </row>
    <row r="733" spans="1:11" x14ac:dyDescent="0.25">
      <c r="A733" s="7" t="s">
        <v>308</v>
      </c>
      <c r="B733" s="7">
        <v>2007</v>
      </c>
      <c r="C733" s="7">
        <v>2.8327353902575143</v>
      </c>
      <c r="D733" s="7">
        <v>4.3530255919636447E-2</v>
      </c>
      <c r="E733" s="8" t="s">
        <v>997</v>
      </c>
      <c r="F733" s="8" t="s">
        <v>998</v>
      </c>
      <c r="G733" s="7">
        <v>2.8327353902575143</v>
      </c>
      <c r="H733" s="7">
        <v>4.3530255919636447E-2</v>
      </c>
      <c r="I733">
        <f t="shared" si="11"/>
        <v>0</v>
      </c>
    </row>
    <row r="734" spans="1:11" x14ac:dyDescent="0.25">
      <c r="A734" s="7" t="s">
        <v>371</v>
      </c>
      <c r="B734" s="7">
        <v>2007</v>
      </c>
      <c r="C734" s="7">
        <v>0.82348720401817743</v>
      </c>
      <c r="D734" s="7">
        <v>5.7003906561428688E-3</v>
      </c>
      <c r="E734" s="8" t="s">
        <v>997</v>
      </c>
      <c r="F734" s="8" t="s">
        <v>998</v>
      </c>
      <c r="G734" s="7">
        <v>0.82348720401817743</v>
      </c>
      <c r="H734" s="7">
        <v>5.7003906561428688E-3</v>
      </c>
      <c r="I734">
        <f t="shared" si="11"/>
        <v>0</v>
      </c>
    </row>
    <row r="735" spans="1:11" x14ac:dyDescent="0.25">
      <c r="A735" s="7" t="s">
        <v>556</v>
      </c>
      <c r="B735" s="7">
        <v>2007</v>
      </c>
      <c r="C735" s="7">
        <v>5.6605277844215894E-2</v>
      </c>
      <c r="D735" s="7">
        <v>8.7698317786813365E-4</v>
      </c>
      <c r="E735" s="8" t="s">
        <v>997</v>
      </c>
      <c r="F735" s="8" t="s">
        <v>998</v>
      </c>
      <c r="G735" s="7">
        <v>5.6605277844215894E-2</v>
      </c>
      <c r="H735" s="7">
        <v>8.7698317786813365E-4</v>
      </c>
      <c r="I735">
        <f t="shared" si="11"/>
        <v>0</v>
      </c>
    </row>
    <row r="736" spans="1:11" x14ac:dyDescent="0.25">
      <c r="A736" s="7" t="s">
        <v>592</v>
      </c>
      <c r="B736" s="7">
        <v>2007</v>
      </c>
      <c r="C736" s="7">
        <v>0.92912381407956635</v>
      </c>
      <c r="D736" s="7">
        <v>1.1480507055728294E-2</v>
      </c>
      <c r="E736" s="8" t="s">
        <v>997</v>
      </c>
      <c r="F736" s="8" t="s">
        <v>998</v>
      </c>
      <c r="G736" s="7">
        <v>0.92912381407956635</v>
      </c>
      <c r="H736" s="7">
        <v>1.1480507055728294E-2</v>
      </c>
      <c r="I736">
        <f t="shared" si="11"/>
        <v>0</v>
      </c>
    </row>
    <row r="737" spans="1:9" x14ac:dyDescent="0.25">
      <c r="A737" s="7" t="s">
        <v>629</v>
      </c>
      <c r="B737" s="7">
        <v>2007</v>
      </c>
      <c r="C737" s="7">
        <v>4.838196603683329</v>
      </c>
      <c r="D737" s="7">
        <v>0.10045443673762258</v>
      </c>
      <c r="E737" s="8" t="s">
        <v>997</v>
      </c>
      <c r="F737" s="8" t="s">
        <v>998</v>
      </c>
      <c r="G737" s="7">
        <v>4.838196603683329</v>
      </c>
      <c r="H737" s="7">
        <v>0.10045443673762258</v>
      </c>
      <c r="I737">
        <f t="shared" si="11"/>
        <v>0</v>
      </c>
    </row>
    <row r="738" spans="1:9" x14ac:dyDescent="0.25">
      <c r="A738" s="7" t="s">
        <v>690</v>
      </c>
      <c r="B738" s="7">
        <v>2007</v>
      </c>
      <c r="C738" s="7">
        <v>4.1810173004863271</v>
      </c>
      <c r="D738" s="7">
        <v>0.11277206409949773</v>
      </c>
      <c r="E738" s="8" t="s">
        <v>997</v>
      </c>
      <c r="F738" s="8" t="s">
        <v>998</v>
      </c>
      <c r="G738" s="7">
        <v>4.1810173004863271</v>
      </c>
      <c r="H738" s="7">
        <v>0.11277206409949773</v>
      </c>
      <c r="I738">
        <f t="shared" si="11"/>
        <v>0</v>
      </c>
    </row>
    <row r="739" spans="1:9" x14ac:dyDescent="0.25">
      <c r="A739" s="7" t="s">
        <v>873</v>
      </c>
      <c r="B739" s="7">
        <v>2007</v>
      </c>
      <c r="C739" s="7">
        <v>0.19381328230885753</v>
      </c>
      <c r="D739" s="7">
        <v>1.4908714023758271E-2</v>
      </c>
      <c r="E739" s="8" t="s">
        <v>997</v>
      </c>
      <c r="F739" s="8" t="s">
        <v>998</v>
      </c>
      <c r="G739" s="7">
        <v>0.19381328230885753</v>
      </c>
      <c r="H739" s="7">
        <v>1.4908714023758271E-2</v>
      </c>
      <c r="I739">
        <f t="shared" si="11"/>
        <v>0</v>
      </c>
    </row>
    <row r="740" spans="1:9" x14ac:dyDescent="0.25">
      <c r="A740" s="7" t="s">
        <v>906</v>
      </c>
      <c r="B740" s="7">
        <v>2007</v>
      </c>
      <c r="C740" s="7">
        <v>0.1348162321613649</v>
      </c>
      <c r="D740" s="7">
        <v>3.0295782508171889E-3</v>
      </c>
      <c r="E740" s="8" t="s">
        <v>997</v>
      </c>
      <c r="F740" s="8" t="s">
        <v>998</v>
      </c>
      <c r="G740" s="7">
        <v>0.1348162321613649</v>
      </c>
      <c r="H740" s="7">
        <v>3.0295782508171889E-3</v>
      </c>
      <c r="I740">
        <f t="shared" si="11"/>
        <v>0</v>
      </c>
    </row>
    <row r="741" spans="1:9" x14ac:dyDescent="0.25">
      <c r="A741" s="7" t="s">
        <v>965</v>
      </c>
      <c r="B741" s="7">
        <v>2007</v>
      </c>
      <c r="C741" s="7">
        <v>0.16104600175396636</v>
      </c>
      <c r="D741" s="7">
        <v>2.7505381487682372E-3</v>
      </c>
      <c r="E741" s="8" t="s">
        <v>997</v>
      </c>
      <c r="F741" s="8" t="s">
        <v>998</v>
      </c>
      <c r="G741" s="7">
        <v>0.16104600175396636</v>
      </c>
      <c r="H741" s="7">
        <v>2.7505381487682372E-3</v>
      </c>
      <c r="I741">
        <f t="shared" si="11"/>
        <v>0</v>
      </c>
    </row>
    <row r="742" spans="1:9" x14ac:dyDescent="0.25">
      <c r="A742" s="7" t="s">
        <v>11</v>
      </c>
      <c r="B742" s="7">
        <v>2007</v>
      </c>
      <c r="C742" s="7">
        <v>0.31025273060671293</v>
      </c>
      <c r="D742" s="7">
        <v>1.7141034840149885E-3</v>
      </c>
      <c r="E742" s="8" t="s">
        <v>997</v>
      </c>
      <c r="F742" s="8" t="s">
        <v>998</v>
      </c>
      <c r="G742" s="7">
        <v>0.31025273060671293</v>
      </c>
      <c r="H742" s="7">
        <v>1.7141034840149885E-3</v>
      </c>
      <c r="I742">
        <f t="shared" si="11"/>
        <v>0</v>
      </c>
    </row>
    <row r="743" spans="1:9" x14ac:dyDescent="0.25">
      <c r="A743" s="7" t="s">
        <v>176</v>
      </c>
      <c r="B743" s="7">
        <v>2007</v>
      </c>
      <c r="C743" s="7">
        <v>0.44104281272422863</v>
      </c>
      <c r="D743" s="7">
        <v>3.6753567727019057E-2</v>
      </c>
      <c r="E743" s="8" t="s">
        <v>997</v>
      </c>
      <c r="F743" s="8" t="s">
        <v>998</v>
      </c>
      <c r="G743" s="7">
        <v>0.44104281272422863</v>
      </c>
      <c r="H743" s="7">
        <v>3.6753567727019057E-2</v>
      </c>
      <c r="I743">
        <f t="shared" si="11"/>
        <v>0</v>
      </c>
    </row>
    <row r="744" spans="1:9" x14ac:dyDescent="0.25">
      <c r="A744" s="7" t="s">
        <v>211</v>
      </c>
      <c r="B744" s="7">
        <v>2007</v>
      </c>
      <c r="C744" s="7">
        <v>1.3256796619628477</v>
      </c>
      <c r="D744" s="7">
        <v>9.4475005979430763E-3</v>
      </c>
      <c r="E744" s="8" t="s">
        <v>997</v>
      </c>
      <c r="F744" s="8" t="s">
        <v>998</v>
      </c>
      <c r="G744" s="7">
        <v>1.3256796619628477</v>
      </c>
      <c r="H744" s="7">
        <v>9.4475005979430763E-3</v>
      </c>
      <c r="I744">
        <f t="shared" si="11"/>
        <v>0</v>
      </c>
    </row>
    <row r="745" spans="1:9" x14ac:dyDescent="0.25">
      <c r="A745" s="7" t="s">
        <v>310</v>
      </c>
      <c r="B745" s="7">
        <v>2007</v>
      </c>
      <c r="C745" s="7">
        <v>0.47978952403731162</v>
      </c>
      <c r="D745" s="7">
        <v>4.7038188631108981E-3</v>
      </c>
      <c r="E745" s="8" t="s">
        <v>997</v>
      </c>
      <c r="F745" s="8" t="s">
        <v>998</v>
      </c>
      <c r="G745" s="7">
        <v>0.47978952403731162</v>
      </c>
      <c r="H745" s="7">
        <v>4.7038188631108981E-3</v>
      </c>
      <c r="I745">
        <f t="shared" si="11"/>
        <v>0</v>
      </c>
    </row>
    <row r="746" spans="1:9" x14ac:dyDescent="0.25">
      <c r="A746" s="7" t="s">
        <v>346</v>
      </c>
      <c r="B746" s="7">
        <v>2007</v>
      </c>
      <c r="C746" s="7">
        <v>8.5386271226979185E-2</v>
      </c>
      <c r="D746" s="7">
        <v>4.7436817348321773E-3</v>
      </c>
      <c r="E746" s="8" t="s">
        <v>997</v>
      </c>
      <c r="F746" s="8" t="s">
        <v>998</v>
      </c>
      <c r="G746" s="7">
        <v>8.5386271226979185E-2</v>
      </c>
      <c r="H746" s="7">
        <v>4.7436817348321773E-3</v>
      </c>
      <c r="I746">
        <f t="shared" si="11"/>
        <v>0</v>
      </c>
    </row>
    <row r="747" spans="1:9" x14ac:dyDescent="0.25">
      <c r="A747" s="7" t="s">
        <v>432</v>
      </c>
      <c r="B747" s="7">
        <v>2007</v>
      </c>
      <c r="C747" s="7">
        <v>0.62780036673841988</v>
      </c>
      <c r="D747" s="7">
        <v>1.1400781312285738E-2</v>
      </c>
      <c r="E747" s="8" t="s">
        <v>997</v>
      </c>
      <c r="F747" s="8" t="s">
        <v>998</v>
      </c>
      <c r="G747" s="7">
        <v>0.62780036673841988</v>
      </c>
      <c r="H747" s="7">
        <v>1.1400781312285738E-2</v>
      </c>
      <c r="I747">
        <f t="shared" si="11"/>
        <v>0</v>
      </c>
    </row>
    <row r="748" spans="1:9" x14ac:dyDescent="0.25">
      <c r="A748" s="7" t="s">
        <v>524</v>
      </c>
      <c r="B748" s="7">
        <v>2007</v>
      </c>
      <c r="C748" s="7">
        <v>1.2561588136809376</v>
      </c>
      <c r="D748" s="7">
        <v>1.4510085306545484E-2</v>
      </c>
      <c r="E748" s="8" t="s">
        <v>997</v>
      </c>
      <c r="F748" s="8" t="s">
        <v>998</v>
      </c>
      <c r="G748" s="7">
        <v>1.2561588136809376</v>
      </c>
      <c r="H748" s="7">
        <v>1.4510085306545484E-2</v>
      </c>
      <c r="I748">
        <f t="shared" si="11"/>
        <v>0</v>
      </c>
    </row>
    <row r="749" spans="1:9" x14ac:dyDescent="0.25">
      <c r="A749" s="7" t="s">
        <v>595</v>
      </c>
      <c r="B749" s="7">
        <v>2007</v>
      </c>
      <c r="C749" s="7">
        <v>1.4749262536873156E-2</v>
      </c>
      <c r="D749" s="7">
        <v>1.9931435860639401E-4</v>
      </c>
      <c r="E749" s="8" t="s">
        <v>997</v>
      </c>
      <c r="F749" s="8" t="s">
        <v>998</v>
      </c>
      <c r="G749" s="7">
        <v>1.4749262536873156E-2</v>
      </c>
      <c r="H749" s="7">
        <v>1.9931435860639401E-4</v>
      </c>
      <c r="I749">
        <f t="shared" si="11"/>
        <v>0</v>
      </c>
    </row>
    <row r="750" spans="1:9" x14ac:dyDescent="0.25">
      <c r="A750" s="7" t="s">
        <v>664</v>
      </c>
      <c r="B750" s="7">
        <v>2007</v>
      </c>
      <c r="C750" s="7">
        <v>1.2209598979510483</v>
      </c>
      <c r="D750" s="7">
        <v>6.3780594754046082E-3</v>
      </c>
      <c r="E750" s="8" t="s">
        <v>997</v>
      </c>
      <c r="F750" s="8" t="s">
        <v>998</v>
      </c>
      <c r="G750" s="7">
        <v>1.2209598979510483</v>
      </c>
      <c r="H750" s="7">
        <v>6.3780594754046082E-3</v>
      </c>
      <c r="I750">
        <f t="shared" si="11"/>
        <v>0</v>
      </c>
    </row>
    <row r="751" spans="1:9" x14ac:dyDescent="0.25">
      <c r="A751" s="7" t="s">
        <v>722</v>
      </c>
      <c r="B751" s="7">
        <v>2007</v>
      </c>
      <c r="C751" s="7">
        <v>1.1952084828191023</v>
      </c>
      <c r="D751" s="7">
        <v>1.8536235350394642E-2</v>
      </c>
      <c r="E751" s="8" t="s">
        <v>997</v>
      </c>
      <c r="F751" s="8" t="s">
        <v>998</v>
      </c>
      <c r="G751" s="7">
        <v>1.1952084828191023</v>
      </c>
      <c r="H751" s="7">
        <v>1.8536235350394642E-2</v>
      </c>
      <c r="I751">
        <f t="shared" si="11"/>
        <v>0</v>
      </c>
    </row>
    <row r="752" spans="1:9" x14ac:dyDescent="0.25">
      <c r="A752" s="7" t="s">
        <v>809</v>
      </c>
      <c r="B752" s="7">
        <v>2007</v>
      </c>
      <c r="C752" s="7">
        <v>0.36793430598740334</v>
      </c>
      <c r="D752" s="7">
        <v>2.5910866618831219E-3</v>
      </c>
      <c r="E752" s="8" t="s">
        <v>997</v>
      </c>
      <c r="F752" s="8" t="s">
        <v>998</v>
      </c>
      <c r="G752" s="7">
        <v>0.36793430598740334</v>
      </c>
      <c r="H752" s="7">
        <v>2.5910866618831219E-3</v>
      </c>
      <c r="I752">
        <f t="shared" si="11"/>
        <v>0</v>
      </c>
    </row>
    <row r="753" spans="1:9" x14ac:dyDescent="0.25">
      <c r="A753" s="7" t="s">
        <v>841</v>
      </c>
      <c r="B753" s="7">
        <v>2007</v>
      </c>
      <c r="C753" s="7">
        <v>0.20880172207605835</v>
      </c>
      <c r="D753" s="7">
        <v>2.1525950729490554E-3</v>
      </c>
      <c r="E753" s="8" t="s">
        <v>997</v>
      </c>
      <c r="F753" s="8" t="s">
        <v>998</v>
      </c>
      <c r="G753" s="7">
        <v>0.20880172207605835</v>
      </c>
      <c r="H753" s="7">
        <v>2.1525950729490554E-3</v>
      </c>
      <c r="I753">
        <f t="shared" si="11"/>
        <v>0</v>
      </c>
    </row>
    <row r="754" spans="1:9" x14ac:dyDescent="0.25">
      <c r="A754" s="7" t="s">
        <v>878</v>
      </c>
      <c r="B754" s="7">
        <v>2007</v>
      </c>
      <c r="C754" s="7">
        <v>2.1765127959818224E-2</v>
      </c>
      <c r="D754" s="7">
        <v>3.627521326636371E-3</v>
      </c>
      <c r="E754" s="8" t="s">
        <v>997</v>
      </c>
      <c r="F754" s="8" t="s">
        <v>998</v>
      </c>
      <c r="G754" s="7">
        <v>2.1765127959818224E-2</v>
      </c>
      <c r="H754" s="7">
        <v>3.627521326636371E-3</v>
      </c>
      <c r="I754">
        <f t="shared" si="11"/>
        <v>0</v>
      </c>
    </row>
    <row r="755" spans="1:9" x14ac:dyDescent="0.25">
      <c r="A755" s="7" t="s">
        <v>907</v>
      </c>
      <c r="B755" s="7">
        <v>2007</v>
      </c>
      <c r="C755" s="7">
        <v>0.83811687793988676</v>
      </c>
      <c r="D755" s="7">
        <v>4.552339950570039E-2</v>
      </c>
      <c r="E755" s="8" t="s">
        <v>997</v>
      </c>
      <c r="F755" s="8" t="s">
        <v>998</v>
      </c>
      <c r="G755" s="7">
        <v>0.83811687793988676</v>
      </c>
      <c r="H755" s="7">
        <v>4.552339950570039E-2</v>
      </c>
      <c r="I755">
        <f t="shared" si="11"/>
        <v>0</v>
      </c>
    </row>
    <row r="756" spans="1:9" x14ac:dyDescent="0.25">
      <c r="A756" s="7" t="s">
        <v>55</v>
      </c>
      <c r="B756" s="7">
        <v>2007</v>
      </c>
      <c r="C756" s="7">
        <v>0.45244359403651441</v>
      </c>
      <c r="D756" s="7">
        <v>3.8268356852427651E-3</v>
      </c>
      <c r="E756" s="8" t="s">
        <v>997</v>
      </c>
      <c r="F756" s="8" t="s">
        <v>998</v>
      </c>
      <c r="G756" s="7">
        <v>0.45244359403651441</v>
      </c>
      <c r="H756" s="7">
        <v>3.8268356852427651E-3</v>
      </c>
      <c r="I756">
        <f t="shared" si="11"/>
        <v>0</v>
      </c>
    </row>
    <row r="757" spans="1:9" x14ac:dyDescent="0.25">
      <c r="A757" s="7" t="s">
        <v>83</v>
      </c>
      <c r="B757" s="7">
        <v>2007</v>
      </c>
      <c r="C757" s="7">
        <v>2.3256796619628477</v>
      </c>
      <c r="D757" s="7">
        <v>7.3347683967152997E-3</v>
      </c>
      <c r="E757" s="8" t="s">
        <v>997</v>
      </c>
      <c r="F757" s="8" t="s">
        <v>998</v>
      </c>
      <c r="G757" s="7">
        <v>2.3256796619628477</v>
      </c>
      <c r="H757" s="7">
        <v>7.3347683967152997E-3</v>
      </c>
      <c r="I757">
        <f t="shared" si="11"/>
        <v>0</v>
      </c>
    </row>
    <row r="758" spans="1:9" x14ac:dyDescent="0.25">
      <c r="A758" s="7" t="s">
        <v>116</v>
      </c>
      <c r="B758" s="7">
        <v>2007</v>
      </c>
      <c r="C758" s="7">
        <v>0.45467591485290598</v>
      </c>
      <c r="D758" s="7">
        <v>5.0625847086024078E-3</v>
      </c>
      <c r="E758" s="8" t="s">
        <v>997</v>
      </c>
      <c r="F758" s="8" t="s">
        <v>998</v>
      </c>
      <c r="G758" s="7">
        <v>0.45467591485290598</v>
      </c>
      <c r="H758" s="7">
        <v>5.0625847086024078E-3</v>
      </c>
      <c r="I758">
        <f t="shared" si="11"/>
        <v>0</v>
      </c>
    </row>
    <row r="759" spans="1:9" x14ac:dyDescent="0.25">
      <c r="A759" s="7" t="s">
        <v>146</v>
      </c>
      <c r="B759" s="7">
        <v>2007</v>
      </c>
      <c r="C759" s="7">
        <v>0.15666108586462568</v>
      </c>
      <c r="D759" s="7">
        <v>2.790401020489516E-3</v>
      </c>
      <c r="E759" s="8" t="s">
        <v>997</v>
      </c>
      <c r="F759" s="8" t="s">
        <v>998</v>
      </c>
      <c r="G759" s="7">
        <v>0.15666108586462568</v>
      </c>
      <c r="H759" s="7">
        <v>2.790401020489516E-3</v>
      </c>
      <c r="I759">
        <f t="shared" si="11"/>
        <v>0</v>
      </c>
    </row>
    <row r="760" spans="1:9" x14ac:dyDescent="0.25">
      <c r="A760" s="7" t="s">
        <v>215</v>
      </c>
      <c r="B760" s="7">
        <v>2007</v>
      </c>
      <c r="C760" s="7">
        <v>7.9725743442557603E-2</v>
      </c>
      <c r="D760" s="7">
        <v>1.5945148688511521E-3</v>
      </c>
      <c r="E760" s="8" t="s">
        <v>997</v>
      </c>
      <c r="F760" s="8" t="s">
        <v>998</v>
      </c>
      <c r="G760" s="7">
        <v>7.9725743442557603E-2</v>
      </c>
      <c r="H760" s="7">
        <v>1.5945148688511521E-3</v>
      </c>
      <c r="I760">
        <f t="shared" si="11"/>
        <v>0</v>
      </c>
    </row>
    <row r="761" spans="1:9" x14ac:dyDescent="0.25">
      <c r="A761" s="7" t="s">
        <v>349</v>
      </c>
      <c r="B761" s="7">
        <v>2007</v>
      </c>
      <c r="C761" s="7">
        <v>0.27927927927927926</v>
      </c>
      <c r="D761" s="7">
        <v>9.0090090090090089E-3</v>
      </c>
      <c r="E761" s="8" t="s">
        <v>997</v>
      </c>
      <c r="F761" s="8" t="s">
        <v>998</v>
      </c>
      <c r="G761" s="7">
        <v>0.27927927927927926</v>
      </c>
      <c r="H761" s="7">
        <v>9.0090090090090089E-3</v>
      </c>
      <c r="I761">
        <f t="shared" si="11"/>
        <v>0</v>
      </c>
    </row>
    <row r="762" spans="1:9" x14ac:dyDescent="0.25">
      <c r="A762" s="7" t="s">
        <v>377</v>
      </c>
      <c r="B762" s="7">
        <v>2007</v>
      </c>
      <c r="C762" s="7">
        <v>0.13872279359005021</v>
      </c>
      <c r="D762" s="7">
        <v>2.3120465598341707E-3</v>
      </c>
      <c r="E762" s="8" t="s">
        <v>997</v>
      </c>
      <c r="F762" s="8" t="s">
        <v>998</v>
      </c>
      <c r="G762" s="7">
        <v>0.13872279359005021</v>
      </c>
      <c r="H762" s="7">
        <v>2.3120465598341707E-3</v>
      </c>
      <c r="I762">
        <f t="shared" si="11"/>
        <v>0</v>
      </c>
    </row>
    <row r="763" spans="1:9" x14ac:dyDescent="0.25">
      <c r="A763" s="7" t="s">
        <v>527</v>
      </c>
      <c r="B763" s="7">
        <v>2007</v>
      </c>
      <c r="C763" s="7">
        <v>0.43243243243243246</v>
      </c>
      <c r="D763" s="7">
        <v>4.5045045045045045E-3</v>
      </c>
      <c r="E763" s="8" t="s">
        <v>997</v>
      </c>
      <c r="F763" s="8" t="s">
        <v>998</v>
      </c>
      <c r="G763" s="7">
        <v>0.43243243243243246</v>
      </c>
      <c r="H763" s="7">
        <v>4.5045045045045045E-3</v>
      </c>
      <c r="I763">
        <f t="shared" si="11"/>
        <v>0</v>
      </c>
    </row>
    <row r="764" spans="1:9" x14ac:dyDescent="0.25">
      <c r="A764" s="7" t="s">
        <v>599</v>
      </c>
      <c r="B764" s="7">
        <v>2007</v>
      </c>
      <c r="C764" s="7">
        <v>9.5670892131069114E-3</v>
      </c>
      <c r="D764" s="7">
        <v>3.9862871721278801E-4</v>
      </c>
      <c r="E764" s="8" t="s">
        <v>997</v>
      </c>
      <c r="F764" s="8" t="s">
        <v>998</v>
      </c>
      <c r="G764" s="7">
        <v>9.5670892131069114E-3</v>
      </c>
      <c r="H764" s="7">
        <v>3.9862871721278801E-4</v>
      </c>
      <c r="I764">
        <f t="shared" si="11"/>
        <v>0</v>
      </c>
    </row>
    <row r="765" spans="1:9" x14ac:dyDescent="0.25">
      <c r="A765" s="7" t="s">
        <v>694</v>
      </c>
      <c r="B765" s="7">
        <v>2007</v>
      </c>
      <c r="C765" s="7">
        <v>0.12780036673841982</v>
      </c>
      <c r="D765" s="7">
        <v>1.9931435860639402E-3</v>
      </c>
      <c r="E765" s="8" t="s">
        <v>997</v>
      </c>
      <c r="F765" s="8" t="s">
        <v>998</v>
      </c>
      <c r="G765" s="7">
        <v>0.12780036673841982</v>
      </c>
      <c r="H765" s="7">
        <v>1.9931435860639402E-3</v>
      </c>
      <c r="I765">
        <f t="shared" si="11"/>
        <v>0</v>
      </c>
    </row>
    <row r="766" spans="1:9" x14ac:dyDescent="0.25">
      <c r="A766" s="7" t="s">
        <v>843</v>
      </c>
      <c r="B766" s="7">
        <v>2007</v>
      </c>
      <c r="C766" s="7">
        <v>6.4777166547078047E-2</v>
      </c>
      <c r="D766" s="7">
        <v>1.9931435860639401E-4</v>
      </c>
      <c r="E766" s="8" t="s">
        <v>997</v>
      </c>
      <c r="F766" s="8" t="s">
        <v>998</v>
      </c>
      <c r="G766" s="7">
        <v>6.4777166547078047E-2</v>
      </c>
      <c r="H766" s="7">
        <v>1.9931435860639401E-4</v>
      </c>
      <c r="I766">
        <f t="shared" si="11"/>
        <v>0</v>
      </c>
    </row>
    <row r="767" spans="1:9" x14ac:dyDescent="0.25">
      <c r="A767" s="7" t="s">
        <v>882</v>
      </c>
      <c r="B767" s="7">
        <v>2007</v>
      </c>
      <c r="C767" s="7">
        <v>1.1839272901219803E-2</v>
      </c>
      <c r="D767" s="7">
        <v>1.0762975364745277E-3</v>
      </c>
      <c r="E767" s="8" t="s">
        <v>997</v>
      </c>
      <c r="F767" s="8" t="s">
        <v>998</v>
      </c>
      <c r="G767" s="7">
        <v>1.1839272901219803E-2</v>
      </c>
      <c r="H767" s="7">
        <v>1.0762975364745277E-3</v>
      </c>
      <c r="I767">
        <f t="shared" si="11"/>
        <v>0</v>
      </c>
    </row>
    <row r="768" spans="1:9" x14ac:dyDescent="0.25">
      <c r="A768" s="7" t="s">
        <v>910</v>
      </c>
      <c r="B768" s="7">
        <v>2007</v>
      </c>
      <c r="C768" s="7">
        <v>0.78828828828828834</v>
      </c>
      <c r="D768" s="7">
        <v>6.9760025512237899E-3</v>
      </c>
      <c r="E768" s="8" t="s">
        <v>997</v>
      </c>
      <c r="F768" s="8" t="s">
        <v>998</v>
      </c>
      <c r="G768" s="7">
        <v>0.78828828828828834</v>
      </c>
      <c r="H768" s="7">
        <v>6.9760025512237899E-3</v>
      </c>
      <c r="I768">
        <f t="shared" si="11"/>
        <v>0</v>
      </c>
    </row>
    <row r="769" spans="1:9" x14ac:dyDescent="0.25">
      <c r="A769" s="7" t="s">
        <v>968</v>
      </c>
      <c r="B769" s="7">
        <v>2007</v>
      </c>
      <c r="C769" s="7">
        <v>1.3189029737702305</v>
      </c>
      <c r="D769" s="7">
        <v>5.6605277844215896E-3</v>
      </c>
      <c r="E769" s="8" t="s">
        <v>997</v>
      </c>
      <c r="F769" s="8" t="s">
        <v>998</v>
      </c>
      <c r="G769" s="7">
        <v>1.3189029737702305</v>
      </c>
      <c r="H769" s="7">
        <v>5.6605277844215896E-3</v>
      </c>
      <c r="I769">
        <f t="shared" si="11"/>
        <v>0</v>
      </c>
    </row>
    <row r="770" spans="1:9" x14ac:dyDescent="0.25">
      <c r="A770" s="7" t="s">
        <v>17</v>
      </c>
      <c r="B770" s="7">
        <v>2008</v>
      </c>
      <c r="C770" s="7">
        <v>3.4759980988593155</v>
      </c>
      <c r="D770" s="7">
        <v>5.5133079847908745E-2</v>
      </c>
      <c r="E770" s="8" t="s">
        <v>997</v>
      </c>
      <c r="F770" s="8" t="s">
        <v>998</v>
      </c>
      <c r="G770" s="7">
        <v>3.4759980988593155</v>
      </c>
      <c r="H770" s="7">
        <v>5.5133079847908745E-2</v>
      </c>
      <c r="I770">
        <f t="shared" si="11"/>
        <v>0</v>
      </c>
    </row>
    <row r="771" spans="1:9" x14ac:dyDescent="0.25">
      <c r="A771" s="7" t="s">
        <v>59</v>
      </c>
      <c r="B771" s="7">
        <v>2008</v>
      </c>
      <c r="C771" s="7">
        <v>0.33467997465145755</v>
      </c>
      <c r="D771" s="7">
        <v>1.0297845373891002E-3</v>
      </c>
      <c r="E771" s="8" t="s">
        <v>997</v>
      </c>
      <c r="F771" s="8" t="s">
        <v>998</v>
      </c>
      <c r="G771" s="7">
        <v>0.33467997465145755</v>
      </c>
      <c r="H771" s="7">
        <v>1.0297845373891002E-3</v>
      </c>
      <c r="I771">
        <f t="shared" si="11"/>
        <v>0</v>
      </c>
    </row>
    <row r="772" spans="1:9" x14ac:dyDescent="0.25">
      <c r="A772" s="7" t="s">
        <v>118</v>
      </c>
      <c r="B772" s="7">
        <v>2008</v>
      </c>
      <c r="C772" s="7">
        <v>8.9591254752851707E-2</v>
      </c>
      <c r="D772" s="7">
        <v>1.0297845373891002E-3</v>
      </c>
      <c r="E772" s="8" t="s">
        <v>997</v>
      </c>
      <c r="F772" s="8" t="s">
        <v>998</v>
      </c>
      <c r="G772" s="7">
        <v>8.9591254752851707E-2</v>
      </c>
      <c r="H772" s="7">
        <v>1.0297845373891002E-3</v>
      </c>
      <c r="I772">
        <f t="shared" si="11"/>
        <v>0</v>
      </c>
    </row>
    <row r="773" spans="1:9" x14ac:dyDescent="0.25">
      <c r="A773" s="7" t="s">
        <v>218</v>
      </c>
      <c r="B773" s="7">
        <v>2008</v>
      </c>
      <c r="C773" s="7">
        <v>0.16559727503168567</v>
      </c>
      <c r="D773" s="7">
        <v>4.6736375158428394E-3</v>
      </c>
      <c r="E773" s="8" t="s">
        <v>997</v>
      </c>
      <c r="F773" s="8" t="s">
        <v>998</v>
      </c>
      <c r="G773" s="7">
        <v>0.16559727503168567</v>
      </c>
      <c r="H773" s="7">
        <v>4.6736375158428394E-3</v>
      </c>
      <c r="I773">
        <f t="shared" si="11"/>
        <v>0</v>
      </c>
    </row>
    <row r="774" spans="1:9" x14ac:dyDescent="0.25">
      <c r="A774" s="7" t="s">
        <v>252</v>
      </c>
      <c r="B774" s="7">
        <v>2008</v>
      </c>
      <c r="C774" s="7">
        <v>1.7181955006337135</v>
      </c>
      <c r="D774" s="7">
        <v>2.0674904942965779E-2</v>
      </c>
      <c r="E774" s="8" t="s">
        <v>997</v>
      </c>
      <c r="F774" s="8" t="s">
        <v>998</v>
      </c>
      <c r="G774" s="7">
        <v>1.7181955006337135</v>
      </c>
      <c r="H774" s="7">
        <v>2.0674904942965779E-2</v>
      </c>
      <c r="I774">
        <f t="shared" si="11"/>
        <v>0</v>
      </c>
    </row>
    <row r="775" spans="1:9" x14ac:dyDescent="0.25">
      <c r="A775" s="7" t="s">
        <v>284</v>
      </c>
      <c r="B775" s="7">
        <v>2008</v>
      </c>
      <c r="C775" s="7">
        <v>0.38616920152091255</v>
      </c>
      <c r="D775" s="7">
        <v>2.9705323193916348E-3</v>
      </c>
      <c r="E775" s="8" t="s">
        <v>997</v>
      </c>
      <c r="F775" s="8" t="s">
        <v>998</v>
      </c>
      <c r="G775" s="7">
        <v>0.38616920152091255</v>
      </c>
      <c r="H775" s="7">
        <v>2.9705323193916348E-3</v>
      </c>
      <c r="I775">
        <f t="shared" si="11"/>
        <v>0</v>
      </c>
    </row>
    <row r="776" spans="1:9" x14ac:dyDescent="0.25">
      <c r="A776" s="7" t="s">
        <v>316</v>
      </c>
      <c r="B776" s="7">
        <v>2008</v>
      </c>
      <c r="C776" s="7">
        <v>1.876108998732573</v>
      </c>
      <c r="D776" s="7">
        <v>9.8502851711026615E-2</v>
      </c>
      <c r="E776" s="8" t="s">
        <v>997</v>
      </c>
      <c r="F776" s="8" t="s">
        <v>998</v>
      </c>
      <c r="G776" s="7">
        <v>1.876108998732573</v>
      </c>
      <c r="H776" s="7">
        <v>9.8502851711026615E-2</v>
      </c>
      <c r="I776">
        <f t="shared" si="11"/>
        <v>0</v>
      </c>
    </row>
    <row r="777" spans="1:9" x14ac:dyDescent="0.25">
      <c r="A777" s="7" t="s">
        <v>381</v>
      </c>
      <c r="B777" s="7">
        <v>2008</v>
      </c>
      <c r="C777" s="7">
        <v>4.5944233206590621E-2</v>
      </c>
      <c r="D777" s="7">
        <v>1.1486058301647655E-3</v>
      </c>
      <c r="E777" s="8" t="s">
        <v>997</v>
      </c>
      <c r="F777" s="8" t="s">
        <v>998</v>
      </c>
      <c r="G777" s="7">
        <v>4.5944233206590621E-2</v>
      </c>
      <c r="H777" s="7">
        <v>1.1486058301647655E-3</v>
      </c>
      <c r="I777">
        <f t="shared" si="11"/>
        <v>0</v>
      </c>
    </row>
    <row r="778" spans="1:9" x14ac:dyDescent="0.25">
      <c r="A778" s="7" t="s">
        <v>462</v>
      </c>
      <c r="B778" s="7">
        <v>2008</v>
      </c>
      <c r="C778" s="7">
        <v>0.7046102661596958</v>
      </c>
      <c r="D778" s="7">
        <v>1.5803231939163498E-2</v>
      </c>
      <c r="E778" s="8" t="s">
        <v>997</v>
      </c>
      <c r="F778" s="8" t="s">
        <v>998</v>
      </c>
      <c r="G778" s="7">
        <v>0.7046102661596958</v>
      </c>
      <c r="H778" s="7">
        <v>1.5803231939163498E-2</v>
      </c>
      <c r="I778">
        <f t="shared" ref="I778:I841" si="12">IF(C778=G778,0,1)</f>
        <v>0</v>
      </c>
    </row>
    <row r="779" spans="1:9" x14ac:dyDescent="0.25">
      <c r="A779" s="7" t="s">
        <v>497</v>
      </c>
      <c r="B779" s="7">
        <v>2008</v>
      </c>
      <c r="C779" s="7">
        <v>1.1471799746514575</v>
      </c>
      <c r="D779" s="7">
        <v>3.643852978453739E-3</v>
      </c>
      <c r="E779" s="8" t="s">
        <v>997</v>
      </c>
      <c r="F779" s="8" t="s">
        <v>998</v>
      </c>
      <c r="G779" s="7">
        <v>1.1471799746514575</v>
      </c>
      <c r="H779" s="7">
        <v>3.643852978453739E-3</v>
      </c>
      <c r="I779">
        <f t="shared" si="12"/>
        <v>0</v>
      </c>
    </row>
    <row r="780" spans="1:9" x14ac:dyDescent="0.25">
      <c r="A780" s="7" t="s">
        <v>530</v>
      </c>
      <c r="B780" s="7">
        <v>2008</v>
      </c>
      <c r="C780" s="7">
        <v>4.5600047528517109</v>
      </c>
      <c r="D780" s="7">
        <v>2.2378010139416985E-2</v>
      </c>
      <c r="E780" s="8" t="s">
        <v>997</v>
      </c>
      <c r="F780" s="8" t="s">
        <v>998</v>
      </c>
      <c r="G780" s="7">
        <v>4.5600047528517109</v>
      </c>
      <c r="H780" s="7">
        <v>2.2378010139416985E-2</v>
      </c>
      <c r="I780">
        <f t="shared" si="12"/>
        <v>0</v>
      </c>
    </row>
    <row r="781" spans="1:9" x14ac:dyDescent="0.25">
      <c r="A781" s="7" t="s">
        <v>566</v>
      </c>
      <c r="B781" s="7">
        <v>2008</v>
      </c>
      <c r="C781" s="7">
        <v>1.2956669835234473</v>
      </c>
      <c r="D781" s="7">
        <v>9.386882129277567E-3</v>
      </c>
      <c r="E781" s="8" t="s">
        <v>997</v>
      </c>
      <c r="F781" s="8" t="s">
        <v>998</v>
      </c>
      <c r="G781" s="7">
        <v>1.2956669835234473</v>
      </c>
      <c r="H781" s="7">
        <v>9.386882129277567E-3</v>
      </c>
      <c r="I781">
        <f t="shared" si="12"/>
        <v>0</v>
      </c>
    </row>
    <row r="782" spans="1:9" x14ac:dyDescent="0.25">
      <c r="A782" s="7" t="s">
        <v>602</v>
      </c>
      <c r="B782" s="7">
        <v>2008</v>
      </c>
      <c r="C782" s="7">
        <v>8.0006337135614697E-2</v>
      </c>
      <c r="D782" s="7">
        <v>8.0006337135614704E-3</v>
      </c>
      <c r="E782" s="8" t="s">
        <v>997</v>
      </c>
      <c r="F782" s="8" t="s">
        <v>998</v>
      </c>
      <c r="G782" s="7">
        <v>8.0006337135614697E-2</v>
      </c>
      <c r="H782" s="7">
        <v>8.0006337135614704E-3</v>
      </c>
      <c r="I782">
        <f t="shared" si="12"/>
        <v>0</v>
      </c>
    </row>
    <row r="783" spans="1:9" x14ac:dyDescent="0.25">
      <c r="A783" s="7" t="s">
        <v>669</v>
      </c>
      <c r="B783" s="7">
        <v>2008</v>
      </c>
      <c r="C783" s="7">
        <v>5.0538656527249683E-2</v>
      </c>
      <c r="D783" s="7">
        <v>8.1590621039290233E-3</v>
      </c>
      <c r="E783" s="8" t="s">
        <v>997</v>
      </c>
      <c r="F783" s="8" t="s">
        <v>998</v>
      </c>
      <c r="G783" s="7">
        <v>5.0538656527249683E-2</v>
      </c>
      <c r="H783" s="7">
        <v>8.1590621039290233E-3</v>
      </c>
      <c r="I783">
        <f t="shared" si="12"/>
        <v>0</v>
      </c>
    </row>
    <row r="784" spans="1:9" x14ac:dyDescent="0.25">
      <c r="A784" s="7" t="s">
        <v>696</v>
      </c>
      <c r="B784" s="7">
        <v>2008</v>
      </c>
      <c r="C784" s="7">
        <v>7.731305449936629E-2</v>
      </c>
      <c r="D784" s="7">
        <v>6.3371356147021542E-4</v>
      </c>
      <c r="E784" s="8" t="s">
        <v>997</v>
      </c>
      <c r="F784" s="8" t="s">
        <v>998</v>
      </c>
      <c r="G784" s="7">
        <v>7.731305449936629E-2</v>
      </c>
      <c r="H784" s="7">
        <v>6.3371356147021542E-4</v>
      </c>
      <c r="I784">
        <f t="shared" si="12"/>
        <v>0</v>
      </c>
    </row>
    <row r="785" spans="1:9" x14ac:dyDescent="0.25">
      <c r="A785" s="7" t="s">
        <v>726</v>
      </c>
      <c r="B785" s="7">
        <v>2008</v>
      </c>
      <c r="C785" s="7">
        <v>0.10052281368821293</v>
      </c>
      <c r="D785" s="7">
        <v>3.5646387832699621E-4</v>
      </c>
      <c r="E785" s="8" t="s">
        <v>997</v>
      </c>
      <c r="F785" s="8" t="s">
        <v>998</v>
      </c>
      <c r="G785" s="7">
        <v>0.10052281368821293</v>
      </c>
      <c r="H785" s="7">
        <v>3.5646387832699621E-4</v>
      </c>
      <c r="I785">
        <f t="shared" si="12"/>
        <v>0</v>
      </c>
    </row>
    <row r="786" spans="1:9" x14ac:dyDescent="0.25">
      <c r="A786" s="7" t="s">
        <v>789</v>
      </c>
      <c r="B786" s="7">
        <v>2008</v>
      </c>
      <c r="C786" s="7">
        <v>0.11375158428390368</v>
      </c>
      <c r="D786" s="7">
        <v>2.5190114068441065E-2</v>
      </c>
      <c r="E786" s="8" t="s">
        <v>997</v>
      </c>
      <c r="F786" s="8" t="s">
        <v>998</v>
      </c>
      <c r="G786" s="7">
        <v>0.11375158428390368</v>
      </c>
      <c r="H786" s="7">
        <v>2.5190114068441065E-2</v>
      </c>
      <c r="I786">
        <f t="shared" si="12"/>
        <v>0</v>
      </c>
    </row>
    <row r="787" spans="1:9" x14ac:dyDescent="0.25">
      <c r="A787" s="7" t="s">
        <v>817</v>
      </c>
      <c r="B787" s="7">
        <v>2008</v>
      </c>
      <c r="C787" s="7">
        <v>0.78802281368821292</v>
      </c>
      <c r="D787" s="7">
        <v>9.8502851711026615E-2</v>
      </c>
      <c r="E787" s="8" t="s">
        <v>997</v>
      </c>
      <c r="F787" s="8" t="s">
        <v>998</v>
      </c>
      <c r="G787" s="7">
        <v>0.78802281368821292</v>
      </c>
      <c r="H787" s="7">
        <v>9.8502851711026615E-2</v>
      </c>
      <c r="I787">
        <f t="shared" si="12"/>
        <v>0</v>
      </c>
    </row>
    <row r="788" spans="1:9" x14ac:dyDescent="0.25">
      <c r="A788" s="7" t="s">
        <v>885</v>
      </c>
      <c r="B788" s="7">
        <v>2008</v>
      </c>
      <c r="C788" s="7">
        <v>0.15755703422053233</v>
      </c>
      <c r="D788" s="7">
        <v>3.0893536121673003E-3</v>
      </c>
      <c r="E788" s="8" t="s">
        <v>997</v>
      </c>
      <c r="F788" s="8" t="s">
        <v>998</v>
      </c>
      <c r="G788" s="7">
        <v>0.15755703422053233</v>
      </c>
      <c r="H788" s="7">
        <v>3.0893536121673003E-3</v>
      </c>
      <c r="I788">
        <f t="shared" si="12"/>
        <v>0</v>
      </c>
    </row>
    <row r="789" spans="1:9" x14ac:dyDescent="0.25">
      <c r="A789" s="7" t="s">
        <v>912</v>
      </c>
      <c r="B789" s="7">
        <v>2008</v>
      </c>
      <c r="C789" s="7">
        <v>0.65129911280101394</v>
      </c>
      <c r="D789" s="7">
        <v>9.1096324461343477E-3</v>
      </c>
      <c r="E789" s="8" t="s">
        <v>997</v>
      </c>
      <c r="F789" s="8" t="s">
        <v>998</v>
      </c>
      <c r="G789" s="7">
        <v>0.65129911280101394</v>
      </c>
      <c r="H789" s="7">
        <v>9.1096324461343477E-3</v>
      </c>
      <c r="I789">
        <f t="shared" si="12"/>
        <v>0</v>
      </c>
    </row>
    <row r="790" spans="1:9" x14ac:dyDescent="0.25">
      <c r="A790" s="7" t="s">
        <v>943</v>
      </c>
      <c r="B790" s="7">
        <v>2008</v>
      </c>
      <c r="C790" s="7">
        <v>0.62389100126742714</v>
      </c>
      <c r="D790" s="7">
        <v>3.8418884664131814E-3</v>
      </c>
      <c r="E790" s="8" t="s">
        <v>997</v>
      </c>
      <c r="F790" s="8" t="s">
        <v>998</v>
      </c>
      <c r="G790" s="7">
        <v>0.62389100126742714</v>
      </c>
      <c r="H790" s="7">
        <v>3.8418884664131814E-3</v>
      </c>
      <c r="I790">
        <f t="shared" si="12"/>
        <v>0</v>
      </c>
    </row>
    <row r="791" spans="1:9" x14ac:dyDescent="0.25">
      <c r="A791" s="7" t="s">
        <v>21</v>
      </c>
      <c r="B791" s="7">
        <v>2008</v>
      </c>
      <c r="C791" s="7">
        <v>14.921102661596958</v>
      </c>
      <c r="D791" s="7">
        <v>2.0476869455006336E-2</v>
      </c>
      <c r="E791" s="8" t="s">
        <v>997</v>
      </c>
      <c r="F791" s="8" t="s">
        <v>998</v>
      </c>
      <c r="G791" s="7">
        <v>14.921102661596958</v>
      </c>
      <c r="H791" s="7">
        <v>2.0476869455006336E-2</v>
      </c>
      <c r="I791">
        <f t="shared" si="12"/>
        <v>0</v>
      </c>
    </row>
    <row r="792" spans="1:9" x14ac:dyDescent="0.25">
      <c r="A792" s="7" t="s">
        <v>151</v>
      </c>
      <c r="B792" s="7">
        <v>2008</v>
      </c>
      <c r="C792" s="7">
        <v>0.84624524714828897</v>
      </c>
      <c r="D792" s="7">
        <v>4.7528517110266158E-3</v>
      </c>
      <c r="E792" s="8" t="s">
        <v>997</v>
      </c>
      <c r="F792" s="8" t="s">
        <v>998</v>
      </c>
      <c r="G792" s="7">
        <v>0.84624524714828897</v>
      </c>
      <c r="H792" s="7">
        <v>4.7528517110266158E-3</v>
      </c>
      <c r="I792">
        <f t="shared" si="12"/>
        <v>0</v>
      </c>
    </row>
    <row r="793" spans="1:9" x14ac:dyDescent="0.25">
      <c r="A793" s="7" t="s">
        <v>221</v>
      </c>
      <c r="B793" s="7">
        <v>2008</v>
      </c>
      <c r="C793" s="7">
        <v>8.9828897338403046E-2</v>
      </c>
      <c r="D793" s="7">
        <v>2.4952471482889735E-3</v>
      </c>
      <c r="E793" s="8" t="s">
        <v>997</v>
      </c>
      <c r="F793" s="8" t="s">
        <v>998</v>
      </c>
      <c r="G793" s="7">
        <v>8.9828897338403046E-2</v>
      </c>
      <c r="H793" s="7">
        <v>2.4952471482889735E-3</v>
      </c>
      <c r="I793">
        <f t="shared" si="12"/>
        <v>0</v>
      </c>
    </row>
    <row r="794" spans="1:9" x14ac:dyDescent="0.25">
      <c r="A794" s="7" t="s">
        <v>256</v>
      </c>
      <c r="B794" s="7">
        <v>2008</v>
      </c>
      <c r="C794" s="7">
        <v>0.89310044359949303</v>
      </c>
      <c r="D794" s="7">
        <v>1.164448669201521E-2</v>
      </c>
      <c r="E794" s="8" t="s">
        <v>997</v>
      </c>
      <c r="F794" s="8" t="s">
        <v>998</v>
      </c>
      <c r="G794" s="7">
        <v>0.89310044359949303</v>
      </c>
      <c r="H794" s="7">
        <v>1.164448669201521E-2</v>
      </c>
      <c r="I794">
        <f t="shared" si="12"/>
        <v>0</v>
      </c>
    </row>
    <row r="795" spans="1:9" x14ac:dyDescent="0.25">
      <c r="A795" s="7" t="s">
        <v>354</v>
      </c>
      <c r="B795" s="7">
        <v>2008</v>
      </c>
      <c r="C795" s="7">
        <v>2.9550459442332064</v>
      </c>
      <c r="D795" s="7">
        <v>1.7149873257287705E-2</v>
      </c>
      <c r="E795" s="8" t="s">
        <v>997</v>
      </c>
      <c r="F795" s="8" t="s">
        <v>998</v>
      </c>
      <c r="G795" s="7">
        <v>2.9550459442332064</v>
      </c>
      <c r="H795" s="7">
        <v>1.7149873257287705E-2</v>
      </c>
      <c r="I795">
        <f t="shared" si="12"/>
        <v>0</v>
      </c>
    </row>
    <row r="796" spans="1:9" x14ac:dyDescent="0.25">
      <c r="A796" s="7" t="s">
        <v>385</v>
      </c>
      <c r="B796" s="7">
        <v>2008</v>
      </c>
      <c r="C796" s="7">
        <v>0.21823510773130544</v>
      </c>
      <c r="D796" s="7">
        <v>4.7132446134347276E-3</v>
      </c>
      <c r="E796" s="8" t="s">
        <v>997</v>
      </c>
      <c r="F796" s="8" t="s">
        <v>998</v>
      </c>
      <c r="G796" s="7">
        <v>0.21823510773130544</v>
      </c>
      <c r="H796" s="7">
        <v>4.7132446134347276E-3</v>
      </c>
      <c r="I796">
        <f t="shared" si="12"/>
        <v>0</v>
      </c>
    </row>
    <row r="797" spans="1:9" x14ac:dyDescent="0.25">
      <c r="A797" s="7" t="s">
        <v>437</v>
      </c>
      <c r="B797" s="7">
        <v>2008</v>
      </c>
      <c r="C797" s="7">
        <v>1.3182034220532319</v>
      </c>
      <c r="D797" s="7">
        <v>2.8002217997465145E-2</v>
      </c>
      <c r="E797" s="8" t="s">
        <v>997</v>
      </c>
      <c r="F797" s="8" t="s">
        <v>998</v>
      </c>
      <c r="G797" s="7">
        <v>1.3182034220532319</v>
      </c>
      <c r="H797" s="7">
        <v>2.8002217997465145E-2</v>
      </c>
      <c r="I797">
        <f t="shared" si="12"/>
        <v>0</v>
      </c>
    </row>
    <row r="798" spans="1:9" x14ac:dyDescent="0.25">
      <c r="A798" s="7" t="s">
        <v>500</v>
      </c>
      <c r="B798" s="7">
        <v>2008</v>
      </c>
      <c r="C798" s="7">
        <v>0.22385931558935362</v>
      </c>
      <c r="D798" s="7">
        <v>3.8022813688212928E-3</v>
      </c>
      <c r="E798" s="8" t="s">
        <v>997</v>
      </c>
      <c r="F798" s="8" t="s">
        <v>998</v>
      </c>
      <c r="G798" s="7">
        <v>0.22385931558935362</v>
      </c>
      <c r="H798" s="7">
        <v>3.8022813688212928E-3</v>
      </c>
      <c r="I798">
        <f t="shared" si="12"/>
        <v>0</v>
      </c>
    </row>
    <row r="799" spans="1:9" x14ac:dyDescent="0.25">
      <c r="A799" s="7" t="s">
        <v>638</v>
      </c>
      <c r="B799" s="7">
        <v>2008</v>
      </c>
      <c r="C799" s="7">
        <v>0.26085234474017743</v>
      </c>
      <c r="D799" s="7">
        <v>1.4654626108998733E-3</v>
      </c>
      <c r="E799" s="8" t="s">
        <v>997</v>
      </c>
      <c r="F799" s="8" t="s">
        <v>998</v>
      </c>
      <c r="G799" s="7">
        <v>0.26085234474017743</v>
      </c>
      <c r="H799" s="7">
        <v>1.4654626108998733E-3</v>
      </c>
      <c r="I799">
        <f t="shared" si="12"/>
        <v>0</v>
      </c>
    </row>
    <row r="800" spans="1:9" x14ac:dyDescent="0.25">
      <c r="A800" s="7" t="s">
        <v>730</v>
      </c>
      <c r="B800" s="7">
        <v>2008</v>
      </c>
      <c r="C800" s="7">
        <v>0.1301489226869455</v>
      </c>
      <c r="D800" s="7">
        <v>6.3371356147021542E-4</v>
      </c>
      <c r="E800" s="8" t="s">
        <v>997</v>
      </c>
      <c r="F800" s="8" t="s">
        <v>998</v>
      </c>
      <c r="G800" s="7">
        <v>0.1301489226869455</v>
      </c>
      <c r="H800" s="7">
        <v>6.3371356147021542E-4</v>
      </c>
      <c r="I800">
        <f t="shared" si="12"/>
        <v>0</v>
      </c>
    </row>
    <row r="801" spans="1:9" x14ac:dyDescent="0.25">
      <c r="A801" s="7" t="s">
        <v>792</v>
      </c>
      <c r="B801" s="7">
        <v>2008</v>
      </c>
      <c r="C801" s="7">
        <v>1.1364860583016476</v>
      </c>
      <c r="D801" s="7">
        <v>8.6343472750316855E-3</v>
      </c>
      <c r="E801" s="8" t="s">
        <v>997</v>
      </c>
      <c r="F801" s="8" t="s">
        <v>998</v>
      </c>
      <c r="G801" s="7">
        <v>1.1364860583016476</v>
      </c>
      <c r="H801" s="7">
        <v>8.6343472750316855E-3</v>
      </c>
      <c r="I801">
        <f t="shared" si="12"/>
        <v>0</v>
      </c>
    </row>
    <row r="802" spans="1:9" x14ac:dyDescent="0.25">
      <c r="A802" s="7" t="s">
        <v>820</v>
      </c>
      <c r="B802" s="7">
        <v>2008</v>
      </c>
      <c r="C802" s="7">
        <v>0.86391001267427125</v>
      </c>
      <c r="D802" s="7">
        <v>9.4264892268694552E-3</v>
      </c>
      <c r="E802" s="8" t="s">
        <v>997</v>
      </c>
      <c r="F802" s="8" t="s">
        <v>998</v>
      </c>
      <c r="G802" s="7">
        <v>0.86391001267427125</v>
      </c>
      <c r="H802" s="7">
        <v>9.4264892268694552E-3</v>
      </c>
      <c r="I802">
        <f t="shared" si="12"/>
        <v>0</v>
      </c>
    </row>
    <row r="803" spans="1:9" x14ac:dyDescent="0.25">
      <c r="A803" s="7" t="s">
        <v>849</v>
      </c>
      <c r="B803" s="7">
        <v>2008</v>
      </c>
      <c r="C803" s="7">
        <v>3.21371989860583</v>
      </c>
      <c r="D803" s="7">
        <v>5.1330798479087454E-2</v>
      </c>
      <c r="E803" s="8" t="s">
        <v>997</v>
      </c>
      <c r="F803" s="8" t="s">
        <v>998</v>
      </c>
      <c r="G803" s="7">
        <v>3.21371989860583</v>
      </c>
      <c r="H803" s="7">
        <v>5.1330798479087454E-2</v>
      </c>
      <c r="I803">
        <f t="shared" si="12"/>
        <v>0</v>
      </c>
    </row>
    <row r="804" spans="1:9" x14ac:dyDescent="0.25">
      <c r="A804" s="7" t="s">
        <v>915</v>
      </c>
      <c r="B804" s="7">
        <v>2008</v>
      </c>
      <c r="C804" s="7">
        <v>1.7781210392902409</v>
      </c>
      <c r="D804" s="7">
        <v>7.2480988593155896E-2</v>
      </c>
      <c r="E804" s="8" t="s">
        <v>997</v>
      </c>
      <c r="F804" s="8" t="s">
        <v>998</v>
      </c>
      <c r="G804" s="7">
        <v>1.7781210392902409</v>
      </c>
      <c r="H804" s="7">
        <v>7.2480988593155896E-2</v>
      </c>
      <c r="I804">
        <f t="shared" si="12"/>
        <v>0</v>
      </c>
    </row>
    <row r="805" spans="1:9" x14ac:dyDescent="0.25">
      <c r="A805" s="7" t="s">
        <v>948</v>
      </c>
      <c r="B805" s="7">
        <v>2008</v>
      </c>
      <c r="C805" s="7">
        <v>1.2133634347275031</v>
      </c>
      <c r="D805" s="7">
        <v>3.7072243346007602E-2</v>
      </c>
      <c r="E805" s="8" t="s">
        <v>997</v>
      </c>
      <c r="F805" s="8" t="s">
        <v>998</v>
      </c>
      <c r="G805" s="7">
        <v>1.2133634347275031</v>
      </c>
      <c r="H805" s="7">
        <v>3.7072243346007602E-2</v>
      </c>
      <c r="I805">
        <f t="shared" si="12"/>
        <v>0</v>
      </c>
    </row>
    <row r="806" spans="1:9" x14ac:dyDescent="0.25">
      <c r="A806" s="7" t="s">
        <v>973</v>
      </c>
      <c r="B806" s="7">
        <v>2008</v>
      </c>
      <c r="C806" s="7">
        <v>1.2210076045627376</v>
      </c>
      <c r="D806" s="7">
        <v>1.5803231939163498E-2</v>
      </c>
      <c r="E806" s="8" t="s">
        <v>997</v>
      </c>
      <c r="F806" s="8" t="s">
        <v>998</v>
      </c>
      <c r="G806" s="7">
        <v>1.2210076045627376</v>
      </c>
      <c r="H806" s="7">
        <v>1.5803231939163498E-2</v>
      </c>
      <c r="I806">
        <f t="shared" si="12"/>
        <v>0</v>
      </c>
    </row>
    <row r="807" spans="1:9" x14ac:dyDescent="0.25">
      <c r="A807" s="7" t="s">
        <v>25</v>
      </c>
      <c r="B807" s="7">
        <v>2008</v>
      </c>
      <c r="C807" s="7">
        <v>1.2797449302915083</v>
      </c>
      <c r="D807" s="7">
        <v>2.9071609632446135E-2</v>
      </c>
      <c r="E807" s="8" t="s">
        <v>997</v>
      </c>
      <c r="F807" s="8" t="s">
        <v>998</v>
      </c>
      <c r="G807" s="7">
        <v>1.2797449302915083</v>
      </c>
      <c r="H807" s="7">
        <v>2.9071609632446135E-2</v>
      </c>
      <c r="I807">
        <f t="shared" si="12"/>
        <v>0</v>
      </c>
    </row>
    <row r="808" spans="1:9" x14ac:dyDescent="0.25">
      <c r="A808" s="7" t="s">
        <v>92</v>
      </c>
      <c r="B808" s="7">
        <v>2008</v>
      </c>
      <c r="C808" s="7">
        <v>0.3454134980988593</v>
      </c>
      <c r="D808" s="7">
        <v>1.6912230671736375E-2</v>
      </c>
      <c r="E808" s="8" t="s">
        <v>997</v>
      </c>
      <c r="F808" s="8" t="s">
        <v>998</v>
      </c>
      <c r="G808" s="7">
        <v>0.3454134980988593</v>
      </c>
      <c r="H808" s="7">
        <v>1.6912230671736375E-2</v>
      </c>
      <c r="I808">
        <f t="shared" si="12"/>
        <v>0</v>
      </c>
    </row>
    <row r="809" spans="1:9" x14ac:dyDescent="0.25">
      <c r="A809" s="7" t="s">
        <v>123</v>
      </c>
      <c r="B809" s="7">
        <v>2008</v>
      </c>
      <c r="C809" s="7">
        <v>0.31273764258555131</v>
      </c>
      <c r="D809" s="7">
        <v>1.8615335868187579E-3</v>
      </c>
      <c r="E809" s="8" t="s">
        <v>997</v>
      </c>
      <c r="F809" s="8" t="s">
        <v>998</v>
      </c>
      <c r="G809" s="7">
        <v>0.31273764258555131</v>
      </c>
      <c r="H809" s="7">
        <v>1.8615335868187579E-3</v>
      </c>
      <c r="I809">
        <f t="shared" si="12"/>
        <v>0</v>
      </c>
    </row>
    <row r="810" spans="1:9" x14ac:dyDescent="0.25">
      <c r="A810" s="7" t="s">
        <v>185</v>
      </c>
      <c r="B810" s="7">
        <v>2008</v>
      </c>
      <c r="C810" s="7">
        <v>0.54063688212927752</v>
      </c>
      <c r="D810" s="7">
        <v>3.0893536121673003E-3</v>
      </c>
      <c r="E810" s="8" t="s">
        <v>997</v>
      </c>
      <c r="F810" s="8" t="s">
        <v>998</v>
      </c>
      <c r="G810" s="7">
        <v>0.54063688212927752</v>
      </c>
      <c r="H810" s="7">
        <v>3.0893536121673003E-3</v>
      </c>
      <c r="I810">
        <f t="shared" si="12"/>
        <v>0</v>
      </c>
    </row>
    <row r="811" spans="1:9" x14ac:dyDescent="0.25">
      <c r="A811" s="7" t="s">
        <v>224</v>
      </c>
      <c r="B811" s="7">
        <v>2008</v>
      </c>
      <c r="C811" s="7">
        <v>5.1051964512040557</v>
      </c>
      <c r="D811" s="7">
        <v>9.0858681875792144E-2</v>
      </c>
      <c r="E811" s="8" t="s">
        <v>997</v>
      </c>
      <c r="F811" s="8" t="s">
        <v>998</v>
      </c>
      <c r="G811" s="7">
        <v>5.1051964512040557</v>
      </c>
      <c r="H811" s="7">
        <v>9.0858681875792144E-2</v>
      </c>
      <c r="I811">
        <f t="shared" si="12"/>
        <v>0</v>
      </c>
    </row>
    <row r="812" spans="1:9" x14ac:dyDescent="0.25">
      <c r="A812" s="7" t="s">
        <v>260</v>
      </c>
      <c r="B812" s="7">
        <v>2008</v>
      </c>
      <c r="C812" s="7">
        <v>1.3923479087452471</v>
      </c>
      <c r="D812" s="7">
        <v>5.0023764258555134E-2</v>
      </c>
      <c r="E812" s="8" t="s">
        <v>997</v>
      </c>
      <c r="F812" s="8" t="s">
        <v>998</v>
      </c>
      <c r="G812" s="7">
        <v>1.3923479087452471</v>
      </c>
      <c r="H812" s="7">
        <v>5.0023764258555134E-2</v>
      </c>
      <c r="I812">
        <f t="shared" si="12"/>
        <v>0</v>
      </c>
    </row>
    <row r="813" spans="1:9" x14ac:dyDescent="0.25">
      <c r="A813" s="7" t="s">
        <v>389</v>
      </c>
      <c r="B813" s="7">
        <v>2008</v>
      </c>
      <c r="C813" s="7">
        <v>0.13822877059569075</v>
      </c>
      <c r="D813" s="7">
        <v>2.1783903675538655E-3</v>
      </c>
      <c r="E813" s="8" t="s">
        <v>997</v>
      </c>
      <c r="F813" s="8" t="s">
        <v>998</v>
      </c>
      <c r="G813" s="7">
        <v>0.13822877059569075</v>
      </c>
      <c r="H813" s="7">
        <v>2.1783903675538655E-3</v>
      </c>
      <c r="I813">
        <f t="shared" si="12"/>
        <v>0</v>
      </c>
    </row>
    <row r="814" spans="1:9" x14ac:dyDescent="0.25">
      <c r="A814" s="7" t="s">
        <v>413</v>
      </c>
      <c r="B814" s="7">
        <v>2008</v>
      </c>
      <c r="C814" s="7">
        <v>1.4950887198986058</v>
      </c>
      <c r="D814" s="7">
        <v>1.497148288973384E-2</v>
      </c>
      <c r="E814" s="8" t="s">
        <v>997</v>
      </c>
      <c r="F814" s="8" t="s">
        <v>998</v>
      </c>
      <c r="G814" s="7">
        <v>1.4950887198986058</v>
      </c>
      <c r="H814" s="7">
        <v>1.497148288973384E-2</v>
      </c>
      <c r="I814">
        <f t="shared" si="12"/>
        <v>0</v>
      </c>
    </row>
    <row r="815" spans="1:9" x14ac:dyDescent="0.25">
      <c r="A815" s="7" t="s">
        <v>468</v>
      </c>
      <c r="B815" s="7">
        <v>2008</v>
      </c>
      <c r="C815" s="7">
        <v>4.0399239543726234E-2</v>
      </c>
      <c r="D815" s="7">
        <v>2.3764258555133079E-3</v>
      </c>
      <c r="E815" s="8" t="s">
        <v>997</v>
      </c>
      <c r="F815" s="8" t="s">
        <v>998</v>
      </c>
      <c r="G815" s="7">
        <v>4.0399239543726234E-2</v>
      </c>
      <c r="H815" s="7">
        <v>2.3764258555133079E-3</v>
      </c>
      <c r="I815">
        <f t="shared" si="12"/>
        <v>0</v>
      </c>
    </row>
    <row r="816" spans="1:9" x14ac:dyDescent="0.25">
      <c r="A816" s="7" t="s">
        <v>504</v>
      </c>
      <c r="B816" s="7">
        <v>2008</v>
      </c>
      <c r="C816" s="7">
        <v>1.7258000633713562</v>
      </c>
      <c r="D816" s="7">
        <v>1.1406844106463879E-2</v>
      </c>
      <c r="E816" s="8" t="s">
        <v>997</v>
      </c>
      <c r="F816" s="8" t="s">
        <v>998</v>
      </c>
      <c r="G816" s="7">
        <v>1.7258000633713562</v>
      </c>
      <c r="H816" s="7">
        <v>1.1406844106463879E-2</v>
      </c>
      <c r="I816">
        <f t="shared" si="12"/>
        <v>0</v>
      </c>
    </row>
    <row r="817" spans="1:9" x14ac:dyDescent="0.25">
      <c r="A817" s="7" t="s">
        <v>535</v>
      </c>
      <c r="B817" s="7">
        <v>2008</v>
      </c>
      <c r="C817" s="7">
        <v>1.0687579214195184</v>
      </c>
      <c r="D817" s="7">
        <v>1.2080164765525982E-2</v>
      </c>
      <c r="E817" s="8" t="s">
        <v>997</v>
      </c>
      <c r="F817" s="8" t="s">
        <v>998</v>
      </c>
      <c r="G817" s="7">
        <v>1.0687579214195184</v>
      </c>
      <c r="H817" s="7">
        <v>1.2080164765525982E-2</v>
      </c>
      <c r="I817">
        <f t="shared" si="12"/>
        <v>0</v>
      </c>
    </row>
    <row r="818" spans="1:9" x14ac:dyDescent="0.25">
      <c r="A818" s="7" t="s">
        <v>607</v>
      </c>
      <c r="B818" s="7">
        <v>2008</v>
      </c>
      <c r="C818" s="7">
        <v>0.92324144486692017</v>
      </c>
      <c r="D818" s="7">
        <v>2.4952471482889735E-3</v>
      </c>
      <c r="E818" s="8" t="s">
        <v>997</v>
      </c>
      <c r="F818" s="8" t="s">
        <v>998</v>
      </c>
      <c r="G818" s="7">
        <v>0.92324144486692017</v>
      </c>
      <c r="H818" s="7">
        <v>2.4952471482889735E-3</v>
      </c>
      <c r="I818">
        <f t="shared" si="12"/>
        <v>0</v>
      </c>
    </row>
    <row r="819" spans="1:9" x14ac:dyDescent="0.25">
      <c r="A819" s="7" t="s">
        <v>735</v>
      </c>
      <c r="B819" s="7">
        <v>2008</v>
      </c>
      <c r="C819" s="7">
        <v>1.6080481622306717E-2</v>
      </c>
      <c r="D819" s="7">
        <v>2.7724968314321927E-4</v>
      </c>
      <c r="E819" s="8" t="s">
        <v>997</v>
      </c>
      <c r="F819" s="8" t="s">
        <v>998</v>
      </c>
      <c r="G819" s="7">
        <v>1.6080481622306717E-2</v>
      </c>
      <c r="H819" s="7">
        <v>2.7724968314321927E-4</v>
      </c>
      <c r="I819">
        <f t="shared" si="12"/>
        <v>0</v>
      </c>
    </row>
    <row r="820" spans="1:9" x14ac:dyDescent="0.25">
      <c r="A820" s="7" t="s">
        <v>762</v>
      </c>
      <c r="B820" s="7">
        <v>2008</v>
      </c>
      <c r="C820" s="7">
        <v>0.51453580481622307</v>
      </c>
      <c r="D820" s="7">
        <v>1.0020595690747782E-2</v>
      </c>
      <c r="E820" s="8" t="s">
        <v>997</v>
      </c>
      <c r="F820" s="8" t="s">
        <v>998</v>
      </c>
      <c r="G820" s="7">
        <v>0.51453580481622307</v>
      </c>
      <c r="H820" s="7">
        <v>1.0020595690747782E-2</v>
      </c>
      <c r="I820">
        <f t="shared" si="12"/>
        <v>0</v>
      </c>
    </row>
    <row r="821" spans="1:9" x14ac:dyDescent="0.25">
      <c r="A821" s="7" t="s">
        <v>824</v>
      </c>
      <c r="B821" s="7">
        <v>2008</v>
      </c>
      <c r="C821" s="7">
        <v>0.52756653992395441</v>
      </c>
      <c r="D821" s="7">
        <v>8.7927756653992401E-3</v>
      </c>
      <c r="E821" s="8" t="s">
        <v>997</v>
      </c>
      <c r="F821" s="8" t="s">
        <v>998</v>
      </c>
      <c r="G821" s="7">
        <v>0.52756653992395441</v>
      </c>
      <c r="H821" s="7">
        <v>8.7927756653992401E-3</v>
      </c>
      <c r="I821">
        <f t="shared" si="12"/>
        <v>0</v>
      </c>
    </row>
    <row r="822" spans="1:9" x14ac:dyDescent="0.25">
      <c r="A822" s="7" t="s">
        <v>853</v>
      </c>
      <c r="B822" s="7">
        <v>2008</v>
      </c>
      <c r="C822" s="7">
        <v>3.1266238910012674</v>
      </c>
      <c r="D822" s="7">
        <v>2.7447718631178706E-2</v>
      </c>
      <c r="E822" s="8" t="s">
        <v>997</v>
      </c>
      <c r="F822" s="8" t="s">
        <v>998</v>
      </c>
      <c r="G822" s="7">
        <v>3.1266238910012674</v>
      </c>
      <c r="H822" s="7">
        <v>2.7447718631178706E-2</v>
      </c>
      <c r="I822">
        <f t="shared" si="12"/>
        <v>0</v>
      </c>
    </row>
    <row r="823" spans="1:9" x14ac:dyDescent="0.25">
      <c r="A823" s="7" t="s">
        <v>919</v>
      </c>
      <c r="B823" s="7">
        <v>2008</v>
      </c>
      <c r="C823" s="7">
        <v>1.741880544993663</v>
      </c>
      <c r="D823" s="7">
        <v>1.6001267427122941E-2</v>
      </c>
      <c r="E823" s="8" t="s">
        <v>997</v>
      </c>
      <c r="F823" s="8" t="s">
        <v>998</v>
      </c>
      <c r="G823" s="7">
        <v>1.741880544993663</v>
      </c>
      <c r="H823" s="7">
        <v>1.6001267427122941E-2</v>
      </c>
      <c r="I823">
        <f t="shared" si="12"/>
        <v>0</v>
      </c>
    </row>
    <row r="824" spans="1:9" x14ac:dyDescent="0.25">
      <c r="A824" s="7" t="s">
        <v>27</v>
      </c>
      <c r="B824" s="7">
        <v>2008</v>
      </c>
      <c r="C824" s="7">
        <v>6.3965462610899873E-2</v>
      </c>
      <c r="D824" s="7">
        <v>1.9803548795944233E-4</v>
      </c>
      <c r="E824" s="8" t="s">
        <v>997</v>
      </c>
      <c r="F824" s="8" t="s">
        <v>998</v>
      </c>
      <c r="G824" s="7">
        <v>6.3965462610899873E-2</v>
      </c>
      <c r="H824" s="7">
        <v>1.9803548795944233E-4</v>
      </c>
      <c r="I824">
        <f t="shared" si="12"/>
        <v>0</v>
      </c>
    </row>
    <row r="825" spans="1:9" x14ac:dyDescent="0.25">
      <c r="A825" s="7" t="s">
        <v>95</v>
      </c>
      <c r="B825" s="7">
        <v>2008</v>
      </c>
      <c r="C825" s="7">
        <v>0.10777091254752852</v>
      </c>
      <c r="D825" s="7">
        <v>2.1783903675538655E-3</v>
      </c>
      <c r="E825" s="8" t="s">
        <v>997</v>
      </c>
      <c r="F825" s="8" t="s">
        <v>998</v>
      </c>
      <c r="G825" s="7">
        <v>0.10777091254752852</v>
      </c>
      <c r="H825" s="7">
        <v>2.1783903675538655E-3</v>
      </c>
      <c r="I825">
        <f t="shared" si="12"/>
        <v>0</v>
      </c>
    </row>
    <row r="826" spans="1:9" x14ac:dyDescent="0.25">
      <c r="A826" s="7" t="s">
        <v>125</v>
      </c>
      <c r="B826" s="7">
        <v>2008</v>
      </c>
      <c r="C826" s="7">
        <v>0.98348384030418246</v>
      </c>
      <c r="D826" s="7">
        <v>1.033745247148289E-2</v>
      </c>
      <c r="E826" s="8" t="s">
        <v>997</v>
      </c>
      <c r="F826" s="8" t="s">
        <v>998</v>
      </c>
      <c r="G826" s="7">
        <v>0.98348384030418246</v>
      </c>
      <c r="H826" s="7">
        <v>1.033745247148289E-2</v>
      </c>
      <c r="I826">
        <f t="shared" si="12"/>
        <v>0</v>
      </c>
    </row>
    <row r="827" spans="1:9" x14ac:dyDescent="0.25">
      <c r="A827" s="7" t="s">
        <v>189</v>
      </c>
      <c r="B827" s="7">
        <v>2008</v>
      </c>
      <c r="C827" s="7">
        <v>4.9872465145754123</v>
      </c>
      <c r="D827" s="7">
        <v>8.2343155893536121E-2</v>
      </c>
      <c r="E827" s="8" t="s">
        <v>997</v>
      </c>
      <c r="F827" s="8" t="s">
        <v>998</v>
      </c>
      <c r="G827" s="7">
        <v>4.9872465145754123</v>
      </c>
      <c r="H827" s="7">
        <v>8.2343155893536121E-2</v>
      </c>
      <c r="I827">
        <f t="shared" si="12"/>
        <v>0</v>
      </c>
    </row>
    <row r="828" spans="1:9" x14ac:dyDescent="0.25">
      <c r="A828" s="7" t="s">
        <v>228</v>
      </c>
      <c r="B828" s="7">
        <v>2008</v>
      </c>
      <c r="C828" s="7">
        <v>1.4806321292775666</v>
      </c>
      <c r="D828" s="7">
        <v>3.8696134347275028E-2</v>
      </c>
      <c r="E828" s="8" t="s">
        <v>997</v>
      </c>
      <c r="F828" s="8" t="s">
        <v>998</v>
      </c>
      <c r="G828" s="7">
        <v>1.4806321292775666</v>
      </c>
      <c r="H828" s="7">
        <v>3.8696134347275028E-2</v>
      </c>
      <c r="I828">
        <f t="shared" si="12"/>
        <v>0</v>
      </c>
    </row>
    <row r="829" spans="1:9" x14ac:dyDescent="0.25">
      <c r="A829" s="7" t="s">
        <v>264</v>
      </c>
      <c r="B829" s="7">
        <v>2008</v>
      </c>
      <c r="C829" s="7">
        <v>0.23288973384030418</v>
      </c>
      <c r="D829" s="7">
        <v>1.1089987325728771E-3</v>
      </c>
      <c r="E829" s="8" t="s">
        <v>997</v>
      </c>
      <c r="F829" s="8" t="s">
        <v>998</v>
      </c>
      <c r="G829" s="7">
        <v>0.23288973384030418</v>
      </c>
      <c r="H829" s="7">
        <v>1.1089987325728771E-3</v>
      </c>
      <c r="I829">
        <f t="shared" si="12"/>
        <v>0</v>
      </c>
    </row>
    <row r="830" spans="1:9" x14ac:dyDescent="0.25">
      <c r="A830" s="7" t="s">
        <v>292</v>
      </c>
      <c r="B830" s="7">
        <v>2008</v>
      </c>
      <c r="C830" s="7">
        <v>0.12785171102661597</v>
      </c>
      <c r="D830" s="7">
        <v>1.4258555133079848E-3</v>
      </c>
      <c r="E830" s="8" t="s">
        <v>997</v>
      </c>
      <c r="F830" s="8" t="s">
        <v>998</v>
      </c>
      <c r="G830" s="7">
        <v>0.12785171102661597</v>
      </c>
      <c r="H830" s="7">
        <v>1.4258555133079848E-3</v>
      </c>
      <c r="I830">
        <f t="shared" si="12"/>
        <v>0</v>
      </c>
    </row>
    <row r="831" spans="1:9" x14ac:dyDescent="0.25">
      <c r="A831" s="7" t="s">
        <v>324</v>
      </c>
      <c r="B831" s="7">
        <v>2008</v>
      </c>
      <c r="C831" s="7">
        <v>0.47948352344740175</v>
      </c>
      <c r="D831" s="7">
        <v>1.6634980988593155E-3</v>
      </c>
      <c r="E831" s="8" t="s">
        <v>997</v>
      </c>
      <c r="F831" s="8" t="s">
        <v>998</v>
      </c>
      <c r="G831" s="7">
        <v>0.47948352344740175</v>
      </c>
      <c r="H831" s="7">
        <v>1.6634980988593155E-3</v>
      </c>
      <c r="I831">
        <f t="shared" si="12"/>
        <v>0</v>
      </c>
    </row>
    <row r="832" spans="1:9" x14ac:dyDescent="0.25">
      <c r="A832" s="7" t="s">
        <v>442</v>
      </c>
      <c r="B832" s="7">
        <v>2008</v>
      </c>
      <c r="C832" s="7">
        <v>8.2897655259822567E-2</v>
      </c>
      <c r="D832" s="7">
        <v>1.0693916349809886E-3</v>
      </c>
      <c r="E832" s="8" t="s">
        <v>997</v>
      </c>
      <c r="F832" s="8" t="s">
        <v>998</v>
      </c>
      <c r="G832" s="7">
        <v>8.2897655259822567E-2</v>
      </c>
      <c r="H832" s="7">
        <v>1.0693916349809886E-3</v>
      </c>
      <c r="I832">
        <f t="shared" si="12"/>
        <v>0</v>
      </c>
    </row>
    <row r="833" spans="1:9" x14ac:dyDescent="0.25">
      <c r="A833" s="7" t="s">
        <v>471</v>
      </c>
      <c r="B833" s="7">
        <v>2008</v>
      </c>
      <c r="C833" s="7">
        <v>1.5700253485424589</v>
      </c>
      <c r="D833" s="7">
        <v>1.0931558935361217E-2</v>
      </c>
      <c r="E833" s="8" t="s">
        <v>997</v>
      </c>
      <c r="F833" s="8" t="s">
        <v>998</v>
      </c>
      <c r="G833" s="7">
        <v>1.5700253485424589</v>
      </c>
      <c r="H833" s="7">
        <v>1.0931558935361217E-2</v>
      </c>
      <c r="I833">
        <f t="shared" si="12"/>
        <v>0</v>
      </c>
    </row>
    <row r="834" spans="1:9" x14ac:dyDescent="0.25">
      <c r="A834" s="7" t="s">
        <v>507</v>
      </c>
      <c r="B834" s="7">
        <v>2008</v>
      </c>
      <c r="C834" s="7">
        <v>0.40533903675538657</v>
      </c>
      <c r="D834" s="7">
        <v>4.0399239543726234E-3</v>
      </c>
      <c r="E834" s="8" t="s">
        <v>997</v>
      </c>
      <c r="F834" s="8" t="s">
        <v>998</v>
      </c>
      <c r="G834" s="7">
        <v>0.40533903675538657</v>
      </c>
      <c r="H834" s="7">
        <v>4.0399239543726234E-3</v>
      </c>
      <c r="I834">
        <f t="shared" si="12"/>
        <v>0</v>
      </c>
    </row>
    <row r="835" spans="1:9" x14ac:dyDescent="0.25">
      <c r="A835" s="7" t="s">
        <v>539</v>
      </c>
      <c r="B835" s="7">
        <v>2008</v>
      </c>
      <c r="C835" s="7">
        <v>0.19237167300380228</v>
      </c>
      <c r="D835" s="7">
        <v>1.5050697084917617E-3</v>
      </c>
      <c r="E835" s="8" t="s">
        <v>997</v>
      </c>
      <c r="F835" s="8" t="s">
        <v>998</v>
      </c>
      <c r="G835" s="7">
        <v>0.19237167300380228</v>
      </c>
      <c r="H835" s="7">
        <v>1.5050697084917617E-3</v>
      </c>
      <c r="I835">
        <f t="shared" si="12"/>
        <v>0</v>
      </c>
    </row>
    <row r="836" spans="1:9" x14ac:dyDescent="0.25">
      <c r="A836" s="7" t="s">
        <v>577</v>
      </c>
      <c r="B836" s="7">
        <v>2008</v>
      </c>
      <c r="C836" s="7">
        <v>0.26382287705956908</v>
      </c>
      <c r="D836" s="7">
        <v>1.1089987325728771E-2</v>
      </c>
      <c r="E836" s="8" t="s">
        <v>997</v>
      </c>
      <c r="F836" s="8" t="s">
        <v>998</v>
      </c>
      <c r="G836" s="7">
        <v>0.26382287705956908</v>
      </c>
      <c r="H836" s="7">
        <v>1.1089987325728771E-2</v>
      </c>
      <c r="I836">
        <f t="shared" si="12"/>
        <v>0</v>
      </c>
    </row>
    <row r="837" spans="1:9" x14ac:dyDescent="0.25">
      <c r="A837" s="7" t="s">
        <v>611</v>
      </c>
      <c r="B837" s="7">
        <v>2008</v>
      </c>
      <c r="C837" s="7">
        <v>0.50091096324461348</v>
      </c>
      <c r="D837" s="7">
        <v>3.643852978453739E-3</v>
      </c>
      <c r="E837" s="8" t="s">
        <v>997</v>
      </c>
      <c r="F837" s="8" t="s">
        <v>998</v>
      </c>
      <c r="G837" s="7">
        <v>0.50091096324461348</v>
      </c>
      <c r="H837" s="7">
        <v>3.643852978453739E-3</v>
      </c>
      <c r="I837">
        <f t="shared" si="12"/>
        <v>0</v>
      </c>
    </row>
    <row r="838" spans="1:9" x14ac:dyDescent="0.25">
      <c r="A838" s="7" t="s">
        <v>677</v>
      </c>
      <c r="B838" s="7">
        <v>2008</v>
      </c>
      <c r="C838" s="7">
        <v>0.91730038022813687</v>
      </c>
      <c r="D838" s="7">
        <v>4.7528517110266158E-3</v>
      </c>
      <c r="E838" s="8" t="s">
        <v>997</v>
      </c>
      <c r="F838" s="8" t="s">
        <v>998</v>
      </c>
      <c r="G838" s="7">
        <v>0.91730038022813687</v>
      </c>
      <c r="H838" s="7">
        <v>4.7528517110266158E-3</v>
      </c>
      <c r="I838">
        <f t="shared" si="12"/>
        <v>0</v>
      </c>
    </row>
    <row r="839" spans="1:9" x14ac:dyDescent="0.25">
      <c r="A839" s="7" t="s">
        <v>765</v>
      </c>
      <c r="B839" s="7">
        <v>2008</v>
      </c>
      <c r="C839" s="7">
        <v>0.49251425855513309</v>
      </c>
      <c r="D839" s="7">
        <v>5.9410646387832696E-3</v>
      </c>
      <c r="E839" s="8" t="s">
        <v>997</v>
      </c>
      <c r="F839" s="8" t="s">
        <v>998</v>
      </c>
      <c r="G839" s="7">
        <v>0.49251425855513309</v>
      </c>
      <c r="H839" s="7">
        <v>5.9410646387832696E-3</v>
      </c>
      <c r="I839">
        <f t="shared" si="12"/>
        <v>0</v>
      </c>
    </row>
    <row r="840" spans="1:9" x14ac:dyDescent="0.25">
      <c r="A840" s="7" t="s">
        <v>856</v>
      </c>
      <c r="B840" s="7">
        <v>2008</v>
      </c>
      <c r="C840" s="7">
        <v>0.51901140684410652</v>
      </c>
      <c r="D840" s="7">
        <v>1.4575411913814956E-2</v>
      </c>
      <c r="E840" s="8" t="s">
        <v>997</v>
      </c>
      <c r="F840" s="8" t="s">
        <v>998</v>
      </c>
      <c r="G840" s="7">
        <v>0.51901140684410652</v>
      </c>
      <c r="H840" s="7">
        <v>1.4575411913814956E-2</v>
      </c>
      <c r="I840">
        <f t="shared" si="12"/>
        <v>0</v>
      </c>
    </row>
    <row r="841" spans="1:9" x14ac:dyDescent="0.25">
      <c r="A841" s="7" t="s">
        <v>923</v>
      </c>
      <c r="B841" s="7">
        <v>2008</v>
      </c>
      <c r="C841" s="7">
        <v>3.6042458808618505E-2</v>
      </c>
      <c r="D841" s="7">
        <v>3.9607097591888465E-4</v>
      </c>
      <c r="E841" s="8" t="s">
        <v>997</v>
      </c>
      <c r="F841" s="8" t="s">
        <v>998</v>
      </c>
      <c r="G841" s="7">
        <v>3.6042458808618505E-2</v>
      </c>
      <c r="H841" s="7">
        <v>3.9607097591888465E-4</v>
      </c>
      <c r="I841">
        <f t="shared" si="12"/>
        <v>0</v>
      </c>
    </row>
    <row r="842" spans="1:9" x14ac:dyDescent="0.25">
      <c r="A842" s="7" t="s">
        <v>951</v>
      </c>
      <c r="B842" s="7">
        <v>2008</v>
      </c>
      <c r="C842" s="7">
        <v>12.864028833967048</v>
      </c>
      <c r="D842" s="7">
        <v>0.18298479087452471</v>
      </c>
      <c r="E842" s="8" t="s">
        <v>997</v>
      </c>
      <c r="F842" s="8" t="s">
        <v>998</v>
      </c>
      <c r="G842" s="7">
        <v>12.864028833967048</v>
      </c>
      <c r="H842" s="7">
        <v>0.18298479087452471</v>
      </c>
      <c r="I842">
        <f t="shared" ref="I842:I905" si="13">IF(C842=G842,0,1)</f>
        <v>0</v>
      </c>
    </row>
    <row r="843" spans="1:9" x14ac:dyDescent="0.25">
      <c r="A843" s="7" t="s">
        <v>976</v>
      </c>
      <c r="B843" s="7">
        <v>2008</v>
      </c>
      <c r="C843" s="7">
        <v>5.1558539290240812</v>
      </c>
      <c r="D843" s="7">
        <v>4.0201204055766791E-2</v>
      </c>
      <c r="E843" s="8" t="s">
        <v>997</v>
      </c>
      <c r="F843" s="8" t="s">
        <v>998</v>
      </c>
      <c r="G843" s="7">
        <v>5.1558539290240812</v>
      </c>
      <c r="H843" s="7">
        <v>4.0201204055766791E-2</v>
      </c>
      <c r="I843">
        <f t="shared" si="13"/>
        <v>0</v>
      </c>
    </row>
    <row r="844" spans="1:9" x14ac:dyDescent="0.25">
      <c r="A844" s="7" t="s">
        <v>31</v>
      </c>
      <c r="B844" s="7">
        <v>2008</v>
      </c>
      <c r="C844" s="7">
        <v>0.23768219264892268</v>
      </c>
      <c r="D844" s="7">
        <v>2.0595690747782004E-3</v>
      </c>
      <c r="E844" s="8" t="s">
        <v>997</v>
      </c>
      <c r="F844" s="8" t="s">
        <v>998</v>
      </c>
      <c r="G844" s="7">
        <v>0.23768219264892268</v>
      </c>
      <c r="H844" s="7">
        <v>2.0595690747782004E-3</v>
      </c>
      <c r="I844">
        <f t="shared" si="13"/>
        <v>0</v>
      </c>
    </row>
    <row r="845" spans="1:9" x14ac:dyDescent="0.25">
      <c r="A845" s="7" t="s">
        <v>67</v>
      </c>
      <c r="B845" s="7">
        <v>2008</v>
      </c>
      <c r="C845" s="7">
        <v>0.54412230671736372</v>
      </c>
      <c r="D845" s="7">
        <v>6.6935994930291511E-3</v>
      </c>
      <c r="E845" s="8" t="s">
        <v>997</v>
      </c>
      <c r="F845" s="8" t="s">
        <v>998</v>
      </c>
      <c r="G845" s="7">
        <v>0.54412230671736372</v>
      </c>
      <c r="H845" s="7">
        <v>6.6935994930291511E-3</v>
      </c>
      <c r="I845">
        <f t="shared" si="13"/>
        <v>0</v>
      </c>
    </row>
    <row r="846" spans="1:9" x14ac:dyDescent="0.25">
      <c r="A846" s="7" t="s">
        <v>97</v>
      </c>
      <c r="B846" s="7">
        <v>2008</v>
      </c>
      <c r="C846" s="7">
        <v>0.47603770595690748</v>
      </c>
      <c r="D846" s="7">
        <v>9.7037389100126745E-3</v>
      </c>
      <c r="E846" s="8" t="s">
        <v>997</v>
      </c>
      <c r="F846" s="8" t="s">
        <v>998</v>
      </c>
      <c r="G846" s="7">
        <v>0.47603770595690748</v>
      </c>
      <c r="H846" s="7">
        <v>9.7037389100126745E-3</v>
      </c>
      <c r="I846">
        <f t="shared" si="13"/>
        <v>0</v>
      </c>
    </row>
    <row r="847" spans="1:9" x14ac:dyDescent="0.25">
      <c r="A847" s="7" t="s">
        <v>128</v>
      </c>
      <c r="B847" s="7">
        <v>2008</v>
      </c>
      <c r="C847" s="7">
        <v>0.53762674271229405</v>
      </c>
      <c r="D847" s="7">
        <v>5.624207858048162E-3</v>
      </c>
      <c r="E847" s="8" t="s">
        <v>997</v>
      </c>
      <c r="F847" s="8" t="s">
        <v>998</v>
      </c>
      <c r="G847" s="7">
        <v>0.53762674271229405</v>
      </c>
      <c r="H847" s="7">
        <v>5.624207858048162E-3</v>
      </c>
      <c r="I847">
        <f t="shared" si="13"/>
        <v>0</v>
      </c>
    </row>
    <row r="848" spans="1:9" x14ac:dyDescent="0.25">
      <c r="A848" s="7" t="s">
        <v>158</v>
      </c>
      <c r="B848" s="7">
        <v>2008</v>
      </c>
      <c r="C848" s="7">
        <v>0.75071292775665399</v>
      </c>
      <c r="D848" s="7">
        <v>4.6340304182509503E-3</v>
      </c>
      <c r="E848" s="8" t="s">
        <v>997</v>
      </c>
      <c r="F848" s="8" t="s">
        <v>998</v>
      </c>
      <c r="G848" s="7">
        <v>0.75071292775665399</v>
      </c>
      <c r="H848" s="7">
        <v>4.6340304182509503E-3</v>
      </c>
      <c r="I848">
        <f t="shared" si="13"/>
        <v>0</v>
      </c>
    </row>
    <row r="849" spans="1:9" x14ac:dyDescent="0.25">
      <c r="A849" s="7" t="s">
        <v>192</v>
      </c>
      <c r="B849" s="7">
        <v>2008</v>
      </c>
      <c r="C849" s="7">
        <v>0.31689638783269963</v>
      </c>
      <c r="D849" s="7">
        <v>7.0896704689480351E-3</v>
      </c>
      <c r="E849" s="8" t="s">
        <v>997</v>
      </c>
      <c r="F849" s="8" t="s">
        <v>998</v>
      </c>
      <c r="G849" s="7">
        <v>0.31689638783269963</v>
      </c>
      <c r="H849" s="7">
        <v>7.0896704689480351E-3</v>
      </c>
      <c r="I849">
        <f t="shared" si="13"/>
        <v>0</v>
      </c>
    </row>
    <row r="850" spans="1:9" x14ac:dyDescent="0.25">
      <c r="A850" s="7" t="s">
        <v>231</v>
      </c>
      <c r="B850" s="7">
        <v>2008</v>
      </c>
      <c r="C850" s="7">
        <v>2.2870326362484157</v>
      </c>
      <c r="D850" s="7">
        <v>7.8778517110266164E-2</v>
      </c>
      <c r="E850" s="8" t="s">
        <v>997</v>
      </c>
      <c r="F850" s="8" t="s">
        <v>998</v>
      </c>
      <c r="G850" s="7">
        <v>2.2870326362484157</v>
      </c>
      <c r="H850" s="7">
        <v>7.8778517110266164E-2</v>
      </c>
      <c r="I850">
        <f t="shared" si="13"/>
        <v>0</v>
      </c>
    </row>
    <row r="851" spans="1:9" x14ac:dyDescent="0.25">
      <c r="A851" s="7" t="s">
        <v>268</v>
      </c>
      <c r="B851" s="7">
        <v>2008</v>
      </c>
      <c r="C851" s="7">
        <v>1.3413339670468949</v>
      </c>
      <c r="D851" s="7">
        <v>6.6856780735107729E-2</v>
      </c>
      <c r="E851" s="8" t="s">
        <v>997</v>
      </c>
      <c r="F851" s="8" t="s">
        <v>998</v>
      </c>
      <c r="G851" s="7">
        <v>1.3413339670468949</v>
      </c>
      <c r="H851" s="7">
        <v>6.6856780735107729E-2</v>
      </c>
      <c r="I851">
        <f t="shared" si="13"/>
        <v>0</v>
      </c>
    </row>
    <row r="852" spans="1:9" x14ac:dyDescent="0.25">
      <c r="A852" s="7" t="s">
        <v>293</v>
      </c>
      <c r="B852" s="7">
        <v>2008</v>
      </c>
      <c r="C852" s="7">
        <v>2.116484474017744</v>
      </c>
      <c r="D852" s="7">
        <v>3.4775031685678075E-2</v>
      </c>
      <c r="E852" s="8" t="s">
        <v>997</v>
      </c>
      <c r="F852" s="8" t="s">
        <v>998</v>
      </c>
      <c r="G852" s="7">
        <v>2.116484474017744</v>
      </c>
      <c r="H852" s="7">
        <v>3.4775031685678075E-2</v>
      </c>
      <c r="I852">
        <f t="shared" si="13"/>
        <v>0</v>
      </c>
    </row>
    <row r="853" spans="1:9" x14ac:dyDescent="0.25">
      <c r="A853" s="7" t="s">
        <v>327</v>
      </c>
      <c r="B853" s="7">
        <v>2008</v>
      </c>
      <c r="C853" s="7">
        <v>0.77728929024081117</v>
      </c>
      <c r="D853" s="7">
        <v>1.1089987325728771E-2</v>
      </c>
      <c r="E853" s="8" t="s">
        <v>997</v>
      </c>
      <c r="F853" s="8" t="s">
        <v>998</v>
      </c>
      <c r="G853" s="7">
        <v>0.77728929024081117</v>
      </c>
      <c r="H853" s="7">
        <v>1.1089987325728771E-2</v>
      </c>
      <c r="I853">
        <f t="shared" si="13"/>
        <v>0</v>
      </c>
    </row>
    <row r="854" spans="1:9" x14ac:dyDescent="0.25">
      <c r="A854" s="7" t="s">
        <v>393</v>
      </c>
      <c r="B854" s="7">
        <v>2008</v>
      </c>
      <c r="C854" s="7">
        <v>0.13399081115335867</v>
      </c>
      <c r="D854" s="7">
        <v>6.7332065906210397E-4</v>
      </c>
      <c r="E854" s="8" t="s">
        <v>997</v>
      </c>
      <c r="F854" s="8" t="s">
        <v>998</v>
      </c>
      <c r="G854" s="7">
        <v>0.13399081115335867</v>
      </c>
      <c r="H854" s="7">
        <v>6.7332065906210397E-4</v>
      </c>
      <c r="I854">
        <f t="shared" si="13"/>
        <v>0</v>
      </c>
    </row>
    <row r="855" spans="1:9" x14ac:dyDescent="0.25">
      <c r="A855" s="7" t="s">
        <v>419</v>
      </c>
      <c r="B855" s="7">
        <v>2008</v>
      </c>
      <c r="C855" s="7">
        <v>8.428390367553866E-2</v>
      </c>
      <c r="D855" s="7">
        <v>1.5842839036755386E-4</v>
      </c>
      <c r="E855" s="8" t="s">
        <v>997</v>
      </c>
      <c r="F855" s="8" t="s">
        <v>998</v>
      </c>
      <c r="G855" s="7">
        <v>8.428390367553866E-2</v>
      </c>
      <c r="H855" s="7">
        <v>1.5842839036755386E-4</v>
      </c>
      <c r="I855">
        <f t="shared" si="13"/>
        <v>0</v>
      </c>
    </row>
    <row r="856" spans="1:9" x14ac:dyDescent="0.25">
      <c r="A856" s="7" t="s">
        <v>444</v>
      </c>
      <c r="B856" s="7">
        <v>2008</v>
      </c>
      <c r="C856" s="7">
        <v>1.4910091888466412</v>
      </c>
      <c r="D856" s="7">
        <v>1.6872623574144485E-2</v>
      </c>
      <c r="E856" s="8" t="s">
        <v>997</v>
      </c>
      <c r="F856" s="8" t="s">
        <v>998</v>
      </c>
      <c r="G856" s="7">
        <v>1.4910091888466412</v>
      </c>
      <c r="H856" s="7">
        <v>1.6872623574144485E-2</v>
      </c>
      <c r="I856">
        <f t="shared" si="13"/>
        <v>0</v>
      </c>
    </row>
    <row r="857" spans="1:9" x14ac:dyDescent="0.25">
      <c r="A857" s="7" t="s">
        <v>475</v>
      </c>
      <c r="B857" s="7">
        <v>2008</v>
      </c>
      <c r="C857" s="7">
        <v>2.5385377059569074</v>
      </c>
      <c r="D857" s="7">
        <v>2.0080798479087454E-2</v>
      </c>
      <c r="E857" s="8" t="s">
        <v>997</v>
      </c>
      <c r="F857" s="8" t="s">
        <v>998</v>
      </c>
      <c r="G857" s="7">
        <v>2.5385377059569074</v>
      </c>
      <c r="H857" s="7">
        <v>2.0080798479087454E-2</v>
      </c>
      <c r="I857">
        <f t="shared" si="13"/>
        <v>0</v>
      </c>
    </row>
    <row r="858" spans="1:9" x14ac:dyDescent="0.25">
      <c r="A858" s="7" t="s">
        <v>581</v>
      </c>
      <c r="B858" s="7">
        <v>2008</v>
      </c>
      <c r="C858" s="7">
        <v>2.0971562103929022</v>
      </c>
      <c r="D858" s="7">
        <v>1.627851711026616E-2</v>
      </c>
      <c r="E858" s="8" t="s">
        <v>997</v>
      </c>
      <c r="F858" s="8" t="s">
        <v>998</v>
      </c>
      <c r="G858" s="7">
        <v>2.0971562103929022</v>
      </c>
      <c r="H858" s="7">
        <v>1.627851711026616E-2</v>
      </c>
      <c r="I858">
        <f t="shared" si="13"/>
        <v>0</v>
      </c>
    </row>
    <row r="859" spans="1:9" x14ac:dyDescent="0.25">
      <c r="A859" s="7" t="s">
        <v>614</v>
      </c>
      <c r="B859" s="7">
        <v>2008</v>
      </c>
      <c r="C859" s="7">
        <v>2.8517110266159697E-2</v>
      </c>
      <c r="D859" s="7">
        <v>7.1292775665399242E-4</v>
      </c>
      <c r="E859" s="8" t="s">
        <v>997</v>
      </c>
      <c r="F859" s="8" t="s">
        <v>998</v>
      </c>
      <c r="G859" s="7">
        <v>2.8517110266159697E-2</v>
      </c>
      <c r="H859" s="7">
        <v>7.1292775665399242E-4</v>
      </c>
      <c r="I859">
        <f t="shared" si="13"/>
        <v>0</v>
      </c>
    </row>
    <row r="860" spans="1:9" x14ac:dyDescent="0.25">
      <c r="A860" s="7" t="s">
        <v>647</v>
      </c>
      <c r="B860" s="7">
        <v>2008</v>
      </c>
      <c r="C860" s="7">
        <v>0.30200411913814956</v>
      </c>
      <c r="D860" s="7">
        <v>2.2576045627376424E-3</v>
      </c>
      <c r="E860" s="8" t="s">
        <v>997</v>
      </c>
      <c r="F860" s="8" t="s">
        <v>998</v>
      </c>
      <c r="G860" s="7">
        <v>0.30200411913814956</v>
      </c>
      <c r="H860" s="7">
        <v>2.2576045627376424E-3</v>
      </c>
      <c r="I860">
        <f t="shared" si="13"/>
        <v>0</v>
      </c>
    </row>
    <row r="861" spans="1:9" x14ac:dyDescent="0.25">
      <c r="A861" s="7" t="s">
        <v>830</v>
      </c>
      <c r="B861" s="7">
        <v>2008</v>
      </c>
      <c r="C861" s="7">
        <v>0.61062262357414454</v>
      </c>
      <c r="D861" s="7">
        <v>1.0693916349809886E-3</v>
      </c>
      <c r="E861" s="8" t="s">
        <v>997</v>
      </c>
      <c r="F861" s="8" t="s">
        <v>998</v>
      </c>
      <c r="G861" s="7">
        <v>0.61062262357414454</v>
      </c>
      <c r="H861" s="7">
        <v>1.0693916349809886E-3</v>
      </c>
      <c r="I861">
        <f t="shared" si="13"/>
        <v>0</v>
      </c>
    </row>
    <row r="862" spans="1:9" x14ac:dyDescent="0.25">
      <c r="A862" s="7" t="s">
        <v>860</v>
      </c>
      <c r="B862" s="7">
        <v>2008</v>
      </c>
      <c r="C862" s="7">
        <v>0.92403358681875791</v>
      </c>
      <c r="D862" s="7">
        <v>6.6935994930291511E-3</v>
      </c>
      <c r="E862" s="8" t="s">
        <v>997</v>
      </c>
      <c r="F862" s="8" t="s">
        <v>998</v>
      </c>
      <c r="G862" s="7">
        <v>0.92403358681875791</v>
      </c>
      <c r="H862" s="7">
        <v>6.6935994930291511E-3</v>
      </c>
      <c r="I862">
        <f t="shared" si="13"/>
        <v>0</v>
      </c>
    </row>
    <row r="863" spans="1:9" x14ac:dyDescent="0.25">
      <c r="A863" s="7" t="s">
        <v>100</v>
      </c>
      <c r="B863" s="7">
        <v>2008</v>
      </c>
      <c r="C863" s="7">
        <v>2.3526615969581749E-2</v>
      </c>
      <c r="D863" s="7">
        <v>2.6140684410646386E-3</v>
      </c>
      <c r="E863" s="8" t="s">
        <v>997</v>
      </c>
      <c r="F863" s="8" t="s">
        <v>998</v>
      </c>
      <c r="G863" s="7">
        <v>2.3526615969581749E-2</v>
      </c>
      <c r="H863" s="7">
        <v>2.6140684410646386E-3</v>
      </c>
      <c r="I863">
        <f t="shared" si="13"/>
        <v>0</v>
      </c>
    </row>
    <row r="864" spans="1:9" x14ac:dyDescent="0.25">
      <c r="A864" s="7" t="s">
        <v>129</v>
      </c>
      <c r="B864" s="7">
        <v>2008</v>
      </c>
      <c r="C864" s="7">
        <v>0.22374049429657794</v>
      </c>
      <c r="D864" s="7">
        <v>8.3174904942965775E-4</v>
      </c>
      <c r="E864" s="8" t="s">
        <v>997</v>
      </c>
      <c r="F864" s="8" t="s">
        <v>998</v>
      </c>
      <c r="G864" s="7">
        <v>0.22374049429657794</v>
      </c>
      <c r="H864" s="7">
        <v>8.3174904942965775E-4</v>
      </c>
      <c r="I864">
        <f t="shared" si="13"/>
        <v>0</v>
      </c>
    </row>
    <row r="865" spans="1:9" x14ac:dyDescent="0.25">
      <c r="A865" s="7" t="s">
        <v>162</v>
      </c>
      <c r="B865" s="7">
        <v>2008</v>
      </c>
      <c r="C865" s="7">
        <v>3.7174429657794676</v>
      </c>
      <c r="D865" s="7">
        <v>6.7134030418250945E-2</v>
      </c>
      <c r="E865" s="8" t="s">
        <v>997</v>
      </c>
      <c r="F865" s="8" t="s">
        <v>998</v>
      </c>
      <c r="G865" s="7">
        <v>3.7174429657794676</v>
      </c>
      <c r="H865" s="7">
        <v>6.7134030418250945E-2</v>
      </c>
      <c r="I865">
        <f t="shared" si="13"/>
        <v>0</v>
      </c>
    </row>
    <row r="866" spans="1:9" x14ac:dyDescent="0.25">
      <c r="A866" s="7" t="s">
        <v>294</v>
      </c>
      <c r="B866" s="7">
        <v>2008</v>
      </c>
      <c r="C866" s="7">
        <v>0.14476394169835236</v>
      </c>
      <c r="D866" s="7">
        <v>6.7332065906210397E-4</v>
      </c>
      <c r="E866" s="8" t="s">
        <v>997</v>
      </c>
      <c r="F866" s="8" t="s">
        <v>998</v>
      </c>
      <c r="G866" s="7">
        <v>0.14476394169835236</v>
      </c>
      <c r="H866" s="7">
        <v>6.7332065906210397E-4</v>
      </c>
      <c r="I866">
        <f t="shared" si="13"/>
        <v>0</v>
      </c>
    </row>
    <row r="867" spans="1:9" x14ac:dyDescent="0.25">
      <c r="A867" s="7" t="s">
        <v>328</v>
      </c>
      <c r="B867" s="7">
        <v>2008</v>
      </c>
      <c r="C867" s="7">
        <v>0.22100760456273763</v>
      </c>
      <c r="D867" s="7">
        <v>1.2278200253485424E-3</v>
      </c>
      <c r="E867" s="8" t="s">
        <v>997</v>
      </c>
      <c r="F867" s="8" t="s">
        <v>998</v>
      </c>
      <c r="G867" s="7">
        <v>0.22100760456273763</v>
      </c>
      <c r="H867" s="7">
        <v>1.2278200253485424E-3</v>
      </c>
      <c r="I867">
        <f t="shared" si="13"/>
        <v>0</v>
      </c>
    </row>
    <row r="868" spans="1:9" x14ac:dyDescent="0.25">
      <c r="A868" s="7" t="s">
        <v>362</v>
      </c>
      <c r="B868" s="7">
        <v>2008</v>
      </c>
      <c r="C868" s="7">
        <v>1.9259347275031686</v>
      </c>
      <c r="D868" s="7">
        <v>1.2198986058301648E-2</v>
      </c>
      <c r="E868" s="8" t="s">
        <v>997</v>
      </c>
      <c r="F868" s="8" t="s">
        <v>998</v>
      </c>
      <c r="G868" s="7">
        <v>1.9259347275031686</v>
      </c>
      <c r="H868" s="7">
        <v>1.2198986058301648E-2</v>
      </c>
      <c r="I868">
        <f t="shared" si="13"/>
        <v>0</v>
      </c>
    </row>
    <row r="869" spans="1:9" x14ac:dyDescent="0.25">
      <c r="A869" s="7" t="s">
        <v>395</v>
      </c>
      <c r="B869" s="7">
        <v>2008</v>
      </c>
      <c r="C869" s="7">
        <v>1.164765525982256</v>
      </c>
      <c r="D869" s="7">
        <v>2.970532319391635E-2</v>
      </c>
      <c r="E869" s="8" t="s">
        <v>997</v>
      </c>
      <c r="F869" s="8" t="s">
        <v>998</v>
      </c>
      <c r="G869" s="7">
        <v>1.164765525982256</v>
      </c>
      <c r="H869" s="7">
        <v>2.970532319391635E-2</v>
      </c>
      <c r="I869">
        <f t="shared" si="13"/>
        <v>0</v>
      </c>
    </row>
    <row r="870" spans="1:9" x14ac:dyDescent="0.25">
      <c r="A870" s="7" t="s">
        <v>479</v>
      </c>
      <c r="B870" s="7">
        <v>2008</v>
      </c>
      <c r="C870" s="7">
        <v>4.7528517110266157E-2</v>
      </c>
      <c r="D870" s="7">
        <v>1.5842839036755386E-4</v>
      </c>
      <c r="E870" s="8" t="s">
        <v>997</v>
      </c>
      <c r="F870" s="8" t="s">
        <v>998</v>
      </c>
      <c r="G870" s="7">
        <v>4.7528517110266157E-2</v>
      </c>
      <c r="H870" s="7">
        <v>1.5842839036755386E-4</v>
      </c>
      <c r="I870">
        <f t="shared" si="13"/>
        <v>0</v>
      </c>
    </row>
    <row r="871" spans="1:9" x14ac:dyDescent="0.25">
      <c r="A871" s="7" t="s">
        <v>512</v>
      </c>
      <c r="B871" s="7">
        <v>2008</v>
      </c>
      <c r="C871" s="7">
        <v>5.9252217997465148E-2</v>
      </c>
      <c r="D871" s="7">
        <v>6.3371356147021542E-4</v>
      </c>
      <c r="E871" s="8" t="s">
        <v>997</v>
      </c>
      <c r="F871" s="8" t="s">
        <v>998</v>
      </c>
      <c r="G871" s="7">
        <v>5.9252217997465148E-2</v>
      </c>
      <c r="H871" s="7">
        <v>6.3371356147021542E-4</v>
      </c>
      <c r="I871">
        <f t="shared" si="13"/>
        <v>0</v>
      </c>
    </row>
    <row r="872" spans="1:9" x14ac:dyDescent="0.25">
      <c r="A872" s="7" t="s">
        <v>706</v>
      </c>
      <c r="B872" s="7">
        <v>2008</v>
      </c>
      <c r="C872" s="7">
        <v>0.14971482889733839</v>
      </c>
      <c r="D872" s="7">
        <v>5.5449936628643854E-4</v>
      </c>
      <c r="E872" s="8" t="s">
        <v>997</v>
      </c>
      <c r="F872" s="8" t="s">
        <v>998</v>
      </c>
      <c r="G872" s="7">
        <v>0.14971482889733839</v>
      </c>
      <c r="H872" s="7">
        <v>5.5449936628643854E-4</v>
      </c>
      <c r="I872">
        <f t="shared" si="13"/>
        <v>0</v>
      </c>
    </row>
    <row r="873" spans="1:9" x14ac:dyDescent="0.25">
      <c r="A873" s="7" t="s">
        <v>743</v>
      </c>
      <c r="B873" s="7">
        <v>2008</v>
      </c>
      <c r="C873" s="7">
        <v>3.5646387832699619E-2</v>
      </c>
      <c r="D873" s="7">
        <v>1.188212927756654E-3</v>
      </c>
      <c r="E873" s="8" t="s">
        <v>997</v>
      </c>
      <c r="F873" s="8" t="s">
        <v>998</v>
      </c>
      <c r="G873" s="7">
        <v>3.5646387832699619E-2</v>
      </c>
      <c r="H873" s="7">
        <v>1.188212927756654E-3</v>
      </c>
      <c r="I873">
        <f t="shared" si="13"/>
        <v>0</v>
      </c>
    </row>
    <row r="874" spans="1:9" x14ac:dyDescent="0.25">
      <c r="A874" s="7" t="s">
        <v>770</v>
      </c>
      <c r="B874" s="7">
        <v>2008</v>
      </c>
      <c r="C874" s="7">
        <v>0.24358365019011408</v>
      </c>
      <c r="D874" s="7">
        <v>3.4062103929024083E-3</v>
      </c>
      <c r="E874" s="8" t="s">
        <v>997</v>
      </c>
      <c r="F874" s="8" t="s">
        <v>998</v>
      </c>
      <c r="G874" s="7">
        <v>0.24358365019011408</v>
      </c>
      <c r="H874" s="7">
        <v>3.4062103929024083E-3</v>
      </c>
      <c r="I874">
        <f t="shared" si="13"/>
        <v>0</v>
      </c>
    </row>
    <row r="875" spans="1:9" x14ac:dyDescent="0.25">
      <c r="A875" s="7" t="s">
        <v>799</v>
      </c>
      <c r="B875" s="7">
        <v>2008</v>
      </c>
      <c r="C875" s="7">
        <v>0.82402566539923949</v>
      </c>
      <c r="D875" s="7">
        <v>2.8913181242078579E-3</v>
      </c>
      <c r="E875" s="8" t="s">
        <v>997</v>
      </c>
      <c r="F875" s="8" t="s">
        <v>998</v>
      </c>
      <c r="G875" s="7">
        <v>0.82402566539923949</v>
      </c>
      <c r="H875" s="7">
        <v>2.8913181242078579E-3</v>
      </c>
      <c r="I875">
        <f t="shared" si="13"/>
        <v>0</v>
      </c>
    </row>
    <row r="876" spans="1:9" x14ac:dyDescent="0.25">
      <c r="A876" s="7" t="s">
        <v>929</v>
      </c>
      <c r="B876" s="7">
        <v>2008</v>
      </c>
      <c r="C876" s="7">
        <v>0.46736375158428389</v>
      </c>
      <c r="D876" s="7">
        <v>3.643852978453739E-3</v>
      </c>
      <c r="E876" s="8" t="s">
        <v>997</v>
      </c>
      <c r="F876" s="8" t="s">
        <v>998</v>
      </c>
      <c r="G876" s="7">
        <v>0.46736375158428389</v>
      </c>
      <c r="H876" s="7">
        <v>3.643852978453739E-3</v>
      </c>
      <c r="I876">
        <f t="shared" si="13"/>
        <v>0</v>
      </c>
    </row>
    <row r="877" spans="1:9" x14ac:dyDescent="0.25">
      <c r="A877" s="7" t="s">
        <v>957</v>
      </c>
      <c r="B877" s="7">
        <v>2008</v>
      </c>
      <c r="C877" s="7">
        <v>0.29384505703422054</v>
      </c>
      <c r="D877" s="7">
        <v>1.782319391634981E-3</v>
      </c>
      <c r="E877" s="8" t="s">
        <v>997</v>
      </c>
      <c r="F877" s="8" t="s">
        <v>998</v>
      </c>
      <c r="G877" s="7">
        <v>0.29384505703422054</v>
      </c>
      <c r="H877" s="7">
        <v>1.782319391634981E-3</v>
      </c>
      <c r="I877">
        <f t="shared" si="13"/>
        <v>0</v>
      </c>
    </row>
    <row r="878" spans="1:9" x14ac:dyDescent="0.25">
      <c r="A878" s="7" t="s">
        <v>71</v>
      </c>
      <c r="B878" s="7">
        <v>2008</v>
      </c>
      <c r="C878" s="7">
        <v>1.4841967680608366</v>
      </c>
      <c r="D878" s="7">
        <v>5.7826362484157158E-3</v>
      </c>
      <c r="E878" s="8" t="s">
        <v>997</v>
      </c>
      <c r="F878" s="8" t="s">
        <v>998</v>
      </c>
      <c r="G878" s="7">
        <v>1.4841967680608366</v>
      </c>
      <c r="H878" s="7">
        <v>5.7826362484157158E-3</v>
      </c>
      <c r="I878">
        <f t="shared" si="13"/>
        <v>0</v>
      </c>
    </row>
    <row r="879" spans="1:9" x14ac:dyDescent="0.25">
      <c r="A879" s="7" t="s">
        <v>103</v>
      </c>
      <c r="B879" s="7">
        <v>2008</v>
      </c>
      <c r="C879" s="7">
        <v>0.17324144486692014</v>
      </c>
      <c r="D879" s="7">
        <v>2.4952471482889735E-3</v>
      </c>
      <c r="E879" s="8" t="s">
        <v>997</v>
      </c>
      <c r="F879" s="8" t="s">
        <v>998</v>
      </c>
      <c r="G879" s="7">
        <v>0.17324144486692014</v>
      </c>
      <c r="H879" s="7">
        <v>2.4952471482889735E-3</v>
      </c>
      <c r="I879">
        <f t="shared" si="13"/>
        <v>0</v>
      </c>
    </row>
    <row r="880" spans="1:9" x14ac:dyDescent="0.25">
      <c r="A880" s="7" t="s">
        <v>133</v>
      </c>
      <c r="B880" s="7">
        <v>2008</v>
      </c>
      <c r="C880" s="7">
        <v>0.98138466413181247</v>
      </c>
      <c r="D880" s="7">
        <v>2.9032002534854245E-2</v>
      </c>
      <c r="E880" s="8" t="s">
        <v>997</v>
      </c>
      <c r="F880" s="8" t="s">
        <v>998</v>
      </c>
      <c r="G880" s="7">
        <v>0.98138466413181247</v>
      </c>
      <c r="H880" s="7">
        <v>2.9032002534854245E-2</v>
      </c>
      <c r="I880">
        <f t="shared" si="13"/>
        <v>0</v>
      </c>
    </row>
    <row r="881" spans="1:9" x14ac:dyDescent="0.25">
      <c r="A881" s="7" t="s">
        <v>238</v>
      </c>
      <c r="B881" s="7">
        <v>2008</v>
      </c>
      <c r="C881" s="7">
        <v>22.843631178707223</v>
      </c>
      <c r="D881" s="7">
        <v>0.10990969581749049</v>
      </c>
      <c r="E881" s="8" t="s">
        <v>997</v>
      </c>
      <c r="F881" s="8" t="s">
        <v>998</v>
      </c>
      <c r="G881" s="7">
        <v>22.843631178707223</v>
      </c>
      <c r="H881" s="7">
        <v>0.10990969581749049</v>
      </c>
      <c r="I881">
        <f t="shared" si="13"/>
        <v>0</v>
      </c>
    </row>
    <row r="882" spans="1:9" x14ac:dyDescent="0.25">
      <c r="A882" s="7" t="s">
        <v>275</v>
      </c>
      <c r="B882" s="7">
        <v>2008</v>
      </c>
      <c r="C882" s="7">
        <v>2.1377138783269962</v>
      </c>
      <c r="D882" s="7">
        <v>2.0833333333333332E-2</v>
      </c>
      <c r="E882" s="8" t="s">
        <v>997</v>
      </c>
      <c r="F882" s="8" t="s">
        <v>998</v>
      </c>
      <c r="G882" s="7">
        <v>2.1377138783269962</v>
      </c>
      <c r="H882" s="7">
        <v>2.0833333333333332E-2</v>
      </c>
      <c r="I882">
        <f t="shared" si="13"/>
        <v>0</v>
      </c>
    </row>
    <row r="883" spans="1:9" x14ac:dyDescent="0.25">
      <c r="A883" s="7" t="s">
        <v>297</v>
      </c>
      <c r="B883" s="7">
        <v>2008</v>
      </c>
      <c r="C883" s="7">
        <v>1.3427598225602029</v>
      </c>
      <c r="D883" s="7">
        <v>4.8716730038022814E-3</v>
      </c>
      <c r="E883" s="8" t="s">
        <v>997</v>
      </c>
      <c r="F883" s="8" t="s">
        <v>998</v>
      </c>
      <c r="G883" s="7">
        <v>1.3427598225602029</v>
      </c>
      <c r="H883" s="7">
        <v>4.8716730038022814E-3</v>
      </c>
      <c r="I883">
        <f t="shared" si="13"/>
        <v>0</v>
      </c>
    </row>
    <row r="884" spans="1:9" x14ac:dyDescent="0.25">
      <c r="A884" s="7" t="s">
        <v>333</v>
      </c>
      <c r="B884" s="7">
        <v>2008</v>
      </c>
      <c r="C884" s="7">
        <v>3.9884347275031685E-2</v>
      </c>
      <c r="D884" s="7">
        <v>2.0991761723700886E-3</v>
      </c>
      <c r="E884" s="8" t="s">
        <v>997</v>
      </c>
      <c r="F884" s="8" t="s">
        <v>998</v>
      </c>
      <c r="G884" s="7">
        <v>3.9884347275031685E-2</v>
      </c>
      <c r="H884" s="7">
        <v>2.0991761723700886E-3</v>
      </c>
      <c r="I884">
        <f t="shared" si="13"/>
        <v>0</v>
      </c>
    </row>
    <row r="885" spans="1:9" x14ac:dyDescent="0.25">
      <c r="A885" s="7" t="s">
        <v>423</v>
      </c>
      <c r="B885" s="7">
        <v>2008</v>
      </c>
      <c r="C885" s="7">
        <v>2.4664923954372622</v>
      </c>
      <c r="D885" s="7">
        <v>2.5427756653992394E-2</v>
      </c>
      <c r="E885" s="8" t="s">
        <v>997</v>
      </c>
      <c r="F885" s="8" t="s">
        <v>998</v>
      </c>
      <c r="G885" s="7">
        <v>2.4664923954372622</v>
      </c>
      <c r="H885" s="7">
        <v>2.5427756653992394E-2</v>
      </c>
      <c r="I885">
        <f t="shared" si="13"/>
        <v>0</v>
      </c>
    </row>
    <row r="886" spans="1:9" x14ac:dyDescent="0.25">
      <c r="A886" s="7" t="s">
        <v>449</v>
      </c>
      <c r="B886" s="7">
        <v>2008</v>
      </c>
      <c r="C886" s="7">
        <v>0.13862484157160962</v>
      </c>
      <c r="D886" s="7">
        <v>7.9214195183776931E-4</v>
      </c>
      <c r="E886" s="8" t="s">
        <v>997</v>
      </c>
      <c r="F886" s="8" t="s">
        <v>998</v>
      </c>
      <c r="G886" s="7">
        <v>0.13862484157160962</v>
      </c>
      <c r="H886" s="7">
        <v>7.9214195183776931E-4</v>
      </c>
      <c r="I886">
        <f t="shared" si="13"/>
        <v>0</v>
      </c>
    </row>
    <row r="887" spans="1:9" x14ac:dyDescent="0.25">
      <c r="A887" s="7" t="s">
        <v>482</v>
      </c>
      <c r="B887" s="7">
        <v>2008</v>
      </c>
      <c r="C887" s="7">
        <v>0.78932984790874527</v>
      </c>
      <c r="D887" s="7">
        <v>4.158745247148289E-3</v>
      </c>
      <c r="E887" s="8" t="s">
        <v>997</v>
      </c>
      <c r="F887" s="8" t="s">
        <v>998</v>
      </c>
      <c r="G887" s="7">
        <v>0.78932984790874527</v>
      </c>
      <c r="H887" s="7">
        <v>4.158745247148289E-3</v>
      </c>
      <c r="I887">
        <f t="shared" si="13"/>
        <v>0</v>
      </c>
    </row>
    <row r="888" spans="1:9" x14ac:dyDescent="0.25">
      <c r="A888" s="7" t="s">
        <v>515</v>
      </c>
      <c r="B888" s="7">
        <v>2008</v>
      </c>
      <c r="C888" s="7">
        <v>0.92466730038022815</v>
      </c>
      <c r="D888" s="7">
        <v>5.1370405576679344E-2</v>
      </c>
      <c r="E888" s="8" t="s">
        <v>997</v>
      </c>
      <c r="F888" s="8" t="s">
        <v>998</v>
      </c>
      <c r="G888" s="7">
        <v>0.92466730038022815</v>
      </c>
      <c r="H888" s="7">
        <v>5.1370405576679344E-2</v>
      </c>
      <c r="I888">
        <f t="shared" si="13"/>
        <v>0</v>
      </c>
    </row>
    <row r="889" spans="1:9" x14ac:dyDescent="0.25">
      <c r="A889" s="7" t="s">
        <v>548</v>
      </c>
      <c r="B889" s="7">
        <v>2008</v>
      </c>
      <c r="C889" s="7">
        <v>0.50205956907477822</v>
      </c>
      <c r="D889" s="7">
        <v>4.5548162230671738E-3</v>
      </c>
      <c r="E889" s="8" t="s">
        <v>997</v>
      </c>
      <c r="F889" s="8" t="s">
        <v>998</v>
      </c>
      <c r="G889" s="7">
        <v>0.50205956907477822</v>
      </c>
      <c r="H889" s="7">
        <v>4.5548162230671738E-3</v>
      </c>
      <c r="I889">
        <f t="shared" si="13"/>
        <v>0</v>
      </c>
    </row>
    <row r="890" spans="1:9" x14ac:dyDescent="0.25">
      <c r="A890" s="7" t="s">
        <v>680</v>
      </c>
      <c r="B890" s="7">
        <v>2008</v>
      </c>
      <c r="C890" s="7">
        <v>5.4895437262357412E-2</v>
      </c>
      <c r="D890" s="7">
        <v>2.4952471482889735E-3</v>
      </c>
      <c r="E890" s="8" t="s">
        <v>997</v>
      </c>
      <c r="F890" s="8" t="s">
        <v>998</v>
      </c>
      <c r="G890" s="7">
        <v>5.4895437262357412E-2</v>
      </c>
      <c r="H890" s="7">
        <v>2.4952471482889735E-3</v>
      </c>
      <c r="I890">
        <f t="shared" si="13"/>
        <v>0</v>
      </c>
    </row>
    <row r="891" spans="1:9" x14ac:dyDescent="0.25">
      <c r="A891" s="7" t="s">
        <v>710</v>
      </c>
      <c r="B891" s="7">
        <v>2008</v>
      </c>
      <c r="C891" s="7">
        <v>0.22290874524714829</v>
      </c>
      <c r="D891" s="7">
        <v>2.9309252217997466E-3</v>
      </c>
      <c r="E891" s="8" t="s">
        <v>997</v>
      </c>
      <c r="F891" s="8" t="s">
        <v>998</v>
      </c>
      <c r="G891" s="7">
        <v>0.22290874524714829</v>
      </c>
      <c r="H891" s="7">
        <v>2.9309252217997466E-3</v>
      </c>
      <c r="I891">
        <f t="shared" si="13"/>
        <v>0</v>
      </c>
    </row>
    <row r="892" spans="1:9" x14ac:dyDescent="0.25">
      <c r="A892" s="7" t="s">
        <v>746</v>
      </c>
      <c r="B892" s="7">
        <v>2008</v>
      </c>
      <c r="C892" s="7">
        <v>2.3764258555133078E-2</v>
      </c>
      <c r="D892" s="7">
        <v>1.9803548795944233E-4</v>
      </c>
      <c r="E892" s="8" t="s">
        <v>997</v>
      </c>
      <c r="F892" s="8" t="s">
        <v>998</v>
      </c>
      <c r="G892" s="7">
        <v>2.3764258555133078E-2</v>
      </c>
      <c r="H892" s="7">
        <v>1.9803548795944233E-4</v>
      </c>
      <c r="I892">
        <f t="shared" si="13"/>
        <v>0</v>
      </c>
    </row>
    <row r="893" spans="1:9" x14ac:dyDescent="0.25">
      <c r="A893" s="7" t="s">
        <v>773</v>
      </c>
      <c r="B893" s="7">
        <v>2008</v>
      </c>
      <c r="C893" s="7">
        <v>0.20896704689480355</v>
      </c>
      <c r="D893" s="7">
        <v>2.7328897338403041E-3</v>
      </c>
      <c r="E893" s="8" t="s">
        <v>997</v>
      </c>
      <c r="F893" s="8" t="s">
        <v>998</v>
      </c>
      <c r="G893" s="7">
        <v>0.20896704689480355</v>
      </c>
      <c r="H893" s="7">
        <v>2.7328897338403041E-3</v>
      </c>
      <c r="I893">
        <f t="shared" si="13"/>
        <v>0</v>
      </c>
    </row>
    <row r="894" spans="1:9" x14ac:dyDescent="0.25">
      <c r="A894" s="7" t="s">
        <v>899</v>
      </c>
      <c r="B894" s="7">
        <v>2008</v>
      </c>
      <c r="C894" s="7">
        <v>1.3073510773130546</v>
      </c>
      <c r="D894" s="7">
        <v>4.8320659062103932E-3</v>
      </c>
      <c r="E894" s="8" t="s">
        <v>997</v>
      </c>
      <c r="F894" s="8" t="s">
        <v>998</v>
      </c>
      <c r="G894" s="7">
        <v>1.3073510773130546</v>
      </c>
      <c r="H894" s="7">
        <v>4.8320659062103932E-3</v>
      </c>
      <c r="I894">
        <f t="shared" si="13"/>
        <v>0</v>
      </c>
    </row>
    <row r="895" spans="1:9" x14ac:dyDescent="0.25">
      <c r="A895" s="7" t="s">
        <v>932</v>
      </c>
      <c r="B895" s="7">
        <v>2008</v>
      </c>
      <c r="C895" s="7">
        <v>8.9115969581749055E-2</v>
      </c>
      <c r="D895" s="7">
        <v>3.3666032953105197E-3</v>
      </c>
      <c r="E895" s="8" t="s">
        <v>997</v>
      </c>
      <c r="F895" s="8" t="s">
        <v>998</v>
      </c>
      <c r="G895" s="7">
        <v>8.9115969581749055E-2</v>
      </c>
      <c r="H895" s="7">
        <v>3.3666032953105197E-3</v>
      </c>
      <c r="I895">
        <f t="shared" si="13"/>
        <v>0</v>
      </c>
    </row>
    <row r="896" spans="1:9" x14ac:dyDescent="0.25">
      <c r="A896" s="7" t="s">
        <v>981</v>
      </c>
      <c r="B896" s="7">
        <v>2008</v>
      </c>
      <c r="C896" s="7">
        <v>6.3688212927756657E-2</v>
      </c>
      <c r="D896" s="7">
        <v>2.376425855513308E-4</v>
      </c>
      <c r="E896" s="8" t="s">
        <v>997</v>
      </c>
      <c r="F896" s="8" t="s">
        <v>998</v>
      </c>
      <c r="G896" s="7">
        <v>6.3688212927756657E-2</v>
      </c>
      <c r="H896" s="7">
        <v>2.376425855513308E-4</v>
      </c>
      <c r="I896">
        <f t="shared" si="13"/>
        <v>0</v>
      </c>
    </row>
    <row r="897" spans="1:9" x14ac:dyDescent="0.25">
      <c r="A897" s="7" t="s">
        <v>40</v>
      </c>
      <c r="B897" s="7">
        <v>2008</v>
      </c>
      <c r="C897" s="7">
        <v>1.5849572243346008</v>
      </c>
      <c r="D897" s="7">
        <v>2.0674904942965779E-2</v>
      </c>
      <c r="E897" s="8" t="s">
        <v>997</v>
      </c>
      <c r="F897" s="8" t="s">
        <v>998</v>
      </c>
      <c r="G897" s="7">
        <v>1.5849572243346008</v>
      </c>
      <c r="H897" s="7">
        <v>2.0674904942965779E-2</v>
      </c>
      <c r="I897">
        <f t="shared" si="13"/>
        <v>0</v>
      </c>
    </row>
    <row r="898" spans="1:9" x14ac:dyDescent="0.25">
      <c r="A898" s="7" t="s">
        <v>106</v>
      </c>
      <c r="B898" s="7">
        <v>2008</v>
      </c>
      <c r="C898" s="7">
        <v>0.57461977186311786</v>
      </c>
      <c r="D898" s="7">
        <v>3.2160963244613434E-2</v>
      </c>
      <c r="E898" s="8" t="s">
        <v>997</v>
      </c>
      <c r="F898" s="8" t="s">
        <v>998</v>
      </c>
      <c r="G898" s="7">
        <v>0.57461977186311786</v>
      </c>
      <c r="H898" s="7">
        <v>3.2160963244613434E-2</v>
      </c>
      <c r="I898">
        <f t="shared" si="13"/>
        <v>0</v>
      </c>
    </row>
    <row r="899" spans="1:9" x14ac:dyDescent="0.25">
      <c r="A899" s="7" t="s">
        <v>167</v>
      </c>
      <c r="B899" s="7">
        <v>2008</v>
      </c>
      <c r="C899" s="7">
        <v>2.6853612167300381E-2</v>
      </c>
      <c r="D899" s="7">
        <v>3.0101394169835234E-3</v>
      </c>
      <c r="E899" s="8" t="s">
        <v>997</v>
      </c>
      <c r="F899" s="8" t="s">
        <v>998</v>
      </c>
      <c r="G899" s="7">
        <v>2.6853612167300381E-2</v>
      </c>
      <c r="H899" s="7">
        <v>3.0101394169835234E-3</v>
      </c>
      <c r="I899">
        <f t="shared" si="13"/>
        <v>0</v>
      </c>
    </row>
    <row r="900" spans="1:9" x14ac:dyDescent="0.25">
      <c r="A900" s="7" t="s">
        <v>200</v>
      </c>
      <c r="B900" s="7">
        <v>2008</v>
      </c>
      <c r="C900" s="7">
        <v>0.3265605196451204</v>
      </c>
      <c r="D900" s="7">
        <v>3.5646387832699619E-2</v>
      </c>
      <c r="E900" s="8" t="s">
        <v>997</v>
      </c>
      <c r="F900" s="8" t="s">
        <v>998</v>
      </c>
      <c r="G900" s="7">
        <v>0.3265605196451204</v>
      </c>
      <c r="H900" s="7">
        <v>3.5646387832699619E-2</v>
      </c>
      <c r="I900">
        <f t="shared" si="13"/>
        <v>0</v>
      </c>
    </row>
    <row r="901" spans="1:9" x14ac:dyDescent="0.25">
      <c r="A901" s="7" t="s">
        <v>242</v>
      </c>
      <c r="B901" s="7">
        <v>2008</v>
      </c>
      <c r="C901" s="7">
        <v>0.33832382762991126</v>
      </c>
      <c r="D901" s="7">
        <v>2.9071609632446135E-2</v>
      </c>
      <c r="E901" s="8" t="s">
        <v>997</v>
      </c>
      <c r="F901" s="8" t="s">
        <v>998</v>
      </c>
      <c r="G901" s="7">
        <v>0.33832382762991126</v>
      </c>
      <c r="H901" s="7">
        <v>2.9071609632446135E-2</v>
      </c>
      <c r="I901">
        <f t="shared" si="13"/>
        <v>0</v>
      </c>
    </row>
    <row r="902" spans="1:9" x14ac:dyDescent="0.25">
      <c r="A902" s="7" t="s">
        <v>301</v>
      </c>
      <c r="B902" s="7">
        <v>2008</v>
      </c>
      <c r="C902" s="7">
        <v>6.9597591888466415</v>
      </c>
      <c r="D902" s="7">
        <v>3.2992712294043096E-2</v>
      </c>
      <c r="E902" s="8" t="s">
        <v>997</v>
      </c>
      <c r="F902" s="8" t="s">
        <v>998</v>
      </c>
      <c r="G902" s="7">
        <v>6.9597591888466415</v>
      </c>
      <c r="H902" s="7">
        <v>3.2992712294043096E-2</v>
      </c>
      <c r="I902">
        <f t="shared" si="13"/>
        <v>0</v>
      </c>
    </row>
    <row r="903" spans="1:9" x14ac:dyDescent="0.25">
      <c r="A903" s="7" t="s">
        <v>336</v>
      </c>
      <c r="B903" s="7">
        <v>2008</v>
      </c>
      <c r="C903" s="7">
        <v>0.13660487959442333</v>
      </c>
      <c r="D903" s="7">
        <v>1.9803548795944235E-3</v>
      </c>
      <c r="E903" s="8" t="s">
        <v>997</v>
      </c>
      <c r="F903" s="8" t="s">
        <v>998</v>
      </c>
      <c r="G903" s="7">
        <v>0.13660487959442333</v>
      </c>
      <c r="H903" s="7">
        <v>1.9803548795944235E-3</v>
      </c>
      <c r="I903">
        <f t="shared" si="13"/>
        <v>0</v>
      </c>
    </row>
    <row r="904" spans="1:9" x14ac:dyDescent="0.25">
      <c r="A904" s="7" t="s">
        <v>397</v>
      </c>
      <c r="B904" s="7">
        <v>2008</v>
      </c>
      <c r="C904" s="7">
        <v>1.9421736375158429</v>
      </c>
      <c r="D904" s="7">
        <v>7.4065272496831435E-3</v>
      </c>
      <c r="E904" s="8" t="s">
        <v>997</v>
      </c>
      <c r="F904" s="8" t="s">
        <v>998</v>
      </c>
      <c r="G904" s="7">
        <v>1.9421736375158429</v>
      </c>
      <c r="H904" s="7">
        <v>7.4065272496831435E-3</v>
      </c>
      <c r="I904">
        <f t="shared" si="13"/>
        <v>0</v>
      </c>
    </row>
    <row r="905" spans="1:9" x14ac:dyDescent="0.25">
      <c r="A905" s="7" t="s">
        <v>427</v>
      </c>
      <c r="B905" s="7">
        <v>2008</v>
      </c>
      <c r="C905" s="7">
        <v>3.2438212927756657E-2</v>
      </c>
      <c r="D905" s="7">
        <v>8.3174904942965775E-4</v>
      </c>
      <c r="E905" s="8" t="s">
        <v>997</v>
      </c>
      <c r="F905" s="8" t="s">
        <v>998</v>
      </c>
      <c r="G905" s="7">
        <v>3.2438212927756657E-2</v>
      </c>
      <c r="H905" s="7">
        <v>8.3174904942965775E-4</v>
      </c>
      <c r="I905">
        <f t="shared" si="13"/>
        <v>0</v>
      </c>
    </row>
    <row r="906" spans="1:9" x14ac:dyDescent="0.25">
      <c r="A906" s="7" t="s">
        <v>551</v>
      </c>
      <c r="B906" s="7">
        <v>2008</v>
      </c>
      <c r="C906" s="7">
        <v>5.2637832699619774E-2</v>
      </c>
      <c r="D906" s="7">
        <v>8.3174904942965775E-4</v>
      </c>
      <c r="E906" s="8" t="s">
        <v>997</v>
      </c>
      <c r="F906" s="8" t="s">
        <v>998</v>
      </c>
      <c r="G906" s="7">
        <v>5.2637832699619774E-2</v>
      </c>
      <c r="H906" s="7">
        <v>8.3174904942965775E-4</v>
      </c>
      <c r="I906">
        <f t="shared" ref="I906:I969" si="14">IF(C906=G906,0,1)</f>
        <v>0</v>
      </c>
    </row>
    <row r="907" spans="1:9" x14ac:dyDescent="0.25">
      <c r="A907" s="7" t="s">
        <v>589</v>
      </c>
      <c r="B907" s="7">
        <v>2008</v>
      </c>
      <c r="C907" s="7">
        <v>0.43488593155893535</v>
      </c>
      <c r="D907" s="7">
        <v>8.0798479087452468E-3</v>
      </c>
      <c r="E907" s="8" t="s">
        <v>997</v>
      </c>
      <c r="F907" s="8" t="s">
        <v>998</v>
      </c>
      <c r="G907" s="7">
        <v>0.43488593155893535</v>
      </c>
      <c r="H907" s="7">
        <v>8.0798479087452468E-3</v>
      </c>
      <c r="I907">
        <f t="shared" si="14"/>
        <v>0</v>
      </c>
    </row>
    <row r="908" spans="1:9" x14ac:dyDescent="0.25">
      <c r="A908" s="7" t="s">
        <v>622</v>
      </c>
      <c r="B908" s="7">
        <v>2008</v>
      </c>
      <c r="C908" s="7">
        <v>1.123970215462611</v>
      </c>
      <c r="D908" s="7">
        <v>5.1093155893536125E-3</v>
      </c>
      <c r="E908" s="8" t="s">
        <v>997</v>
      </c>
      <c r="F908" s="8" t="s">
        <v>998</v>
      </c>
      <c r="G908" s="7">
        <v>1.123970215462611</v>
      </c>
      <c r="H908" s="7">
        <v>5.1093155893536125E-3</v>
      </c>
      <c r="I908">
        <f t="shared" si="14"/>
        <v>0</v>
      </c>
    </row>
    <row r="909" spans="1:9" x14ac:dyDescent="0.25">
      <c r="A909" s="7" t="s">
        <v>655</v>
      </c>
      <c r="B909" s="7">
        <v>2008</v>
      </c>
      <c r="C909" s="7">
        <v>3.7230671736375155E-2</v>
      </c>
      <c r="D909" s="7">
        <v>1.9803548795944233E-4</v>
      </c>
      <c r="E909" s="8" t="s">
        <v>997</v>
      </c>
      <c r="F909" s="8" t="s">
        <v>998</v>
      </c>
      <c r="G909" s="7">
        <v>3.7230671736375155E-2</v>
      </c>
      <c r="H909" s="7">
        <v>1.9803548795944233E-4</v>
      </c>
      <c r="I909">
        <f t="shared" si="14"/>
        <v>0</v>
      </c>
    </row>
    <row r="910" spans="1:9" x14ac:dyDescent="0.25">
      <c r="A910" s="7" t="s">
        <v>683</v>
      </c>
      <c r="B910" s="7">
        <v>2008</v>
      </c>
      <c r="C910" s="7">
        <v>0.38925855513307983</v>
      </c>
      <c r="D910" s="7">
        <v>1.5446768060836502E-3</v>
      </c>
      <c r="E910" s="8" t="s">
        <v>997</v>
      </c>
      <c r="F910" s="8" t="s">
        <v>998</v>
      </c>
      <c r="G910" s="7">
        <v>0.38925855513307983</v>
      </c>
      <c r="H910" s="7">
        <v>1.5446768060836502E-3</v>
      </c>
      <c r="I910">
        <f t="shared" si="14"/>
        <v>0</v>
      </c>
    </row>
    <row r="911" spans="1:9" x14ac:dyDescent="0.25">
      <c r="A911" s="7" t="s">
        <v>714</v>
      </c>
      <c r="B911" s="7">
        <v>2008</v>
      </c>
      <c r="C911" s="7">
        <v>7.6045627376425853E-2</v>
      </c>
      <c r="D911" s="7">
        <v>3.1685678073510771E-4</v>
      </c>
      <c r="E911" s="8" t="s">
        <v>997</v>
      </c>
      <c r="F911" s="8" t="s">
        <v>998</v>
      </c>
      <c r="G911" s="7">
        <v>7.6045627376425853E-2</v>
      </c>
      <c r="H911" s="7">
        <v>3.1685678073510771E-4</v>
      </c>
      <c r="I911">
        <f t="shared" si="14"/>
        <v>0</v>
      </c>
    </row>
    <row r="912" spans="1:9" x14ac:dyDescent="0.25">
      <c r="A912" s="7" t="s">
        <v>778</v>
      </c>
      <c r="B912" s="7">
        <v>2008</v>
      </c>
      <c r="C912" s="7">
        <v>0.26913022813688214</v>
      </c>
      <c r="D912" s="7">
        <v>6.8124207858048166E-3</v>
      </c>
      <c r="E912" s="8" t="s">
        <v>997</v>
      </c>
      <c r="F912" s="8" t="s">
        <v>998</v>
      </c>
      <c r="G912" s="7">
        <v>0.26913022813688214</v>
      </c>
      <c r="H912" s="7">
        <v>6.8124207858048166E-3</v>
      </c>
      <c r="I912">
        <f t="shared" si="14"/>
        <v>0</v>
      </c>
    </row>
    <row r="913" spans="1:9" x14ac:dyDescent="0.25">
      <c r="A913" s="7" t="s">
        <v>803</v>
      </c>
      <c r="B913" s="7">
        <v>2008</v>
      </c>
      <c r="C913" s="7">
        <v>0.44696609632446133</v>
      </c>
      <c r="D913" s="7">
        <v>1.0535487959442333E-2</v>
      </c>
      <c r="E913" s="8" t="s">
        <v>997</v>
      </c>
      <c r="F913" s="8" t="s">
        <v>998</v>
      </c>
      <c r="G913" s="7">
        <v>0.44696609632446133</v>
      </c>
      <c r="H913" s="7">
        <v>1.0535487959442333E-2</v>
      </c>
      <c r="I913">
        <f t="shared" si="14"/>
        <v>0</v>
      </c>
    </row>
    <row r="914" spans="1:9" x14ac:dyDescent="0.25">
      <c r="A914" s="7" t="s">
        <v>870</v>
      </c>
      <c r="B914" s="7">
        <v>2008</v>
      </c>
      <c r="C914" s="7">
        <v>1.5588165399239544</v>
      </c>
      <c r="D914" s="7">
        <v>1.6040874524714827E-2</v>
      </c>
      <c r="E914" s="8" t="s">
        <v>997</v>
      </c>
      <c r="F914" s="8" t="s">
        <v>998</v>
      </c>
      <c r="G914" s="7">
        <v>1.5588165399239544</v>
      </c>
      <c r="H914" s="7">
        <v>1.6040874524714827E-2</v>
      </c>
      <c r="I914">
        <f t="shared" si="14"/>
        <v>0</v>
      </c>
    </row>
    <row r="915" spans="1:9" x14ac:dyDescent="0.25">
      <c r="A915" s="7" t="s">
        <v>44</v>
      </c>
      <c r="B915" s="7">
        <v>2008</v>
      </c>
      <c r="C915" s="7">
        <v>3.5646387832699619E-2</v>
      </c>
      <c r="D915" s="7">
        <v>1.188212927756654E-4</v>
      </c>
      <c r="E915" s="8" t="s">
        <v>997</v>
      </c>
      <c r="F915" s="8" t="s">
        <v>998</v>
      </c>
      <c r="G915" s="7">
        <v>3.5646387832699619E-2</v>
      </c>
      <c r="H915" s="7">
        <v>1.188212927756654E-4</v>
      </c>
      <c r="I915">
        <f t="shared" si="14"/>
        <v>0</v>
      </c>
    </row>
    <row r="916" spans="1:9" x14ac:dyDescent="0.25">
      <c r="A916" s="7" t="s">
        <v>110</v>
      </c>
      <c r="B916" s="7">
        <v>2008</v>
      </c>
      <c r="C916" s="7">
        <v>3.0499445500633713</v>
      </c>
      <c r="D916" s="7">
        <v>1.8654942965779468E-2</v>
      </c>
      <c r="E916" s="8" t="s">
        <v>997</v>
      </c>
      <c r="F916" s="8" t="s">
        <v>998</v>
      </c>
      <c r="G916" s="7">
        <v>3.0499445500633713</v>
      </c>
      <c r="H916" s="7">
        <v>1.8654942965779468E-2</v>
      </c>
      <c r="I916">
        <f t="shared" si="14"/>
        <v>0</v>
      </c>
    </row>
    <row r="917" spans="1:9" x14ac:dyDescent="0.25">
      <c r="A917" s="7" t="s">
        <v>171</v>
      </c>
      <c r="B917" s="7">
        <v>2008</v>
      </c>
      <c r="C917" s="7">
        <v>0.54249841571609636</v>
      </c>
      <c r="D917" s="7">
        <v>8.6739543726235737E-3</v>
      </c>
      <c r="E917" s="8" t="s">
        <v>997</v>
      </c>
      <c r="F917" s="8" t="s">
        <v>998</v>
      </c>
      <c r="G917" s="7">
        <v>0.54249841571609636</v>
      </c>
      <c r="H917" s="7">
        <v>8.6739543726235737E-3</v>
      </c>
      <c r="I917">
        <f t="shared" si="14"/>
        <v>0</v>
      </c>
    </row>
    <row r="918" spans="1:9" x14ac:dyDescent="0.25">
      <c r="A918" s="7" t="s">
        <v>204</v>
      </c>
      <c r="B918" s="7">
        <v>2008</v>
      </c>
      <c r="C918" s="7">
        <v>2.3650190114068441</v>
      </c>
      <c r="D918" s="7">
        <v>9.9493029150823822E-2</v>
      </c>
      <c r="E918" s="8" t="s">
        <v>997</v>
      </c>
      <c r="F918" s="8" t="s">
        <v>998</v>
      </c>
      <c r="G918" s="7">
        <v>2.3650190114068441</v>
      </c>
      <c r="H918" s="7">
        <v>9.9493029150823822E-2</v>
      </c>
      <c r="I918">
        <f t="shared" si="14"/>
        <v>0</v>
      </c>
    </row>
    <row r="919" spans="1:9" x14ac:dyDescent="0.25">
      <c r="A919" s="7" t="s">
        <v>277</v>
      </c>
      <c r="B919" s="7">
        <v>2008</v>
      </c>
      <c r="C919" s="7">
        <v>3.9564321926489225</v>
      </c>
      <c r="D919" s="7">
        <v>1.9051013941698353E-2</v>
      </c>
      <c r="E919" s="8" t="s">
        <v>997</v>
      </c>
      <c r="F919" s="8" t="s">
        <v>998</v>
      </c>
      <c r="G919" s="7">
        <v>3.9564321926489225</v>
      </c>
      <c r="H919" s="7">
        <v>1.9051013941698353E-2</v>
      </c>
      <c r="I919">
        <f t="shared" si="14"/>
        <v>0</v>
      </c>
    </row>
    <row r="920" spans="1:9" x14ac:dyDescent="0.25">
      <c r="A920" s="7" t="s">
        <v>305</v>
      </c>
      <c r="B920" s="7">
        <v>2008</v>
      </c>
      <c r="C920" s="7">
        <v>0.4923954372623574</v>
      </c>
      <c r="D920" s="7">
        <v>1.5842839036755386E-3</v>
      </c>
      <c r="E920" s="8" t="s">
        <v>997</v>
      </c>
      <c r="F920" s="8" t="s">
        <v>998</v>
      </c>
      <c r="G920" s="7">
        <v>0.4923954372623574</v>
      </c>
      <c r="H920" s="7">
        <v>1.5842839036755386E-3</v>
      </c>
      <c r="I920">
        <f t="shared" si="14"/>
        <v>0</v>
      </c>
    </row>
    <row r="921" spans="1:9" x14ac:dyDescent="0.25">
      <c r="A921" s="7" t="s">
        <v>339</v>
      </c>
      <c r="B921" s="7">
        <v>2008</v>
      </c>
      <c r="C921" s="7">
        <v>0.25451520912547526</v>
      </c>
      <c r="D921" s="7">
        <v>1.0693916349809886E-3</v>
      </c>
      <c r="E921" s="8" t="s">
        <v>997</v>
      </c>
      <c r="F921" s="8" t="s">
        <v>998</v>
      </c>
      <c r="G921" s="7">
        <v>0.25451520912547526</v>
      </c>
      <c r="H921" s="7">
        <v>1.0693916349809886E-3</v>
      </c>
      <c r="I921">
        <f t="shared" si="14"/>
        <v>0</v>
      </c>
    </row>
    <row r="922" spans="1:9" x14ac:dyDescent="0.25">
      <c r="A922" s="7" t="s">
        <v>369</v>
      </c>
      <c r="B922" s="7">
        <v>2008</v>
      </c>
      <c r="C922" s="7">
        <v>5.3746831432192652E-2</v>
      </c>
      <c r="D922" s="7">
        <v>9.1096324461343474E-4</v>
      </c>
      <c r="E922" s="8" t="s">
        <v>997</v>
      </c>
      <c r="F922" s="8" t="s">
        <v>998</v>
      </c>
      <c r="G922" s="7">
        <v>5.3746831432192652E-2</v>
      </c>
      <c r="H922" s="7">
        <v>9.1096324461343474E-4</v>
      </c>
      <c r="I922">
        <f t="shared" si="14"/>
        <v>0</v>
      </c>
    </row>
    <row r="923" spans="1:9" x14ac:dyDescent="0.25">
      <c r="A923" s="7" t="s">
        <v>485</v>
      </c>
      <c r="B923" s="7">
        <v>2008</v>
      </c>
      <c r="C923" s="7">
        <v>2.2179974651457542E-2</v>
      </c>
      <c r="D923" s="7">
        <v>7.9214195183776931E-4</v>
      </c>
      <c r="E923" s="8" t="s">
        <v>997</v>
      </c>
      <c r="F923" s="8" t="s">
        <v>998</v>
      </c>
      <c r="G923" s="7">
        <v>2.2179974651457542E-2</v>
      </c>
      <c r="H923" s="7">
        <v>7.9214195183776931E-4</v>
      </c>
      <c r="I923">
        <f t="shared" si="14"/>
        <v>0</v>
      </c>
    </row>
    <row r="924" spans="1:9" x14ac:dyDescent="0.25">
      <c r="A924" s="7" t="s">
        <v>519</v>
      </c>
      <c r="B924" s="7">
        <v>2008</v>
      </c>
      <c r="C924" s="7">
        <v>0.7166508238276299</v>
      </c>
      <c r="D924" s="7">
        <v>1.421894803548796E-2</v>
      </c>
      <c r="E924" s="8" t="s">
        <v>997</v>
      </c>
      <c r="F924" s="8" t="s">
        <v>998</v>
      </c>
      <c r="G924" s="7">
        <v>0.7166508238276299</v>
      </c>
      <c r="H924" s="7">
        <v>1.421894803548796E-2</v>
      </c>
      <c r="I924">
        <f t="shared" si="14"/>
        <v>0</v>
      </c>
    </row>
    <row r="925" spans="1:9" x14ac:dyDescent="0.25">
      <c r="A925" s="7" t="s">
        <v>626</v>
      </c>
      <c r="B925" s="7">
        <v>2008</v>
      </c>
      <c r="C925" s="7">
        <v>0.36438529784537388</v>
      </c>
      <c r="D925" s="7">
        <v>1.8219264892268695E-3</v>
      </c>
      <c r="E925" s="8" t="s">
        <v>997</v>
      </c>
      <c r="F925" s="8" t="s">
        <v>998</v>
      </c>
      <c r="G925" s="7">
        <v>0.36438529784537388</v>
      </c>
      <c r="H925" s="7">
        <v>1.8219264892268695E-3</v>
      </c>
      <c r="I925">
        <f t="shared" si="14"/>
        <v>0</v>
      </c>
    </row>
    <row r="926" spans="1:9" x14ac:dyDescent="0.25">
      <c r="A926" s="7" t="s">
        <v>660</v>
      </c>
      <c r="B926" s="7">
        <v>2008</v>
      </c>
      <c r="C926" s="7">
        <v>0.16698352344740178</v>
      </c>
      <c r="D926" s="7">
        <v>1.3466413181242079E-3</v>
      </c>
      <c r="E926" s="8" t="s">
        <v>997</v>
      </c>
      <c r="F926" s="8" t="s">
        <v>998</v>
      </c>
      <c r="G926" s="7">
        <v>0.16698352344740178</v>
      </c>
      <c r="H926" s="7">
        <v>1.3466413181242079E-3</v>
      </c>
      <c r="I926">
        <f t="shared" si="14"/>
        <v>0</v>
      </c>
    </row>
    <row r="927" spans="1:9" x14ac:dyDescent="0.25">
      <c r="A927" s="7" t="s">
        <v>716</v>
      </c>
      <c r="B927" s="7">
        <v>2008</v>
      </c>
      <c r="C927" s="7">
        <v>5.4816223067173639E-2</v>
      </c>
      <c r="D927" s="7">
        <v>6.8520278833967049E-3</v>
      </c>
      <c r="E927" s="8" t="s">
        <v>997</v>
      </c>
      <c r="F927" s="8" t="s">
        <v>998</v>
      </c>
      <c r="G927" s="7">
        <v>5.4816223067173639E-2</v>
      </c>
      <c r="H927" s="7">
        <v>6.8520278833967049E-3</v>
      </c>
      <c r="I927">
        <f t="shared" si="14"/>
        <v>0</v>
      </c>
    </row>
    <row r="928" spans="1:9" x14ac:dyDescent="0.25">
      <c r="A928" s="7" t="s">
        <v>805</v>
      </c>
      <c r="B928" s="7">
        <v>2008</v>
      </c>
      <c r="C928" s="7">
        <v>1.2822005703422052</v>
      </c>
      <c r="D928" s="7">
        <v>2.5903041825095056E-2</v>
      </c>
      <c r="E928" s="8" t="s">
        <v>997</v>
      </c>
      <c r="F928" s="8" t="s">
        <v>998</v>
      </c>
      <c r="G928" s="7">
        <v>1.2822005703422052</v>
      </c>
      <c r="H928" s="7">
        <v>2.5903041825095056E-2</v>
      </c>
      <c r="I928">
        <f t="shared" si="14"/>
        <v>0</v>
      </c>
    </row>
    <row r="929" spans="1:9" x14ac:dyDescent="0.25">
      <c r="A929" s="7" t="s">
        <v>962</v>
      </c>
      <c r="B929" s="7">
        <v>2008</v>
      </c>
      <c r="C929" s="7">
        <v>1.1728057667934093</v>
      </c>
      <c r="D929" s="7">
        <v>4.6538339670468949E-2</v>
      </c>
      <c r="E929" s="8" t="s">
        <v>997</v>
      </c>
      <c r="F929" s="8" t="s">
        <v>998</v>
      </c>
      <c r="G929" s="7">
        <v>1.1728057667934093</v>
      </c>
      <c r="H929" s="7">
        <v>4.6538339670468949E-2</v>
      </c>
      <c r="I929">
        <f t="shared" si="14"/>
        <v>0</v>
      </c>
    </row>
    <row r="930" spans="1:9" x14ac:dyDescent="0.25">
      <c r="A930" s="7" t="s">
        <v>48</v>
      </c>
      <c r="B930" s="7">
        <v>2008</v>
      </c>
      <c r="C930" s="7">
        <v>0.65125950570342206</v>
      </c>
      <c r="D930" s="7">
        <v>8.1986692015209132E-3</v>
      </c>
      <c r="E930" s="8" t="s">
        <v>997</v>
      </c>
      <c r="F930" s="8" t="s">
        <v>998</v>
      </c>
      <c r="G930" s="7">
        <v>0.65125950570342206</v>
      </c>
      <c r="H930" s="7">
        <v>8.1986692015209132E-3</v>
      </c>
      <c r="I930">
        <f t="shared" si="14"/>
        <v>0</v>
      </c>
    </row>
    <row r="931" spans="1:9" x14ac:dyDescent="0.25">
      <c r="A931" s="7" t="s">
        <v>140</v>
      </c>
      <c r="B931" s="7">
        <v>2008</v>
      </c>
      <c r="C931" s="7">
        <v>0.88969423320659058</v>
      </c>
      <c r="D931" s="7">
        <v>6.7728136882129275E-3</v>
      </c>
      <c r="E931" s="8" t="s">
        <v>997</v>
      </c>
      <c r="F931" s="8" t="s">
        <v>998</v>
      </c>
      <c r="G931" s="7">
        <v>0.88969423320659058</v>
      </c>
      <c r="H931" s="7">
        <v>6.7728136882129275E-3</v>
      </c>
      <c r="I931">
        <f t="shared" si="14"/>
        <v>0</v>
      </c>
    </row>
    <row r="932" spans="1:9" x14ac:dyDescent="0.25">
      <c r="A932" s="7" t="s">
        <v>173</v>
      </c>
      <c r="B932" s="7">
        <v>2008</v>
      </c>
      <c r="C932" s="7">
        <v>6.7094423320659069E-2</v>
      </c>
      <c r="D932" s="7">
        <v>4.3567807351077315E-4</v>
      </c>
      <c r="E932" s="8" t="s">
        <v>997</v>
      </c>
      <c r="F932" s="8" t="s">
        <v>998</v>
      </c>
      <c r="G932" s="7">
        <v>6.7094423320659069E-2</v>
      </c>
      <c r="H932" s="7">
        <v>4.3567807351077315E-4</v>
      </c>
      <c r="I932">
        <f t="shared" si="14"/>
        <v>0</v>
      </c>
    </row>
    <row r="933" spans="1:9" x14ac:dyDescent="0.25">
      <c r="A933" s="7" t="s">
        <v>207</v>
      </c>
      <c r="B933" s="7">
        <v>2008</v>
      </c>
      <c r="C933" s="7">
        <v>0.18690589353612166</v>
      </c>
      <c r="D933" s="7">
        <v>1.3070342205323193E-3</v>
      </c>
      <c r="E933" s="8" t="s">
        <v>997</v>
      </c>
      <c r="F933" s="8" t="s">
        <v>998</v>
      </c>
      <c r="G933" s="7">
        <v>0.18690589353612166</v>
      </c>
      <c r="H933" s="7">
        <v>1.3070342205323193E-3</v>
      </c>
      <c r="I933">
        <f t="shared" si="14"/>
        <v>0</v>
      </c>
    </row>
    <row r="934" spans="1:9" x14ac:dyDescent="0.25">
      <c r="A934" s="7" t="s">
        <v>248</v>
      </c>
      <c r="B934" s="7">
        <v>2008</v>
      </c>
      <c r="C934" s="7">
        <v>1.039369455006337</v>
      </c>
      <c r="D934" s="7">
        <v>1.5763624841571608E-2</v>
      </c>
      <c r="E934" s="8" t="s">
        <v>997</v>
      </c>
      <c r="F934" s="8" t="s">
        <v>998</v>
      </c>
      <c r="G934" s="7">
        <v>1.039369455006337</v>
      </c>
      <c r="H934" s="7">
        <v>1.5763624841571608E-2</v>
      </c>
      <c r="I934">
        <f t="shared" si="14"/>
        <v>0</v>
      </c>
    </row>
    <row r="935" spans="1:9" x14ac:dyDescent="0.25">
      <c r="A935" s="7" t="s">
        <v>343</v>
      </c>
      <c r="B935" s="7">
        <v>2008</v>
      </c>
      <c r="C935" s="7">
        <v>1.2448510773130546</v>
      </c>
      <c r="D935" s="7">
        <v>6.0202788339670469E-3</v>
      </c>
      <c r="E935" s="8" t="s">
        <v>997</v>
      </c>
      <c r="F935" s="8" t="s">
        <v>998</v>
      </c>
      <c r="G935" s="7">
        <v>1.2448510773130546</v>
      </c>
      <c r="H935" s="7">
        <v>6.0202788339670469E-3</v>
      </c>
      <c r="I935">
        <f t="shared" si="14"/>
        <v>0</v>
      </c>
    </row>
    <row r="936" spans="1:9" x14ac:dyDescent="0.25">
      <c r="A936" s="7" t="s">
        <v>372</v>
      </c>
      <c r="B936" s="7">
        <v>2008</v>
      </c>
      <c r="C936" s="7">
        <v>2.7804182509505702E-2</v>
      </c>
      <c r="D936" s="7">
        <v>3.5646387832699621E-4</v>
      </c>
      <c r="E936" s="8" t="s">
        <v>997</v>
      </c>
      <c r="F936" s="8" t="s">
        <v>998</v>
      </c>
      <c r="G936" s="7">
        <v>2.7804182509505702E-2</v>
      </c>
      <c r="H936" s="7">
        <v>3.5646387832699621E-4</v>
      </c>
      <c r="I936">
        <f t="shared" si="14"/>
        <v>0</v>
      </c>
    </row>
    <row r="937" spans="1:9" x14ac:dyDescent="0.25">
      <c r="A937" s="7" t="s">
        <v>521</v>
      </c>
      <c r="B937" s="7">
        <v>2008</v>
      </c>
      <c r="C937" s="7">
        <v>1.9646704689480354</v>
      </c>
      <c r="D937" s="7">
        <v>4.2973700887198985E-2</v>
      </c>
      <c r="E937" s="8" t="s">
        <v>997</v>
      </c>
      <c r="F937" s="8" t="s">
        <v>998</v>
      </c>
      <c r="G937" s="7">
        <v>1.9646704689480354</v>
      </c>
      <c r="H937" s="7">
        <v>4.2973700887198985E-2</v>
      </c>
      <c r="I937">
        <f t="shared" si="14"/>
        <v>0</v>
      </c>
    </row>
    <row r="938" spans="1:9" x14ac:dyDescent="0.25">
      <c r="A938" s="7" t="s">
        <v>719</v>
      </c>
      <c r="B938" s="7">
        <v>2008</v>
      </c>
      <c r="C938" s="7">
        <v>5.1013941698352341E-2</v>
      </c>
      <c r="D938" s="7">
        <v>4.3567807351077315E-4</v>
      </c>
      <c r="E938" s="8" t="s">
        <v>997</v>
      </c>
      <c r="F938" s="8" t="s">
        <v>998</v>
      </c>
      <c r="G938" s="7">
        <v>5.1013941698352341E-2</v>
      </c>
      <c r="H938" s="7">
        <v>4.3567807351077315E-4</v>
      </c>
      <c r="I938">
        <f t="shared" si="14"/>
        <v>0</v>
      </c>
    </row>
    <row r="939" spans="1:9" x14ac:dyDescent="0.25">
      <c r="A939" s="7" t="s">
        <v>839</v>
      </c>
      <c r="B939" s="7">
        <v>2008</v>
      </c>
      <c r="C939" s="7">
        <v>0.43512357414448671</v>
      </c>
      <c r="D939" s="7">
        <v>2.1387832699619773E-3</v>
      </c>
      <c r="E939" s="8" t="s">
        <v>997</v>
      </c>
      <c r="F939" s="8" t="s">
        <v>998</v>
      </c>
      <c r="G939" s="7">
        <v>0.43512357414448671</v>
      </c>
      <c r="H939" s="7">
        <v>2.1387832699619773E-3</v>
      </c>
      <c r="I939">
        <f t="shared" si="14"/>
        <v>0</v>
      </c>
    </row>
    <row r="940" spans="1:9" x14ac:dyDescent="0.25">
      <c r="A940" s="7" t="s">
        <v>874</v>
      </c>
      <c r="B940" s="7">
        <v>2008</v>
      </c>
      <c r="C940" s="7">
        <v>9.6958174904942962E-2</v>
      </c>
      <c r="D940" s="7">
        <v>2.376425855513308E-4</v>
      </c>
      <c r="E940" s="8" t="s">
        <v>997</v>
      </c>
      <c r="F940" s="8" t="s">
        <v>998</v>
      </c>
      <c r="G940" s="7">
        <v>9.6958174904942962E-2</v>
      </c>
      <c r="H940" s="7">
        <v>2.376425855513308E-4</v>
      </c>
      <c r="I940">
        <f t="shared" si="14"/>
        <v>0</v>
      </c>
    </row>
    <row r="941" spans="1:9" x14ac:dyDescent="0.25">
      <c r="A941" s="7" t="s">
        <v>12</v>
      </c>
      <c r="B941" s="7">
        <v>2008</v>
      </c>
      <c r="C941" s="7">
        <v>0.68555925221799752</v>
      </c>
      <c r="D941" s="7">
        <v>2.5625792141951837E-2</v>
      </c>
      <c r="E941" s="8" t="s">
        <v>997</v>
      </c>
      <c r="F941" s="8" t="s">
        <v>998</v>
      </c>
      <c r="G941" s="7">
        <v>0.68555925221799752</v>
      </c>
      <c r="H941" s="7">
        <v>2.5625792141951837E-2</v>
      </c>
      <c r="I941">
        <f t="shared" si="14"/>
        <v>0</v>
      </c>
    </row>
    <row r="942" spans="1:9" x14ac:dyDescent="0.25">
      <c r="A942" s="7" t="s">
        <v>52</v>
      </c>
      <c r="B942" s="7">
        <v>2008</v>
      </c>
      <c r="C942" s="7">
        <v>0.99746514575411915</v>
      </c>
      <c r="D942" s="7">
        <v>6.1787072243346007E-3</v>
      </c>
      <c r="E942" s="8" t="s">
        <v>997</v>
      </c>
      <c r="F942" s="8" t="s">
        <v>998</v>
      </c>
      <c r="G942" s="7">
        <v>0.99746514575411915</v>
      </c>
      <c r="H942" s="7">
        <v>6.1787072243346007E-3</v>
      </c>
      <c r="I942">
        <f t="shared" si="14"/>
        <v>0</v>
      </c>
    </row>
    <row r="943" spans="1:9" x14ac:dyDescent="0.25">
      <c r="A943" s="7" t="s">
        <v>81</v>
      </c>
      <c r="B943" s="7">
        <v>2008</v>
      </c>
      <c r="C943" s="7">
        <v>0.25506970849176175</v>
      </c>
      <c r="D943" s="7">
        <v>9.1096324461343474E-4</v>
      </c>
      <c r="E943" s="8" t="s">
        <v>997</v>
      </c>
      <c r="F943" s="8" t="s">
        <v>998</v>
      </c>
      <c r="G943" s="7">
        <v>0.25506970849176175</v>
      </c>
      <c r="H943" s="7">
        <v>9.1096324461343474E-4</v>
      </c>
      <c r="I943">
        <f t="shared" si="14"/>
        <v>0</v>
      </c>
    </row>
    <row r="944" spans="1:9" x14ac:dyDescent="0.25">
      <c r="A944" s="7" t="s">
        <v>114</v>
      </c>
      <c r="B944" s="7">
        <v>2008</v>
      </c>
      <c r="C944" s="7">
        <v>7.6679340937896065E-2</v>
      </c>
      <c r="D944" s="7">
        <v>1.2674271229404308E-3</v>
      </c>
      <c r="E944" s="8" t="s">
        <v>997</v>
      </c>
      <c r="F944" s="8" t="s">
        <v>998</v>
      </c>
      <c r="G944" s="7">
        <v>7.6679340937896065E-2</v>
      </c>
      <c r="H944" s="7">
        <v>1.2674271229404308E-3</v>
      </c>
      <c r="I944">
        <f t="shared" si="14"/>
        <v>0</v>
      </c>
    </row>
    <row r="945" spans="1:9" x14ac:dyDescent="0.25">
      <c r="A945" s="7" t="s">
        <v>142</v>
      </c>
      <c r="B945" s="7">
        <v>2008</v>
      </c>
      <c r="C945" s="7">
        <v>4.2107493662864384</v>
      </c>
      <c r="D945" s="7">
        <v>0.17922211660329532</v>
      </c>
      <c r="E945" s="8" t="s">
        <v>997</v>
      </c>
      <c r="F945" s="8" t="s">
        <v>998</v>
      </c>
      <c r="G945" s="7">
        <v>4.2107493662864384</v>
      </c>
      <c r="H945" s="7">
        <v>0.17922211660329532</v>
      </c>
      <c r="I945">
        <f t="shared" si="14"/>
        <v>0</v>
      </c>
    </row>
    <row r="946" spans="1:9" x14ac:dyDescent="0.25">
      <c r="A946" s="7" t="s">
        <v>249</v>
      </c>
      <c r="B946" s="7">
        <v>2008</v>
      </c>
      <c r="C946" s="7">
        <v>0.17395437262357413</v>
      </c>
      <c r="D946" s="7">
        <v>7.9214195183776931E-4</v>
      </c>
      <c r="E946" s="8" t="s">
        <v>997</v>
      </c>
      <c r="F946" s="8" t="s">
        <v>998</v>
      </c>
      <c r="G946" s="7">
        <v>0.17395437262357413</v>
      </c>
      <c r="H946" s="7">
        <v>7.9214195183776931E-4</v>
      </c>
      <c r="I946">
        <f t="shared" si="14"/>
        <v>0</v>
      </c>
    </row>
    <row r="947" spans="1:9" x14ac:dyDescent="0.25">
      <c r="A947" s="7" t="s">
        <v>279</v>
      </c>
      <c r="B947" s="7">
        <v>2008</v>
      </c>
      <c r="C947" s="7">
        <v>0.21827471482889735</v>
      </c>
      <c r="D947" s="7">
        <v>6.8124207858048166E-3</v>
      </c>
      <c r="E947" s="8" t="s">
        <v>997</v>
      </c>
      <c r="F947" s="8" t="s">
        <v>998</v>
      </c>
      <c r="G947" s="7">
        <v>0.21827471482889735</v>
      </c>
      <c r="H947" s="7">
        <v>6.8124207858048166E-3</v>
      </c>
      <c r="I947">
        <f t="shared" si="14"/>
        <v>0</v>
      </c>
    </row>
    <row r="948" spans="1:9" x14ac:dyDescent="0.25">
      <c r="A948" s="7" t="s">
        <v>311</v>
      </c>
      <c r="B948" s="7">
        <v>2008</v>
      </c>
      <c r="C948" s="7">
        <v>0.80065747782002539</v>
      </c>
      <c r="D948" s="7">
        <v>1.2317807351077313E-2</v>
      </c>
      <c r="E948" s="8" t="s">
        <v>997</v>
      </c>
      <c r="F948" s="8" t="s">
        <v>998</v>
      </c>
      <c r="G948" s="7">
        <v>0.80065747782002539</v>
      </c>
      <c r="H948" s="7">
        <v>1.2317807351077313E-2</v>
      </c>
      <c r="I948">
        <f t="shared" si="14"/>
        <v>0</v>
      </c>
    </row>
    <row r="949" spans="1:9" x14ac:dyDescent="0.25">
      <c r="A949" s="7" t="s">
        <v>347</v>
      </c>
      <c r="B949" s="7">
        <v>2008</v>
      </c>
      <c r="C949" s="7">
        <v>0.29087452471482889</v>
      </c>
      <c r="D949" s="7">
        <v>1.5050697084917617E-3</v>
      </c>
      <c r="E949" s="8" t="s">
        <v>997</v>
      </c>
      <c r="F949" s="8" t="s">
        <v>998</v>
      </c>
      <c r="G949" s="7">
        <v>0.29087452471482889</v>
      </c>
      <c r="H949" s="7">
        <v>1.5050697084917617E-3</v>
      </c>
      <c r="I949">
        <f t="shared" si="14"/>
        <v>0</v>
      </c>
    </row>
    <row r="950" spans="1:9" x14ac:dyDescent="0.25">
      <c r="A950" s="7" t="s">
        <v>375</v>
      </c>
      <c r="B950" s="7">
        <v>2008</v>
      </c>
      <c r="C950" s="7">
        <v>0.73281051964512045</v>
      </c>
      <c r="D950" s="7">
        <v>1.2753485424588085E-2</v>
      </c>
      <c r="E950" s="8" t="s">
        <v>997</v>
      </c>
      <c r="F950" s="8" t="s">
        <v>998</v>
      </c>
      <c r="G950" s="7">
        <v>0.73281051964512045</v>
      </c>
      <c r="H950" s="7">
        <v>1.2753485424588085E-2</v>
      </c>
      <c r="I950">
        <f t="shared" si="14"/>
        <v>0</v>
      </c>
    </row>
    <row r="951" spans="1:9" x14ac:dyDescent="0.25">
      <c r="A951" s="7" t="s">
        <v>404</v>
      </c>
      <c r="B951" s="7">
        <v>2008</v>
      </c>
      <c r="C951" s="7">
        <v>2.8060836501901139</v>
      </c>
      <c r="D951" s="7">
        <v>3.4933460076045628E-2</v>
      </c>
      <c r="E951" s="8" t="s">
        <v>997</v>
      </c>
      <c r="F951" s="8" t="s">
        <v>998</v>
      </c>
      <c r="G951" s="7">
        <v>2.8060836501901139</v>
      </c>
      <c r="H951" s="7">
        <v>3.4933460076045628E-2</v>
      </c>
      <c r="I951">
        <f t="shared" si="14"/>
        <v>0</v>
      </c>
    </row>
    <row r="952" spans="1:9" x14ac:dyDescent="0.25">
      <c r="A952" s="7" t="s">
        <v>433</v>
      </c>
      <c r="B952" s="7">
        <v>2008</v>
      </c>
      <c r="C952" s="7">
        <v>0.20698669201520911</v>
      </c>
      <c r="D952" s="7">
        <v>6.1787072243346007E-3</v>
      </c>
      <c r="E952" s="8" t="s">
        <v>997</v>
      </c>
      <c r="F952" s="8" t="s">
        <v>998</v>
      </c>
      <c r="G952" s="7">
        <v>0.20698669201520911</v>
      </c>
      <c r="H952" s="7">
        <v>6.1787072243346007E-3</v>
      </c>
      <c r="I952">
        <f t="shared" si="14"/>
        <v>0</v>
      </c>
    </row>
    <row r="953" spans="1:9" x14ac:dyDescent="0.25">
      <c r="A953" s="7" t="s">
        <v>489</v>
      </c>
      <c r="B953" s="7">
        <v>2008</v>
      </c>
      <c r="C953" s="7">
        <v>2.4973067173637515</v>
      </c>
      <c r="D953" s="7">
        <v>6.2975285171102662E-3</v>
      </c>
      <c r="E953" s="8" t="s">
        <v>997</v>
      </c>
      <c r="F953" s="8" t="s">
        <v>998</v>
      </c>
      <c r="G953" s="7">
        <v>2.4973067173637515</v>
      </c>
      <c r="H953" s="7">
        <v>6.2975285171102662E-3</v>
      </c>
      <c r="I953">
        <f t="shared" si="14"/>
        <v>0</v>
      </c>
    </row>
    <row r="954" spans="1:9" x14ac:dyDescent="0.25">
      <c r="A954" s="7" t="s">
        <v>525</v>
      </c>
      <c r="B954" s="7">
        <v>2008</v>
      </c>
      <c r="C954" s="7">
        <v>0.58856147021546257</v>
      </c>
      <c r="D954" s="7">
        <v>3.9607097591888465E-4</v>
      </c>
      <c r="E954" s="8" t="s">
        <v>997</v>
      </c>
      <c r="F954" s="8" t="s">
        <v>998</v>
      </c>
      <c r="G954" s="7">
        <v>0.58856147021546257</v>
      </c>
      <c r="H954" s="7">
        <v>3.9607097591888465E-4</v>
      </c>
      <c r="I954">
        <f t="shared" si="14"/>
        <v>0</v>
      </c>
    </row>
    <row r="955" spans="1:9" x14ac:dyDescent="0.25">
      <c r="A955" s="7" t="s">
        <v>558</v>
      </c>
      <c r="B955" s="7">
        <v>2008</v>
      </c>
      <c r="C955" s="7">
        <v>0.16928073510773131</v>
      </c>
      <c r="D955" s="7">
        <v>7.5253485424588086E-4</v>
      </c>
      <c r="E955" s="8" t="s">
        <v>997</v>
      </c>
      <c r="F955" s="8" t="s">
        <v>998</v>
      </c>
      <c r="G955" s="7">
        <v>0.16928073510773131</v>
      </c>
      <c r="H955" s="7">
        <v>7.5253485424588086E-4</v>
      </c>
      <c r="I955">
        <f t="shared" si="14"/>
        <v>0</v>
      </c>
    </row>
    <row r="956" spans="1:9" x14ac:dyDescent="0.25">
      <c r="A956" s="7" t="s">
        <v>596</v>
      </c>
      <c r="B956" s="7">
        <v>2008</v>
      </c>
      <c r="C956" s="7">
        <v>0.22568124207858048</v>
      </c>
      <c r="D956" s="7">
        <v>1.4654626108998733E-3</v>
      </c>
      <c r="E956" s="8" t="s">
        <v>997</v>
      </c>
      <c r="F956" s="8" t="s">
        <v>998</v>
      </c>
      <c r="G956" s="7">
        <v>0.22568124207858048</v>
      </c>
      <c r="H956" s="7">
        <v>1.4654626108998733E-3</v>
      </c>
      <c r="I956">
        <f t="shared" si="14"/>
        <v>0</v>
      </c>
    </row>
    <row r="957" spans="1:9" x14ac:dyDescent="0.25">
      <c r="A957" s="7" t="s">
        <v>723</v>
      </c>
      <c r="B957" s="7">
        <v>2008</v>
      </c>
      <c r="C957" s="7">
        <v>0.75415874524714832</v>
      </c>
      <c r="D957" s="7">
        <v>3.2081749049429659E-3</v>
      </c>
      <c r="E957" s="8" t="s">
        <v>997</v>
      </c>
      <c r="F957" s="8" t="s">
        <v>998</v>
      </c>
      <c r="G957" s="7">
        <v>0.75415874524714832</v>
      </c>
      <c r="H957" s="7">
        <v>3.2081749049429659E-3</v>
      </c>
      <c r="I957">
        <f t="shared" si="14"/>
        <v>0</v>
      </c>
    </row>
    <row r="958" spans="1:9" x14ac:dyDescent="0.25">
      <c r="A958" s="7" t="s">
        <v>752</v>
      </c>
      <c r="B958" s="7">
        <v>2008</v>
      </c>
      <c r="C958" s="7">
        <v>0.19752059569074779</v>
      </c>
      <c r="D958" s="7">
        <v>1.2674271229404308E-3</v>
      </c>
      <c r="E958" s="8" t="s">
        <v>997</v>
      </c>
      <c r="F958" s="8" t="s">
        <v>998</v>
      </c>
      <c r="G958" s="7">
        <v>0.19752059569074779</v>
      </c>
      <c r="H958" s="7">
        <v>1.2674271229404308E-3</v>
      </c>
      <c r="I958">
        <f t="shared" si="14"/>
        <v>0</v>
      </c>
    </row>
    <row r="959" spans="1:9" x14ac:dyDescent="0.25">
      <c r="A959" s="7" t="s">
        <v>784</v>
      </c>
      <c r="B959" s="7">
        <v>2008</v>
      </c>
      <c r="C959" s="7">
        <v>0.83574936628643848</v>
      </c>
      <c r="D959" s="7">
        <v>7.2084917617237006E-3</v>
      </c>
      <c r="E959" s="8" t="s">
        <v>997</v>
      </c>
      <c r="F959" s="8" t="s">
        <v>998</v>
      </c>
      <c r="G959" s="7">
        <v>0.83574936628643848</v>
      </c>
      <c r="H959" s="7">
        <v>7.2084917617237006E-3</v>
      </c>
      <c r="I959">
        <f t="shared" si="14"/>
        <v>0</v>
      </c>
    </row>
    <row r="960" spans="1:9" x14ac:dyDescent="0.25">
      <c r="A960" s="7" t="s">
        <v>879</v>
      </c>
      <c r="B960" s="7">
        <v>2008</v>
      </c>
      <c r="C960" s="7">
        <v>0.16258713561470214</v>
      </c>
      <c r="D960" s="7">
        <v>2.2179974651457541E-3</v>
      </c>
      <c r="E960" s="8" t="s">
        <v>997</v>
      </c>
      <c r="F960" s="8" t="s">
        <v>998</v>
      </c>
      <c r="G960" s="7">
        <v>0.16258713561470214</v>
      </c>
      <c r="H960" s="7">
        <v>2.2179974651457541E-3</v>
      </c>
      <c r="I960">
        <f t="shared" si="14"/>
        <v>0</v>
      </c>
    </row>
    <row r="961" spans="1:9" x14ac:dyDescent="0.25">
      <c r="A961" s="7" t="s">
        <v>14</v>
      </c>
      <c r="B961" s="7">
        <v>2008</v>
      </c>
      <c r="C961" s="7">
        <v>0.16266634980988592</v>
      </c>
      <c r="D961" s="7">
        <v>3.643852978453739E-3</v>
      </c>
      <c r="E961" s="8" t="s">
        <v>997</v>
      </c>
      <c r="F961" s="8" t="s">
        <v>998</v>
      </c>
      <c r="G961" s="7">
        <v>0.16266634980988592</v>
      </c>
      <c r="H961" s="7">
        <v>3.643852978453739E-3</v>
      </c>
      <c r="I961">
        <f t="shared" si="14"/>
        <v>0</v>
      </c>
    </row>
    <row r="962" spans="1:9" x14ac:dyDescent="0.25">
      <c r="A962" s="7" t="s">
        <v>56</v>
      </c>
      <c r="B962" s="7">
        <v>2008</v>
      </c>
      <c r="C962" s="7">
        <v>2.8512753485424587</v>
      </c>
      <c r="D962" s="7">
        <v>6.8044993662864386E-2</v>
      </c>
      <c r="E962" s="8" t="s">
        <v>997</v>
      </c>
      <c r="F962" s="8" t="s">
        <v>998</v>
      </c>
      <c r="G962" s="7">
        <v>2.8512753485424587</v>
      </c>
      <c r="H962" s="7">
        <v>6.8044993662864386E-2</v>
      </c>
      <c r="I962">
        <f t="shared" si="14"/>
        <v>0</v>
      </c>
    </row>
    <row r="963" spans="1:9" x14ac:dyDescent="0.25">
      <c r="A963" s="7" t="s">
        <v>84</v>
      </c>
      <c r="B963" s="7">
        <v>2008</v>
      </c>
      <c r="C963" s="7">
        <v>0.72706749049429653</v>
      </c>
      <c r="D963" s="7">
        <v>7.48574144486692E-3</v>
      </c>
      <c r="E963" s="8" t="s">
        <v>997</v>
      </c>
      <c r="F963" s="8" t="s">
        <v>998</v>
      </c>
      <c r="G963" s="7">
        <v>0.72706749049429653</v>
      </c>
      <c r="H963" s="7">
        <v>7.48574144486692E-3</v>
      </c>
      <c r="I963">
        <f t="shared" si="14"/>
        <v>0</v>
      </c>
    </row>
    <row r="964" spans="1:9" x14ac:dyDescent="0.25">
      <c r="A964" s="7" t="s">
        <v>117</v>
      </c>
      <c r="B964" s="7">
        <v>2008</v>
      </c>
      <c r="C964" s="7">
        <v>0.23498891001267427</v>
      </c>
      <c r="D964" s="7">
        <v>8.3174904942965775E-4</v>
      </c>
      <c r="E964" s="8" t="s">
        <v>997</v>
      </c>
      <c r="F964" s="8" t="s">
        <v>998</v>
      </c>
      <c r="G964" s="7">
        <v>0.23498891001267427</v>
      </c>
      <c r="H964" s="7">
        <v>8.3174904942965775E-4</v>
      </c>
      <c r="I964">
        <f t="shared" si="14"/>
        <v>0</v>
      </c>
    </row>
    <row r="965" spans="1:9" x14ac:dyDescent="0.25">
      <c r="A965" s="7" t="s">
        <v>147</v>
      </c>
      <c r="B965" s="7">
        <v>2008</v>
      </c>
      <c r="C965" s="7">
        <v>1.4652249683143219</v>
      </c>
      <c r="D965" s="7">
        <v>1.8179657794676805E-2</v>
      </c>
      <c r="E965" s="8" t="s">
        <v>997</v>
      </c>
      <c r="F965" s="8" t="s">
        <v>998</v>
      </c>
      <c r="G965" s="7">
        <v>1.4652249683143219</v>
      </c>
      <c r="H965" s="7">
        <v>1.8179657794676805E-2</v>
      </c>
      <c r="I965">
        <f t="shared" si="14"/>
        <v>0</v>
      </c>
    </row>
    <row r="966" spans="1:9" x14ac:dyDescent="0.25">
      <c r="A966" s="7" t="s">
        <v>178</v>
      </c>
      <c r="B966" s="7">
        <v>2008</v>
      </c>
      <c r="C966" s="7">
        <v>0.68615335868187577</v>
      </c>
      <c r="D966" s="7">
        <v>5.2677439797211663E-3</v>
      </c>
      <c r="E966" s="8" t="s">
        <v>997</v>
      </c>
      <c r="F966" s="8" t="s">
        <v>998</v>
      </c>
      <c r="G966" s="7">
        <v>0.68615335868187577</v>
      </c>
      <c r="H966" s="7">
        <v>5.2677439797211663E-3</v>
      </c>
      <c r="I966">
        <f t="shared" si="14"/>
        <v>0</v>
      </c>
    </row>
    <row r="967" spans="1:9" x14ac:dyDescent="0.25">
      <c r="A967" s="7" t="s">
        <v>216</v>
      </c>
      <c r="B967" s="7">
        <v>2008</v>
      </c>
      <c r="C967" s="7">
        <v>4.7924588086185042E-2</v>
      </c>
      <c r="D967" s="7">
        <v>4.3567807351077315E-4</v>
      </c>
      <c r="E967" s="8" t="s">
        <v>997</v>
      </c>
      <c r="F967" s="8" t="s">
        <v>998</v>
      </c>
      <c r="G967" s="7">
        <v>4.7924588086185042E-2</v>
      </c>
      <c r="H967" s="7">
        <v>4.3567807351077315E-4</v>
      </c>
      <c r="I967">
        <f t="shared" si="14"/>
        <v>0</v>
      </c>
    </row>
    <row r="968" spans="1:9" x14ac:dyDescent="0.25">
      <c r="A968" s="7" t="s">
        <v>283</v>
      </c>
      <c r="B968" s="7">
        <v>2008</v>
      </c>
      <c r="C968" s="7">
        <v>2.4559965145754119</v>
      </c>
      <c r="D968" s="7">
        <v>6.6935994930291511E-3</v>
      </c>
      <c r="E968" s="8" t="s">
        <v>997</v>
      </c>
      <c r="F968" s="8" t="s">
        <v>998</v>
      </c>
      <c r="G968" s="7">
        <v>2.4559965145754119</v>
      </c>
      <c r="H968" s="7">
        <v>6.6935994930291511E-3</v>
      </c>
      <c r="I968">
        <f t="shared" si="14"/>
        <v>0</v>
      </c>
    </row>
    <row r="969" spans="1:9" x14ac:dyDescent="0.25">
      <c r="A969" s="7" t="s">
        <v>313</v>
      </c>
      <c r="B969" s="7">
        <v>2008</v>
      </c>
      <c r="C969" s="7">
        <v>0.48344423320659063</v>
      </c>
      <c r="D969" s="7">
        <v>3.2477820025348541E-3</v>
      </c>
      <c r="E969" s="8" t="s">
        <v>997</v>
      </c>
      <c r="F969" s="8" t="s">
        <v>998</v>
      </c>
      <c r="G969" s="7">
        <v>0.48344423320659063</v>
      </c>
      <c r="H969" s="7">
        <v>3.2477820025348541E-3</v>
      </c>
      <c r="I969">
        <f t="shared" si="14"/>
        <v>0</v>
      </c>
    </row>
    <row r="970" spans="1:9" x14ac:dyDescent="0.25">
      <c r="A970" s="7" t="s">
        <v>350</v>
      </c>
      <c r="B970" s="7">
        <v>2008</v>
      </c>
      <c r="C970" s="7">
        <v>1.3672766159695817</v>
      </c>
      <c r="D970" s="7">
        <v>2.0516476552598226E-2</v>
      </c>
      <c r="E970" s="8" t="s">
        <v>997</v>
      </c>
      <c r="F970" s="8" t="s">
        <v>998</v>
      </c>
      <c r="G970" s="7">
        <v>1.3672766159695817</v>
      </c>
      <c r="H970" s="7">
        <v>2.0516476552598226E-2</v>
      </c>
      <c r="I970">
        <f t="shared" ref="I970:I982" si="15">IF(C970=G970,0,1)</f>
        <v>0</v>
      </c>
    </row>
    <row r="971" spans="1:9" x14ac:dyDescent="0.25">
      <c r="A971" s="7" t="s">
        <v>493</v>
      </c>
      <c r="B971" s="7">
        <v>2008</v>
      </c>
      <c r="C971" s="7">
        <v>0.42918250950570341</v>
      </c>
      <c r="D971" s="7">
        <v>2.4952471482889735E-3</v>
      </c>
      <c r="E971" s="8" t="s">
        <v>997</v>
      </c>
      <c r="F971" s="8" t="s">
        <v>998</v>
      </c>
      <c r="G971" s="7">
        <v>0.42918250950570341</v>
      </c>
      <c r="H971" s="7">
        <v>2.4952471482889735E-3</v>
      </c>
      <c r="I971">
        <f t="shared" si="15"/>
        <v>0</v>
      </c>
    </row>
    <row r="972" spans="1:9" x14ac:dyDescent="0.25">
      <c r="A972" s="7" t="s">
        <v>528</v>
      </c>
      <c r="B972" s="7">
        <v>2008</v>
      </c>
      <c r="C972" s="7">
        <v>2.6111375158428389</v>
      </c>
      <c r="D972" s="7">
        <v>2.1269011406844108E-2</v>
      </c>
      <c r="E972" s="8" t="s">
        <v>997</v>
      </c>
      <c r="F972" s="8" t="s">
        <v>998</v>
      </c>
      <c r="G972" s="7">
        <v>2.6111375158428389</v>
      </c>
      <c r="H972" s="7">
        <v>2.1269011406844108E-2</v>
      </c>
      <c r="I972">
        <f t="shared" si="15"/>
        <v>0</v>
      </c>
    </row>
    <row r="973" spans="1:9" x14ac:dyDescent="0.25">
      <c r="A973" s="7" t="s">
        <v>562</v>
      </c>
      <c r="B973" s="7">
        <v>2008</v>
      </c>
      <c r="C973" s="7">
        <v>1.6230988593155893</v>
      </c>
      <c r="D973" s="7">
        <v>4.2775665399239545E-3</v>
      </c>
      <c r="E973" s="8" t="s">
        <v>997</v>
      </c>
      <c r="F973" s="8" t="s">
        <v>998</v>
      </c>
      <c r="G973" s="7">
        <v>1.6230988593155893</v>
      </c>
      <c r="H973" s="7">
        <v>4.2775665399239545E-3</v>
      </c>
      <c r="I973">
        <f t="shared" si="15"/>
        <v>0</v>
      </c>
    </row>
    <row r="974" spans="1:9" x14ac:dyDescent="0.25">
      <c r="A974" s="7" t="s">
        <v>600</v>
      </c>
      <c r="B974" s="7">
        <v>2008</v>
      </c>
      <c r="C974" s="7">
        <v>1.8187975285171103</v>
      </c>
      <c r="D974" s="7">
        <v>4.0478453738910014E-2</v>
      </c>
      <c r="E974" s="8" t="s">
        <v>997</v>
      </c>
      <c r="F974" s="8" t="s">
        <v>998</v>
      </c>
      <c r="G974" s="7">
        <v>1.8187975285171103</v>
      </c>
      <c r="H974" s="7">
        <v>4.0478453738910014E-2</v>
      </c>
      <c r="I974">
        <f t="shared" si="15"/>
        <v>0</v>
      </c>
    </row>
    <row r="975" spans="1:9" x14ac:dyDescent="0.25">
      <c r="A975" s="7" t="s">
        <v>633</v>
      </c>
      <c r="B975" s="7">
        <v>2008</v>
      </c>
      <c r="C975" s="7">
        <v>9.9334600760456276E-2</v>
      </c>
      <c r="D975" s="7">
        <v>3.0101394169835234E-3</v>
      </c>
      <c r="E975" s="8" t="s">
        <v>997</v>
      </c>
      <c r="F975" s="8" t="s">
        <v>998</v>
      </c>
      <c r="G975" s="7">
        <v>9.9334600760456276E-2</v>
      </c>
      <c r="H975" s="7">
        <v>3.0101394169835234E-3</v>
      </c>
      <c r="I975">
        <f t="shared" si="15"/>
        <v>0</v>
      </c>
    </row>
    <row r="976" spans="1:9" x14ac:dyDescent="0.25">
      <c r="A976" s="7" t="s">
        <v>695</v>
      </c>
      <c r="B976" s="7">
        <v>2008</v>
      </c>
      <c r="C976" s="7">
        <v>0.97306717363751583</v>
      </c>
      <c r="D976" s="7">
        <v>3.2873891001267428E-3</v>
      </c>
      <c r="E976" s="8" t="s">
        <v>997</v>
      </c>
      <c r="F976" s="8" t="s">
        <v>998</v>
      </c>
      <c r="G976" s="7">
        <v>0.97306717363751583</v>
      </c>
      <c r="H976" s="7">
        <v>3.2873891001267428E-3</v>
      </c>
      <c r="I976">
        <f t="shared" si="15"/>
        <v>0</v>
      </c>
    </row>
    <row r="977" spans="1:9" x14ac:dyDescent="0.25">
      <c r="A977" s="7" t="s">
        <v>755</v>
      </c>
      <c r="B977" s="7">
        <v>2008</v>
      </c>
      <c r="C977" s="7">
        <v>0.86450411913814951</v>
      </c>
      <c r="D977" s="7">
        <v>6.2975285171102662E-3</v>
      </c>
      <c r="E977" s="8" t="s">
        <v>997</v>
      </c>
      <c r="F977" s="8" t="s">
        <v>998</v>
      </c>
      <c r="G977" s="7">
        <v>0.86450411913814951</v>
      </c>
      <c r="H977" s="7">
        <v>6.2975285171102662E-3</v>
      </c>
      <c r="I977">
        <f t="shared" si="15"/>
        <v>0</v>
      </c>
    </row>
    <row r="978" spans="1:9" x14ac:dyDescent="0.25">
      <c r="A978" s="7" t="s">
        <v>787</v>
      </c>
      <c r="B978" s="7">
        <v>2008</v>
      </c>
      <c r="C978" s="7">
        <v>0.75142585551330798</v>
      </c>
      <c r="D978" s="7">
        <v>5.3073510773130545E-3</v>
      </c>
      <c r="E978" s="8" t="s">
        <v>997</v>
      </c>
      <c r="F978" s="8" t="s">
        <v>998</v>
      </c>
      <c r="G978" s="7">
        <v>0.75142585551330798</v>
      </c>
      <c r="H978" s="7">
        <v>5.3073510773130545E-3</v>
      </c>
      <c r="I978">
        <f t="shared" si="15"/>
        <v>0</v>
      </c>
    </row>
    <row r="979" spans="1:9" x14ac:dyDescent="0.25">
      <c r="A979" s="7" t="s">
        <v>813</v>
      </c>
      <c r="B979" s="7">
        <v>2008</v>
      </c>
      <c r="C979" s="7">
        <v>7.192648922686945E-2</v>
      </c>
      <c r="D979" s="7">
        <v>3.1685678073510771E-4</v>
      </c>
      <c r="E979" s="8" t="s">
        <v>997</v>
      </c>
      <c r="F979" s="8" t="s">
        <v>998</v>
      </c>
      <c r="G979" s="7">
        <v>7.192648922686945E-2</v>
      </c>
      <c r="H979" s="7">
        <v>3.1685678073510771E-4</v>
      </c>
      <c r="I979">
        <f t="shared" si="15"/>
        <v>0</v>
      </c>
    </row>
    <row r="980" spans="1:9" x14ac:dyDescent="0.25">
      <c r="A980" s="7" t="s">
        <v>883</v>
      </c>
      <c r="B980" s="7">
        <v>2008</v>
      </c>
      <c r="C980" s="7">
        <v>6.7292458808618505E-2</v>
      </c>
      <c r="D980" s="7">
        <v>3.8418884664131814E-3</v>
      </c>
      <c r="E980" s="8" t="s">
        <v>997</v>
      </c>
      <c r="F980" s="8" t="s">
        <v>998</v>
      </c>
      <c r="G980" s="7">
        <v>6.7292458808618505E-2</v>
      </c>
      <c r="H980" s="7">
        <v>3.8418884664131814E-3</v>
      </c>
      <c r="I980">
        <f t="shared" si="15"/>
        <v>0</v>
      </c>
    </row>
    <row r="981" spans="1:9" x14ac:dyDescent="0.25">
      <c r="A981" s="7" t="s">
        <v>939</v>
      </c>
      <c r="B981" s="7">
        <v>2008</v>
      </c>
      <c r="C981" s="7">
        <v>0.41100285171102663</v>
      </c>
      <c r="D981" s="7">
        <v>3.960709759188847E-3</v>
      </c>
      <c r="E981" s="8" t="s">
        <v>997</v>
      </c>
      <c r="F981" s="8" t="s">
        <v>998</v>
      </c>
      <c r="G981" s="7">
        <v>0.41100285171102663</v>
      </c>
      <c r="H981" s="7">
        <v>3.960709759188847E-3</v>
      </c>
      <c r="I981">
        <f t="shared" si="15"/>
        <v>0</v>
      </c>
    </row>
    <row r="982" spans="1:9" x14ac:dyDescent="0.25">
      <c r="A982" s="7" t="s">
        <v>969</v>
      </c>
      <c r="B982" s="7">
        <v>2008</v>
      </c>
      <c r="C982" s="7">
        <v>4.0895120405576684</v>
      </c>
      <c r="D982" s="7">
        <v>0.20556083650190113</v>
      </c>
      <c r="E982" s="8" t="s">
        <v>997</v>
      </c>
      <c r="F982" s="8" t="s">
        <v>998</v>
      </c>
      <c r="G982" s="7">
        <v>4.0895120405576684</v>
      </c>
      <c r="H982" s="7">
        <v>0.20556083650190113</v>
      </c>
      <c r="I982">
        <f t="shared" si="15"/>
        <v>0</v>
      </c>
    </row>
  </sheetData>
  <autoFilter ref="A8:I98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F28" sqref="F28"/>
    </sheetView>
  </sheetViews>
  <sheetFormatPr defaultRowHeight="15" x14ac:dyDescent="0.25"/>
  <cols>
    <col min="1" max="4" width="20.7109375" customWidth="1"/>
    <col min="5" max="5" width="23.140625" customWidth="1"/>
    <col min="6" max="9" width="20.7109375" customWidth="1"/>
  </cols>
  <sheetData>
    <row r="1" spans="1:9" x14ac:dyDescent="0.25">
      <c r="A1" s="23" t="s">
        <v>999</v>
      </c>
      <c r="B1" s="23" t="s">
        <v>1000</v>
      </c>
      <c r="C1" s="23" t="s">
        <v>1001</v>
      </c>
      <c r="D1" s="23" t="s">
        <v>1002</v>
      </c>
      <c r="E1" s="23" t="s">
        <v>1003</v>
      </c>
      <c r="F1" s="23" t="s">
        <v>1004</v>
      </c>
      <c r="G1" s="23" t="s">
        <v>1005</v>
      </c>
      <c r="H1" s="23" t="s">
        <v>1006</v>
      </c>
      <c r="I1" s="23" t="s">
        <v>1007</v>
      </c>
    </row>
    <row r="2" spans="1:9" x14ac:dyDescent="0.25">
      <c r="A2" s="24">
        <v>1251.4658100382255</v>
      </c>
      <c r="B2" s="24">
        <f>'1d-5 Year Fixed Data'!H1</f>
        <v>17.47280959079637</v>
      </c>
      <c r="C2" s="24">
        <v>250.29316200764535</v>
      </c>
      <c r="D2" s="24">
        <v>2.7263123941803293</v>
      </c>
      <c r="E2" s="24">
        <v>52.086125143853629</v>
      </c>
      <c r="F2" s="152">
        <f>SUM(C2,E2)</f>
        <v>302.379287151499</v>
      </c>
      <c r="G2" s="153">
        <f>'1d-5 Year Fixed Data'!H2</f>
        <v>3.494561918159274</v>
      </c>
      <c r="H2" s="153">
        <f>'1d-5 Year Fixed Data'!H4</f>
        <v>0.7622602751929094</v>
      </c>
      <c r="I2" s="152">
        <f>SUM(G2:H2)</f>
        <v>4.2568221933521837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Summary</vt:lpstr>
      <vt:lpstr>Pivot2</vt:lpstr>
      <vt:lpstr>Pivot</vt:lpstr>
      <vt:lpstr>1f-Customer Numbers</vt:lpstr>
      <vt:lpstr>1a-5 Year Data raw</vt:lpstr>
      <vt:lpstr>1b-5 Year Daily Totals</vt:lpstr>
      <vt:lpstr>1c-.5 Year Boundary Values</vt:lpstr>
      <vt:lpstr>1d-5 Year Fixed Data</vt:lpstr>
      <vt:lpstr>1e-5 Year Limits</vt:lpstr>
      <vt:lpstr>20132014CustomnerNumbers</vt:lpstr>
      <vt:lpstr>20132014Data</vt:lpstr>
      <vt:lpstr>20132014DailyTotals</vt:lpstr>
      <vt:lpstr>20132014NormailsedDailyTotals</vt:lpstr>
      <vt:lpstr>20132014FixedData</vt:lpstr>
      <vt:lpstr>20132014 Answer</vt:lpstr>
      <vt:lpstr>20122013Data</vt:lpstr>
      <vt:lpstr>20122013DailyTotals</vt:lpstr>
      <vt:lpstr>20122013NormalisedDailyTotals</vt:lpstr>
      <vt:lpstr>20122013FixedData</vt:lpstr>
      <vt:lpstr>20122013Answer</vt:lpstr>
      <vt:lpstr>20112012Data</vt:lpstr>
      <vt:lpstr>20112012DailyTotals</vt:lpstr>
      <vt:lpstr>20112012NormalisedDailyTotals</vt:lpstr>
      <vt:lpstr>20112012FixedData</vt:lpstr>
      <vt:lpstr>20112012Answer</vt:lpstr>
      <vt:lpstr>20102011Data</vt:lpstr>
      <vt:lpstr>20102011DailyTotals</vt:lpstr>
      <vt:lpstr>20102011Fixeddata</vt:lpstr>
      <vt:lpstr>20102011Answer</vt:lpstr>
      <vt:lpstr>20092010Data</vt:lpstr>
      <vt:lpstr>20092010NormalisedDailyTotals</vt:lpstr>
      <vt:lpstr>20092010FixedData</vt:lpstr>
      <vt:lpstr>20092010Answer</vt:lpstr>
      <vt:lpstr>Summary!Print_Area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Carman</dc:creator>
  <cp:lastModifiedBy>Ngarangi.Bidois</cp:lastModifiedBy>
  <cp:lastPrinted>2014-04-30T01:32:53Z</cp:lastPrinted>
  <dcterms:created xsi:type="dcterms:W3CDTF">2011-06-07T20:32:37Z</dcterms:created>
  <dcterms:modified xsi:type="dcterms:W3CDTF">2014-09-15T04:18:09Z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