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165" windowWidth="6315" windowHeight="9345" tabRatio="883" activeTab="2"/>
  </bookViews>
  <sheets>
    <sheet name="Cover sheet" sheetId="10" r:id="rId1"/>
    <sheet name="Output - WACCs" sheetId="5" r:id="rId2"/>
    <sheet name="RFR and DP" sheetId="6" r:id="rId3"/>
  </sheets>
  <calcPr calcId="145621"/>
</workbook>
</file>

<file path=xl/calcChain.xml><?xml version="1.0" encoding="utf-8"?>
<calcChain xmlns="http://schemas.openxmlformats.org/spreadsheetml/2006/main">
  <c r="F42" i="6" l="1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41" i="6"/>
  <c r="F66" i="6" l="1"/>
  <c r="F40" i="6"/>
  <c r="F38" i="6"/>
  <c r="F37" i="6"/>
  <c r="F39" i="6"/>
  <c r="AO79" i="6" l="1"/>
  <c r="AO39" i="6"/>
  <c r="AO77" i="6"/>
  <c r="AO37" i="6"/>
  <c r="AO40" i="6" l="1"/>
  <c r="AO38" i="6"/>
  <c r="AO63" i="6"/>
  <c r="AO102" i="6" s="1"/>
  <c r="AO59" i="6"/>
  <c r="AO55" i="6"/>
  <c r="AO51" i="6"/>
  <c r="AO47" i="6"/>
  <c r="AO43" i="6"/>
  <c r="AO82" i="6" s="1"/>
  <c r="AO62" i="6"/>
  <c r="AO58" i="6"/>
  <c r="AO54" i="6"/>
  <c r="AO50" i="6"/>
  <c r="AO46" i="6"/>
  <c r="AO42" i="6"/>
  <c r="AO81" i="6" s="1"/>
  <c r="AO61" i="6"/>
  <c r="AO57" i="6"/>
  <c r="AO53" i="6"/>
  <c r="AO49" i="6"/>
  <c r="AO45" i="6"/>
  <c r="AO84" i="6" s="1"/>
  <c r="AO41" i="6"/>
  <c r="AO80" i="6" s="1"/>
  <c r="AO60" i="6"/>
  <c r="AO56" i="6"/>
  <c r="AO52" i="6"/>
  <c r="AO48" i="6"/>
  <c r="AO44" i="6"/>
  <c r="AO83" i="6" s="1"/>
  <c r="AO76" i="6"/>
  <c r="AO78" i="6"/>
  <c r="AD40" i="6" l="1"/>
  <c r="AD78" i="6"/>
  <c r="AD38" i="6"/>
  <c r="AD37" i="6"/>
  <c r="M40" i="6"/>
  <c r="M39" i="6"/>
  <c r="M38" i="6"/>
  <c r="M37" i="6"/>
  <c r="M44" i="6" l="1"/>
  <c r="AD79" i="6"/>
  <c r="AD39" i="6"/>
  <c r="AD62" i="6" s="1"/>
  <c r="AD76" i="6"/>
  <c r="AD77" i="6"/>
  <c r="M55" i="6"/>
  <c r="M63" i="6"/>
  <c r="M47" i="6"/>
  <c r="M51" i="6"/>
  <c r="M59" i="6"/>
  <c r="M43" i="6"/>
  <c r="M62" i="6"/>
  <c r="M50" i="6"/>
  <c r="M42" i="6"/>
  <c r="M61" i="6"/>
  <c r="M57" i="6"/>
  <c r="M53" i="6"/>
  <c r="M49" i="6"/>
  <c r="M45" i="6"/>
  <c r="M58" i="6"/>
  <c r="M54" i="6"/>
  <c r="M46" i="6"/>
  <c r="M41" i="6"/>
  <c r="M60" i="6"/>
  <c r="M56" i="6"/>
  <c r="M52" i="6"/>
  <c r="M48" i="6"/>
  <c r="AD61" i="6" l="1"/>
  <c r="AD46" i="6"/>
  <c r="AD45" i="6"/>
  <c r="AD55" i="6"/>
  <c r="AD56" i="6"/>
  <c r="AD58" i="6"/>
  <c r="AD42" i="6"/>
  <c r="AD47" i="6"/>
  <c r="AD57" i="6"/>
  <c r="AD51" i="6"/>
  <c r="AD52" i="6"/>
  <c r="AD54" i="6"/>
  <c r="AD63" i="6"/>
  <c r="AD102" i="6" s="1"/>
  <c r="AD43" i="6"/>
  <c r="AD53" i="6"/>
  <c r="AD48" i="6"/>
  <c r="AD50" i="6"/>
  <c r="AD59" i="6"/>
  <c r="AD49" i="6"/>
  <c r="AD60" i="6"/>
  <c r="AD44" i="6"/>
  <c r="M66" i="6"/>
  <c r="E39" i="6" l="1"/>
  <c r="BY79" i="6" l="1"/>
  <c r="BY39" i="6"/>
  <c r="BY77" i="6"/>
  <c r="BY37" i="6"/>
  <c r="BY63" i="6" l="1"/>
  <c r="BY102" i="6" s="1"/>
  <c r="BY78" i="6"/>
  <c r="BY38" i="6"/>
  <c r="BY40" i="6"/>
  <c r="BY76" i="6"/>
  <c r="BY44" i="6"/>
  <c r="BY48" i="6"/>
  <c r="BY52" i="6"/>
  <c r="BY56" i="6"/>
  <c r="BY60" i="6"/>
  <c r="BY41" i="6"/>
  <c r="BY45" i="6"/>
  <c r="BY49" i="6"/>
  <c r="BY53" i="6"/>
  <c r="BY57" i="6"/>
  <c r="BY61" i="6"/>
  <c r="BY42" i="6"/>
  <c r="BY46" i="6"/>
  <c r="BY50" i="6"/>
  <c r="BY54" i="6"/>
  <c r="BY58" i="6"/>
  <c r="BY62" i="6"/>
  <c r="BY43" i="6"/>
  <c r="BY47" i="6"/>
  <c r="BY51" i="6"/>
  <c r="BY55" i="6"/>
  <c r="BY59" i="6"/>
  <c r="CC79" i="6"/>
  <c r="CC39" i="6"/>
  <c r="CC38" i="6"/>
  <c r="CC37" i="6"/>
  <c r="CC41" i="6" l="1"/>
  <c r="CC63" i="6"/>
  <c r="CC102" i="6" s="1"/>
  <c r="CC59" i="6"/>
  <c r="CC55" i="6"/>
  <c r="CC51" i="6"/>
  <c r="CC47" i="6"/>
  <c r="CC43" i="6"/>
  <c r="CC62" i="6"/>
  <c r="CC58" i="6"/>
  <c r="CC54" i="6"/>
  <c r="CC50" i="6"/>
  <c r="CC46" i="6"/>
  <c r="CC42" i="6"/>
  <c r="CC61" i="6"/>
  <c r="CC57" i="6"/>
  <c r="CC53" i="6"/>
  <c r="CC49" i="6"/>
  <c r="CC45" i="6"/>
  <c r="CC60" i="6"/>
  <c r="CC56" i="6"/>
  <c r="CC52" i="6"/>
  <c r="CC48" i="6"/>
  <c r="CC44" i="6"/>
  <c r="CC40" i="6"/>
  <c r="CC76" i="6"/>
  <c r="CC77" i="6"/>
  <c r="CC78" i="6"/>
  <c r="N40" i="6" l="1"/>
  <c r="N39" i="6"/>
  <c r="N38" i="6"/>
  <c r="N37" i="6"/>
  <c r="N63" i="6" l="1"/>
  <c r="N62" i="6"/>
  <c r="N41" i="6"/>
  <c r="N56" i="6"/>
  <c r="N44" i="6"/>
  <c r="N60" i="6"/>
  <c r="N52" i="6"/>
  <c r="N48" i="6"/>
  <c r="N59" i="6"/>
  <c r="N55" i="6"/>
  <c r="N51" i="6"/>
  <c r="N47" i="6"/>
  <c r="N43" i="6"/>
  <c r="N61" i="6"/>
  <c r="N58" i="6"/>
  <c r="N54" i="6"/>
  <c r="N50" i="6"/>
  <c r="N46" i="6"/>
  <c r="N42" i="6"/>
  <c r="N57" i="6"/>
  <c r="N53" i="6"/>
  <c r="N49" i="6"/>
  <c r="N45" i="6"/>
  <c r="N66" i="6" l="1"/>
  <c r="BO79" i="6"/>
  <c r="BO78" i="6"/>
  <c r="BO77" i="6"/>
  <c r="BO76" i="6"/>
  <c r="BO38" i="6" l="1"/>
  <c r="BO37" i="6"/>
  <c r="BO40" i="6"/>
  <c r="BO39" i="6"/>
  <c r="BO42" i="6" l="1"/>
  <c r="BO46" i="6"/>
  <c r="BO50" i="6"/>
  <c r="BO54" i="6"/>
  <c r="BO58" i="6"/>
  <c r="BO62" i="6"/>
  <c r="BO49" i="6"/>
  <c r="BO57" i="6"/>
  <c r="BO43" i="6"/>
  <c r="BO47" i="6"/>
  <c r="BO51" i="6"/>
  <c r="BO55" i="6"/>
  <c r="BO59" i="6"/>
  <c r="BO63" i="6"/>
  <c r="BO102" i="6" s="1"/>
  <c r="BO45" i="6"/>
  <c r="BO53" i="6"/>
  <c r="BO61" i="6"/>
  <c r="BO44" i="6"/>
  <c r="BO48" i="6"/>
  <c r="BO52" i="6"/>
  <c r="BO56" i="6"/>
  <c r="BO60" i="6"/>
  <c r="BO41" i="6"/>
  <c r="Y39" i="6"/>
  <c r="Y38" i="6"/>
  <c r="Y37" i="6"/>
  <c r="Y78" i="6"/>
  <c r="Y77" i="6"/>
  <c r="Y76" i="6"/>
  <c r="Y41" i="6" l="1"/>
  <c r="Y62" i="6"/>
  <c r="Y42" i="6"/>
  <c r="Y43" i="6"/>
  <c r="AZ40" i="6"/>
  <c r="AZ78" i="6"/>
  <c r="AZ77" i="6"/>
  <c r="AZ76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44" i="6"/>
  <c r="Y79" i="6" l="1"/>
  <c r="Y40" i="6"/>
  <c r="AZ79" i="6"/>
  <c r="AZ38" i="6"/>
  <c r="AZ39" i="6"/>
  <c r="AZ48" i="6" s="1"/>
  <c r="AZ37" i="6"/>
  <c r="AZ49" i="6" l="1"/>
  <c r="AZ51" i="6"/>
  <c r="AZ54" i="6"/>
  <c r="AZ45" i="6"/>
  <c r="AZ43" i="6"/>
  <c r="AZ58" i="6"/>
  <c r="AZ59" i="6"/>
  <c r="AZ56" i="6"/>
  <c r="AZ50" i="6"/>
  <c r="AZ53" i="6"/>
  <c r="AZ55" i="6"/>
  <c r="AZ61" i="6"/>
  <c r="AZ44" i="6"/>
  <c r="AZ52" i="6"/>
  <c r="AZ57" i="6"/>
  <c r="AZ41" i="6"/>
  <c r="AZ47" i="6"/>
  <c r="AZ46" i="6"/>
  <c r="AZ42" i="6"/>
  <c r="AZ60" i="6"/>
  <c r="AU79" i="6" l="1"/>
  <c r="AU78" i="6"/>
  <c r="AU77" i="6"/>
  <c r="AU76" i="6"/>
  <c r="AU37" i="6" l="1"/>
  <c r="AU40" i="6"/>
  <c r="AU39" i="6"/>
  <c r="AU63" i="6" s="1"/>
  <c r="AU102" i="6" s="1"/>
  <c r="AU38" i="6"/>
  <c r="G60" i="6"/>
  <c r="G61" i="6"/>
  <c r="G62" i="6"/>
  <c r="G41" i="6"/>
  <c r="AU41" i="6" l="1"/>
  <c r="AU46" i="6"/>
  <c r="AU54" i="6"/>
  <c r="AU45" i="6"/>
  <c r="AU49" i="6"/>
  <c r="AU58" i="6"/>
  <c r="AU61" i="6"/>
  <c r="AU51" i="6"/>
  <c r="AU44" i="6"/>
  <c r="AU50" i="6"/>
  <c r="AU47" i="6"/>
  <c r="AU56" i="6"/>
  <c r="AU55" i="6"/>
  <c r="AU48" i="6"/>
  <c r="AU53" i="6"/>
  <c r="AU62" i="6"/>
  <c r="AU60" i="6"/>
  <c r="AU42" i="6"/>
  <c r="AU43" i="6"/>
  <c r="AU59" i="6"/>
  <c r="AU52" i="6"/>
  <c r="AU57" i="6"/>
  <c r="E40" i="6"/>
  <c r="E38" i="6"/>
  <c r="E37" i="6"/>
  <c r="G44" i="6" l="1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3" i="6"/>
  <c r="G42" i="6"/>
  <c r="G66" i="6" l="1"/>
  <c r="BH104" i="6"/>
  <c r="BF40" i="6" l="1"/>
  <c r="BF78" i="6"/>
  <c r="BF38" i="6"/>
  <c r="BF76" i="6"/>
  <c r="BZ78" i="6"/>
  <c r="BZ77" i="6"/>
  <c r="BZ37" i="6"/>
  <c r="BZ79" i="6" l="1"/>
  <c r="BF39" i="6"/>
  <c r="BF37" i="6"/>
  <c r="BF79" i="6"/>
  <c r="BF77" i="6"/>
  <c r="BZ76" i="6"/>
  <c r="BZ38" i="6"/>
  <c r="BZ40" i="6"/>
  <c r="BZ39" i="6"/>
  <c r="BZ51" i="6" s="1"/>
  <c r="BW101" i="6"/>
  <c r="BW102" i="6"/>
  <c r="BF42" i="6" l="1"/>
  <c r="BF41" i="6"/>
  <c r="BF55" i="6"/>
  <c r="BF48" i="6"/>
  <c r="BF50" i="6"/>
  <c r="BF53" i="6"/>
  <c r="BF54" i="6"/>
  <c r="BF43" i="6"/>
  <c r="BF59" i="6"/>
  <c r="BF52" i="6"/>
  <c r="BF57" i="6"/>
  <c r="BF58" i="6"/>
  <c r="BF47" i="6"/>
  <c r="BF63" i="6"/>
  <c r="BF56" i="6"/>
  <c r="BF45" i="6"/>
  <c r="BF61" i="6"/>
  <c r="BF46" i="6"/>
  <c r="BF62" i="6"/>
  <c r="BF51" i="6"/>
  <c r="BF44" i="6"/>
  <c r="BF60" i="6"/>
  <c r="BF49" i="6"/>
  <c r="BZ63" i="6"/>
  <c r="BZ47" i="6"/>
  <c r="BZ59" i="6"/>
  <c r="BZ43" i="6"/>
  <c r="BZ45" i="6"/>
  <c r="BZ50" i="6"/>
  <c r="BZ56" i="6"/>
  <c r="BZ61" i="6"/>
  <c r="BZ46" i="6"/>
  <c r="BZ52" i="6"/>
  <c r="BZ57" i="6"/>
  <c r="BZ62" i="6"/>
  <c r="BZ42" i="6"/>
  <c r="BZ48" i="6"/>
  <c r="BZ53" i="6"/>
  <c r="BZ58" i="6"/>
  <c r="BZ41" i="6"/>
  <c r="BZ44" i="6"/>
  <c r="BZ49" i="6"/>
  <c r="BZ54" i="6"/>
  <c r="BZ60" i="6"/>
  <c r="BZ55" i="6"/>
  <c r="G40" i="6"/>
  <c r="G39" i="6"/>
  <c r="G38" i="6"/>
  <c r="G37" i="6"/>
  <c r="D37" i="6" l="1"/>
  <c r="D38" i="6"/>
  <c r="D39" i="6"/>
  <c r="D40" i="6"/>
  <c r="D51" i="6" l="1"/>
  <c r="D44" i="6"/>
  <c r="D48" i="6"/>
  <c r="D52" i="6"/>
  <c r="D56" i="6"/>
  <c r="D41" i="6"/>
  <c r="D45" i="6"/>
  <c r="D49" i="6"/>
  <c r="D53" i="6"/>
  <c r="D57" i="6"/>
  <c r="D61" i="6"/>
  <c r="D42" i="6"/>
  <c r="D46" i="6"/>
  <c r="D50" i="6"/>
  <c r="D54" i="6"/>
  <c r="D58" i="6"/>
  <c r="D62" i="6"/>
  <c r="D43" i="6"/>
  <c r="D47" i="6"/>
  <c r="D55" i="6"/>
  <c r="D59" i="6"/>
  <c r="D63" i="6"/>
  <c r="D60" i="6"/>
  <c r="BW79" i="6"/>
  <c r="BW78" i="6"/>
  <c r="BW38" i="6"/>
  <c r="BW76" i="6"/>
  <c r="BW40" i="6" l="1"/>
  <c r="BW77" i="6"/>
  <c r="BW37" i="6"/>
  <c r="BW39" i="6"/>
  <c r="BW45" i="6" l="1"/>
  <c r="BW53" i="6"/>
  <c r="BW43" i="6"/>
  <c r="BW47" i="6"/>
  <c r="BW51" i="6"/>
  <c r="BW55" i="6"/>
  <c r="BW59" i="6"/>
  <c r="BW44" i="6"/>
  <c r="BW48" i="6"/>
  <c r="BW52" i="6"/>
  <c r="BW56" i="6"/>
  <c r="BW60" i="6"/>
  <c r="BW49" i="6"/>
  <c r="BW57" i="6"/>
  <c r="BW61" i="6"/>
  <c r="BW42" i="6"/>
  <c r="BW46" i="6"/>
  <c r="BW50" i="6"/>
  <c r="BW54" i="6"/>
  <c r="BW58" i="6"/>
  <c r="BW41" i="6"/>
  <c r="BN40" i="6"/>
  <c r="BN78" i="6"/>
  <c r="BN38" i="6"/>
  <c r="BN37" i="6"/>
  <c r="BN79" i="6" l="1"/>
  <c r="BN76" i="6"/>
  <c r="BN77" i="6"/>
  <c r="BN39" i="6"/>
  <c r="BN43" i="6" l="1"/>
  <c r="BN47" i="6"/>
  <c r="BN51" i="6"/>
  <c r="BN55" i="6"/>
  <c r="BN59" i="6"/>
  <c r="BN63" i="6"/>
  <c r="BN102" i="6" s="1"/>
  <c r="BN44" i="6"/>
  <c r="BN48" i="6"/>
  <c r="BN52" i="6"/>
  <c r="BN56" i="6"/>
  <c r="BN60" i="6"/>
  <c r="BN41" i="6"/>
  <c r="BN45" i="6"/>
  <c r="BN49" i="6"/>
  <c r="BN53" i="6"/>
  <c r="BN57" i="6"/>
  <c r="BN61" i="6"/>
  <c r="BN42" i="6"/>
  <c r="BN46" i="6"/>
  <c r="BN50" i="6"/>
  <c r="BN54" i="6"/>
  <c r="BN58" i="6"/>
  <c r="BN62" i="6"/>
  <c r="BH79" i="6" l="1"/>
  <c r="BH78" i="6"/>
  <c r="BH38" i="6"/>
  <c r="BH76" i="6"/>
  <c r="O39" i="6"/>
  <c r="O38" i="6"/>
  <c r="O37" i="6"/>
  <c r="BH77" i="6" l="1"/>
  <c r="BH37" i="6"/>
  <c r="BH40" i="6"/>
  <c r="BH39" i="6"/>
  <c r="O44" i="6"/>
  <c r="O47" i="6"/>
  <c r="O63" i="6"/>
  <c r="O51" i="6"/>
  <c r="O55" i="6"/>
  <c r="O43" i="6"/>
  <c r="O59" i="6"/>
  <c r="O62" i="6"/>
  <c r="O58" i="6"/>
  <c r="O54" i="6"/>
  <c r="O50" i="6"/>
  <c r="O46" i="6"/>
  <c r="O42" i="6"/>
  <c r="O61" i="6"/>
  <c r="O57" i="6"/>
  <c r="O53" i="6"/>
  <c r="O49" i="6"/>
  <c r="O45" i="6"/>
  <c r="O41" i="6"/>
  <c r="O60" i="6"/>
  <c r="O56" i="6"/>
  <c r="O52" i="6"/>
  <c r="O48" i="6"/>
  <c r="O66" i="6" l="1"/>
  <c r="BH43" i="6"/>
  <c r="BH47" i="6"/>
  <c r="BH51" i="6"/>
  <c r="BH55" i="6"/>
  <c r="BH59" i="6"/>
  <c r="BH63" i="6"/>
  <c r="BH44" i="6"/>
  <c r="BH48" i="6"/>
  <c r="BH52" i="6"/>
  <c r="BH56" i="6"/>
  <c r="BH60" i="6"/>
  <c r="BH41" i="6"/>
  <c r="BH45" i="6"/>
  <c r="BH49" i="6"/>
  <c r="BH53" i="6"/>
  <c r="BH57" i="6"/>
  <c r="BH61" i="6"/>
  <c r="BH42" i="6"/>
  <c r="BH46" i="6"/>
  <c r="BH50" i="6"/>
  <c r="BH54" i="6"/>
  <c r="BH58" i="6"/>
  <c r="BH62" i="6"/>
  <c r="CE78" i="6" l="1"/>
  <c r="CB78" i="6"/>
  <c r="CA78" i="6"/>
  <c r="BX78" i="6"/>
  <c r="BU78" i="6"/>
  <c r="BT78" i="6"/>
  <c r="BS39" i="6"/>
  <c r="BQ39" i="6"/>
  <c r="BP78" i="6"/>
  <c r="BM78" i="6"/>
  <c r="BK78" i="6"/>
  <c r="BJ78" i="6"/>
  <c r="BI78" i="6"/>
  <c r="BE78" i="6"/>
  <c r="BD39" i="6"/>
  <c r="BC78" i="6"/>
  <c r="BA39" i="6"/>
  <c r="AY78" i="6"/>
  <c r="AX39" i="6"/>
  <c r="AV39" i="6"/>
  <c r="AT39" i="6"/>
  <c r="AS78" i="6"/>
  <c r="AQ78" i="6"/>
  <c r="AP39" i="6"/>
  <c r="AN39" i="6"/>
  <c r="AL78" i="6"/>
  <c r="AK39" i="6"/>
  <c r="AJ39" i="6"/>
  <c r="AH39" i="6"/>
  <c r="AG78" i="6"/>
  <c r="AF39" i="6"/>
  <c r="AC39" i="6"/>
  <c r="AB39" i="6"/>
  <c r="AA78" i="6"/>
  <c r="X78" i="6"/>
  <c r="W39" i="6"/>
  <c r="V39" i="6"/>
  <c r="T78" i="6"/>
  <c r="S39" i="6"/>
  <c r="R78" i="6"/>
  <c r="R39" i="6"/>
  <c r="A39" i="6"/>
  <c r="L39" i="6"/>
  <c r="K39" i="6"/>
  <c r="J39" i="6"/>
  <c r="I39" i="6"/>
  <c r="I41" i="6" s="1"/>
  <c r="H39" i="6"/>
  <c r="C39" i="6"/>
  <c r="L41" i="6" l="1"/>
  <c r="B39" i="6"/>
  <c r="B41" i="6" s="1"/>
  <c r="C43" i="6"/>
  <c r="AY39" i="6"/>
  <c r="AY60" i="6" s="1"/>
  <c r="BS78" i="6"/>
  <c r="BT39" i="6"/>
  <c r="BT59" i="6" s="1"/>
  <c r="AK78" i="6"/>
  <c r="BP39" i="6"/>
  <c r="BP59" i="6" s="1"/>
  <c r="BP98" i="6" s="1"/>
  <c r="BD78" i="6"/>
  <c r="W78" i="6"/>
  <c r="BJ39" i="6"/>
  <c r="BJ59" i="6" s="1"/>
  <c r="BJ98" i="6" s="1"/>
  <c r="AG39" i="6"/>
  <c r="AG60" i="6" s="1"/>
  <c r="AX78" i="6"/>
  <c r="S78" i="6"/>
  <c r="CA39" i="6"/>
  <c r="CA59" i="6" s="1"/>
  <c r="CA98" i="6" s="1"/>
  <c r="AP78" i="6"/>
  <c r="BQ59" i="6"/>
  <c r="BQ60" i="6"/>
  <c r="AC59" i="6"/>
  <c r="AC60" i="6"/>
  <c r="AH60" i="6"/>
  <c r="AH59" i="6"/>
  <c r="AV59" i="6"/>
  <c r="AV60" i="6"/>
  <c r="BA60" i="6"/>
  <c r="BA59" i="6"/>
  <c r="CA60" i="6"/>
  <c r="CA99" i="6" s="1"/>
  <c r="BP60" i="6"/>
  <c r="BP99" i="6" s="1"/>
  <c r="BD60" i="6"/>
  <c r="BD59" i="6"/>
  <c r="AL39" i="6"/>
  <c r="X39" i="6"/>
  <c r="BU39" i="6"/>
  <c r="BK39" i="6"/>
  <c r="AK60" i="6"/>
  <c r="AK99" i="6" s="1"/>
  <c r="AK59" i="6"/>
  <c r="AK98" i="6" s="1"/>
  <c r="T39" i="6"/>
  <c r="T41" i="6" s="1"/>
  <c r="BQ78" i="6"/>
  <c r="V59" i="6"/>
  <c r="V60" i="6"/>
  <c r="AF59" i="6"/>
  <c r="AF98" i="6" s="1"/>
  <c r="AF60" i="6"/>
  <c r="AF99" i="6" s="1"/>
  <c r="AJ59" i="6"/>
  <c r="AJ60" i="6"/>
  <c r="AN59" i="6"/>
  <c r="AN60" i="6"/>
  <c r="AX59" i="6"/>
  <c r="AX60" i="6"/>
  <c r="BS59" i="6"/>
  <c r="BS98" i="6" s="1"/>
  <c r="BS60" i="6"/>
  <c r="BS99" i="6" s="1"/>
  <c r="AS39" i="6"/>
  <c r="S60" i="6"/>
  <c r="S59" i="6"/>
  <c r="AV78" i="6"/>
  <c r="AF78" i="6"/>
  <c r="W59" i="6"/>
  <c r="W60" i="6"/>
  <c r="AB60" i="6"/>
  <c r="AB59" i="6"/>
  <c r="AP59" i="6"/>
  <c r="AP98" i="6" s="1"/>
  <c r="AP60" i="6"/>
  <c r="AP99" i="6" s="1"/>
  <c r="AT60" i="6"/>
  <c r="AT59" i="6"/>
  <c r="CB39" i="6"/>
  <c r="BE39" i="6"/>
  <c r="AQ39" i="6"/>
  <c r="AA39" i="6"/>
  <c r="AC78" i="6"/>
  <c r="K60" i="6"/>
  <c r="K43" i="6"/>
  <c r="K42" i="6"/>
  <c r="U78" i="6"/>
  <c r="U39" i="6"/>
  <c r="U43" i="6" s="1"/>
  <c r="Z78" i="6"/>
  <c r="Z39" i="6"/>
  <c r="Z41" i="6" s="1"/>
  <c r="AE78" i="6"/>
  <c r="AE39" i="6"/>
  <c r="AI78" i="6"/>
  <c r="AI39" i="6"/>
  <c r="AM78" i="6"/>
  <c r="AM39" i="6"/>
  <c r="AR78" i="6"/>
  <c r="AR39" i="6"/>
  <c r="AW78" i="6"/>
  <c r="AW39" i="6"/>
  <c r="AW41" i="6" s="1"/>
  <c r="AW80" i="6" s="1"/>
  <c r="BB78" i="6"/>
  <c r="BB39" i="6"/>
  <c r="BG78" i="6"/>
  <c r="BG39" i="6"/>
  <c r="BL78" i="6"/>
  <c r="BL39" i="6"/>
  <c r="BR78" i="6"/>
  <c r="BR39" i="6"/>
  <c r="BV78" i="6"/>
  <c r="BV39" i="6"/>
  <c r="CD78" i="6"/>
  <c r="CD39" i="6"/>
  <c r="AJ78" i="6"/>
  <c r="CE39" i="6"/>
  <c r="BX39" i="6"/>
  <c r="BM39" i="6"/>
  <c r="BI39" i="6"/>
  <c r="BC39" i="6"/>
  <c r="BA78" i="6"/>
  <c r="AT78" i="6"/>
  <c r="AN78" i="6"/>
  <c r="AH78" i="6"/>
  <c r="AB78" i="6"/>
  <c r="V78" i="6"/>
  <c r="B42" i="6"/>
  <c r="K41" i="6"/>
  <c r="B43" i="6"/>
  <c r="J43" i="6"/>
  <c r="J42" i="6"/>
  <c r="J41" i="6"/>
  <c r="C41" i="6"/>
  <c r="C42" i="6"/>
  <c r="I43" i="6"/>
  <c r="I42" i="6"/>
  <c r="L43" i="6"/>
  <c r="H43" i="6"/>
  <c r="L42" i="6"/>
  <c r="H42" i="6"/>
  <c r="H41" i="6"/>
  <c r="CE40" i="6"/>
  <c r="CE38" i="6"/>
  <c r="CE37" i="6"/>
  <c r="CD79" i="6"/>
  <c r="CD38" i="6"/>
  <c r="CD76" i="6"/>
  <c r="CB77" i="6"/>
  <c r="CB37" i="6"/>
  <c r="CA79" i="6"/>
  <c r="CA38" i="6"/>
  <c r="CA76" i="6"/>
  <c r="BX40" i="6"/>
  <c r="BX77" i="6"/>
  <c r="BX37" i="6"/>
  <c r="BV79" i="6"/>
  <c r="BV38" i="6"/>
  <c r="BV76" i="6"/>
  <c r="BU40" i="6"/>
  <c r="BU77" i="6"/>
  <c r="BU37" i="6"/>
  <c r="BT79" i="6"/>
  <c r="BT38" i="6"/>
  <c r="BT76" i="6"/>
  <c r="BS40" i="6"/>
  <c r="BS77" i="6"/>
  <c r="BS37" i="6"/>
  <c r="BR79" i="6"/>
  <c r="BR38" i="6"/>
  <c r="BR76" i="6"/>
  <c r="BQ40" i="6"/>
  <c r="BQ77" i="6"/>
  <c r="BQ37" i="6"/>
  <c r="BP40" i="6"/>
  <c r="BP38" i="6"/>
  <c r="BP76" i="6"/>
  <c r="BM40" i="6"/>
  <c r="BM77" i="6"/>
  <c r="BM37" i="6"/>
  <c r="BL79" i="6"/>
  <c r="BL38" i="6"/>
  <c r="BL37" i="6"/>
  <c r="BK40" i="6"/>
  <c r="BK77" i="6"/>
  <c r="BK37" i="6"/>
  <c r="BJ79" i="6"/>
  <c r="BJ38" i="6"/>
  <c r="BJ76" i="6"/>
  <c r="BI40" i="6"/>
  <c r="BI77" i="6"/>
  <c r="BI37" i="6"/>
  <c r="BG79" i="6"/>
  <c r="BG38" i="6"/>
  <c r="BG37" i="6"/>
  <c r="BE40" i="6"/>
  <c r="BE77" i="6"/>
  <c r="BE37" i="6"/>
  <c r="BD79" i="6"/>
  <c r="BD38" i="6"/>
  <c r="BD76" i="6"/>
  <c r="BC40" i="6"/>
  <c r="BC38" i="6"/>
  <c r="BC37" i="6"/>
  <c r="BB79" i="6"/>
  <c r="BB38" i="6"/>
  <c r="BB37" i="6"/>
  <c r="BA40" i="6"/>
  <c r="BA77" i="6"/>
  <c r="BA37" i="6"/>
  <c r="AY38" i="6"/>
  <c r="AY76" i="6"/>
  <c r="AX40" i="6"/>
  <c r="AX38" i="6"/>
  <c r="AX37" i="6"/>
  <c r="AW79" i="6"/>
  <c r="AW38" i="6"/>
  <c r="AW37" i="6"/>
  <c r="AV40" i="6"/>
  <c r="AV77" i="6"/>
  <c r="AV37" i="6"/>
  <c r="AT40" i="6"/>
  <c r="AT38" i="6"/>
  <c r="AT76" i="6"/>
  <c r="AS40" i="6"/>
  <c r="AS38" i="6"/>
  <c r="AS37" i="6"/>
  <c r="AR79" i="6"/>
  <c r="AR38" i="6"/>
  <c r="AR37" i="6"/>
  <c r="AQ40" i="6"/>
  <c r="AQ77" i="6"/>
  <c r="AQ37" i="6"/>
  <c r="AP40" i="6"/>
  <c r="AP38" i="6"/>
  <c r="AP76" i="6"/>
  <c r="AN40" i="6"/>
  <c r="AN38" i="6"/>
  <c r="AN37" i="6"/>
  <c r="AM79" i="6"/>
  <c r="AM38" i="6"/>
  <c r="AM37" i="6"/>
  <c r="AL40" i="6"/>
  <c r="AL77" i="6"/>
  <c r="AL37" i="6"/>
  <c r="AK40" i="6"/>
  <c r="AK38" i="6"/>
  <c r="AK76" i="6"/>
  <c r="AJ40" i="6"/>
  <c r="AJ38" i="6"/>
  <c r="AJ37" i="6"/>
  <c r="AI79" i="6"/>
  <c r="AI38" i="6"/>
  <c r="AI37" i="6"/>
  <c r="AH40" i="6"/>
  <c r="AH77" i="6"/>
  <c r="AH37" i="6"/>
  <c r="AG40" i="6"/>
  <c r="AG38" i="6"/>
  <c r="AG76" i="6"/>
  <c r="AF40" i="6"/>
  <c r="AF38" i="6"/>
  <c r="AF37" i="6"/>
  <c r="AE79" i="6"/>
  <c r="AE38" i="6"/>
  <c r="AE37" i="6"/>
  <c r="AC40" i="6"/>
  <c r="AC77" i="6"/>
  <c r="AC37" i="6"/>
  <c r="AB40" i="6"/>
  <c r="AB38" i="6"/>
  <c r="AB76" i="6"/>
  <c r="AA40" i="6"/>
  <c r="AA38" i="6"/>
  <c r="AA37" i="6"/>
  <c r="Z79" i="6"/>
  <c r="Z38" i="6"/>
  <c r="Z37" i="6"/>
  <c r="X77" i="6"/>
  <c r="X37" i="6"/>
  <c r="W40" i="6"/>
  <c r="W38" i="6"/>
  <c r="W76" i="6"/>
  <c r="V40" i="6"/>
  <c r="V38" i="6"/>
  <c r="V37" i="6"/>
  <c r="U79" i="6"/>
  <c r="U38" i="6"/>
  <c r="U37" i="6"/>
  <c r="T40" i="6"/>
  <c r="T77" i="6"/>
  <c r="T37" i="6"/>
  <c r="S40" i="6"/>
  <c r="S38" i="6"/>
  <c r="AA42" i="6" l="1"/>
  <c r="AA81" i="6" s="1"/>
  <c r="AA41" i="6"/>
  <c r="AA80" i="6" s="1"/>
  <c r="CB40" i="6"/>
  <c r="X40" i="6"/>
  <c r="AY79" i="6"/>
  <c r="S99" i="6"/>
  <c r="S98" i="6"/>
  <c r="AY59" i="6"/>
  <c r="BT60" i="6"/>
  <c r="BT99" i="6" s="1"/>
  <c r="AG59" i="6"/>
  <c r="BJ60" i="6"/>
  <c r="BJ99" i="6" s="1"/>
  <c r="BI59" i="6"/>
  <c r="BI60" i="6"/>
  <c r="BE60" i="6"/>
  <c r="BE59" i="6"/>
  <c r="AS59" i="6"/>
  <c r="AS60" i="6"/>
  <c r="BU60" i="6"/>
  <c r="BU59" i="6"/>
  <c r="BM59" i="6"/>
  <c r="BM60" i="6"/>
  <c r="BV59" i="6"/>
  <c r="BV60" i="6"/>
  <c r="BL60" i="6"/>
  <c r="BL99" i="6" s="1"/>
  <c r="BL59" i="6"/>
  <c r="BB59" i="6"/>
  <c r="BB60" i="6"/>
  <c r="AR60" i="6"/>
  <c r="AR59" i="6"/>
  <c r="AI59" i="6"/>
  <c r="AI60" i="6"/>
  <c r="Z60" i="6"/>
  <c r="Z99" i="6" s="1"/>
  <c r="Z59" i="6"/>
  <c r="CB60" i="6"/>
  <c r="CB59" i="6"/>
  <c r="BX59" i="6"/>
  <c r="BX60" i="6"/>
  <c r="AA59" i="6"/>
  <c r="AA98" i="6" s="1"/>
  <c r="AA60" i="6"/>
  <c r="AA99" i="6" s="1"/>
  <c r="T60" i="6"/>
  <c r="T59" i="6"/>
  <c r="X60" i="6"/>
  <c r="X59" i="6"/>
  <c r="BC59" i="6"/>
  <c r="BC60" i="6"/>
  <c r="CE59" i="6"/>
  <c r="CE60" i="6"/>
  <c r="CD60" i="6"/>
  <c r="CD59" i="6"/>
  <c r="BR60" i="6"/>
  <c r="BR99" i="6" s="1"/>
  <c r="BR59" i="6"/>
  <c r="BR98" i="6" s="1"/>
  <c r="BG60" i="6"/>
  <c r="BG59" i="6"/>
  <c r="AW60" i="6"/>
  <c r="AW99" i="6" s="1"/>
  <c r="AW59" i="6"/>
  <c r="AW98" i="6" s="1"/>
  <c r="AM60" i="6"/>
  <c r="AM59" i="6"/>
  <c r="AE60" i="6"/>
  <c r="AE59" i="6"/>
  <c r="U60" i="6"/>
  <c r="U59" i="6"/>
  <c r="AQ60" i="6"/>
  <c r="AQ59" i="6"/>
  <c r="BK60" i="6"/>
  <c r="BK99" i="6" s="1"/>
  <c r="BK59" i="6"/>
  <c r="BK98" i="6" s="1"/>
  <c r="AL60" i="6"/>
  <c r="AL99" i="6" s="1"/>
  <c r="AL59" i="6"/>
  <c r="AL98" i="6" s="1"/>
  <c r="CA40" i="6"/>
  <c r="AY40" i="6"/>
  <c r="CD37" i="6"/>
  <c r="BP79" i="6"/>
  <c r="BT40" i="6"/>
  <c r="BX38" i="6"/>
  <c r="BV37" i="6"/>
  <c r="CE77" i="6"/>
  <c r="BJ40" i="6"/>
  <c r="BS38" i="6"/>
  <c r="BR37" i="6"/>
  <c r="BD40" i="6"/>
  <c r="BM38" i="6"/>
  <c r="BI38" i="6"/>
  <c r="CD40" i="6"/>
  <c r="BV40" i="6"/>
  <c r="BR40" i="6"/>
  <c r="BL40" i="6"/>
  <c r="BG40" i="6"/>
  <c r="BB40" i="6"/>
  <c r="AW40" i="6"/>
  <c r="AR40" i="6"/>
  <c r="AM40" i="6"/>
  <c r="AI40" i="6"/>
  <c r="AE40" i="6"/>
  <c r="Z40" i="6"/>
  <c r="U40" i="6"/>
  <c r="CB38" i="6"/>
  <c r="BU38" i="6"/>
  <c r="BQ38" i="6"/>
  <c r="BK38" i="6"/>
  <c r="BE38" i="6"/>
  <c r="BA38" i="6"/>
  <c r="AV38" i="6"/>
  <c r="AQ38" i="6"/>
  <c r="AL38" i="6"/>
  <c r="AH38" i="6"/>
  <c r="AC38" i="6"/>
  <c r="X38" i="6"/>
  <c r="T38" i="6"/>
  <c r="CA37" i="6"/>
  <c r="BT37" i="6"/>
  <c r="BP37" i="6"/>
  <c r="BJ37" i="6"/>
  <c r="BD37" i="6"/>
  <c r="AY37" i="6"/>
  <c r="AT37" i="6"/>
  <c r="AP37" i="6"/>
  <c r="AK37" i="6"/>
  <c r="AG37" i="6"/>
  <c r="AB37" i="6"/>
  <c r="W37" i="6"/>
  <c r="S79" i="6"/>
  <c r="CB79" i="6"/>
  <c r="BU79" i="6"/>
  <c r="BQ79" i="6"/>
  <c r="BK79" i="6"/>
  <c r="BE79" i="6"/>
  <c r="BA79" i="6"/>
  <c r="AV79" i="6"/>
  <c r="AQ79" i="6"/>
  <c r="AL79" i="6"/>
  <c r="AH79" i="6"/>
  <c r="AC79" i="6"/>
  <c r="X79" i="6"/>
  <c r="T79" i="6"/>
  <c r="CA77" i="6"/>
  <c r="BT77" i="6"/>
  <c r="BP77" i="6"/>
  <c r="BJ77" i="6"/>
  <c r="BD77" i="6"/>
  <c r="AY77" i="6"/>
  <c r="AT77" i="6"/>
  <c r="AP77" i="6"/>
  <c r="AK77" i="6"/>
  <c r="AG77" i="6"/>
  <c r="AB77" i="6"/>
  <c r="W77" i="6"/>
  <c r="CE76" i="6"/>
  <c r="BX76" i="6"/>
  <c r="BS76" i="6"/>
  <c r="BM76" i="6"/>
  <c r="BI76" i="6"/>
  <c r="BC76" i="6"/>
  <c r="AX76" i="6"/>
  <c r="AS76" i="6"/>
  <c r="AN76" i="6"/>
  <c r="AJ76" i="6"/>
  <c r="AF76" i="6"/>
  <c r="AA76" i="6"/>
  <c r="V76" i="6"/>
  <c r="S77" i="6"/>
  <c r="AT79" i="6"/>
  <c r="AP79" i="6"/>
  <c r="AK79" i="6"/>
  <c r="AG79" i="6"/>
  <c r="AB79" i="6"/>
  <c r="W79" i="6"/>
  <c r="BC77" i="6"/>
  <c r="AX77" i="6"/>
  <c r="AS77" i="6"/>
  <c r="AN77" i="6"/>
  <c r="AJ77" i="6"/>
  <c r="AF77" i="6"/>
  <c r="AA77" i="6"/>
  <c r="V77" i="6"/>
  <c r="BL76" i="6"/>
  <c r="BG76" i="6"/>
  <c r="BB76" i="6"/>
  <c r="AW76" i="6"/>
  <c r="AR76" i="6"/>
  <c r="AM76" i="6"/>
  <c r="AI76" i="6"/>
  <c r="AE76" i="6"/>
  <c r="Z76" i="6"/>
  <c r="U76" i="6"/>
  <c r="CE79" i="6"/>
  <c r="BX79" i="6"/>
  <c r="BS79" i="6"/>
  <c r="BM79" i="6"/>
  <c r="BI79" i="6"/>
  <c r="BC79" i="6"/>
  <c r="AX79" i="6"/>
  <c r="AS79" i="6"/>
  <c r="AN79" i="6"/>
  <c r="AJ79" i="6"/>
  <c r="AF79" i="6"/>
  <c r="AA79" i="6"/>
  <c r="V79" i="6"/>
  <c r="CD77" i="6"/>
  <c r="BV77" i="6"/>
  <c r="BR77" i="6"/>
  <c r="BL77" i="6"/>
  <c r="BG77" i="6"/>
  <c r="BB77" i="6"/>
  <c r="AW77" i="6"/>
  <c r="AR77" i="6"/>
  <c r="AM77" i="6"/>
  <c r="AI77" i="6"/>
  <c r="AE77" i="6"/>
  <c r="Z77" i="6"/>
  <c r="U77" i="6"/>
  <c r="CB76" i="6"/>
  <c r="BU76" i="6"/>
  <c r="BQ76" i="6"/>
  <c r="BK76" i="6"/>
  <c r="BE76" i="6"/>
  <c r="BA76" i="6"/>
  <c r="AV76" i="6"/>
  <c r="AQ76" i="6"/>
  <c r="AL76" i="6"/>
  <c r="AH76" i="6"/>
  <c r="AC76" i="6"/>
  <c r="X76" i="6"/>
  <c r="T76" i="6"/>
  <c r="R77" i="6"/>
  <c r="R79" i="6"/>
  <c r="R76" i="6"/>
  <c r="A38" i="6"/>
  <c r="A40" i="6"/>
  <c r="A37" i="6"/>
  <c r="R38" i="6"/>
  <c r="R40" i="6"/>
  <c r="R37" i="6"/>
  <c r="J38" i="6"/>
  <c r="BY82" i="6"/>
  <c r="L38" i="6"/>
  <c r="L37" i="6"/>
  <c r="K40" i="6"/>
  <c r="K38" i="6"/>
  <c r="K37" i="6"/>
  <c r="J40" i="6"/>
  <c r="J37" i="6"/>
  <c r="I40" i="6"/>
  <c r="I38" i="6"/>
  <c r="I37" i="6"/>
  <c r="H40" i="6"/>
  <c r="H38" i="6"/>
  <c r="H37" i="6"/>
  <c r="C40" i="6"/>
  <c r="C38" i="6"/>
  <c r="C37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R101" i="6"/>
  <c r="R102" i="6"/>
  <c r="AD81" i="6" l="1"/>
  <c r="AD82" i="6"/>
  <c r="T80" i="6"/>
  <c r="CC82" i="6"/>
  <c r="CC80" i="6"/>
  <c r="CC81" i="6"/>
  <c r="BY99" i="6"/>
  <c r="BY80" i="6"/>
  <c r="BY81" i="6"/>
  <c r="L40" i="6"/>
  <c r="Y80" i="6"/>
  <c r="BO80" i="6"/>
  <c r="BZ80" i="6"/>
  <c r="BZ82" i="6"/>
  <c r="BO82" i="6"/>
  <c r="BN80" i="6"/>
  <c r="BZ81" i="6"/>
  <c r="BO81" i="6"/>
  <c r="Y82" i="6"/>
  <c r="Y81" i="6"/>
  <c r="AU82" i="6"/>
  <c r="AU81" i="6"/>
  <c r="AU80" i="6"/>
  <c r="AZ82" i="6"/>
  <c r="AZ81" i="6"/>
  <c r="AZ80" i="6"/>
  <c r="B40" i="6"/>
  <c r="B38" i="6"/>
  <c r="B44" i="6"/>
  <c r="B37" i="6"/>
  <c r="BF82" i="6"/>
  <c r="BF81" i="6"/>
  <c r="BF80" i="6"/>
  <c r="BW80" i="6"/>
  <c r="BN82" i="6"/>
  <c r="BN81" i="6"/>
  <c r="BW81" i="6"/>
  <c r="BW82" i="6"/>
  <c r="BI104" i="6" l="1"/>
  <c r="AV104" i="6"/>
  <c r="S76" i="6"/>
  <c r="S37" i="6"/>
  <c r="L63" i="6"/>
  <c r="BZ102" i="6" s="1"/>
  <c r="J63" i="6"/>
  <c r="I63" i="6"/>
  <c r="H63" i="6"/>
  <c r="C63" i="6"/>
  <c r="L62" i="6"/>
  <c r="K63" i="6"/>
  <c r="J62" i="6"/>
  <c r="I62" i="6"/>
  <c r="H62" i="6"/>
  <c r="C62" i="6"/>
  <c r="CE63" i="6"/>
  <c r="CD63" i="6"/>
  <c r="CB63" i="6"/>
  <c r="CB102" i="6" s="1"/>
  <c r="CA63" i="6"/>
  <c r="CA102" i="6" s="1"/>
  <c r="BX63" i="6"/>
  <c r="BV63" i="6"/>
  <c r="BU63" i="6"/>
  <c r="BU102" i="6" s="1"/>
  <c r="BT63" i="6"/>
  <c r="BT102" i="6" s="1"/>
  <c r="BS63" i="6"/>
  <c r="BS102" i="6" s="1"/>
  <c r="BQ63" i="6"/>
  <c r="BQ102" i="6" s="1"/>
  <c r="BM63" i="6"/>
  <c r="BL63" i="6"/>
  <c r="BL102" i="6" s="1"/>
  <c r="BK63" i="6"/>
  <c r="BK102" i="6" s="1"/>
  <c r="BJ63" i="6"/>
  <c r="BJ102" i="6" s="1"/>
  <c r="BI63" i="6"/>
  <c r="BG63" i="6"/>
  <c r="BE63" i="6"/>
  <c r="BD63" i="6"/>
  <c r="BC63" i="6"/>
  <c r="BB63" i="6"/>
  <c r="BA63" i="6"/>
  <c r="BA102" i="6" s="1"/>
  <c r="AY63" i="6"/>
  <c r="AX63" i="6"/>
  <c r="AX102" i="6" s="1"/>
  <c r="AW63" i="6"/>
  <c r="AW102" i="6" s="1"/>
  <c r="AV63" i="6"/>
  <c r="AT63" i="6"/>
  <c r="AS63" i="6"/>
  <c r="AR63" i="6"/>
  <c r="AQ63" i="6"/>
  <c r="AQ102" i="6" s="1"/>
  <c r="AN63" i="6"/>
  <c r="AM63" i="6"/>
  <c r="AJ63" i="6"/>
  <c r="AJ102" i="6" s="1"/>
  <c r="AI63" i="6"/>
  <c r="AH63" i="6"/>
  <c r="AG63" i="6"/>
  <c r="AG102" i="6" s="1"/>
  <c r="AE63" i="6"/>
  <c r="AC63" i="6"/>
  <c r="AB63" i="6"/>
  <c r="AA63" i="6"/>
  <c r="AA102" i="6" s="1"/>
  <c r="Z63" i="6"/>
  <c r="Z102" i="6" s="1"/>
  <c r="X63" i="6"/>
  <c r="W63" i="6"/>
  <c r="V63" i="6"/>
  <c r="V102" i="6" s="1"/>
  <c r="U63" i="6"/>
  <c r="U102" i="6" s="1"/>
  <c r="T63" i="6"/>
  <c r="T102" i="6" s="1"/>
  <c r="S63" i="6"/>
  <c r="S102" i="6" s="1"/>
  <c r="L61" i="6"/>
  <c r="AO100" i="6" s="1"/>
  <c r="K62" i="6"/>
  <c r="J61" i="6"/>
  <c r="I61" i="6"/>
  <c r="H61" i="6"/>
  <c r="C61" i="6"/>
  <c r="CE62" i="6"/>
  <c r="CD62" i="6"/>
  <c r="CB62" i="6"/>
  <c r="CA62" i="6"/>
  <c r="CA101" i="6" s="1"/>
  <c r="BX62" i="6"/>
  <c r="BV62" i="6"/>
  <c r="BU62" i="6"/>
  <c r="BT62" i="6"/>
  <c r="BT101" i="6" s="1"/>
  <c r="BS62" i="6"/>
  <c r="BS101" i="6" s="1"/>
  <c r="BQ62" i="6"/>
  <c r="BQ101" i="6" s="1"/>
  <c r="BM62" i="6"/>
  <c r="BL62" i="6"/>
  <c r="BL101" i="6" s="1"/>
  <c r="BK62" i="6"/>
  <c r="BK101" i="6" s="1"/>
  <c r="BJ62" i="6"/>
  <c r="BJ101" i="6" s="1"/>
  <c r="BI62" i="6"/>
  <c r="BG62" i="6"/>
  <c r="BE62" i="6"/>
  <c r="BD62" i="6"/>
  <c r="BC62" i="6"/>
  <c r="BB62" i="6"/>
  <c r="BA62" i="6"/>
  <c r="AY62" i="6"/>
  <c r="AX62" i="6"/>
  <c r="AW62" i="6"/>
  <c r="AW101" i="6" s="1"/>
  <c r="AV62" i="6"/>
  <c r="AT62" i="6"/>
  <c r="AS62" i="6"/>
  <c r="AR62" i="6"/>
  <c r="AQ62" i="6"/>
  <c r="AN62" i="6"/>
  <c r="AM62" i="6"/>
  <c r="AJ62" i="6"/>
  <c r="AI62" i="6"/>
  <c r="AH62" i="6"/>
  <c r="AG62" i="6"/>
  <c r="AG101" i="6" s="1"/>
  <c r="AE62" i="6"/>
  <c r="AC62" i="6"/>
  <c r="AB62" i="6"/>
  <c r="AA62" i="6"/>
  <c r="AA101" i="6" s="1"/>
  <c r="Z62" i="6"/>
  <c r="Z101" i="6" s="1"/>
  <c r="X62" i="6"/>
  <c r="W62" i="6"/>
  <c r="V62" i="6"/>
  <c r="V101" i="6" s="1"/>
  <c r="U62" i="6"/>
  <c r="U101" i="6" s="1"/>
  <c r="T62" i="6"/>
  <c r="S62" i="6"/>
  <c r="S101" i="6" s="1"/>
  <c r="L60" i="6"/>
  <c r="K61" i="6"/>
  <c r="BY100" i="6" s="1"/>
  <c r="J60" i="6"/>
  <c r="I60" i="6"/>
  <c r="H60" i="6"/>
  <c r="C60" i="6"/>
  <c r="CE61" i="6"/>
  <c r="CD61" i="6"/>
  <c r="CB61" i="6"/>
  <c r="CA61" i="6"/>
  <c r="CA100" i="6" s="1"/>
  <c r="BX61" i="6"/>
  <c r="BV61" i="6"/>
  <c r="BU61" i="6"/>
  <c r="BT61" i="6"/>
  <c r="BT100" i="6" s="1"/>
  <c r="BS61" i="6"/>
  <c r="BS100" i="6" s="1"/>
  <c r="BQ61" i="6"/>
  <c r="BM61" i="6"/>
  <c r="BL61" i="6"/>
  <c r="BL100" i="6" s="1"/>
  <c r="BK61" i="6"/>
  <c r="BK100" i="6" s="1"/>
  <c r="BJ61" i="6"/>
  <c r="BJ100" i="6" s="1"/>
  <c r="BI61" i="6"/>
  <c r="BG61" i="6"/>
  <c r="BE61" i="6"/>
  <c r="BD61" i="6"/>
  <c r="BC61" i="6"/>
  <c r="BB61" i="6"/>
  <c r="BA61" i="6"/>
  <c r="AY61" i="6"/>
  <c r="AX61" i="6"/>
  <c r="AW61" i="6"/>
  <c r="AW100" i="6" s="1"/>
  <c r="AV61" i="6"/>
  <c r="AT61" i="6"/>
  <c r="AS61" i="6"/>
  <c r="AR61" i="6"/>
  <c r="AQ61" i="6"/>
  <c r="AN61" i="6"/>
  <c r="AM61" i="6"/>
  <c r="AJ61" i="6"/>
  <c r="AI61" i="6"/>
  <c r="AH61" i="6"/>
  <c r="AG61" i="6"/>
  <c r="AE61" i="6"/>
  <c r="AC61" i="6"/>
  <c r="AB61" i="6"/>
  <c r="AA61" i="6"/>
  <c r="AA100" i="6" s="1"/>
  <c r="Z61" i="6"/>
  <c r="Z100" i="6" s="1"/>
  <c r="X61" i="6"/>
  <c r="W61" i="6"/>
  <c r="V61" i="6"/>
  <c r="V100" i="6" s="1"/>
  <c r="U61" i="6"/>
  <c r="T61" i="6"/>
  <c r="S61" i="6"/>
  <c r="S100" i="6" s="1"/>
  <c r="L59" i="6"/>
  <c r="AO98" i="6" s="1"/>
  <c r="K59" i="6"/>
  <c r="BY98" i="6" s="1"/>
  <c r="J59" i="6"/>
  <c r="I59" i="6"/>
  <c r="H59" i="6"/>
  <c r="C59" i="6"/>
  <c r="CE58" i="6"/>
  <c r="CD58" i="6"/>
  <c r="CB58" i="6"/>
  <c r="CA58" i="6"/>
  <c r="CA97" i="6" s="1"/>
  <c r="BX58" i="6"/>
  <c r="BV58" i="6"/>
  <c r="BU58" i="6"/>
  <c r="BT58" i="6"/>
  <c r="BT97" i="6" s="1"/>
  <c r="BS58" i="6"/>
  <c r="BS97" i="6" s="1"/>
  <c r="BQ58" i="6"/>
  <c r="BM58" i="6"/>
  <c r="BL58" i="6"/>
  <c r="BL97" i="6" s="1"/>
  <c r="BK58" i="6"/>
  <c r="BK97" i="6" s="1"/>
  <c r="BJ58" i="6"/>
  <c r="BJ97" i="6" s="1"/>
  <c r="BI58" i="6"/>
  <c r="BG58" i="6"/>
  <c r="BE58" i="6"/>
  <c r="BD58" i="6"/>
  <c r="BC58" i="6"/>
  <c r="BB58" i="6"/>
  <c r="BA58" i="6"/>
  <c r="AY58" i="6"/>
  <c r="AX58" i="6"/>
  <c r="AW58" i="6"/>
  <c r="AW97" i="6" s="1"/>
  <c r="AV58" i="6"/>
  <c r="AT58" i="6"/>
  <c r="AS58" i="6"/>
  <c r="AR58" i="6"/>
  <c r="AQ58" i="6"/>
  <c r="AN58" i="6"/>
  <c r="AM58" i="6"/>
  <c r="AM97" i="6" s="1"/>
  <c r="AJ58" i="6"/>
  <c r="AI58" i="6"/>
  <c r="AH58" i="6"/>
  <c r="AG58" i="6"/>
  <c r="AE58" i="6"/>
  <c r="AC58" i="6"/>
  <c r="AB58" i="6"/>
  <c r="AA58" i="6"/>
  <c r="AA97" i="6" s="1"/>
  <c r="Z58" i="6"/>
  <c r="Z97" i="6" s="1"/>
  <c r="X58" i="6"/>
  <c r="W58" i="6"/>
  <c r="V58" i="6"/>
  <c r="U58" i="6"/>
  <c r="T58" i="6"/>
  <c r="S58" i="6"/>
  <c r="S97" i="6" s="1"/>
  <c r="L58" i="6"/>
  <c r="K58" i="6"/>
  <c r="BY97" i="6" s="1"/>
  <c r="J58" i="6"/>
  <c r="I58" i="6"/>
  <c r="H58" i="6"/>
  <c r="C58" i="6"/>
  <c r="CE57" i="6"/>
  <c r="CD57" i="6"/>
  <c r="CB57" i="6"/>
  <c r="CA57" i="6"/>
  <c r="CA96" i="6" s="1"/>
  <c r="BX57" i="6"/>
  <c r="BV57" i="6"/>
  <c r="BU57" i="6"/>
  <c r="BT57" i="6"/>
  <c r="BT96" i="6" s="1"/>
  <c r="BS57" i="6"/>
  <c r="BS96" i="6" s="1"/>
  <c r="BQ57" i="6"/>
  <c r="BM57" i="6"/>
  <c r="BL57" i="6"/>
  <c r="BL96" i="6" s="1"/>
  <c r="BK57" i="6"/>
  <c r="BK96" i="6" s="1"/>
  <c r="BJ57" i="6"/>
  <c r="BJ96" i="6" s="1"/>
  <c r="BI57" i="6"/>
  <c r="BG57" i="6"/>
  <c r="BE57" i="6"/>
  <c r="BD57" i="6"/>
  <c r="BC57" i="6"/>
  <c r="BB57" i="6"/>
  <c r="BA57" i="6"/>
  <c r="AY57" i="6"/>
  <c r="AX57" i="6"/>
  <c r="AW57" i="6"/>
  <c r="AW96" i="6" s="1"/>
  <c r="AV57" i="6"/>
  <c r="AT57" i="6"/>
  <c r="AS57" i="6"/>
  <c r="AR57" i="6"/>
  <c r="AQ57" i="6"/>
  <c r="AN57" i="6"/>
  <c r="AM57" i="6"/>
  <c r="AJ57" i="6"/>
  <c r="AI57" i="6"/>
  <c r="AH57" i="6"/>
  <c r="AG57" i="6"/>
  <c r="AE57" i="6"/>
  <c r="AC57" i="6"/>
  <c r="AB57" i="6"/>
  <c r="AA57" i="6"/>
  <c r="AA96" i="6" s="1"/>
  <c r="Z57" i="6"/>
  <c r="Z96" i="6" s="1"/>
  <c r="X57" i="6"/>
  <c r="W57" i="6"/>
  <c r="V57" i="6"/>
  <c r="U57" i="6"/>
  <c r="T57" i="6"/>
  <c r="S57" i="6"/>
  <c r="S96" i="6" s="1"/>
  <c r="L57" i="6"/>
  <c r="AO96" i="6" s="1"/>
  <c r="K57" i="6"/>
  <c r="BY96" i="6" s="1"/>
  <c r="J57" i="6"/>
  <c r="I57" i="6"/>
  <c r="H57" i="6"/>
  <c r="C57" i="6"/>
  <c r="CE56" i="6"/>
  <c r="CD56" i="6"/>
  <c r="CB56" i="6"/>
  <c r="CA56" i="6"/>
  <c r="CA95" i="6" s="1"/>
  <c r="BX56" i="6"/>
  <c r="BV56" i="6"/>
  <c r="BU56" i="6"/>
  <c r="BT56" i="6"/>
  <c r="BT95" i="6" s="1"/>
  <c r="BS56" i="6"/>
  <c r="BS95" i="6" s="1"/>
  <c r="BQ56" i="6"/>
  <c r="BM56" i="6"/>
  <c r="BL56" i="6"/>
  <c r="BL95" i="6" s="1"/>
  <c r="BK56" i="6"/>
  <c r="BK95" i="6" s="1"/>
  <c r="BJ56" i="6"/>
  <c r="BJ95" i="6" s="1"/>
  <c r="BI56" i="6"/>
  <c r="BG56" i="6"/>
  <c r="BE56" i="6"/>
  <c r="BD56" i="6"/>
  <c r="BC56" i="6"/>
  <c r="BB56" i="6"/>
  <c r="BA56" i="6"/>
  <c r="AY56" i="6"/>
  <c r="AX56" i="6"/>
  <c r="AW56" i="6"/>
  <c r="AW95" i="6" s="1"/>
  <c r="AV56" i="6"/>
  <c r="AT56" i="6"/>
  <c r="AS56" i="6"/>
  <c r="AR56" i="6"/>
  <c r="AQ56" i="6"/>
  <c r="AN56" i="6"/>
  <c r="AM56" i="6"/>
  <c r="AJ56" i="6"/>
  <c r="AI56" i="6"/>
  <c r="AH56" i="6"/>
  <c r="AG56" i="6"/>
  <c r="AE56" i="6"/>
  <c r="AC56" i="6"/>
  <c r="AB56" i="6"/>
  <c r="AA56" i="6"/>
  <c r="AA95" i="6" s="1"/>
  <c r="Z56" i="6"/>
  <c r="Z95" i="6" s="1"/>
  <c r="X56" i="6"/>
  <c r="W56" i="6"/>
  <c r="V56" i="6"/>
  <c r="U56" i="6"/>
  <c r="T56" i="6"/>
  <c r="S56" i="6"/>
  <c r="S95" i="6" s="1"/>
  <c r="L56" i="6"/>
  <c r="K56" i="6"/>
  <c r="BY95" i="6" s="1"/>
  <c r="J56" i="6"/>
  <c r="I56" i="6"/>
  <c r="H56" i="6"/>
  <c r="C56" i="6"/>
  <c r="CE55" i="6"/>
  <c r="CD55" i="6"/>
  <c r="CB55" i="6"/>
  <c r="CA55" i="6"/>
  <c r="CA94" i="6" s="1"/>
  <c r="BX55" i="6"/>
  <c r="BV55" i="6"/>
  <c r="BU55" i="6"/>
  <c r="BT55" i="6"/>
  <c r="BT94" i="6" s="1"/>
  <c r="BS55" i="6"/>
  <c r="BS94" i="6" s="1"/>
  <c r="BQ55" i="6"/>
  <c r="BP55" i="6"/>
  <c r="BP94" i="6" s="1"/>
  <c r="BM55" i="6"/>
  <c r="BL55" i="6"/>
  <c r="BL94" i="6" s="1"/>
  <c r="BK55" i="6"/>
  <c r="BK94" i="6" s="1"/>
  <c r="BJ55" i="6"/>
  <c r="BJ94" i="6" s="1"/>
  <c r="BI55" i="6"/>
  <c r="BG55" i="6"/>
  <c r="BE55" i="6"/>
  <c r="BD55" i="6"/>
  <c r="BC55" i="6"/>
  <c r="BB55" i="6"/>
  <c r="BA55" i="6"/>
  <c r="AY55" i="6"/>
  <c r="AX55" i="6"/>
  <c r="AW55" i="6"/>
  <c r="AW94" i="6" s="1"/>
  <c r="AV55" i="6"/>
  <c r="AT55" i="6"/>
  <c r="AS55" i="6"/>
  <c r="AR55" i="6"/>
  <c r="AQ55" i="6"/>
  <c r="AN55" i="6"/>
  <c r="AM55" i="6"/>
  <c r="AJ55" i="6"/>
  <c r="AI55" i="6"/>
  <c r="AH55" i="6"/>
  <c r="AG55" i="6"/>
  <c r="AE55" i="6"/>
  <c r="AC55" i="6"/>
  <c r="AB55" i="6"/>
  <c r="AA55" i="6"/>
  <c r="AA94" i="6" s="1"/>
  <c r="Z55" i="6"/>
  <c r="Z94" i="6" s="1"/>
  <c r="X55" i="6"/>
  <c r="W55" i="6"/>
  <c r="V55" i="6"/>
  <c r="U55" i="6"/>
  <c r="T55" i="6"/>
  <c r="S55" i="6"/>
  <c r="S94" i="6" s="1"/>
  <c r="L55" i="6"/>
  <c r="K55" i="6"/>
  <c r="BY94" i="6" s="1"/>
  <c r="J55" i="6"/>
  <c r="I55" i="6"/>
  <c r="H55" i="6"/>
  <c r="C55" i="6"/>
  <c r="CE54" i="6"/>
  <c r="CD54" i="6"/>
  <c r="CB54" i="6"/>
  <c r="CA54" i="6"/>
  <c r="CA93" i="6" s="1"/>
  <c r="BX54" i="6"/>
  <c r="BV54" i="6"/>
  <c r="BU54" i="6"/>
  <c r="BT54" i="6"/>
  <c r="BT93" i="6" s="1"/>
  <c r="BS54" i="6"/>
  <c r="BS93" i="6" s="1"/>
  <c r="BQ54" i="6"/>
  <c r="BP54" i="6"/>
  <c r="BP93" i="6" s="1"/>
  <c r="BM54" i="6"/>
  <c r="BL54" i="6"/>
  <c r="BL93" i="6" s="1"/>
  <c r="BK54" i="6"/>
  <c r="BK93" i="6" s="1"/>
  <c r="BJ54" i="6"/>
  <c r="BJ93" i="6" s="1"/>
  <c r="BI54" i="6"/>
  <c r="BG54" i="6"/>
  <c r="BE54" i="6"/>
  <c r="BD54" i="6"/>
  <c r="BC54" i="6"/>
  <c r="BB54" i="6"/>
  <c r="BA54" i="6"/>
  <c r="AY54" i="6"/>
  <c r="AX54" i="6"/>
  <c r="AW54" i="6"/>
  <c r="AW93" i="6" s="1"/>
  <c r="AV54" i="6"/>
  <c r="AT54" i="6"/>
  <c r="AS54" i="6"/>
  <c r="AR54" i="6"/>
  <c r="AQ54" i="6"/>
  <c r="AN54" i="6"/>
  <c r="AM54" i="6"/>
  <c r="AJ54" i="6"/>
  <c r="AI54" i="6"/>
  <c r="AH54" i="6"/>
  <c r="AG54" i="6"/>
  <c r="AE54" i="6"/>
  <c r="AC54" i="6"/>
  <c r="AB54" i="6"/>
  <c r="AA54" i="6"/>
  <c r="AA93" i="6" s="1"/>
  <c r="Z54" i="6"/>
  <c r="Z93" i="6" s="1"/>
  <c r="X54" i="6"/>
  <c r="W54" i="6"/>
  <c r="V54" i="6"/>
  <c r="U54" i="6"/>
  <c r="T54" i="6"/>
  <c r="S54" i="6"/>
  <c r="S93" i="6" s="1"/>
  <c r="L54" i="6"/>
  <c r="K54" i="6"/>
  <c r="BY93" i="6" s="1"/>
  <c r="J54" i="6"/>
  <c r="I54" i="6"/>
  <c r="H54" i="6"/>
  <c r="C54" i="6"/>
  <c r="CE53" i="6"/>
  <c r="CD53" i="6"/>
  <c r="CB53" i="6"/>
  <c r="CA53" i="6"/>
  <c r="CA92" i="6" s="1"/>
  <c r="BX53" i="6"/>
  <c r="BV53" i="6"/>
  <c r="BU53" i="6"/>
  <c r="BT53" i="6"/>
  <c r="BT92" i="6" s="1"/>
  <c r="BS53" i="6"/>
  <c r="BS92" i="6" s="1"/>
  <c r="BQ53" i="6"/>
  <c r="BP53" i="6"/>
  <c r="BP92" i="6" s="1"/>
  <c r="BM53" i="6"/>
  <c r="BL53" i="6"/>
  <c r="BL92" i="6" s="1"/>
  <c r="BK53" i="6"/>
  <c r="BK92" i="6" s="1"/>
  <c r="BJ53" i="6"/>
  <c r="BJ92" i="6" s="1"/>
  <c r="BI53" i="6"/>
  <c r="BG53" i="6"/>
  <c r="BE53" i="6"/>
  <c r="BD53" i="6"/>
  <c r="BC53" i="6"/>
  <c r="BB53" i="6"/>
  <c r="BA53" i="6"/>
  <c r="AY53" i="6"/>
  <c r="AX53" i="6"/>
  <c r="AW53" i="6"/>
  <c r="AW92" i="6" s="1"/>
  <c r="AV53" i="6"/>
  <c r="AT53" i="6"/>
  <c r="AS53" i="6"/>
  <c r="AR53" i="6"/>
  <c r="AQ53" i="6"/>
  <c r="AN53" i="6"/>
  <c r="AM53" i="6"/>
  <c r="AJ53" i="6"/>
  <c r="AI53" i="6"/>
  <c r="AH53" i="6"/>
  <c r="AG53" i="6"/>
  <c r="AE53" i="6"/>
  <c r="AC53" i="6"/>
  <c r="AB53" i="6"/>
  <c r="AA53" i="6"/>
  <c r="AA92" i="6" s="1"/>
  <c r="Z53" i="6"/>
  <c r="Z92" i="6" s="1"/>
  <c r="X53" i="6"/>
  <c r="W53" i="6"/>
  <c r="V53" i="6"/>
  <c r="U53" i="6"/>
  <c r="T53" i="6"/>
  <c r="S53" i="6"/>
  <c r="S92" i="6" s="1"/>
  <c r="L53" i="6"/>
  <c r="K53" i="6"/>
  <c r="BY92" i="6" s="1"/>
  <c r="J53" i="6"/>
  <c r="I53" i="6"/>
  <c r="H53" i="6"/>
  <c r="C53" i="6"/>
  <c r="CE52" i="6"/>
  <c r="CD52" i="6"/>
  <c r="CB52" i="6"/>
  <c r="CA52" i="6"/>
  <c r="CA91" i="6" s="1"/>
  <c r="BX52" i="6"/>
  <c r="BV52" i="6"/>
  <c r="BU52" i="6"/>
  <c r="BT52" i="6"/>
  <c r="BT91" i="6" s="1"/>
  <c r="BS52" i="6"/>
  <c r="BS91" i="6" s="1"/>
  <c r="BQ52" i="6"/>
  <c r="BP52" i="6"/>
  <c r="BP91" i="6" s="1"/>
  <c r="BM52" i="6"/>
  <c r="BL52" i="6"/>
  <c r="BL91" i="6" s="1"/>
  <c r="BK52" i="6"/>
  <c r="BK91" i="6" s="1"/>
  <c r="BJ52" i="6"/>
  <c r="BJ91" i="6" s="1"/>
  <c r="BI52" i="6"/>
  <c r="BG52" i="6"/>
  <c r="BE52" i="6"/>
  <c r="BD52" i="6"/>
  <c r="BC52" i="6"/>
  <c r="BB52" i="6"/>
  <c r="BA52" i="6"/>
  <c r="AY52" i="6"/>
  <c r="AX52" i="6"/>
  <c r="AW52" i="6"/>
  <c r="AW91" i="6" s="1"/>
  <c r="AV52" i="6"/>
  <c r="AT52" i="6"/>
  <c r="AS52" i="6"/>
  <c r="AR52" i="6"/>
  <c r="AQ52" i="6"/>
  <c r="AN52" i="6"/>
  <c r="AM52" i="6"/>
  <c r="AJ52" i="6"/>
  <c r="AI52" i="6"/>
  <c r="AH52" i="6"/>
  <c r="AG52" i="6"/>
  <c r="AE52" i="6"/>
  <c r="AC52" i="6"/>
  <c r="AB52" i="6"/>
  <c r="AA52" i="6"/>
  <c r="AA91" i="6" s="1"/>
  <c r="Z52" i="6"/>
  <c r="Z91" i="6" s="1"/>
  <c r="X52" i="6"/>
  <c r="W52" i="6"/>
  <c r="V52" i="6"/>
  <c r="U52" i="6"/>
  <c r="T52" i="6"/>
  <c r="S52" i="6"/>
  <c r="S91" i="6" s="1"/>
  <c r="L52" i="6"/>
  <c r="K52" i="6"/>
  <c r="BY91" i="6" s="1"/>
  <c r="J52" i="6"/>
  <c r="I52" i="6"/>
  <c r="H52" i="6"/>
  <c r="C52" i="6"/>
  <c r="CE51" i="6"/>
  <c r="CD51" i="6"/>
  <c r="CB51" i="6"/>
  <c r="CA51" i="6"/>
  <c r="CA90" i="6" s="1"/>
  <c r="BX51" i="6"/>
  <c r="BV51" i="6"/>
  <c r="BU51" i="6"/>
  <c r="BT51" i="6"/>
  <c r="BT90" i="6" s="1"/>
  <c r="BS51" i="6"/>
  <c r="BS90" i="6" s="1"/>
  <c r="BQ51" i="6"/>
  <c r="BP51" i="6"/>
  <c r="BP90" i="6" s="1"/>
  <c r="BM51" i="6"/>
  <c r="BL51" i="6"/>
  <c r="BL90" i="6" s="1"/>
  <c r="BK51" i="6"/>
  <c r="BK90" i="6" s="1"/>
  <c r="BJ51" i="6"/>
  <c r="BJ90" i="6" s="1"/>
  <c r="BI51" i="6"/>
  <c r="BG51" i="6"/>
  <c r="BE51" i="6"/>
  <c r="BD51" i="6"/>
  <c r="BC51" i="6"/>
  <c r="BB51" i="6"/>
  <c r="BA51" i="6"/>
  <c r="AY51" i="6"/>
  <c r="AX51" i="6"/>
  <c r="AW51" i="6"/>
  <c r="AW90" i="6" s="1"/>
  <c r="AV51" i="6"/>
  <c r="AT51" i="6"/>
  <c r="AS51" i="6"/>
  <c r="AR51" i="6"/>
  <c r="AQ51" i="6"/>
  <c r="AN51" i="6"/>
  <c r="AM51" i="6"/>
  <c r="AJ51" i="6"/>
  <c r="AI51" i="6"/>
  <c r="AH51" i="6"/>
  <c r="AG51" i="6"/>
  <c r="AE51" i="6"/>
  <c r="AC51" i="6"/>
  <c r="AB51" i="6"/>
  <c r="AA51" i="6"/>
  <c r="AA90" i="6" s="1"/>
  <c r="Z51" i="6"/>
  <c r="Z90" i="6" s="1"/>
  <c r="X51" i="6"/>
  <c r="W51" i="6"/>
  <c r="V51" i="6"/>
  <c r="U51" i="6"/>
  <c r="T51" i="6"/>
  <c r="S51" i="6"/>
  <c r="S90" i="6" s="1"/>
  <c r="L51" i="6"/>
  <c r="AO90" i="6" s="1"/>
  <c r="K51" i="6"/>
  <c r="BY90" i="6" s="1"/>
  <c r="J51" i="6"/>
  <c r="I51" i="6"/>
  <c r="H51" i="6"/>
  <c r="C51" i="6"/>
  <c r="CE50" i="6"/>
  <c r="CD50" i="6"/>
  <c r="CB50" i="6"/>
  <c r="CA50" i="6"/>
  <c r="CA89" i="6" s="1"/>
  <c r="BX50" i="6"/>
  <c r="BV50" i="6"/>
  <c r="BU50" i="6"/>
  <c r="BT50" i="6"/>
  <c r="BT89" i="6" s="1"/>
  <c r="BS50" i="6"/>
  <c r="BS89" i="6" s="1"/>
  <c r="BQ50" i="6"/>
  <c r="BP50" i="6"/>
  <c r="BP89" i="6" s="1"/>
  <c r="BM50" i="6"/>
  <c r="BL50" i="6"/>
  <c r="BL89" i="6" s="1"/>
  <c r="BK50" i="6"/>
  <c r="BK89" i="6" s="1"/>
  <c r="BJ50" i="6"/>
  <c r="BJ89" i="6" s="1"/>
  <c r="BI50" i="6"/>
  <c r="BG50" i="6"/>
  <c r="BE50" i="6"/>
  <c r="BD50" i="6"/>
  <c r="BC50" i="6"/>
  <c r="BB50" i="6"/>
  <c r="BA50" i="6"/>
  <c r="AY50" i="6"/>
  <c r="AX50" i="6"/>
  <c r="AW50" i="6"/>
  <c r="AW89" i="6" s="1"/>
  <c r="AV50" i="6"/>
  <c r="AT50" i="6"/>
  <c r="AS50" i="6"/>
  <c r="AR50" i="6"/>
  <c r="AQ50" i="6"/>
  <c r="AN50" i="6"/>
  <c r="AM50" i="6"/>
  <c r="AJ50" i="6"/>
  <c r="AI50" i="6"/>
  <c r="AH50" i="6"/>
  <c r="AG50" i="6"/>
  <c r="AE50" i="6"/>
  <c r="AC50" i="6"/>
  <c r="AB50" i="6"/>
  <c r="AA50" i="6"/>
  <c r="AA89" i="6" s="1"/>
  <c r="Z50" i="6"/>
  <c r="Z89" i="6" s="1"/>
  <c r="X50" i="6"/>
  <c r="W50" i="6"/>
  <c r="V50" i="6"/>
  <c r="U50" i="6"/>
  <c r="T50" i="6"/>
  <c r="S50" i="6"/>
  <c r="S89" i="6" s="1"/>
  <c r="L50" i="6"/>
  <c r="AO89" i="6" s="1"/>
  <c r="K50" i="6"/>
  <c r="BY89" i="6" s="1"/>
  <c r="J50" i="6"/>
  <c r="I50" i="6"/>
  <c r="H50" i="6"/>
  <c r="C50" i="6"/>
  <c r="CE49" i="6"/>
  <c r="CD49" i="6"/>
  <c r="CB49" i="6"/>
  <c r="CA49" i="6"/>
  <c r="CA88" i="6" s="1"/>
  <c r="BX49" i="6"/>
  <c r="BV49" i="6"/>
  <c r="BU49" i="6"/>
  <c r="BT49" i="6"/>
  <c r="BT88" i="6" s="1"/>
  <c r="BS49" i="6"/>
  <c r="BS88" i="6" s="1"/>
  <c r="BQ49" i="6"/>
  <c r="BP49" i="6"/>
  <c r="BP88" i="6" s="1"/>
  <c r="BM49" i="6"/>
  <c r="BL49" i="6"/>
  <c r="BL88" i="6" s="1"/>
  <c r="BK49" i="6"/>
  <c r="BK88" i="6" s="1"/>
  <c r="BJ49" i="6"/>
  <c r="BJ88" i="6" s="1"/>
  <c r="BI49" i="6"/>
  <c r="BG49" i="6"/>
  <c r="BE49" i="6"/>
  <c r="BD49" i="6"/>
  <c r="BC49" i="6"/>
  <c r="BB49" i="6"/>
  <c r="BA49" i="6"/>
  <c r="AY49" i="6"/>
  <c r="AX49" i="6"/>
  <c r="AW49" i="6"/>
  <c r="AW88" i="6" s="1"/>
  <c r="AV49" i="6"/>
  <c r="AT49" i="6"/>
  <c r="AS49" i="6"/>
  <c r="AR49" i="6"/>
  <c r="AQ49" i="6"/>
  <c r="AN49" i="6"/>
  <c r="AM49" i="6"/>
  <c r="AJ49" i="6"/>
  <c r="AI49" i="6"/>
  <c r="AH49" i="6"/>
  <c r="AG49" i="6"/>
  <c r="AE49" i="6"/>
  <c r="AC49" i="6"/>
  <c r="AB49" i="6"/>
  <c r="AA49" i="6"/>
  <c r="AA88" i="6" s="1"/>
  <c r="Z49" i="6"/>
  <c r="Z88" i="6" s="1"/>
  <c r="X49" i="6"/>
  <c r="W49" i="6"/>
  <c r="V49" i="6"/>
  <c r="U49" i="6"/>
  <c r="T49" i="6"/>
  <c r="S49" i="6"/>
  <c r="S88" i="6" s="1"/>
  <c r="L49" i="6"/>
  <c r="AO88" i="6" s="1"/>
  <c r="K49" i="6"/>
  <c r="BY88" i="6" s="1"/>
  <c r="J49" i="6"/>
  <c r="I49" i="6"/>
  <c r="H49" i="6"/>
  <c r="C49" i="6"/>
  <c r="CE48" i="6"/>
  <c r="CD48" i="6"/>
  <c r="CB48" i="6"/>
  <c r="CA48" i="6"/>
  <c r="CA87" i="6" s="1"/>
  <c r="BX48" i="6"/>
  <c r="BV48" i="6"/>
  <c r="BU48" i="6"/>
  <c r="BT48" i="6"/>
  <c r="BT87" i="6" s="1"/>
  <c r="BS48" i="6"/>
  <c r="BS87" i="6" s="1"/>
  <c r="BQ48" i="6"/>
  <c r="BP48" i="6"/>
  <c r="BP87" i="6" s="1"/>
  <c r="BM48" i="6"/>
  <c r="BL48" i="6"/>
  <c r="BL87" i="6" s="1"/>
  <c r="BK48" i="6"/>
  <c r="BK87" i="6" s="1"/>
  <c r="BJ48" i="6"/>
  <c r="BJ87" i="6" s="1"/>
  <c r="BI48" i="6"/>
  <c r="BG48" i="6"/>
  <c r="BE48" i="6"/>
  <c r="BD48" i="6"/>
  <c r="BC48" i="6"/>
  <c r="BB48" i="6"/>
  <c r="BA48" i="6"/>
  <c r="AY48" i="6"/>
  <c r="AX48" i="6"/>
  <c r="AW48" i="6"/>
  <c r="AW87" i="6" s="1"/>
  <c r="AV48" i="6"/>
  <c r="AT48" i="6"/>
  <c r="AS48" i="6"/>
  <c r="AR48" i="6"/>
  <c r="AQ48" i="6"/>
  <c r="AN48" i="6"/>
  <c r="AM48" i="6"/>
  <c r="AJ48" i="6"/>
  <c r="AI48" i="6"/>
  <c r="AH48" i="6"/>
  <c r="AG48" i="6"/>
  <c r="AE48" i="6"/>
  <c r="AC48" i="6"/>
  <c r="AB48" i="6"/>
  <c r="AA48" i="6"/>
  <c r="AA87" i="6" s="1"/>
  <c r="Z48" i="6"/>
  <c r="Z87" i="6" s="1"/>
  <c r="X48" i="6"/>
  <c r="W48" i="6"/>
  <c r="V48" i="6"/>
  <c r="U48" i="6"/>
  <c r="T48" i="6"/>
  <c r="S48" i="6"/>
  <c r="S87" i="6" s="1"/>
  <c r="L48" i="6"/>
  <c r="AO87" i="6" s="1"/>
  <c r="K48" i="6"/>
  <c r="BY87" i="6" s="1"/>
  <c r="J48" i="6"/>
  <c r="I48" i="6"/>
  <c r="H48" i="6"/>
  <c r="C48" i="6"/>
  <c r="CE47" i="6"/>
  <c r="CD47" i="6"/>
  <c r="CB47" i="6"/>
  <c r="CA47" i="6"/>
  <c r="CA86" i="6" s="1"/>
  <c r="BX47" i="6"/>
  <c r="BV47" i="6"/>
  <c r="BU47" i="6"/>
  <c r="BT47" i="6"/>
  <c r="BT86" i="6" s="1"/>
  <c r="BS47" i="6"/>
  <c r="BS86" i="6" s="1"/>
  <c r="BQ47" i="6"/>
  <c r="BP47" i="6"/>
  <c r="BP86" i="6" s="1"/>
  <c r="BM47" i="6"/>
  <c r="BL47" i="6"/>
  <c r="BL86" i="6" s="1"/>
  <c r="BK47" i="6"/>
  <c r="BK86" i="6" s="1"/>
  <c r="BJ47" i="6"/>
  <c r="BJ86" i="6" s="1"/>
  <c r="BI47" i="6"/>
  <c r="BG47" i="6"/>
  <c r="BE47" i="6"/>
  <c r="BD47" i="6"/>
  <c r="BC47" i="6"/>
  <c r="BB47" i="6"/>
  <c r="BA47" i="6"/>
  <c r="AY47" i="6"/>
  <c r="AX47" i="6"/>
  <c r="AW47" i="6"/>
  <c r="AW86" i="6" s="1"/>
  <c r="AV47" i="6"/>
  <c r="AT47" i="6"/>
  <c r="AS47" i="6"/>
  <c r="AR47" i="6"/>
  <c r="AQ47" i="6"/>
  <c r="AN47" i="6"/>
  <c r="AM47" i="6"/>
  <c r="AJ47" i="6"/>
  <c r="AI47" i="6"/>
  <c r="AH47" i="6"/>
  <c r="AG47" i="6"/>
  <c r="AE47" i="6"/>
  <c r="AC47" i="6"/>
  <c r="AB47" i="6"/>
  <c r="AA47" i="6"/>
  <c r="AA86" i="6" s="1"/>
  <c r="Z47" i="6"/>
  <c r="Z86" i="6" s="1"/>
  <c r="X47" i="6"/>
  <c r="W47" i="6"/>
  <c r="V47" i="6"/>
  <c r="U47" i="6"/>
  <c r="T47" i="6"/>
  <c r="S47" i="6"/>
  <c r="S86" i="6" s="1"/>
  <c r="L47" i="6"/>
  <c r="AO86" i="6" s="1"/>
  <c r="K47" i="6"/>
  <c r="BY86" i="6" s="1"/>
  <c r="J47" i="6"/>
  <c r="I47" i="6"/>
  <c r="H47" i="6"/>
  <c r="C47" i="6"/>
  <c r="CE46" i="6"/>
  <c r="CD46" i="6"/>
  <c r="CB46" i="6"/>
  <c r="CA46" i="6"/>
  <c r="CA85" i="6" s="1"/>
  <c r="BX46" i="6"/>
  <c r="BV46" i="6"/>
  <c r="BU46" i="6"/>
  <c r="BT46" i="6"/>
  <c r="BT85" i="6" s="1"/>
  <c r="BS46" i="6"/>
  <c r="BS85" i="6" s="1"/>
  <c r="BQ46" i="6"/>
  <c r="BP46" i="6"/>
  <c r="BP85" i="6" s="1"/>
  <c r="BM46" i="6"/>
  <c r="BL46" i="6"/>
  <c r="BL85" i="6" s="1"/>
  <c r="BK46" i="6"/>
  <c r="BK85" i="6" s="1"/>
  <c r="BJ46" i="6"/>
  <c r="BJ85" i="6" s="1"/>
  <c r="BI46" i="6"/>
  <c r="BG46" i="6"/>
  <c r="BE46" i="6"/>
  <c r="BD46" i="6"/>
  <c r="BC46" i="6"/>
  <c r="BB46" i="6"/>
  <c r="BA46" i="6"/>
  <c r="AY46" i="6"/>
  <c r="AX46" i="6"/>
  <c r="AW46" i="6"/>
  <c r="AW85" i="6" s="1"/>
  <c r="AV46" i="6"/>
  <c r="AT46" i="6"/>
  <c r="AS46" i="6"/>
  <c r="AR46" i="6"/>
  <c r="AQ46" i="6"/>
  <c r="AN46" i="6"/>
  <c r="AM46" i="6"/>
  <c r="AJ46" i="6"/>
  <c r="AI46" i="6"/>
  <c r="AH46" i="6"/>
  <c r="AG46" i="6"/>
  <c r="AE46" i="6"/>
  <c r="AC46" i="6"/>
  <c r="AB46" i="6"/>
  <c r="AA46" i="6"/>
  <c r="AA85" i="6" s="1"/>
  <c r="Z46" i="6"/>
  <c r="Z85" i="6" s="1"/>
  <c r="X46" i="6"/>
  <c r="W46" i="6"/>
  <c r="V46" i="6"/>
  <c r="U46" i="6"/>
  <c r="T46" i="6"/>
  <c r="S46" i="6"/>
  <c r="S85" i="6" s="1"/>
  <c r="L46" i="6"/>
  <c r="AO85" i="6" s="1"/>
  <c r="K46" i="6"/>
  <c r="BY85" i="6" s="1"/>
  <c r="J46" i="6"/>
  <c r="I46" i="6"/>
  <c r="H46" i="6"/>
  <c r="C46" i="6"/>
  <c r="CE45" i="6"/>
  <c r="CD45" i="6"/>
  <c r="CB45" i="6"/>
  <c r="CA45" i="6"/>
  <c r="CA84" i="6" s="1"/>
  <c r="BX45" i="6"/>
  <c r="BV45" i="6"/>
  <c r="BU45" i="6"/>
  <c r="BT45" i="6"/>
  <c r="BT84" i="6" s="1"/>
  <c r="BS45" i="6"/>
  <c r="BS84" i="6" s="1"/>
  <c r="BQ45" i="6"/>
  <c r="BP45" i="6"/>
  <c r="BP84" i="6" s="1"/>
  <c r="BM45" i="6"/>
  <c r="BL45" i="6"/>
  <c r="BL84" i="6" s="1"/>
  <c r="BK45" i="6"/>
  <c r="BK84" i="6" s="1"/>
  <c r="BJ45" i="6"/>
  <c r="BJ84" i="6" s="1"/>
  <c r="BI45" i="6"/>
  <c r="BG45" i="6"/>
  <c r="BE45" i="6"/>
  <c r="BD45" i="6"/>
  <c r="BC45" i="6"/>
  <c r="BB45" i="6"/>
  <c r="BA45" i="6"/>
  <c r="AY45" i="6"/>
  <c r="AX45" i="6"/>
  <c r="AW45" i="6"/>
  <c r="AW84" i="6" s="1"/>
  <c r="AV45" i="6"/>
  <c r="AT45" i="6"/>
  <c r="AS45" i="6"/>
  <c r="AR45" i="6"/>
  <c r="AQ45" i="6"/>
  <c r="AN45" i="6"/>
  <c r="AM45" i="6"/>
  <c r="AJ45" i="6"/>
  <c r="AI45" i="6"/>
  <c r="AH45" i="6"/>
  <c r="AG45" i="6"/>
  <c r="AE45" i="6"/>
  <c r="AC45" i="6"/>
  <c r="AB45" i="6"/>
  <c r="AA45" i="6"/>
  <c r="AA84" i="6" s="1"/>
  <c r="Z45" i="6"/>
  <c r="Z84" i="6" s="1"/>
  <c r="X45" i="6"/>
  <c r="W45" i="6"/>
  <c r="V45" i="6"/>
  <c r="U45" i="6"/>
  <c r="T45" i="6"/>
  <c r="S45" i="6"/>
  <c r="S84" i="6" s="1"/>
  <c r="L45" i="6"/>
  <c r="BO84" i="6" s="1"/>
  <c r="K45" i="6"/>
  <c r="BY84" i="6" s="1"/>
  <c r="J45" i="6"/>
  <c r="I45" i="6"/>
  <c r="H45" i="6"/>
  <c r="C45" i="6"/>
  <c r="CE44" i="6"/>
  <c r="CD44" i="6"/>
  <c r="CB44" i="6"/>
  <c r="CA44" i="6"/>
  <c r="CA83" i="6" s="1"/>
  <c r="BX44" i="6"/>
  <c r="BV44" i="6"/>
  <c r="BU44" i="6"/>
  <c r="BT44" i="6"/>
  <c r="BT83" i="6" s="1"/>
  <c r="BS44" i="6"/>
  <c r="BS83" i="6" s="1"/>
  <c r="BQ44" i="6"/>
  <c r="BP44" i="6"/>
  <c r="BP83" i="6" s="1"/>
  <c r="BM44" i="6"/>
  <c r="BL44" i="6"/>
  <c r="BL83" i="6" s="1"/>
  <c r="BK44" i="6"/>
  <c r="BK83" i="6" s="1"/>
  <c r="BJ44" i="6"/>
  <c r="BJ83" i="6" s="1"/>
  <c r="BI44" i="6"/>
  <c r="BG44" i="6"/>
  <c r="BE44" i="6"/>
  <c r="BD44" i="6"/>
  <c r="BC44" i="6"/>
  <c r="BB44" i="6"/>
  <c r="BA44" i="6"/>
  <c r="AY44" i="6"/>
  <c r="AX44" i="6"/>
  <c r="AW44" i="6"/>
  <c r="AW83" i="6" s="1"/>
  <c r="AV44" i="6"/>
  <c r="AT44" i="6"/>
  <c r="AS44" i="6"/>
  <c r="AR44" i="6"/>
  <c r="AQ44" i="6"/>
  <c r="AN44" i="6"/>
  <c r="AM44" i="6"/>
  <c r="AJ44" i="6"/>
  <c r="AI44" i="6"/>
  <c r="AH44" i="6"/>
  <c r="AG44" i="6"/>
  <c r="AE44" i="6"/>
  <c r="AC44" i="6"/>
  <c r="AB44" i="6"/>
  <c r="AA44" i="6"/>
  <c r="AA83" i="6" s="1"/>
  <c r="Z44" i="6"/>
  <c r="Z83" i="6" s="1"/>
  <c r="X44" i="6"/>
  <c r="W44" i="6"/>
  <c r="V44" i="6"/>
  <c r="U44" i="6"/>
  <c r="T44" i="6"/>
  <c r="S44" i="6"/>
  <c r="S83" i="6" s="1"/>
  <c r="L44" i="6"/>
  <c r="K44" i="6"/>
  <c r="BY83" i="6" s="1"/>
  <c r="J44" i="6"/>
  <c r="I44" i="6"/>
  <c r="H44" i="6"/>
  <c r="C44" i="6"/>
  <c r="CE43" i="6"/>
  <c r="CE82" i="6" s="1"/>
  <c r="CD43" i="6"/>
  <c r="CB43" i="6"/>
  <c r="CB82" i="6" s="1"/>
  <c r="CA43" i="6"/>
  <c r="CA82" i="6" s="1"/>
  <c r="BX43" i="6"/>
  <c r="BV43" i="6"/>
  <c r="BU43" i="6"/>
  <c r="BU82" i="6" s="1"/>
  <c r="BT43" i="6"/>
  <c r="BT82" i="6" s="1"/>
  <c r="BS43" i="6"/>
  <c r="BS82" i="6" s="1"/>
  <c r="BQ43" i="6"/>
  <c r="BQ82" i="6" s="1"/>
  <c r="BP43" i="6"/>
  <c r="BP82" i="6" s="1"/>
  <c r="BM43" i="6"/>
  <c r="BL43" i="6"/>
  <c r="BL82" i="6" s="1"/>
  <c r="BK43" i="6"/>
  <c r="BK82" i="6" s="1"/>
  <c r="BJ43" i="6"/>
  <c r="BJ82" i="6" s="1"/>
  <c r="BI43" i="6"/>
  <c r="BG43" i="6"/>
  <c r="BG82" i="6" s="1"/>
  <c r="BE43" i="6"/>
  <c r="BD43" i="6"/>
  <c r="BC43" i="6"/>
  <c r="BC82" i="6" s="1"/>
  <c r="BB43" i="6"/>
  <c r="BB82" i="6" s="1"/>
  <c r="BA43" i="6"/>
  <c r="BA82" i="6" s="1"/>
  <c r="AY43" i="6"/>
  <c r="AX43" i="6"/>
  <c r="AX82" i="6" s="1"/>
  <c r="AW43" i="6"/>
  <c r="AW82" i="6" s="1"/>
  <c r="AV43" i="6"/>
  <c r="AT43" i="6"/>
  <c r="AS43" i="6"/>
  <c r="AR43" i="6"/>
  <c r="AQ43" i="6"/>
  <c r="AQ82" i="6" s="1"/>
  <c r="AN43" i="6"/>
  <c r="AM43" i="6"/>
  <c r="AJ43" i="6"/>
  <c r="AJ82" i="6" s="1"/>
  <c r="AI43" i="6"/>
  <c r="AH43" i="6"/>
  <c r="AG43" i="6"/>
  <c r="AG82" i="6" s="1"/>
  <c r="AE43" i="6"/>
  <c r="AC43" i="6"/>
  <c r="AB43" i="6"/>
  <c r="AA43" i="6"/>
  <c r="AA82" i="6" s="1"/>
  <c r="Z43" i="6"/>
  <c r="Z82" i="6" s="1"/>
  <c r="X43" i="6"/>
  <c r="W43" i="6"/>
  <c r="V43" i="6"/>
  <c r="V82" i="6" s="1"/>
  <c r="U82" i="6"/>
  <c r="T43" i="6"/>
  <c r="T82" i="6" s="1"/>
  <c r="S43" i="6"/>
  <c r="S82" i="6" s="1"/>
  <c r="CE42" i="6"/>
  <c r="CE81" i="6" s="1"/>
  <c r="CD42" i="6"/>
  <c r="CB42" i="6"/>
  <c r="CB81" i="6" s="1"/>
  <c r="CA42" i="6"/>
  <c r="CA81" i="6" s="1"/>
  <c r="BX42" i="6"/>
  <c r="BV42" i="6"/>
  <c r="BU42" i="6"/>
  <c r="BU81" i="6" s="1"/>
  <c r="BT42" i="6"/>
  <c r="BT81" i="6" s="1"/>
  <c r="BS42" i="6"/>
  <c r="BS81" i="6" s="1"/>
  <c r="BQ42" i="6"/>
  <c r="BQ81" i="6" s="1"/>
  <c r="BP42" i="6"/>
  <c r="BP81" i="6" s="1"/>
  <c r="BM42" i="6"/>
  <c r="BL42" i="6"/>
  <c r="BL81" i="6" s="1"/>
  <c r="BK42" i="6"/>
  <c r="BK81" i="6" s="1"/>
  <c r="BJ42" i="6"/>
  <c r="BJ81" i="6" s="1"/>
  <c r="BI42" i="6"/>
  <c r="BG42" i="6"/>
  <c r="BG81" i="6" s="1"/>
  <c r="BE42" i="6"/>
  <c r="BD42" i="6"/>
  <c r="BC42" i="6"/>
  <c r="BC81" i="6" s="1"/>
  <c r="BB42" i="6"/>
  <c r="BB81" i="6" s="1"/>
  <c r="BA42" i="6"/>
  <c r="BA81" i="6" s="1"/>
  <c r="AY42" i="6"/>
  <c r="AX42" i="6"/>
  <c r="AX81" i="6" s="1"/>
  <c r="AW42" i="6"/>
  <c r="AW81" i="6" s="1"/>
  <c r="AV42" i="6"/>
  <c r="AT42" i="6"/>
  <c r="AS42" i="6"/>
  <c r="AR42" i="6"/>
  <c r="AQ42" i="6"/>
  <c r="AQ81" i="6" s="1"/>
  <c r="AN42" i="6"/>
  <c r="AM42" i="6"/>
  <c r="AJ42" i="6"/>
  <c r="AJ81" i="6" s="1"/>
  <c r="AI42" i="6"/>
  <c r="AH42" i="6"/>
  <c r="AG42" i="6"/>
  <c r="AG81" i="6" s="1"/>
  <c r="AE42" i="6"/>
  <c r="AC42" i="6"/>
  <c r="AB42" i="6"/>
  <c r="Z42" i="6"/>
  <c r="Z81" i="6" s="1"/>
  <c r="X42" i="6"/>
  <c r="W42" i="6"/>
  <c r="V42" i="6"/>
  <c r="V81" i="6" s="1"/>
  <c r="U42" i="6"/>
  <c r="U81" i="6" s="1"/>
  <c r="T42" i="6"/>
  <c r="T81" i="6" s="1"/>
  <c r="S42" i="6"/>
  <c r="S81" i="6" s="1"/>
  <c r="CE41" i="6"/>
  <c r="CE80" i="6" s="1"/>
  <c r="CD41" i="6"/>
  <c r="CD80" i="6" s="1"/>
  <c r="CB41" i="6"/>
  <c r="CB80" i="6" s="1"/>
  <c r="CA41" i="6"/>
  <c r="CA80" i="6" s="1"/>
  <c r="BX41" i="6"/>
  <c r="BX80" i="6" s="1"/>
  <c r="BV41" i="6"/>
  <c r="BV80" i="6" s="1"/>
  <c r="BU41" i="6"/>
  <c r="BU80" i="6" s="1"/>
  <c r="BT41" i="6"/>
  <c r="BT80" i="6" s="1"/>
  <c r="BS41" i="6"/>
  <c r="BS80" i="6" s="1"/>
  <c r="BQ41" i="6"/>
  <c r="BQ80" i="6" s="1"/>
  <c r="BP41" i="6"/>
  <c r="BP80" i="6" s="1"/>
  <c r="BM41" i="6"/>
  <c r="BM80" i="6" s="1"/>
  <c r="BL41" i="6"/>
  <c r="BL80" i="6" s="1"/>
  <c r="BK41" i="6"/>
  <c r="BK80" i="6" s="1"/>
  <c r="BJ41" i="6"/>
  <c r="BJ80" i="6" s="1"/>
  <c r="BI41" i="6"/>
  <c r="BG41" i="6"/>
  <c r="BG80" i="6" s="1"/>
  <c r="BE41" i="6"/>
  <c r="BE80" i="6" s="1"/>
  <c r="BD41" i="6"/>
  <c r="BD80" i="6" s="1"/>
  <c r="BC41" i="6"/>
  <c r="BC80" i="6" s="1"/>
  <c r="BB41" i="6"/>
  <c r="BB80" i="6" s="1"/>
  <c r="BA41" i="6"/>
  <c r="BA80" i="6" s="1"/>
  <c r="AY41" i="6"/>
  <c r="AY80" i="6" s="1"/>
  <c r="AX41" i="6"/>
  <c r="AX80" i="6" s="1"/>
  <c r="AV41" i="6"/>
  <c r="AT41" i="6"/>
  <c r="AT80" i="6" s="1"/>
  <c r="AS41" i="6"/>
  <c r="AS80" i="6" s="1"/>
  <c r="AR41" i="6"/>
  <c r="AR80" i="6" s="1"/>
  <c r="AQ41" i="6"/>
  <c r="AQ80" i="6" s="1"/>
  <c r="AN41" i="6"/>
  <c r="AN80" i="6" s="1"/>
  <c r="AM41" i="6"/>
  <c r="AM80" i="6" s="1"/>
  <c r="AJ41" i="6"/>
  <c r="AJ80" i="6" s="1"/>
  <c r="AI41" i="6"/>
  <c r="AI80" i="6" s="1"/>
  <c r="AH41" i="6"/>
  <c r="AH80" i="6" s="1"/>
  <c r="AG41" i="6"/>
  <c r="AG80" i="6" s="1"/>
  <c r="AE41" i="6"/>
  <c r="AE80" i="6" s="1"/>
  <c r="AC41" i="6"/>
  <c r="AC80" i="6" s="1"/>
  <c r="AB41" i="6"/>
  <c r="AB80" i="6" s="1"/>
  <c r="Z80" i="6"/>
  <c r="X41" i="6"/>
  <c r="X80" i="6" s="1"/>
  <c r="W41" i="6"/>
  <c r="W80" i="6" s="1"/>
  <c r="V41" i="6"/>
  <c r="V80" i="6" s="1"/>
  <c r="U41" i="6"/>
  <c r="U80" i="6" s="1"/>
  <c r="S41" i="6"/>
  <c r="S80" i="6" s="1"/>
  <c r="AO101" i="6" l="1"/>
  <c r="Y101" i="6"/>
  <c r="T101" i="6"/>
  <c r="AQ101" i="6"/>
  <c r="AX101" i="6"/>
  <c r="BU101" i="6"/>
  <c r="BA101" i="6"/>
  <c r="AD83" i="6"/>
  <c r="CB101" i="6"/>
  <c r="AD92" i="6"/>
  <c r="AO92" i="6"/>
  <c r="AD94" i="6"/>
  <c r="AO94" i="6"/>
  <c r="AD97" i="6"/>
  <c r="AO97" i="6"/>
  <c r="AD99" i="6"/>
  <c r="AO99" i="6"/>
  <c r="AD91" i="6"/>
  <c r="AO91" i="6"/>
  <c r="AD93" i="6"/>
  <c r="AO93" i="6"/>
  <c r="AD95" i="6"/>
  <c r="AO95" i="6"/>
  <c r="AD98" i="6"/>
  <c r="BY101" i="6"/>
  <c r="BY104" i="6" s="1"/>
  <c r="AD101" i="6"/>
  <c r="AD85" i="6"/>
  <c r="AD96" i="6"/>
  <c r="AD100" i="6"/>
  <c r="CC95" i="6"/>
  <c r="CC101" i="6"/>
  <c r="AD84" i="6"/>
  <c r="AD87" i="6"/>
  <c r="AD89" i="6"/>
  <c r="AD86" i="6"/>
  <c r="AD88" i="6"/>
  <c r="AD90" i="6"/>
  <c r="BO101" i="6"/>
  <c r="AU101" i="6"/>
  <c r="CC97" i="6"/>
  <c r="CC98" i="6"/>
  <c r="CC99" i="6"/>
  <c r="CC96" i="6"/>
  <c r="CC100" i="6"/>
  <c r="AD41" i="6"/>
  <c r="CC93" i="6"/>
  <c r="CC86" i="6"/>
  <c r="CC88" i="6"/>
  <c r="CC90" i="6"/>
  <c r="CC92" i="6"/>
  <c r="CC94" i="6"/>
  <c r="CC83" i="6"/>
  <c r="CC84" i="6"/>
  <c r="CC87" i="6"/>
  <c r="CC89" i="6"/>
  <c r="CC91" i="6"/>
  <c r="CC85" i="6"/>
  <c r="Y99" i="6"/>
  <c r="BO99" i="6"/>
  <c r="Y100" i="6"/>
  <c r="BO100" i="6"/>
  <c r="BM84" i="6"/>
  <c r="BC95" i="6"/>
  <c r="AJ92" i="6"/>
  <c r="AU92" i="6"/>
  <c r="CA104" i="6"/>
  <c r="Y83" i="6"/>
  <c r="BO83" i="6"/>
  <c r="BZ83" i="6"/>
  <c r="Y98" i="6"/>
  <c r="BO98" i="6"/>
  <c r="BZ98" i="6"/>
  <c r="Y84" i="6"/>
  <c r="BZ84" i="6"/>
  <c r="Y87" i="6"/>
  <c r="BO87" i="6"/>
  <c r="BZ87" i="6"/>
  <c r="Y89" i="6"/>
  <c r="BO89" i="6"/>
  <c r="BZ89" i="6"/>
  <c r="Y91" i="6"/>
  <c r="BO91" i="6"/>
  <c r="BZ91" i="6"/>
  <c r="Y93" i="6"/>
  <c r="BO93" i="6"/>
  <c r="BZ93" i="6"/>
  <c r="Y95" i="6"/>
  <c r="BO95" i="6"/>
  <c r="BZ95" i="6"/>
  <c r="Y85" i="6"/>
  <c r="BO85" i="6"/>
  <c r="BZ85" i="6"/>
  <c r="Y96" i="6"/>
  <c r="BO96" i="6"/>
  <c r="BZ96" i="6"/>
  <c r="Y86" i="6"/>
  <c r="BO86" i="6"/>
  <c r="BZ86" i="6"/>
  <c r="Y88" i="6"/>
  <c r="BO88" i="6"/>
  <c r="BZ88" i="6"/>
  <c r="Y90" i="6"/>
  <c r="BO90" i="6"/>
  <c r="BZ90" i="6"/>
  <c r="Y92" i="6"/>
  <c r="BO92" i="6"/>
  <c r="BZ92" i="6"/>
  <c r="Y94" i="6"/>
  <c r="BO94" i="6"/>
  <c r="BZ94" i="6"/>
  <c r="Y97" i="6"/>
  <c r="BO97" i="6"/>
  <c r="BZ97" i="6"/>
  <c r="AU91" i="6"/>
  <c r="AU90" i="6"/>
  <c r="I66" i="6"/>
  <c r="W84" i="6"/>
  <c r="AZ84" i="6"/>
  <c r="AZ87" i="6"/>
  <c r="AZ89" i="6"/>
  <c r="AU93" i="6"/>
  <c r="AU95" i="6"/>
  <c r="H66" i="6"/>
  <c r="L66" i="6"/>
  <c r="AU89" i="6"/>
  <c r="J66" i="6"/>
  <c r="K66" i="6"/>
  <c r="I70" i="6" s="1"/>
  <c r="AZ86" i="6"/>
  <c r="AZ88" i="6"/>
  <c r="AZ90" i="6"/>
  <c r="AU84" i="6"/>
  <c r="AU87" i="6"/>
  <c r="AU100" i="6"/>
  <c r="AU96" i="6"/>
  <c r="AU86" i="6"/>
  <c r="AU88" i="6"/>
  <c r="AU98" i="6"/>
  <c r="AU94" i="6"/>
  <c r="AU85" i="6"/>
  <c r="AU99" i="6"/>
  <c r="AU97" i="6"/>
  <c r="AU83" i="6"/>
  <c r="AZ91" i="6"/>
  <c r="AZ92" i="6"/>
  <c r="AZ93" i="6"/>
  <c r="AZ95" i="6"/>
  <c r="AZ99" i="6"/>
  <c r="AZ98" i="6"/>
  <c r="AZ96" i="6"/>
  <c r="AZ94" i="6"/>
  <c r="AZ97" i="6"/>
  <c r="AZ83" i="6"/>
  <c r="AZ85" i="6"/>
  <c r="AZ100" i="6"/>
  <c r="AJ101" i="6"/>
  <c r="BN101" i="6"/>
  <c r="BZ101" i="6"/>
  <c r="BF84" i="6"/>
  <c r="BF87" i="6"/>
  <c r="BF89" i="6"/>
  <c r="BF91" i="6"/>
  <c r="BF93" i="6"/>
  <c r="BF86" i="6"/>
  <c r="BF88" i="6"/>
  <c r="BF90" i="6"/>
  <c r="BF92" i="6"/>
  <c r="BF94" i="6"/>
  <c r="BF96" i="6"/>
  <c r="BN85" i="6"/>
  <c r="BF83" i="6"/>
  <c r="BN83" i="6"/>
  <c r="BF95" i="6"/>
  <c r="BF85" i="6"/>
  <c r="BF101" i="6"/>
  <c r="BF102" i="6"/>
  <c r="BN84" i="6"/>
  <c r="AJ85" i="6"/>
  <c r="BN87" i="6"/>
  <c r="AJ96" i="6"/>
  <c r="AJ83" i="6"/>
  <c r="BN86" i="6"/>
  <c r="BN88" i="6"/>
  <c r="AJ100" i="6"/>
  <c r="AJ84" i="6"/>
  <c r="AJ87" i="6"/>
  <c r="AJ89" i="6"/>
  <c r="AJ91" i="6"/>
  <c r="AJ93" i="6"/>
  <c r="AJ95" i="6"/>
  <c r="BN98" i="6"/>
  <c r="AJ98" i="6"/>
  <c r="BN89" i="6"/>
  <c r="BN91" i="6"/>
  <c r="BN93" i="6"/>
  <c r="BN95" i="6"/>
  <c r="BF99" i="6"/>
  <c r="BN99" i="6"/>
  <c r="AJ99" i="6"/>
  <c r="AJ86" i="6"/>
  <c r="AJ88" i="6"/>
  <c r="AJ90" i="6"/>
  <c r="AJ94" i="6"/>
  <c r="BN96" i="6"/>
  <c r="BF97" i="6"/>
  <c r="AJ97" i="6"/>
  <c r="BZ100" i="6"/>
  <c r="BN100" i="6"/>
  <c r="BN90" i="6"/>
  <c r="BN92" i="6"/>
  <c r="BN94" i="6"/>
  <c r="BN97" i="6"/>
  <c r="BF98" i="6"/>
  <c r="BF100" i="6"/>
  <c r="BW99" i="6"/>
  <c r="BZ99" i="6"/>
  <c r="BQ96" i="6"/>
  <c r="CB96" i="6"/>
  <c r="AG96" i="6"/>
  <c r="BU96" i="6"/>
  <c r="U96" i="6"/>
  <c r="V96" i="6"/>
  <c r="AQ96" i="6"/>
  <c r="BA96" i="6"/>
  <c r="T96" i="6"/>
  <c r="AX96" i="6"/>
  <c r="T84" i="6"/>
  <c r="BA84" i="6"/>
  <c r="AX84" i="6"/>
  <c r="BU84" i="6"/>
  <c r="AG84" i="6"/>
  <c r="U84" i="6"/>
  <c r="V84" i="6"/>
  <c r="AQ84" i="6"/>
  <c r="CB84" i="6"/>
  <c r="BQ84" i="6"/>
  <c r="BA87" i="6"/>
  <c r="AX87" i="6"/>
  <c r="AG87" i="6"/>
  <c r="U87" i="6"/>
  <c r="BU87" i="6"/>
  <c r="BQ87" i="6"/>
  <c r="AQ87" i="6"/>
  <c r="CB87" i="6"/>
  <c r="T87" i="6"/>
  <c r="V87" i="6"/>
  <c r="U89" i="6"/>
  <c r="BU89" i="6"/>
  <c r="AG89" i="6"/>
  <c r="AQ89" i="6"/>
  <c r="CB89" i="6"/>
  <c r="BQ89" i="6"/>
  <c r="V89" i="6"/>
  <c r="T89" i="6"/>
  <c r="BA89" i="6"/>
  <c r="AX89" i="6"/>
  <c r="BA91" i="6"/>
  <c r="AX91" i="6"/>
  <c r="BU91" i="6"/>
  <c r="AG91" i="6"/>
  <c r="U91" i="6"/>
  <c r="BQ91" i="6"/>
  <c r="CB91" i="6"/>
  <c r="T91" i="6"/>
  <c r="V91" i="6"/>
  <c r="AQ91" i="6"/>
  <c r="AX93" i="6"/>
  <c r="BQ93" i="6"/>
  <c r="V93" i="6"/>
  <c r="U93" i="6"/>
  <c r="T93" i="6"/>
  <c r="AQ93" i="6"/>
  <c r="CB93" i="6"/>
  <c r="BU93" i="6"/>
  <c r="AG93" i="6"/>
  <c r="BA93" i="6"/>
  <c r="BA95" i="6"/>
  <c r="AX95" i="6"/>
  <c r="BU95" i="6"/>
  <c r="V95" i="6"/>
  <c r="AG95" i="6"/>
  <c r="U95" i="6"/>
  <c r="AQ95" i="6"/>
  <c r="BQ95" i="6"/>
  <c r="CB95" i="6"/>
  <c r="T95" i="6"/>
  <c r="V99" i="6"/>
  <c r="CB99" i="6"/>
  <c r="T99" i="6"/>
  <c r="AG99" i="6"/>
  <c r="AX99" i="6"/>
  <c r="BU99" i="6"/>
  <c r="U99" i="6"/>
  <c r="AQ99" i="6"/>
  <c r="BA99" i="6"/>
  <c r="BQ99" i="6"/>
  <c r="U86" i="6"/>
  <c r="BQ86" i="6"/>
  <c r="V86" i="6"/>
  <c r="BA86" i="6"/>
  <c r="AQ86" i="6"/>
  <c r="CB86" i="6"/>
  <c r="AX86" i="6"/>
  <c r="BU86" i="6"/>
  <c r="AG86" i="6"/>
  <c r="T86" i="6"/>
  <c r="BU88" i="6"/>
  <c r="AG88" i="6"/>
  <c r="U88" i="6"/>
  <c r="AQ88" i="6"/>
  <c r="BQ88" i="6"/>
  <c r="V88" i="6"/>
  <c r="CB88" i="6"/>
  <c r="T88" i="6"/>
  <c r="BA88" i="6"/>
  <c r="AX88" i="6"/>
  <c r="AX90" i="6"/>
  <c r="BU90" i="6"/>
  <c r="V90" i="6"/>
  <c r="U90" i="6"/>
  <c r="BQ90" i="6"/>
  <c r="AG90" i="6"/>
  <c r="AQ90" i="6"/>
  <c r="CB90" i="6"/>
  <c r="T90" i="6"/>
  <c r="BA90" i="6"/>
  <c r="BQ92" i="6"/>
  <c r="V92" i="6"/>
  <c r="AQ92" i="6"/>
  <c r="CB92" i="6"/>
  <c r="T92" i="6"/>
  <c r="BU92" i="6"/>
  <c r="AG92" i="6"/>
  <c r="U92" i="6"/>
  <c r="BA92" i="6"/>
  <c r="AX92" i="6"/>
  <c r="AX94" i="6"/>
  <c r="BU94" i="6"/>
  <c r="AG94" i="6"/>
  <c r="U94" i="6"/>
  <c r="BQ94" i="6"/>
  <c r="V94" i="6"/>
  <c r="CB94" i="6"/>
  <c r="T94" i="6"/>
  <c r="BA94" i="6"/>
  <c r="AQ94" i="6"/>
  <c r="BU97" i="6"/>
  <c r="AG97" i="6"/>
  <c r="U97" i="6"/>
  <c r="AQ97" i="6"/>
  <c r="BQ97" i="6"/>
  <c r="V97" i="6"/>
  <c r="BA97" i="6"/>
  <c r="AX97" i="6"/>
  <c r="T97" i="6"/>
  <c r="CB97" i="6"/>
  <c r="BQ85" i="6"/>
  <c r="V85" i="6"/>
  <c r="CB85" i="6"/>
  <c r="AQ85" i="6"/>
  <c r="T85" i="6"/>
  <c r="BU85" i="6"/>
  <c r="AG85" i="6"/>
  <c r="U85" i="6"/>
  <c r="AX85" i="6"/>
  <c r="BA85" i="6"/>
  <c r="AX100" i="6"/>
  <c r="CB100" i="6"/>
  <c r="BU100" i="6"/>
  <c r="BQ100" i="6"/>
  <c r="AQ100" i="6"/>
  <c r="T100" i="6"/>
  <c r="U100" i="6"/>
  <c r="BA100" i="6"/>
  <c r="AG100" i="6"/>
  <c r="BA83" i="6"/>
  <c r="AX83" i="6"/>
  <c r="BQ83" i="6"/>
  <c r="AQ83" i="6"/>
  <c r="AG83" i="6"/>
  <c r="U83" i="6"/>
  <c r="BU83" i="6"/>
  <c r="CB83" i="6"/>
  <c r="T83" i="6"/>
  <c r="V83" i="6"/>
  <c r="BQ98" i="6"/>
  <c r="V98" i="6"/>
  <c r="CB98" i="6"/>
  <c r="AQ98" i="6"/>
  <c r="AX98" i="6"/>
  <c r="BU98" i="6"/>
  <c r="AG98" i="6"/>
  <c r="U98" i="6"/>
  <c r="T98" i="6"/>
  <c r="BA98" i="6"/>
  <c r="BW85" i="6"/>
  <c r="BW86" i="6"/>
  <c r="BW92" i="6"/>
  <c r="BW83" i="6"/>
  <c r="BW98" i="6"/>
  <c r="BW96" i="6"/>
  <c r="BW88" i="6"/>
  <c r="BW90" i="6"/>
  <c r="BW94" i="6"/>
  <c r="BW97" i="6"/>
  <c r="BW84" i="6"/>
  <c r="BW87" i="6"/>
  <c r="BW89" i="6"/>
  <c r="BW91" i="6"/>
  <c r="BW93" i="6"/>
  <c r="BW95" i="6"/>
  <c r="BW100" i="6"/>
  <c r="BC98" i="6"/>
  <c r="BC99" i="6"/>
  <c r="BB99" i="6"/>
  <c r="BG99" i="6"/>
  <c r="CE99" i="6"/>
  <c r="BB98" i="6"/>
  <c r="CE98" i="6"/>
  <c r="BG98" i="6"/>
  <c r="AT101" i="6"/>
  <c r="CD102" i="6"/>
  <c r="BR42" i="6"/>
  <c r="BR81" i="6" s="1"/>
  <c r="AL43" i="6"/>
  <c r="AL82" i="6" s="1"/>
  <c r="BR44" i="6"/>
  <c r="BR83" i="6" s="1"/>
  <c r="AF45" i="6"/>
  <c r="AF84" i="6" s="1"/>
  <c r="AL49" i="6"/>
  <c r="AL88" i="6" s="1"/>
  <c r="AL51" i="6"/>
  <c r="AL90" i="6" s="1"/>
  <c r="AL52" i="6"/>
  <c r="AL91" i="6" s="1"/>
  <c r="AL53" i="6"/>
  <c r="AL92" i="6" s="1"/>
  <c r="AL54" i="6"/>
  <c r="AL93" i="6" s="1"/>
  <c r="AL57" i="6"/>
  <c r="AL96" i="6" s="1"/>
  <c r="AL58" i="6"/>
  <c r="AL97" i="6" s="1"/>
  <c r="AL61" i="6"/>
  <c r="AL100" i="6" s="1"/>
  <c r="AK41" i="6"/>
  <c r="AK80" i="6" s="1"/>
  <c r="AP41" i="6"/>
  <c r="AP80" i="6" s="1"/>
  <c r="BR43" i="6"/>
  <c r="BR82" i="6" s="1"/>
  <c r="BC84" i="6"/>
  <c r="AK45" i="6"/>
  <c r="AK84" i="6" s="1"/>
  <c r="AP45" i="6"/>
  <c r="AP84" i="6" s="1"/>
  <c r="BR49" i="6"/>
  <c r="BR88" i="6" s="1"/>
  <c r="BR54" i="6"/>
  <c r="BR93" i="6" s="1"/>
  <c r="BR61" i="6"/>
  <c r="BR100" i="6" s="1"/>
  <c r="BR62" i="6"/>
  <c r="BR101" i="6" s="1"/>
  <c r="BR63" i="6"/>
  <c r="BR102" i="6" s="1"/>
  <c r="AC102" i="6"/>
  <c r="AK42" i="6"/>
  <c r="AK81" i="6" s="1"/>
  <c r="AP42" i="6"/>
  <c r="AP81" i="6" s="1"/>
  <c r="BR41" i="6"/>
  <c r="BR80" i="6" s="1"/>
  <c r="AL42" i="6"/>
  <c r="AL81" i="6" s="1"/>
  <c r="AK43" i="6"/>
  <c r="AK82" i="6" s="1"/>
  <c r="AP43" i="6"/>
  <c r="AP82" i="6" s="1"/>
  <c r="AL44" i="6"/>
  <c r="AL83" i="6" s="1"/>
  <c r="BR45" i="6"/>
  <c r="BR84" i="6" s="1"/>
  <c r="AF46" i="6"/>
  <c r="AF85" i="6" s="1"/>
  <c r="AK47" i="6"/>
  <c r="AK86" i="6" s="1"/>
  <c r="AP47" i="6"/>
  <c r="AP86" i="6" s="1"/>
  <c r="AK48" i="6"/>
  <c r="AK87" i="6" s="1"/>
  <c r="AP48" i="6"/>
  <c r="AP87" i="6" s="1"/>
  <c r="AK49" i="6"/>
  <c r="AK88" i="6" s="1"/>
  <c r="AP49" i="6"/>
  <c r="AP88" i="6" s="1"/>
  <c r="AK50" i="6"/>
  <c r="AK89" i="6" s="1"/>
  <c r="AP50" i="6"/>
  <c r="AP89" i="6" s="1"/>
  <c r="AK51" i="6"/>
  <c r="AK90" i="6" s="1"/>
  <c r="AP51" i="6"/>
  <c r="AP90" i="6" s="1"/>
  <c r="AK52" i="6"/>
  <c r="AK91" i="6" s="1"/>
  <c r="AP52" i="6"/>
  <c r="AP91" i="6" s="1"/>
  <c r="AK53" i="6"/>
  <c r="AK92" i="6" s="1"/>
  <c r="AP53" i="6"/>
  <c r="AP92" i="6" s="1"/>
  <c r="AK54" i="6"/>
  <c r="AK93" i="6" s="1"/>
  <c r="AP54" i="6"/>
  <c r="AP93" i="6" s="1"/>
  <c r="AK55" i="6"/>
  <c r="AK94" i="6" s="1"/>
  <c r="AP55" i="6"/>
  <c r="AP94" i="6" s="1"/>
  <c r="AK56" i="6"/>
  <c r="AK95" i="6" s="1"/>
  <c r="AP56" i="6"/>
  <c r="AP95" i="6" s="1"/>
  <c r="BP56" i="6"/>
  <c r="BP95" i="6" s="1"/>
  <c r="AK57" i="6"/>
  <c r="AK96" i="6" s="1"/>
  <c r="AP57" i="6"/>
  <c r="AP96" i="6" s="1"/>
  <c r="BP57" i="6"/>
  <c r="BP96" i="6" s="1"/>
  <c r="AK58" i="6"/>
  <c r="AK97" i="6" s="1"/>
  <c r="AP58" i="6"/>
  <c r="AP97" i="6" s="1"/>
  <c r="BP58" i="6"/>
  <c r="BP97" i="6" s="1"/>
  <c r="AK61" i="6"/>
  <c r="AK100" i="6" s="1"/>
  <c r="AP61" i="6"/>
  <c r="AP100" i="6" s="1"/>
  <c r="BP61" i="6"/>
  <c r="BP100" i="6" s="1"/>
  <c r="AK62" i="6"/>
  <c r="AK101" i="6" s="1"/>
  <c r="AP62" i="6"/>
  <c r="AP101" i="6" s="1"/>
  <c r="BP62" i="6"/>
  <c r="BP101" i="6" s="1"/>
  <c r="AK63" i="6"/>
  <c r="AK102" i="6" s="1"/>
  <c r="AP63" i="6"/>
  <c r="AP102" i="6" s="1"/>
  <c r="BP63" i="6"/>
  <c r="BP102" i="6" s="1"/>
  <c r="AC101" i="6"/>
  <c r="AF41" i="6"/>
  <c r="AF80" i="6" s="1"/>
  <c r="AK46" i="6"/>
  <c r="AK85" i="6" s="1"/>
  <c r="AP46" i="6"/>
  <c r="AP85" i="6" s="1"/>
  <c r="AL47" i="6"/>
  <c r="AL86" i="6" s="1"/>
  <c r="AL48" i="6"/>
  <c r="AL87" i="6" s="1"/>
  <c r="AL50" i="6"/>
  <c r="AL89" i="6" s="1"/>
  <c r="AL55" i="6"/>
  <c r="AL94" i="6" s="1"/>
  <c r="AL56" i="6"/>
  <c r="AL95" i="6" s="1"/>
  <c r="AL62" i="6"/>
  <c r="AL101" i="6" s="1"/>
  <c r="AL63" i="6"/>
  <c r="AL102" i="6" s="1"/>
  <c r="AF42" i="6"/>
  <c r="AF81" i="6" s="1"/>
  <c r="BB83" i="6"/>
  <c r="AF44" i="6"/>
  <c r="AF83" i="6" s="1"/>
  <c r="AL46" i="6"/>
  <c r="AL85" i="6" s="1"/>
  <c r="BR47" i="6"/>
  <c r="BR86" i="6" s="1"/>
  <c r="BR48" i="6"/>
  <c r="BR87" i="6" s="1"/>
  <c r="BR50" i="6"/>
  <c r="BR89" i="6" s="1"/>
  <c r="BR51" i="6"/>
  <c r="BR90" i="6" s="1"/>
  <c r="BR52" i="6"/>
  <c r="BR91" i="6" s="1"/>
  <c r="BR53" i="6"/>
  <c r="BR92" i="6" s="1"/>
  <c r="BR55" i="6"/>
  <c r="BR94" i="6" s="1"/>
  <c r="BR56" i="6"/>
  <c r="BR95" i="6" s="1"/>
  <c r="BR57" i="6"/>
  <c r="BR96" i="6" s="1"/>
  <c r="BR58" i="6"/>
  <c r="BR97" i="6" s="1"/>
  <c r="AL41" i="6"/>
  <c r="AL80" i="6" s="1"/>
  <c r="AF43" i="6"/>
  <c r="AF82" i="6" s="1"/>
  <c r="BC83" i="6"/>
  <c r="AK44" i="6"/>
  <c r="AK83" i="6" s="1"/>
  <c r="AP44" i="6"/>
  <c r="AP83" i="6" s="1"/>
  <c r="AL45" i="6"/>
  <c r="AL84" i="6" s="1"/>
  <c r="BR46" i="6"/>
  <c r="BR85" i="6" s="1"/>
  <c r="BB86" i="6"/>
  <c r="AF47" i="6"/>
  <c r="AF86" i="6" s="1"/>
  <c r="BB87" i="6"/>
  <c r="AF48" i="6"/>
  <c r="AF87" i="6" s="1"/>
  <c r="BB88" i="6"/>
  <c r="AF49" i="6"/>
  <c r="AF88" i="6" s="1"/>
  <c r="BB89" i="6"/>
  <c r="AF50" i="6"/>
  <c r="AF89" i="6" s="1"/>
  <c r="BB90" i="6"/>
  <c r="AF51" i="6"/>
  <c r="AF90" i="6" s="1"/>
  <c r="BB91" i="6"/>
  <c r="AF52" i="6"/>
  <c r="AF91" i="6" s="1"/>
  <c r="BB92" i="6"/>
  <c r="AF53" i="6"/>
  <c r="AF92" i="6" s="1"/>
  <c r="BB93" i="6"/>
  <c r="AF54" i="6"/>
  <c r="AF93" i="6" s="1"/>
  <c r="BB94" i="6"/>
  <c r="AF55" i="6"/>
  <c r="AF94" i="6" s="1"/>
  <c r="BB95" i="6"/>
  <c r="AF56" i="6"/>
  <c r="AF95" i="6" s="1"/>
  <c r="BB96" i="6"/>
  <c r="AF57" i="6"/>
  <c r="AF96" i="6" s="1"/>
  <c r="BB97" i="6"/>
  <c r="AF58" i="6"/>
  <c r="AF97" i="6" s="1"/>
  <c r="AF61" i="6"/>
  <c r="AF100" i="6" s="1"/>
  <c r="AF62" i="6"/>
  <c r="AF101" i="6" s="1"/>
  <c r="BB100" i="6"/>
  <c r="AF63" i="6"/>
  <c r="AF102" i="6" s="1"/>
  <c r="BG83" i="6"/>
  <c r="CE83" i="6"/>
  <c r="AH101" i="6"/>
  <c r="BB101" i="6"/>
  <c r="AB102" i="6"/>
  <c r="BV102" i="6"/>
  <c r="BG86" i="6"/>
  <c r="CE86" i="6"/>
  <c r="CE87" i="6"/>
  <c r="BG87" i="6"/>
  <c r="CE90" i="6"/>
  <c r="BG90" i="6"/>
  <c r="CE91" i="6"/>
  <c r="BG91" i="6"/>
  <c r="BG94" i="6"/>
  <c r="CE94" i="6"/>
  <c r="CE95" i="6"/>
  <c r="BG95" i="6"/>
  <c r="AT102" i="6"/>
  <c r="BB85" i="6"/>
  <c r="BG85" i="6"/>
  <c r="CE85" i="6"/>
  <c r="BC86" i="6"/>
  <c r="BC87" i="6"/>
  <c r="BC88" i="6"/>
  <c r="BC89" i="6"/>
  <c r="BC90" i="6"/>
  <c r="BC91" i="6"/>
  <c r="BC92" i="6"/>
  <c r="BC93" i="6"/>
  <c r="BC94" i="6"/>
  <c r="BC96" i="6"/>
  <c r="BC97" i="6"/>
  <c r="BC100" i="6"/>
  <c r="BG102" i="6"/>
  <c r="CE102" i="6"/>
  <c r="BG101" i="6"/>
  <c r="CE101" i="6"/>
  <c r="BD102" i="6"/>
  <c r="BC102" i="6"/>
  <c r="BG88" i="6"/>
  <c r="CE88" i="6"/>
  <c r="BG89" i="6"/>
  <c r="CE89" i="6"/>
  <c r="CE92" i="6"/>
  <c r="BG92" i="6"/>
  <c r="BG93" i="6"/>
  <c r="CE93" i="6"/>
  <c r="CE96" i="6"/>
  <c r="BG96" i="6"/>
  <c r="BG97" i="6"/>
  <c r="CE97" i="6"/>
  <c r="BG100" i="6"/>
  <c r="CE100" i="6"/>
  <c r="BD101" i="6"/>
  <c r="BC101" i="6"/>
  <c r="BB84" i="6"/>
  <c r="CE84" i="6"/>
  <c r="BG84" i="6"/>
  <c r="BC85" i="6"/>
  <c r="AH102" i="6"/>
  <c r="BB102" i="6"/>
  <c r="W102" i="6"/>
  <c r="W101" i="6"/>
  <c r="AB101" i="6"/>
  <c r="AE101" i="6"/>
  <c r="AI101" i="6"/>
  <c r="AM101" i="6"/>
  <c r="AR101" i="6"/>
  <c r="BE101" i="6"/>
  <c r="BM101" i="6"/>
  <c r="AE102" i="6"/>
  <c r="AI102" i="6"/>
  <c r="AM102" i="6"/>
  <c r="AR102" i="6"/>
  <c r="BE102" i="6"/>
  <c r="BM102" i="6"/>
  <c r="AN101" i="6"/>
  <c r="AS101" i="6"/>
  <c r="AY101" i="6"/>
  <c r="AN102" i="6"/>
  <c r="AS102" i="6"/>
  <c r="AY102" i="6"/>
  <c r="BV101" i="6"/>
  <c r="CD101" i="6"/>
  <c r="X101" i="6"/>
  <c r="BX101" i="6"/>
  <c r="X102" i="6"/>
  <c r="BX102" i="6"/>
  <c r="BD100" i="6"/>
  <c r="AR100" i="6"/>
  <c r="AI100" i="6"/>
  <c r="CD100" i="6"/>
  <c r="AS100" i="6"/>
  <c r="BE100" i="6"/>
  <c r="BV100" i="6"/>
  <c r="BM100" i="6"/>
  <c r="AC100" i="6"/>
  <c r="X100" i="6"/>
  <c r="W100" i="6"/>
  <c r="AM100" i="6"/>
  <c r="AE100" i="6"/>
  <c r="AH100" i="6"/>
  <c r="AT100" i="6"/>
  <c r="AB100" i="6"/>
  <c r="AN100" i="6"/>
  <c r="BX100" i="6"/>
  <c r="AY100" i="6"/>
  <c r="AN99" i="6"/>
  <c r="AM89" i="6"/>
  <c r="AH90" i="6"/>
  <c r="AN91" i="6"/>
  <c r="AH98" i="6"/>
  <c r="AH81" i="6"/>
  <c r="X88" i="6"/>
  <c r="AH83" i="6"/>
  <c r="AB84" i="6"/>
  <c r="AT84" i="6"/>
  <c r="AY84" i="6"/>
  <c r="BD84" i="6"/>
  <c r="AY90" i="6"/>
  <c r="AM91" i="6"/>
  <c r="AH92" i="6"/>
  <c r="AN93" i="6"/>
  <c r="BX93" i="6"/>
  <c r="AY98" i="6"/>
  <c r="AM99" i="6"/>
  <c r="AN82" i="6"/>
  <c r="BX82" i="6"/>
  <c r="AH84" i="6"/>
  <c r="AY88" i="6"/>
  <c r="BX91" i="6"/>
  <c r="AY96" i="6"/>
  <c r="AY86" i="6"/>
  <c r="AM87" i="6"/>
  <c r="AH88" i="6"/>
  <c r="AN89" i="6"/>
  <c r="BX89" i="6"/>
  <c r="AY94" i="6"/>
  <c r="AM95" i="6"/>
  <c r="AH96" i="6"/>
  <c r="AN97" i="6"/>
  <c r="AI85" i="6"/>
  <c r="AM85" i="6"/>
  <c r="BV85" i="6"/>
  <c r="CD85" i="6"/>
  <c r="X86" i="6"/>
  <c r="AH86" i="6"/>
  <c r="AY92" i="6"/>
  <c r="AM93" i="6"/>
  <c r="AH94" i="6"/>
  <c r="AN95" i="6"/>
  <c r="R80" i="6"/>
  <c r="R41" i="6"/>
  <c r="A41" i="6"/>
  <c r="W81" i="6"/>
  <c r="AB81" i="6"/>
  <c r="AT81" i="6"/>
  <c r="AY81" i="6"/>
  <c r="BD81" i="6"/>
  <c r="R82" i="6"/>
  <c r="R43" i="6"/>
  <c r="A43" i="6"/>
  <c r="AE82" i="6"/>
  <c r="AI82" i="6"/>
  <c r="AM82" i="6"/>
  <c r="AR82" i="6"/>
  <c r="BV82" i="6"/>
  <c r="CD82" i="6"/>
  <c r="W83" i="6"/>
  <c r="AB83" i="6"/>
  <c r="AT83" i="6"/>
  <c r="AY83" i="6"/>
  <c r="BD83" i="6"/>
  <c r="R84" i="6"/>
  <c r="A45" i="6"/>
  <c r="R45" i="6"/>
  <c r="W86" i="6"/>
  <c r="AB86" i="6"/>
  <c r="AT86" i="6"/>
  <c r="BD86" i="6"/>
  <c r="R87" i="6"/>
  <c r="A48" i="6"/>
  <c r="R48" i="6"/>
  <c r="AE87" i="6"/>
  <c r="AI87" i="6"/>
  <c r="AR87" i="6"/>
  <c r="BV87" i="6"/>
  <c r="CD87" i="6"/>
  <c r="AC88" i="6"/>
  <c r="BE88" i="6"/>
  <c r="AS89" i="6"/>
  <c r="BM89" i="6"/>
  <c r="X81" i="6"/>
  <c r="AC81" i="6"/>
  <c r="BE81" i="6"/>
  <c r="AS82" i="6"/>
  <c r="BM82" i="6"/>
  <c r="X83" i="6"/>
  <c r="AC83" i="6"/>
  <c r="BE83" i="6"/>
  <c r="R85" i="6"/>
  <c r="R46" i="6"/>
  <c r="A46" i="6"/>
  <c r="AE85" i="6"/>
  <c r="AR85" i="6"/>
  <c r="AC86" i="6"/>
  <c r="BE86" i="6"/>
  <c r="AN87" i="6"/>
  <c r="AS87" i="6"/>
  <c r="BM87" i="6"/>
  <c r="BX87" i="6"/>
  <c r="R81" i="6"/>
  <c r="R42" i="6"/>
  <c r="A42" i="6"/>
  <c r="AE81" i="6"/>
  <c r="AI81" i="6"/>
  <c r="AM81" i="6"/>
  <c r="AR81" i="6"/>
  <c r="BV81" i="6"/>
  <c r="CD81" i="6"/>
  <c r="W82" i="6"/>
  <c r="AB82" i="6"/>
  <c r="AT82" i="6"/>
  <c r="AY82" i="6"/>
  <c r="BD82" i="6"/>
  <c r="R83" i="6"/>
  <c r="R44" i="6"/>
  <c r="A44" i="6"/>
  <c r="AE83" i="6"/>
  <c r="AI83" i="6"/>
  <c r="AM83" i="6"/>
  <c r="AR83" i="6"/>
  <c r="BV83" i="6"/>
  <c r="CD83" i="6"/>
  <c r="X84" i="6"/>
  <c r="AC84" i="6"/>
  <c r="BE84" i="6"/>
  <c r="AN85" i="6"/>
  <c r="AS85" i="6"/>
  <c r="BM85" i="6"/>
  <c r="BX85" i="6"/>
  <c r="AE86" i="6"/>
  <c r="AI86" i="6"/>
  <c r="AM86" i="6"/>
  <c r="AR86" i="6"/>
  <c r="AN81" i="6"/>
  <c r="AS81" i="6"/>
  <c r="BM81" i="6"/>
  <c r="BX81" i="6"/>
  <c r="X82" i="6"/>
  <c r="AC82" i="6"/>
  <c r="AH82" i="6"/>
  <c r="BE82" i="6"/>
  <c r="AN83" i="6"/>
  <c r="AS83" i="6"/>
  <c r="BM83" i="6"/>
  <c r="BX83" i="6"/>
  <c r="AE84" i="6"/>
  <c r="AI84" i="6"/>
  <c r="AM84" i="6"/>
  <c r="AR84" i="6"/>
  <c r="BV84" i="6"/>
  <c r="CD84" i="6"/>
  <c r="W85" i="6"/>
  <c r="AB85" i="6"/>
  <c r="AT85" i="6"/>
  <c r="AY85" i="6"/>
  <c r="BD85" i="6"/>
  <c r="R86" i="6"/>
  <c r="A47" i="6"/>
  <c r="R47" i="6"/>
  <c r="W88" i="6"/>
  <c r="AN84" i="6"/>
  <c r="AS84" i="6"/>
  <c r="BX84" i="6"/>
  <c r="X85" i="6"/>
  <c r="AC85" i="6"/>
  <c r="AH85" i="6"/>
  <c r="BE85" i="6"/>
  <c r="AN86" i="6"/>
  <c r="AS86" i="6"/>
  <c r="BM86" i="6"/>
  <c r="BX86" i="6"/>
  <c r="X87" i="6"/>
  <c r="AC87" i="6"/>
  <c r="AH87" i="6"/>
  <c r="BE87" i="6"/>
  <c r="AN88" i="6"/>
  <c r="AS88" i="6"/>
  <c r="BM88" i="6"/>
  <c r="BX88" i="6"/>
  <c r="X89" i="6"/>
  <c r="AC89" i="6"/>
  <c r="AH89" i="6"/>
  <c r="BE89" i="6"/>
  <c r="AN90" i="6"/>
  <c r="AS90" i="6"/>
  <c r="BM90" i="6"/>
  <c r="BX90" i="6"/>
  <c r="X91" i="6"/>
  <c r="AC91" i="6"/>
  <c r="AH91" i="6"/>
  <c r="BE91" i="6"/>
  <c r="AN92" i="6"/>
  <c r="AS92" i="6"/>
  <c r="BM92" i="6"/>
  <c r="BX92" i="6"/>
  <c r="X93" i="6"/>
  <c r="AC93" i="6"/>
  <c r="AH93" i="6"/>
  <c r="BE93" i="6"/>
  <c r="AN94" i="6"/>
  <c r="AS94" i="6"/>
  <c r="BM94" i="6"/>
  <c r="BX94" i="6"/>
  <c r="X95" i="6"/>
  <c r="AC95" i="6"/>
  <c r="AH95" i="6"/>
  <c r="BE95" i="6"/>
  <c r="AN96" i="6"/>
  <c r="AS96" i="6"/>
  <c r="BM96" i="6"/>
  <c r="BX96" i="6"/>
  <c r="X97" i="6"/>
  <c r="AC97" i="6"/>
  <c r="AH97" i="6"/>
  <c r="BE97" i="6"/>
  <c r="AN98" i="6"/>
  <c r="AS98" i="6"/>
  <c r="BM98" i="6"/>
  <c r="BX98" i="6"/>
  <c r="X99" i="6"/>
  <c r="AC99" i="6"/>
  <c r="AH99" i="6"/>
  <c r="BE99" i="6"/>
  <c r="AB88" i="6"/>
  <c r="AT88" i="6"/>
  <c r="BD88" i="6"/>
  <c r="R89" i="6"/>
  <c r="A50" i="6"/>
  <c r="R50" i="6"/>
  <c r="AE89" i="6"/>
  <c r="AI89" i="6"/>
  <c r="AR89" i="6"/>
  <c r="BV89" i="6"/>
  <c r="CD89" i="6"/>
  <c r="W90" i="6"/>
  <c r="AB90" i="6"/>
  <c r="AT90" i="6"/>
  <c r="BD90" i="6"/>
  <c r="R91" i="6"/>
  <c r="A52" i="6"/>
  <c r="R52" i="6"/>
  <c r="AE91" i="6"/>
  <c r="AI91" i="6"/>
  <c r="AR91" i="6"/>
  <c r="BV91" i="6"/>
  <c r="CD91" i="6"/>
  <c r="W92" i="6"/>
  <c r="AB92" i="6"/>
  <c r="AT92" i="6"/>
  <c r="BD92" i="6"/>
  <c r="R93" i="6"/>
  <c r="R54" i="6"/>
  <c r="A54" i="6"/>
  <c r="AE93" i="6"/>
  <c r="AI93" i="6"/>
  <c r="AR93" i="6"/>
  <c r="BV93" i="6"/>
  <c r="CD93" i="6"/>
  <c r="W94" i="6"/>
  <c r="AB94" i="6"/>
  <c r="AT94" i="6"/>
  <c r="BD94" i="6"/>
  <c r="R95" i="6"/>
  <c r="A56" i="6"/>
  <c r="R56" i="6"/>
  <c r="AE95" i="6"/>
  <c r="AI95" i="6"/>
  <c r="AR95" i="6"/>
  <c r="BV95" i="6"/>
  <c r="CD95" i="6"/>
  <c r="W96" i="6"/>
  <c r="AB96" i="6"/>
  <c r="AT96" i="6"/>
  <c r="BD96" i="6"/>
  <c r="R97" i="6"/>
  <c r="A58" i="6"/>
  <c r="R58" i="6"/>
  <c r="AE97" i="6"/>
  <c r="AI97" i="6"/>
  <c r="AR97" i="6"/>
  <c r="BV97" i="6"/>
  <c r="CD97" i="6"/>
  <c r="W98" i="6"/>
  <c r="AB98" i="6"/>
  <c r="AT98" i="6"/>
  <c r="BD98" i="6"/>
  <c r="R99" i="6"/>
  <c r="R60" i="6"/>
  <c r="A60" i="6"/>
  <c r="AE99" i="6"/>
  <c r="AI99" i="6"/>
  <c r="AR99" i="6"/>
  <c r="BV99" i="6"/>
  <c r="CD99" i="6"/>
  <c r="A62" i="6"/>
  <c r="R62" i="6"/>
  <c r="X90" i="6"/>
  <c r="AC90" i="6"/>
  <c r="BE90" i="6"/>
  <c r="AS91" i="6"/>
  <c r="BM91" i="6"/>
  <c r="X92" i="6"/>
  <c r="AC92" i="6"/>
  <c r="BE92" i="6"/>
  <c r="AS93" i="6"/>
  <c r="BM93" i="6"/>
  <c r="X94" i="6"/>
  <c r="AC94" i="6"/>
  <c r="BE94" i="6"/>
  <c r="AS95" i="6"/>
  <c r="BM95" i="6"/>
  <c r="BX95" i="6"/>
  <c r="X96" i="6"/>
  <c r="AC96" i="6"/>
  <c r="BE96" i="6"/>
  <c r="AS97" i="6"/>
  <c r="BM97" i="6"/>
  <c r="BX97" i="6"/>
  <c r="X98" i="6"/>
  <c r="AC98" i="6"/>
  <c r="BE98" i="6"/>
  <c r="AS99" i="6"/>
  <c r="BM99" i="6"/>
  <c r="BX99" i="6"/>
  <c r="BV86" i="6"/>
  <c r="CD86" i="6"/>
  <c r="W87" i="6"/>
  <c r="AB87" i="6"/>
  <c r="AT87" i="6"/>
  <c r="AY87" i="6"/>
  <c r="BD87" i="6"/>
  <c r="R88" i="6"/>
  <c r="A49" i="6"/>
  <c r="R49" i="6"/>
  <c r="AE88" i="6"/>
  <c r="AI88" i="6"/>
  <c r="AM88" i="6"/>
  <c r="AR88" i="6"/>
  <c r="BV88" i="6"/>
  <c r="CD88" i="6"/>
  <c r="W89" i="6"/>
  <c r="AB89" i="6"/>
  <c r="AT89" i="6"/>
  <c r="AY89" i="6"/>
  <c r="BD89" i="6"/>
  <c r="R90" i="6"/>
  <c r="A51" i="6"/>
  <c r="R51" i="6"/>
  <c r="AE90" i="6"/>
  <c r="AI90" i="6"/>
  <c r="AM90" i="6"/>
  <c r="AR90" i="6"/>
  <c r="BV90" i="6"/>
  <c r="CD90" i="6"/>
  <c r="W91" i="6"/>
  <c r="AB91" i="6"/>
  <c r="AT91" i="6"/>
  <c r="AY91" i="6"/>
  <c r="BD91" i="6"/>
  <c r="R92" i="6"/>
  <c r="A53" i="6"/>
  <c r="R53" i="6"/>
  <c r="AE92" i="6"/>
  <c r="AI92" i="6"/>
  <c r="AM92" i="6"/>
  <c r="AR92" i="6"/>
  <c r="BV92" i="6"/>
  <c r="CD92" i="6"/>
  <c r="W93" i="6"/>
  <c r="AB93" i="6"/>
  <c r="AT93" i="6"/>
  <c r="AY93" i="6"/>
  <c r="BD93" i="6"/>
  <c r="R94" i="6"/>
  <c r="A55" i="6"/>
  <c r="R55" i="6"/>
  <c r="AE94" i="6"/>
  <c r="AI94" i="6"/>
  <c r="AM94" i="6"/>
  <c r="AR94" i="6"/>
  <c r="BV94" i="6"/>
  <c r="CD94" i="6"/>
  <c r="W95" i="6"/>
  <c r="AB95" i="6"/>
  <c r="AT95" i="6"/>
  <c r="AY95" i="6"/>
  <c r="BD95" i="6"/>
  <c r="R96" i="6"/>
  <c r="A57" i="6"/>
  <c r="R57" i="6"/>
  <c r="AE96" i="6"/>
  <c r="AI96" i="6"/>
  <c r="AM96" i="6"/>
  <c r="AR96" i="6"/>
  <c r="BV96" i="6"/>
  <c r="CD96" i="6"/>
  <c r="W97" i="6"/>
  <c r="AB97" i="6"/>
  <c r="AT97" i="6"/>
  <c r="AY97" i="6"/>
  <c r="BD97" i="6"/>
  <c r="R98" i="6"/>
  <c r="A59" i="6"/>
  <c r="R59" i="6"/>
  <c r="AE98" i="6"/>
  <c r="AI98" i="6"/>
  <c r="AM98" i="6"/>
  <c r="AR98" i="6"/>
  <c r="BV98" i="6"/>
  <c r="CD98" i="6"/>
  <c r="W99" i="6"/>
  <c r="AB99" i="6"/>
  <c r="AT99" i="6"/>
  <c r="AY99" i="6"/>
  <c r="BD99" i="6"/>
  <c r="R100" i="6"/>
  <c r="A61" i="6"/>
  <c r="R61" i="6"/>
  <c r="A63" i="6"/>
  <c r="R63" i="6"/>
  <c r="I72" i="6" l="1"/>
  <c r="I71" i="6"/>
  <c r="AO104" i="6"/>
  <c r="AC104" i="6"/>
  <c r="BO104" i="6"/>
  <c r="AD80" i="6"/>
  <c r="AD104" i="6" s="1"/>
  <c r="CC104" i="6"/>
  <c r="Y104" i="6"/>
  <c r="U104" i="6"/>
  <c r="V104" i="6"/>
  <c r="T104" i="6"/>
  <c r="AZ104" i="6"/>
  <c r="AU104" i="6"/>
  <c r="BZ104" i="6"/>
  <c r="BW104" i="6"/>
  <c r="BF104" i="6"/>
  <c r="BN104" i="6"/>
  <c r="BS104" i="6"/>
  <c r="BG104" i="6"/>
  <c r="BR104" i="6"/>
  <c r="BP104" i="6"/>
  <c r="CE104" i="6"/>
  <c r="BX104" i="6"/>
  <c r="AX104" i="6"/>
  <c r="AA104" i="6"/>
  <c r="AG104" i="6"/>
  <c r="AN104" i="6"/>
  <c r="AL107" i="6" s="1"/>
  <c r="CB104" i="6"/>
  <c r="BE104" i="6"/>
  <c r="AH104" i="6"/>
  <c r="BT104" i="6"/>
  <c r="AY104" i="6"/>
  <c r="W104" i="6"/>
  <c r="S108" i="6" s="1"/>
  <c r="BL104" i="6"/>
  <c r="AR104" i="6"/>
  <c r="Z104" i="6"/>
  <c r="BU104" i="6"/>
  <c r="BA104" i="6"/>
  <c r="AT104" i="6"/>
  <c r="AP108" i="6" s="1"/>
  <c r="AS104" i="6"/>
  <c r="AM104" i="6"/>
  <c r="BQ104" i="6"/>
  <c r="AQ104" i="6"/>
  <c r="X104" i="6"/>
  <c r="S107" i="6" s="1"/>
  <c r="BJ104" i="6"/>
  <c r="BM104" i="6"/>
  <c r="BI108" i="6" s="1"/>
  <c r="CD104" i="6"/>
  <c r="CD108" i="6" s="1"/>
  <c r="BB104" i="6"/>
  <c r="AI104" i="6"/>
  <c r="BK104" i="6"/>
  <c r="BD104" i="6"/>
  <c r="BA108" i="6" s="1"/>
  <c r="AB104" i="6"/>
  <c r="Z108" i="6" s="1"/>
  <c r="BC104" i="6"/>
  <c r="BV104" i="6"/>
  <c r="AW104" i="6"/>
  <c r="AE104" i="6"/>
  <c r="BA109" i="6" l="1"/>
  <c r="AP109" i="6"/>
  <c r="CA109" i="6"/>
  <c r="CA108" i="6"/>
  <c r="Z107" i="6"/>
  <c r="BR108" i="6"/>
  <c r="BR107" i="6"/>
  <c r="AF109" i="6"/>
  <c r="S109" i="6"/>
  <c r="BR109" i="6"/>
  <c r="Z109" i="6"/>
  <c r="BA107" i="6"/>
  <c r="AP107" i="6"/>
  <c r="CD107" i="6"/>
  <c r="BI107" i="6"/>
  <c r="CA107" i="6"/>
  <c r="AJ104" i="6"/>
  <c r="AF108" i="6" s="1"/>
  <c r="AF107" i="6" l="1"/>
</calcChain>
</file>

<file path=xl/sharedStrings.xml><?xml version="1.0" encoding="utf-8"?>
<sst xmlns="http://schemas.openxmlformats.org/spreadsheetml/2006/main" count="452" uniqueCount="239">
  <si>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</si>
  <si>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</si>
  <si>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</si>
  <si>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</si>
  <si>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</si>
  <si>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</si>
  <si>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</si>
  <si>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</si>
  <si>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</si>
  <si>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</si>
  <si>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</si>
  <si>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</si>
  <si>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</si>
  <si>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Debt premium</t>
  </si>
  <si>
    <t>Parameters</t>
  </si>
  <si>
    <t>Inputs</t>
  </si>
  <si>
    <t>Estimates</t>
  </si>
  <si>
    <t>Std Error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</si>
  <si>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</si>
  <si>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</si>
  <si>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</si>
  <si>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</si>
  <si>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</si>
  <si>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</si>
  <si>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</si>
  <si>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</si>
  <si>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</si>
  <si>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</si>
  <si>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</si>
  <si>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</si>
  <si>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</si>
  <si>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</si>
  <si>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</si>
  <si>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t-stat</t>
  </si>
  <si>
    <t>Vanilla</t>
  </si>
  <si>
    <t>Post-tax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</si>
  <si>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</si>
  <si>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WIANZ</t>
  </si>
  <si>
    <t>Security name</t>
  </si>
  <si>
    <t>Coupon frequency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</si>
  <si>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</si>
  <si>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</si>
  <si>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</si>
  <si>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</si>
  <si>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</si>
  <si>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</si>
  <si>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</si>
  <si>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</si>
  <si>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</si>
  <si>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</si>
  <si>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</si>
  <si>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</si>
  <si>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</si>
  <si>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</si>
  <si>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</si>
  <si>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</si>
  <si>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</si>
  <si>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</si>
  <si>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</si>
  <si>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</si>
  <si>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</si>
  <si>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</si>
  <si>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</si>
  <si>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</si>
  <si>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</si>
  <si>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</si>
  <si>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</si>
  <si>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</si>
  <si>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</si>
  <si>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</si>
  <si>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</si>
  <si>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</si>
  <si>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</si>
  <si>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</si>
  <si>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</si>
  <si>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</si>
  <si>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</si>
  <si>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</si>
  <si>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</si>
  <si>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</si>
  <si>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</si>
  <si>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</si>
  <si>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</si>
  <si>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</si>
  <si>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</si>
  <si>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</si>
  <si>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</si>
  <si>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</si>
  <si>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</si>
  <si>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</si>
  <si>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</si>
  <si>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</si>
  <si>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</si>
  <si>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</si>
  <si>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</si>
  <si>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</si>
  <si>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</si>
  <si>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</si>
  <si>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</si>
  <si>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</si>
  <si>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</si>
  <si>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</si>
  <si>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</si>
  <si>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</si>
  <si>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</si>
  <si>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</si>
  <si>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</si>
  <si>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</si>
  <si>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</si>
  <si>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</si>
  <si>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</si>
  <si>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</si>
  <si>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</si>
  <si>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</si>
  <si>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</si>
  <si>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</si>
  <si>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</si>
  <si>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</si>
  <si>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</si>
  <si>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</si>
  <si>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</si>
  <si>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</si>
  <si>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</si>
  <si>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</si>
  <si>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</si>
  <si>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</si>
  <si>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</si>
  <si>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</si>
  <si>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</si>
  <si>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</si>
  <si>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</si>
  <si>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</si>
  <si>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</si>
  <si>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</si>
  <si>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</si>
  <si>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</si>
  <si>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</si>
  <si>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</si>
  <si>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</si>
  <si>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</si>
  <si>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</si>
  <si>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</si>
  <si>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</si>
  <si>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</si>
  <si>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</si>
  <si>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</si>
  <si>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</si>
  <si>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</si>
  <si>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</si>
  <si>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</si>
  <si>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</si>
  <si>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</si>
  <si>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</si>
  <si>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</si>
  <si>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</si>
  <si>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</si>
  <si>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</si>
  <si>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</si>
  <si>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</si>
  <si>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</si>
  <si>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</si>
  <si>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</si>
  <si>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</si>
  <si>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</si>
  <si>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</si>
  <si>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</si>
  <si>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</si>
  <si>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</si>
  <si>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</si>
  <si>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</si>
  <si>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</si>
  <si>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</si>
  <si>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</si>
  <si>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</si>
  <si>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</si>
  <si>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</si>
  <si>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</si>
  <si>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</si>
  <si>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</si>
  <si>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</si>
  <si>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</si>
  <si>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</si>
  <si>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Sector:</t>
  </si>
  <si>
    <t>GPBs</t>
  </si>
  <si>
    <t>N/A</t>
  </si>
  <si>
    <t>Annualisation reflects six monthly  or quarterly payment of interest</t>
  </si>
  <si>
    <t>Annualisation reflects six monthly or quarterly payment of interest</t>
  </si>
  <si>
    <t>Term (years):</t>
  </si>
  <si>
    <t>WACC estimate</t>
  </si>
  <si>
    <t>Term (years)</t>
  </si>
  <si>
    <t>NZGB 4 1/2 04/15/27</t>
  </si>
  <si>
    <t>15/04/2027</t>
  </si>
  <si>
    <t>TPNZ 5.893 03/15/28</t>
  </si>
  <si>
    <t>15/03/2028</t>
  </si>
  <si>
    <t>5 year debt premium</t>
  </si>
  <si>
    <t>4 year debt premium</t>
  </si>
  <si>
    <t>3 year debt premium</t>
  </si>
  <si>
    <t>Calculation of risk-free rate and inputs for debt premium determination</t>
  </si>
  <si>
    <t>SPKNZ 4 1/2 03/25/22</t>
  </si>
  <si>
    <t>25/03/2022</t>
  </si>
  <si>
    <t>FCGNZ 4.33 10/20/21</t>
  </si>
  <si>
    <t>20/10/2021</t>
  </si>
  <si>
    <t>A-1+</t>
  </si>
  <si>
    <t>FCGNZ 5.08 06/19/25</t>
  </si>
  <si>
    <t>19/06/2025</t>
  </si>
  <si>
    <t>TPNZ 4.3 06/30/22</t>
  </si>
  <si>
    <t>30/06/2022</t>
  </si>
  <si>
    <t>NZTB 0 03/02/16</t>
  </si>
  <si>
    <t>2/03/2016</t>
  </si>
  <si>
    <t>CENNZ 4.4 11/15/21</t>
  </si>
  <si>
    <t>AIANZ 4.28 11/09/22</t>
  </si>
  <si>
    <t>9/11/2022</t>
  </si>
  <si>
    <t>PIFAU 4.76 09/28/22</t>
  </si>
  <si>
    <t>28/09/2022</t>
  </si>
  <si>
    <t>GPB CPP WACC estimate</t>
  </si>
  <si>
    <t>SPKNZ 4.51 03/10/23</t>
  </si>
  <si>
    <t>10/03/2023</t>
  </si>
  <si>
    <t>NZGB 3 1/2 04/14/33</t>
  </si>
  <si>
    <t>15/11/2021</t>
  </si>
  <si>
    <t>14/04/2033</t>
  </si>
  <si>
    <t>FCGNZ 4.42 03/07/23</t>
  </si>
  <si>
    <t>7/03/2023</t>
  </si>
  <si>
    <t>14/03/2023</t>
  </si>
  <si>
    <t>MERINZ 4.53 03/14/23</t>
  </si>
  <si>
    <t>NZGB 2 3/4 04/15/25</t>
  </si>
  <si>
    <t>15/04/2025</t>
  </si>
  <si>
    <t>GENEPO 4.14 03/18/22</t>
  </si>
  <si>
    <t>18/03/2022</t>
  </si>
  <si>
    <t>WIANZ 4 1/4 05/12/23</t>
  </si>
  <si>
    <t>12/05/2023</t>
  </si>
  <si>
    <t>NZTB 0 04/26/17</t>
  </si>
  <si>
    <t>26/04/2017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</si>
  <si>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30 June 2016</t>
    </r>
  </si>
  <si>
    <t>NZTB 0 09/14/16</t>
  </si>
  <si>
    <t>14/09/2016</t>
  </si>
  <si>
    <t>WACC estimates for First Gas Limited CPP 2017</t>
  </si>
  <si>
    <t>WACC estimates as at 1 June 2016</t>
  </si>
  <si>
    <t>(Estimated as at 1 June 2016)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</si>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</sst>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"/>
    <numFmt numFmtId="166" formatCode="0.0"/>
    <numFmt numFmtId="167" formatCode="0.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9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16" applyNumberFormat="0" applyAlignment="0" applyProtection="0"/>
    <xf numFmtId="0" fontId="26" fillId="24" borderId="17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1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6" applyNumberFormat="0" applyAlignment="0" applyProtection="0"/>
    <xf numFmtId="0" fontId="33" fillId="0" borderId="21" applyNumberFormat="0" applyFill="0" applyAlignment="0" applyProtection="0"/>
    <xf numFmtId="0" fontId="34" fillId="2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35" fillId="23" borderId="2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419">
    <xf numFmtId="0" fontId="0" fillId="0" borderId="0" xfId="0"/>
    <xf numFmtId="0" fontId="16" fillId="3" borderId="0" xfId="0" applyFont="1" applyFill="1" applyBorder="1"/>
    <xf numFmtId="0" fontId="13" fillId="3" borderId="0" xfId="0" applyFont="1" applyFill="1" applyBorder="1"/>
    <xf numFmtId="0" fontId="13" fillId="3" borderId="0" xfId="0" applyFont="1" applyFill="1"/>
    <xf numFmtId="0" fontId="17" fillId="3" borderId="0" xfId="0" applyFont="1" applyFill="1" applyBorder="1"/>
    <xf numFmtId="0" fontId="17" fillId="3" borderId="6" xfId="0" applyFont="1" applyFill="1" applyBorder="1"/>
    <xf numFmtId="0" fontId="13" fillId="3" borderId="7" xfId="0" applyFont="1" applyFill="1" applyBorder="1"/>
    <xf numFmtId="0" fontId="13" fillId="3" borderId="6" xfId="0" applyFont="1" applyFill="1" applyBorder="1"/>
    <xf numFmtId="0" fontId="17" fillId="3" borderId="0" xfId="0" applyFont="1" applyFill="1" applyBorder="1" applyAlignment="1">
      <alignment horizontal="center"/>
    </xf>
    <xf numFmtId="2" fontId="13" fillId="3" borderId="0" xfId="0" applyNumberFormat="1" applyFont="1" applyFill="1" applyBorder="1"/>
    <xf numFmtId="167" fontId="13" fillId="3" borderId="0" xfId="0" applyNumberFormat="1" applyFont="1" applyFill="1" applyBorder="1"/>
    <xf numFmtId="0" fontId="13" fillId="3" borderId="12" xfId="0" applyFont="1" applyFill="1" applyBorder="1"/>
    <xf numFmtId="10" fontId="13" fillId="3" borderId="15" xfId="0" applyNumberFormat="1" applyFont="1" applyFill="1" applyBorder="1"/>
    <xf numFmtId="0" fontId="13" fillId="3" borderId="15" xfId="0" applyFont="1" applyFill="1" applyBorder="1"/>
    <xf numFmtId="0" fontId="13" fillId="3" borderId="5" xfId="0" applyFont="1" applyFill="1" applyBorder="1"/>
    <xf numFmtId="10" fontId="13" fillId="3" borderId="0" xfId="0" applyNumberFormat="1" applyFont="1" applyFill="1"/>
    <xf numFmtId="0" fontId="13" fillId="3" borderId="10" xfId="0" applyFont="1" applyFill="1" applyBorder="1"/>
    <xf numFmtId="10" fontId="13" fillId="3" borderId="8" xfId="0" applyNumberFormat="1" applyFont="1" applyFill="1" applyBorder="1"/>
    <xf numFmtId="0" fontId="13" fillId="3" borderId="8" xfId="0" applyFont="1" applyFill="1" applyBorder="1"/>
    <xf numFmtId="0" fontId="17" fillId="3" borderId="12" xfId="0" applyFont="1" applyFill="1" applyBorder="1"/>
    <xf numFmtId="10" fontId="17" fillId="3" borderId="15" xfId="0" applyNumberFormat="1" applyFont="1" applyFill="1" applyBorder="1"/>
    <xf numFmtId="165" fontId="13" fillId="3" borderId="0" xfId="0" applyNumberFormat="1" applyFont="1" applyFill="1"/>
    <xf numFmtId="0" fontId="17" fillId="3" borderId="10" xfId="0" applyFont="1" applyFill="1" applyBorder="1"/>
    <xf numFmtId="10" fontId="17" fillId="3" borderId="8" xfId="0" applyNumberFormat="1" applyFont="1" applyFill="1" applyBorder="1"/>
    <xf numFmtId="165" fontId="13" fillId="3" borderId="9" xfId="0" applyNumberFormat="1" applyFont="1" applyFill="1" applyBorder="1"/>
    <xf numFmtId="10" fontId="13" fillId="3" borderId="0" xfId="24" applyNumberFormat="1" applyFont="1" applyFill="1"/>
    <xf numFmtId="10" fontId="13" fillId="3" borderId="0" xfId="24" applyNumberFormat="1" applyFont="1" applyFill="1" applyBorder="1"/>
    <xf numFmtId="10" fontId="13" fillId="3" borderId="7" xfId="24" applyNumberFormat="1" applyFont="1" applyFill="1" applyBorder="1"/>
    <xf numFmtId="0" fontId="13" fillId="3" borderId="9" xfId="0" applyFont="1" applyFill="1" applyBorder="1"/>
    <xf numFmtId="0" fontId="19" fillId="3" borderId="0" xfId="0" applyFont="1" applyFill="1"/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164" fontId="5" fillId="3" borderId="0" xfId="141" applyFont="1" applyFill="1"/>
    <xf numFmtId="2" fontId="9" fillId="3" borderId="0" xfId="0" applyNumberFormat="1" applyFont="1" applyFill="1" applyBorder="1" applyAlignment="1"/>
    <xf numFmtId="2" fontId="9" fillId="3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/>
    <xf numFmtId="2" fontId="12" fillId="3" borderId="0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wrapText="1"/>
    </xf>
    <xf numFmtId="14" fontId="9" fillId="3" borderId="0" xfId="0" applyNumberFormat="1" applyFont="1" applyFill="1" applyBorder="1" applyAlignment="1">
      <alignment horizontal="center" wrapText="1"/>
    </xf>
    <xf numFmtId="165" fontId="9" fillId="3" borderId="0" xfId="0" applyNumberFormat="1" applyFont="1" applyFill="1" applyBorder="1" applyAlignment="1">
      <alignment horizontal="center"/>
    </xf>
    <xf numFmtId="165" fontId="9" fillId="3" borderId="0" xfId="0" applyNumberFormat="1" applyFont="1" applyFill="1" applyBorder="1"/>
    <xf numFmtId="165" fontId="9" fillId="3" borderId="7" xfId="0" applyNumberFormat="1" applyFont="1" applyFill="1" applyBorder="1"/>
    <xf numFmtId="0" fontId="14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/>
    <xf numFmtId="0" fontId="9" fillId="3" borderId="7" xfId="0" applyFont="1" applyFill="1" applyBorder="1"/>
    <xf numFmtId="165" fontId="9" fillId="3" borderId="8" xfId="0" applyNumberFormat="1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5" fillId="3" borderId="13" xfId="140" applyFont="1" applyFill="1" applyBorder="1" applyAlignment="1">
      <alignment horizontal="right"/>
    </xf>
    <xf numFmtId="0" fontId="5" fillId="3" borderId="0" xfId="140" applyFont="1" applyFill="1" applyBorder="1" applyAlignment="1">
      <alignment horizontal="right"/>
    </xf>
    <xf numFmtId="0" fontId="13" fillId="3" borderId="14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14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14" fontId="13" fillId="3" borderId="0" xfId="0" applyNumberFormat="1" applyFont="1" applyFill="1" applyBorder="1" applyAlignment="1">
      <alignment horizontal="right"/>
    </xf>
    <xf numFmtId="14" fontId="13" fillId="3" borderId="7" xfId="0" applyNumberFormat="1" applyFont="1" applyFill="1" applyBorder="1"/>
    <xf numFmtId="14" fontId="13" fillId="3" borderId="9" xfId="0" applyNumberFormat="1" applyFont="1" applyFill="1" applyBorder="1" applyAlignment="1">
      <alignment horizontal="right"/>
    </xf>
    <xf numFmtId="14" fontId="13" fillId="3" borderId="11" xfId="0" applyNumberFormat="1" applyFont="1" applyFill="1" applyBorder="1" applyAlignment="1">
      <alignment horizontal="right"/>
    </xf>
    <xf numFmtId="165" fontId="13" fillId="3" borderId="6" xfId="0" applyNumberFormat="1" applyFont="1" applyFill="1" applyBorder="1"/>
    <xf numFmtId="165" fontId="13" fillId="3" borderId="0" xfId="0" applyNumberFormat="1" applyFont="1" applyFill="1" applyBorder="1"/>
    <xf numFmtId="14" fontId="13" fillId="3" borderId="0" xfId="0" applyNumberFormat="1" applyFont="1" applyFill="1" applyBorder="1"/>
    <xf numFmtId="165" fontId="13" fillId="3" borderId="14" xfId="0" applyNumberFormat="1" applyFont="1" applyFill="1" applyBorder="1"/>
    <xf numFmtId="165" fontId="13" fillId="3" borderId="10" xfId="0" applyNumberFormat="1" applyFont="1" applyFill="1" applyBorder="1"/>
    <xf numFmtId="165" fontId="13" fillId="3" borderId="11" xfId="0" applyNumberFormat="1" applyFont="1" applyFill="1" applyBorder="1"/>
    <xf numFmtId="165" fontId="13" fillId="3" borderId="8" xfId="0" applyNumberFormat="1" applyFont="1" applyFill="1" applyBorder="1"/>
    <xf numFmtId="2" fontId="13" fillId="3" borderId="0" xfId="0" applyNumberFormat="1" applyFont="1" applyFill="1"/>
    <xf numFmtId="14" fontId="13" fillId="3" borderId="0" xfId="0" applyNumberFormat="1" applyFont="1" applyFill="1"/>
    <xf numFmtId="0" fontId="13" fillId="3" borderId="15" xfId="0" applyFont="1" applyFill="1" applyBorder="1" applyAlignment="1">
      <alignment horizontal="right"/>
    </xf>
    <xf numFmtId="165" fontId="13" fillId="3" borderId="15" xfId="0" applyNumberFormat="1" applyFont="1" applyFill="1" applyBorder="1"/>
    <xf numFmtId="14" fontId="13" fillId="3" borderId="0" xfId="0" applyNumberFormat="1" applyFont="1" applyFill="1" applyAlignment="1">
      <alignment horizontal="right" wrapText="1"/>
    </xf>
    <xf numFmtId="165" fontId="13" fillId="3" borderId="2" xfId="0" applyNumberFormat="1" applyFont="1" applyFill="1" applyBorder="1"/>
    <xf numFmtId="165" fontId="13" fillId="3" borderId="3" xfId="0" applyNumberFormat="1" applyFont="1" applyFill="1" applyBorder="1"/>
    <xf numFmtId="165" fontId="13" fillId="3" borderId="4" xfId="0" applyNumberFormat="1" applyFont="1" applyFill="1" applyBorder="1"/>
    <xf numFmtId="14" fontId="13" fillId="3" borderId="0" xfId="0" applyNumberFormat="1" applyFont="1" applyFill="1" applyAlignment="1">
      <alignment wrapText="1"/>
    </xf>
    <xf numFmtId="2" fontId="13" fillId="3" borderId="10" xfId="0" applyNumberFormat="1" applyFont="1" applyFill="1" applyBorder="1"/>
    <xf numFmtId="0" fontId="13" fillId="3" borderId="0" xfId="0" applyFont="1" applyFill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5" fontId="13" fillId="3" borderId="3" xfId="0" applyNumberFormat="1" applyFont="1" applyFill="1" applyBorder="1" applyAlignment="1">
      <alignment horizontal="right"/>
    </xf>
    <xf numFmtId="165" fontId="13" fillId="3" borderId="4" xfId="0" applyNumberFormat="1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12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13" fillId="3" borderId="4" xfId="0" applyFont="1" applyFill="1" applyBorder="1"/>
    <xf numFmtId="0" fontId="13" fillId="3" borderId="0" xfId="0" applyFont="1" applyFill="1" applyBorder="1" applyAlignment="1">
      <alignment horizontal="center"/>
    </xf>
    <xf numFmtId="2" fontId="5" fillId="3" borderId="0" xfId="0" applyNumberFormat="1" applyFont="1" applyFill="1" applyBorder="1"/>
    <xf numFmtId="10" fontId="13" fillId="3" borderId="0" xfId="0" applyNumberFormat="1" applyFont="1" applyFill="1" applyBorder="1"/>
    <xf numFmtId="165" fontId="13" fillId="2" borderId="13" xfId="96" applyNumberFormat="1" applyFont="1" applyFill="1" applyBorder="1"/>
    <xf numFmtId="165" fontId="13" fillId="2" borderId="13" xfId="101" applyNumberFormat="1" applyFont="1" applyFill="1" applyBorder="1"/>
    <xf numFmtId="165" fontId="13" fillId="2" borderId="13" xfId="110" applyNumberFormat="1" applyFont="1" applyFill="1" applyBorder="1"/>
    <xf numFmtId="165" fontId="13" fillId="2" borderId="13" xfId="112" applyNumberFormat="1" applyFont="1" applyFill="1" applyBorder="1"/>
    <xf numFmtId="165" fontId="13" fillId="2" borderId="13" xfId="113" applyNumberFormat="1" applyFont="1" applyFill="1" applyBorder="1"/>
    <xf numFmtId="165" fontId="13" fillId="2" borderId="13" xfId="118" applyNumberFormat="1" applyFont="1" applyFill="1" applyBorder="1"/>
    <xf numFmtId="165" fontId="13" fillId="2" borderId="13" xfId="124" applyNumberFormat="1" applyFont="1" applyFill="1" applyBorder="1"/>
    <xf numFmtId="165" fontId="13" fillId="2" borderId="13" xfId="126" applyNumberFormat="1" applyFont="1" applyFill="1" applyBorder="1"/>
    <xf numFmtId="165" fontId="13" fillId="2" borderId="13" xfId="129" applyNumberFormat="1" applyFont="1" applyFill="1" applyBorder="1"/>
    <xf numFmtId="165" fontId="13" fillId="2" borderId="13" xfId="132" applyNumberFormat="1" applyFont="1" applyFill="1" applyBorder="1"/>
    <xf numFmtId="165" fontId="13" fillId="2" borderId="14" xfId="101" applyNumberFormat="1" applyFont="1" applyFill="1" applyBorder="1"/>
    <xf numFmtId="165" fontId="13" fillId="2" borderId="14" xfId="110" applyNumberFormat="1" applyFont="1" applyFill="1" applyBorder="1"/>
    <xf numFmtId="165" fontId="13" fillId="2" borderId="14" xfId="112" applyNumberFormat="1" applyFont="1" applyFill="1" applyBorder="1"/>
    <xf numFmtId="165" fontId="13" fillId="2" borderId="14" xfId="113" applyNumberFormat="1" applyFont="1" applyFill="1" applyBorder="1"/>
    <xf numFmtId="165" fontId="13" fillId="2" borderId="14" xfId="118" applyNumberFormat="1" applyFont="1" applyFill="1" applyBorder="1"/>
    <xf numFmtId="165" fontId="13" fillId="2" borderId="14" xfId="124" applyNumberFormat="1" applyFont="1" applyFill="1" applyBorder="1"/>
    <xf numFmtId="165" fontId="13" fillId="2" borderId="14" xfId="126" applyNumberFormat="1" applyFont="1" applyFill="1" applyBorder="1"/>
    <xf numFmtId="165" fontId="13" fillId="2" borderId="14" xfId="129" applyNumberFormat="1" applyFont="1" applyFill="1" applyBorder="1"/>
    <xf numFmtId="165" fontId="13" fillId="2" borderId="14" xfId="132" applyNumberFormat="1" applyFont="1" applyFill="1" applyBorder="1"/>
    <xf numFmtId="9" fontId="13" fillId="3" borderId="0" xfId="0" applyNumberFormat="1" applyFont="1" applyFill="1" applyBorder="1"/>
    <xf numFmtId="0" fontId="15" fillId="3" borderId="0" xfId="0" applyFont="1" applyFill="1" applyBorder="1"/>
    <xf numFmtId="0" fontId="16" fillId="3" borderId="0" xfId="0" applyFont="1" applyFill="1"/>
    <xf numFmtId="0" fontId="17" fillId="3" borderId="0" xfId="0" applyFont="1" applyFill="1"/>
    <xf numFmtId="0" fontId="13" fillId="3" borderId="5" xfId="0" applyFont="1" applyFill="1" applyBorder="1" applyAlignment="1">
      <alignment horizontal="right"/>
    </xf>
    <xf numFmtId="165" fontId="13" fillId="2" borderId="14" xfId="96" applyNumberFormat="1" applyFont="1" applyFill="1" applyBorder="1"/>
    <xf numFmtId="165" fontId="13" fillId="2" borderId="0" xfId="94" applyNumberFormat="1" applyFont="1" applyFill="1" applyBorder="1"/>
    <xf numFmtId="165" fontId="13" fillId="2" borderId="0" xfId="97" applyNumberFormat="1" applyFont="1" applyFill="1" applyBorder="1"/>
    <xf numFmtId="165" fontId="13" fillId="2" borderId="0" xfId="113" applyNumberFormat="1" applyFont="1" applyFill="1" applyBorder="1"/>
    <xf numFmtId="165" fontId="13" fillId="2" borderId="0" xfId="125" applyNumberFormat="1" applyFont="1" applyFill="1" applyBorder="1"/>
    <xf numFmtId="165" fontId="13" fillId="2" borderId="0" xfId="129" applyNumberFormat="1" applyFont="1" applyFill="1" applyBorder="1"/>
    <xf numFmtId="165" fontId="13" fillId="2" borderId="0" xfId="131" applyNumberFormat="1" applyFont="1" applyFill="1" applyBorder="1"/>
    <xf numFmtId="165" fontId="13" fillId="2" borderId="15" xfId="94" applyNumberFormat="1" applyFont="1" applyFill="1" applyBorder="1"/>
    <xf numFmtId="165" fontId="13" fillId="2" borderId="15" xfId="97" applyNumberFormat="1" applyFont="1" applyFill="1" applyBorder="1"/>
    <xf numFmtId="165" fontId="13" fillId="2" borderId="15" xfId="113" applyNumberFormat="1" applyFont="1" applyFill="1" applyBorder="1"/>
    <xf numFmtId="165" fontId="13" fillId="2" borderId="5" xfId="119" applyNumberFormat="1" applyFont="1" applyFill="1" applyBorder="1"/>
    <xf numFmtId="165" fontId="13" fillId="2" borderId="7" xfId="119" applyNumberFormat="1" applyFont="1" applyFill="1" applyBorder="1"/>
    <xf numFmtId="165" fontId="13" fillId="2" borderId="15" xfId="125" applyNumberFormat="1" applyFont="1" applyFill="1" applyBorder="1"/>
    <xf numFmtId="165" fontId="13" fillId="2" borderId="15" xfId="131" applyNumberFormat="1" applyFont="1" applyFill="1" applyBorder="1"/>
    <xf numFmtId="165" fontId="13" fillId="2" borderId="15" xfId="129" applyNumberFormat="1" applyFont="1" applyFill="1" applyBorder="1"/>
    <xf numFmtId="0" fontId="5" fillId="3" borderId="0" xfId="0" applyFont="1" applyFill="1" applyBorder="1"/>
    <xf numFmtId="0" fontId="22" fillId="3" borderId="0" xfId="0" applyFont="1" applyFill="1"/>
    <xf numFmtId="0" fontId="0" fillId="3" borderId="0" xfId="0" applyFill="1"/>
    <xf numFmtId="9" fontId="13" fillId="3" borderId="0" xfId="0" applyNumberFormat="1" applyFont="1" applyFill="1"/>
    <xf numFmtId="10" fontId="13" fillId="3" borderId="7" xfId="0" applyNumberFormat="1" applyFont="1" applyFill="1" applyBorder="1"/>
    <xf numFmtId="10" fontId="17" fillId="3" borderId="15" xfId="142" applyNumberFormat="1" applyFont="1" applyFill="1" applyBorder="1"/>
    <xf numFmtId="10" fontId="13" fillId="3" borderId="15" xfId="142" applyNumberFormat="1" applyFont="1" applyFill="1" applyBorder="1"/>
    <xf numFmtId="10" fontId="13" fillId="3" borderId="5" xfId="142" applyNumberFormat="1" applyFont="1" applyFill="1" applyBorder="1"/>
    <xf numFmtId="10" fontId="13" fillId="3" borderId="9" xfId="142" applyNumberFormat="1" applyFont="1" applyFill="1" applyBorder="1"/>
    <xf numFmtId="0" fontId="0" fillId="3" borderId="0" xfId="0" applyFill="1" applyBorder="1"/>
    <xf numFmtId="0" fontId="9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39" fillId="3" borderId="0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center"/>
    </xf>
    <xf numFmtId="0" fontId="39" fillId="3" borderId="0" xfId="0" applyFont="1" applyFill="1" applyBorder="1"/>
    <xf numFmtId="14" fontId="5" fillId="3" borderId="0" xfId="0" applyNumberFormat="1" applyFont="1" applyFill="1" applyBorder="1"/>
    <xf numFmtId="10" fontId="5" fillId="3" borderId="0" xfId="0" applyNumberFormat="1" applyFont="1" applyFill="1" applyBorder="1"/>
    <xf numFmtId="0" fontId="13" fillId="0" borderId="0" xfId="0" applyFont="1" applyFill="1"/>
    <xf numFmtId="0" fontId="40" fillId="3" borderId="0" xfId="0" applyFont="1" applyFill="1" applyBorder="1"/>
    <xf numFmtId="0" fontId="13" fillId="3" borderId="7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14" fontId="13" fillId="3" borderId="10" xfId="0" applyNumberFormat="1" applyFont="1" applyFill="1" applyBorder="1" applyAlignment="1">
      <alignment horizontal="right"/>
    </xf>
    <xf numFmtId="0" fontId="5" fillId="3" borderId="14" xfId="14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13" fillId="3" borderId="11" xfId="0" applyFont="1" applyFill="1" applyBorder="1" applyAlignment="1">
      <alignment horizontal="right"/>
    </xf>
    <xf numFmtId="165" fontId="13" fillId="2" borderId="0" xfId="88" applyNumberFormat="1" applyFont="1" applyFill="1" applyBorder="1"/>
    <xf numFmtId="165" fontId="13" fillId="2" borderId="14" xfId="85" applyNumberFormat="1" applyFont="1" applyFill="1" applyBorder="1"/>
    <xf numFmtId="165" fontId="13" fillId="2" borderId="14" xfId="86" applyNumberFormat="1" applyFont="1" applyFill="1" applyBorder="1"/>
    <xf numFmtId="165" fontId="13" fillId="2" borderId="14" xfId="87" applyNumberFormat="1" applyFont="1" applyFill="1" applyBorder="1"/>
    <xf numFmtId="165" fontId="13" fillId="2" borderId="14" xfId="89" applyNumberFormat="1" applyFont="1" applyFill="1" applyBorder="1"/>
    <xf numFmtId="165" fontId="13" fillId="2" borderId="11" xfId="85" applyNumberFormat="1" applyFont="1" applyFill="1" applyBorder="1"/>
    <xf numFmtId="165" fontId="13" fillId="2" borderId="9" xfId="85" applyNumberFormat="1" applyFont="1" applyFill="1" applyBorder="1"/>
    <xf numFmtId="165" fontId="13" fillId="2" borderId="11" xfId="86" applyNumberFormat="1" applyFont="1" applyFill="1" applyBorder="1"/>
    <xf numFmtId="165" fontId="13" fillId="2" borderId="11" xfId="87" applyNumberFormat="1" applyFont="1" applyFill="1" applyBorder="1"/>
    <xf numFmtId="165" fontId="13" fillId="2" borderId="8" xfId="88" applyNumberFormat="1" applyFont="1" applyFill="1" applyBorder="1"/>
    <xf numFmtId="165" fontId="13" fillId="2" borderId="11" xfId="89" applyNumberFormat="1" applyFont="1" applyFill="1" applyBorder="1"/>
    <xf numFmtId="165" fontId="13" fillId="2" borderId="13" xfId="93" applyNumberFormat="1" applyFont="1" applyFill="1" applyBorder="1"/>
    <xf numFmtId="165" fontId="13" fillId="2" borderId="14" xfId="98" applyNumberFormat="1" applyFont="1" applyFill="1" applyBorder="1"/>
    <xf numFmtId="165" fontId="13" fillId="2" borderId="15" xfId="100" applyNumberFormat="1" applyFont="1" applyFill="1" applyBorder="1"/>
    <xf numFmtId="165" fontId="13" fillId="2" borderId="5" xfId="102" applyNumberFormat="1" applyFont="1" applyFill="1" applyBorder="1"/>
    <xf numFmtId="165" fontId="13" fillId="2" borderId="15" xfId="104" applyNumberFormat="1" applyFont="1" applyFill="1" applyBorder="1"/>
    <xf numFmtId="165" fontId="13" fillId="2" borderId="13" xfId="105" applyNumberFormat="1" applyFont="1" applyFill="1" applyBorder="1"/>
    <xf numFmtId="165" fontId="13" fillId="2" borderId="15" xfId="106" applyNumberFormat="1" applyFont="1" applyFill="1" applyBorder="1"/>
    <xf numFmtId="165" fontId="13" fillId="2" borderId="13" xfId="107" applyNumberFormat="1" applyFont="1" applyFill="1" applyBorder="1"/>
    <xf numFmtId="165" fontId="13" fillId="2" borderId="15" xfId="109" applyNumberFormat="1" applyFont="1" applyFill="1" applyBorder="1"/>
    <xf numFmtId="165" fontId="13" fillId="2" borderId="14" xfId="93" applyNumberFormat="1" applyFont="1" applyFill="1" applyBorder="1"/>
    <xf numFmtId="165" fontId="13" fillId="2" borderId="0" xfId="100" applyNumberFormat="1" applyFont="1" applyFill="1" applyBorder="1"/>
    <xf numFmtId="165" fontId="13" fillId="2" borderId="7" xfId="102" applyNumberFormat="1" applyFont="1" applyFill="1" applyBorder="1"/>
    <xf numFmtId="165" fontId="13" fillId="2" borderId="0" xfId="104" applyNumberFormat="1" applyFont="1" applyFill="1" applyBorder="1"/>
    <xf numFmtId="165" fontId="13" fillId="2" borderId="14" xfId="105" applyNumberFormat="1" applyFont="1" applyFill="1" applyBorder="1"/>
    <xf numFmtId="165" fontId="13" fillId="2" borderId="0" xfId="106" applyNumberFormat="1" applyFont="1" applyFill="1" applyBorder="1"/>
    <xf numFmtId="165" fontId="13" fillId="2" borderId="14" xfId="107" applyNumberFormat="1" applyFont="1" applyFill="1" applyBorder="1"/>
    <xf numFmtId="165" fontId="13" fillId="2" borderId="0" xfId="109" applyNumberFormat="1" applyFont="1" applyFill="1" applyBorder="1"/>
    <xf numFmtId="0" fontId="18" fillId="3" borderId="0" xfId="0" applyFont="1" applyFill="1"/>
    <xf numFmtId="0" fontId="41" fillId="3" borderId="0" xfId="0" applyFont="1" applyFill="1"/>
    <xf numFmtId="0" fontId="42" fillId="3" borderId="7" xfId="0" applyFont="1" applyFill="1" applyBorder="1" applyAlignment="1">
      <alignment horizontal="right"/>
    </xf>
    <xf numFmtId="14" fontId="42" fillId="3" borderId="7" xfId="0" applyNumberFormat="1" applyFont="1" applyFill="1" applyBorder="1" applyAlignment="1">
      <alignment horizontal="right"/>
    </xf>
    <xf numFmtId="0" fontId="42" fillId="3" borderId="0" xfId="0" applyFont="1" applyFill="1" applyAlignment="1">
      <alignment horizontal="right"/>
    </xf>
    <xf numFmtId="0" fontId="42" fillId="3" borderId="0" xfId="0" applyFont="1" applyFill="1" applyBorder="1" applyAlignment="1">
      <alignment horizontal="right"/>
    </xf>
    <xf numFmtId="14" fontId="13" fillId="3" borderId="8" xfId="0" applyNumberFormat="1" applyFont="1" applyFill="1" applyBorder="1" applyAlignment="1">
      <alignment horizontal="right"/>
    </xf>
    <xf numFmtId="14" fontId="5" fillId="3" borderId="11" xfId="140" applyNumberFormat="1" applyFont="1" applyFill="1" applyBorder="1" applyAlignment="1">
      <alignment horizontal="right"/>
    </xf>
    <xf numFmtId="14" fontId="5" fillId="3" borderId="8" xfId="140" applyNumberFormat="1" applyFont="1" applyFill="1" applyBorder="1" applyAlignment="1">
      <alignment horizontal="right"/>
    </xf>
    <xf numFmtId="165" fontId="13" fillId="2" borderId="13" xfId="120" applyNumberFormat="1" applyFont="1" applyFill="1" applyBorder="1"/>
    <xf numFmtId="165" fontId="13" fillId="2" borderId="14" xfId="120" applyNumberFormat="1" applyFont="1" applyFill="1" applyBorder="1"/>
    <xf numFmtId="0" fontId="43" fillId="3" borderId="0" xfId="0" applyFont="1" applyFill="1" applyBorder="1"/>
    <xf numFmtId="165" fontId="9" fillId="27" borderId="6" xfId="0" applyNumberFormat="1" applyFont="1" applyFill="1" applyBorder="1"/>
    <xf numFmtId="165" fontId="9" fillId="27" borderId="10" xfId="0" applyNumberFormat="1" applyFont="1" applyFill="1" applyBorder="1"/>
    <xf numFmtId="165" fontId="9" fillId="27" borderId="0" xfId="0" applyNumberFormat="1" applyFont="1" applyFill="1" applyBorder="1"/>
    <xf numFmtId="165" fontId="9" fillId="27" borderId="8" xfId="0" applyNumberFormat="1" applyFont="1" applyFill="1" applyBorder="1"/>
    <xf numFmtId="0" fontId="9" fillId="27" borderId="14" xfId="0" applyFont="1" applyFill="1" applyBorder="1"/>
    <xf numFmtId="0" fontId="9" fillId="27" borderId="11" xfId="0" applyFont="1" applyFill="1" applyBorder="1"/>
    <xf numFmtId="165" fontId="17" fillId="27" borderId="6" xfId="0" applyNumberFormat="1" applyFont="1" applyFill="1" applyBorder="1"/>
    <xf numFmtId="0" fontId="9" fillId="27" borderId="10" xfId="0" applyNumberFormat="1" applyFont="1" applyFill="1" applyBorder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7" xfId="0" applyNumberFormat="1" applyFont="1" applyFill="1" applyBorder="1"/>
    <xf numFmtId="165" fontId="13" fillId="27" borderId="0" xfId="0" applyNumberFormat="1" applyFont="1" applyFill="1" applyBorder="1"/>
    <xf numFmtId="165" fontId="13" fillId="27" borderId="10" xfId="0" applyNumberFormat="1" applyFont="1" applyFill="1" applyBorder="1"/>
    <xf numFmtId="165" fontId="13" fillId="27" borderId="11" xfId="0" applyNumberFormat="1" applyFont="1" applyFill="1" applyBorder="1"/>
    <xf numFmtId="165" fontId="13" fillId="27" borderId="9" xfId="0" applyNumberFormat="1" applyFont="1" applyFill="1" applyBorder="1"/>
    <xf numFmtId="165" fontId="13" fillId="27" borderId="8" xfId="0" applyNumberFormat="1" applyFont="1" applyFill="1" applyBorder="1"/>
    <xf numFmtId="0" fontId="21" fillId="3" borderId="0" xfId="0" applyFont="1" applyFill="1" applyBorder="1"/>
    <xf numFmtId="0" fontId="18" fillId="3" borderId="0" xfId="0" applyFont="1" applyFill="1" applyBorder="1"/>
    <xf numFmtId="0" fontId="22" fillId="3" borderId="0" xfId="0" applyFont="1" applyFill="1" applyBorder="1"/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44" fillId="3" borderId="0" xfId="0" applyFont="1" applyFill="1" applyBorder="1"/>
    <xf numFmtId="0" fontId="44" fillId="3" borderId="0" xfId="0" applyFont="1" applyFill="1"/>
    <xf numFmtId="0" fontId="44" fillId="27" borderId="1" xfId="0" applyFont="1" applyFill="1" applyBorder="1" applyAlignment="1">
      <alignment horizontal="center"/>
    </xf>
    <xf numFmtId="0" fontId="44" fillId="27" borderId="11" xfId="0" applyFont="1" applyFill="1" applyBorder="1" applyAlignment="1">
      <alignment horizontal="center"/>
    </xf>
    <xf numFmtId="165" fontId="13" fillId="2" borderId="6" xfId="120" applyNumberFormat="1" applyFont="1" applyFill="1" applyBorder="1"/>
    <xf numFmtId="165" fontId="13" fillId="2" borderId="12" xfId="120" applyNumberFormat="1" applyFont="1" applyFill="1" applyBorder="1"/>
    <xf numFmtId="0" fontId="13" fillId="3" borderId="0" xfId="282" applyFont="1" applyFill="1" applyBorder="1" applyAlignment="1">
      <alignment horizontal="left"/>
    </xf>
    <xf numFmtId="165" fontId="9" fillId="3" borderId="12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2" fontId="9" fillId="27" borderId="0" xfId="0" applyNumberFormat="1" applyFont="1" applyFill="1" applyBorder="1" applyAlignment="1">
      <alignment horizontal="center"/>
    </xf>
    <xf numFmtId="166" fontId="13" fillId="3" borderId="0" xfId="0" applyNumberFormat="1" applyFont="1" applyFill="1"/>
    <xf numFmtId="0" fontId="15" fillId="3" borderId="0" xfId="0" applyFont="1" applyFill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0" xfId="0" applyNumberFormat="1" applyFont="1" applyFill="1" applyBorder="1"/>
    <xf numFmtId="2" fontId="9" fillId="27" borderId="8" xfId="0" applyNumberFormat="1" applyFont="1" applyFill="1" applyBorder="1" applyAlignment="1">
      <alignment horizontal="center"/>
    </xf>
    <xf numFmtId="165" fontId="13" fillId="2" borderId="13" xfId="133" applyNumberFormat="1" applyFont="1" applyFill="1" applyBorder="1"/>
    <xf numFmtId="165" fontId="13" fillId="2" borderId="14" xfId="133" applyNumberFormat="1" applyFont="1" applyFill="1" applyBorder="1"/>
    <xf numFmtId="165" fontId="13" fillId="2" borderId="11" xfId="133" applyNumberFormat="1" applyFont="1" applyFill="1" applyBorder="1"/>
    <xf numFmtId="0" fontId="5" fillId="3" borderId="15" xfId="140" applyFont="1" applyFill="1" applyBorder="1" applyAlignment="1">
      <alignment horizontal="right"/>
    </xf>
    <xf numFmtId="165" fontId="13" fillId="2" borderId="11" xfId="93" applyNumberFormat="1" applyFont="1" applyFill="1" applyBorder="1"/>
    <xf numFmtId="165" fontId="13" fillId="2" borderId="8" xfId="94" applyNumberFormat="1" applyFont="1" applyFill="1" applyBorder="1"/>
    <xf numFmtId="165" fontId="13" fillId="2" borderId="11" xfId="96" applyNumberFormat="1" applyFont="1" applyFill="1" applyBorder="1"/>
    <xf numFmtId="165" fontId="13" fillId="2" borderId="8" xfId="97" applyNumberFormat="1" applyFont="1" applyFill="1" applyBorder="1"/>
    <xf numFmtId="165" fontId="13" fillId="2" borderId="11" xfId="98" applyNumberFormat="1" applyFont="1" applyFill="1" applyBorder="1"/>
    <xf numFmtId="165" fontId="13" fillId="2" borderId="8" xfId="100" applyNumberFormat="1" applyFont="1" applyFill="1" applyBorder="1"/>
    <xf numFmtId="165" fontId="13" fillId="2" borderId="11" xfId="101" applyNumberFormat="1" applyFont="1" applyFill="1" applyBorder="1"/>
    <xf numFmtId="165" fontId="13" fillId="2" borderId="9" xfId="102" applyNumberFormat="1" applyFont="1" applyFill="1" applyBorder="1"/>
    <xf numFmtId="165" fontId="13" fillId="2" borderId="8" xfId="104" applyNumberFormat="1" applyFont="1" applyFill="1" applyBorder="1"/>
    <xf numFmtId="165" fontId="13" fillId="2" borderId="11" xfId="105" applyNumberFormat="1" applyFont="1" applyFill="1" applyBorder="1"/>
    <xf numFmtId="165" fontId="13" fillId="2" borderId="8" xfId="106" applyNumberFormat="1" applyFont="1" applyFill="1" applyBorder="1"/>
    <xf numFmtId="165" fontId="13" fillId="2" borderId="11" xfId="107" applyNumberFormat="1" applyFont="1" applyFill="1" applyBorder="1"/>
    <xf numFmtId="165" fontId="13" fillId="2" borderId="8" xfId="109" applyNumberFormat="1" applyFont="1" applyFill="1" applyBorder="1"/>
    <xf numFmtId="165" fontId="13" fillId="2" borderId="11" xfId="110" applyNumberFormat="1" applyFont="1" applyFill="1" applyBorder="1"/>
    <xf numFmtId="165" fontId="13" fillId="2" borderId="11" xfId="112" applyNumberFormat="1" applyFont="1" applyFill="1" applyBorder="1"/>
    <xf numFmtId="165" fontId="13" fillId="2" borderId="8" xfId="113" applyNumberFormat="1" applyFont="1" applyFill="1" applyBorder="1"/>
    <xf numFmtId="165" fontId="13" fillId="2" borderId="11" xfId="113" applyNumberFormat="1" applyFont="1" applyFill="1" applyBorder="1"/>
    <xf numFmtId="165" fontId="13" fillId="2" borderId="11" xfId="118" applyNumberFormat="1" applyFont="1" applyFill="1" applyBorder="1"/>
    <xf numFmtId="165" fontId="13" fillId="2" borderId="9" xfId="119" applyNumberFormat="1" applyFont="1" applyFill="1" applyBorder="1"/>
    <xf numFmtId="165" fontId="13" fillId="2" borderId="11" xfId="120" applyNumberFormat="1" applyFont="1" applyFill="1" applyBorder="1"/>
    <xf numFmtId="165" fontId="13" fillId="2" borderId="10" xfId="120" applyNumberFormat="1" applyFont="1" applyFill="1" applyBorder="1"/>
    <xf numFmtId="165" fontId="13" fillId="2" borderId="11" xfId="124" applyNumberFormat="1" applyFont="1" applyFill="1" applyBorder="1"/>
    <xf numFmtId="165" fontId="13" fillId="2" borderId="8" xfId="125" applyNumberFormat="1" applyFont="1" applyFill="1" applyBorder="1"/>
    <xf numFmtId="165" fontId="13" fillId="2" borderId="11" xfId="126" applyNumberFormat="1" applyFont="1" applyFill="1" applyBorder="1"/>
    <xf numFmtId="165" fontId="13" fillId="2" borderId="11" xfId="129" applyNumberFormat="1" applyFont="1" applyFill="1" applyBorder="1"/>
    <xf numFmtId="165" fontId="13" fillId="2" borderId="8" xfId="129" applyNumberFormat="1" applyFont="1" applyFill="1" applyBorder="1"/>
    <xf numFmtId="165" fontId="13" fillId="2" borderId="8" xfId="131" applyNumberFormat="1" applyFont="1" applyFill="1" applyBorder="1"/>
    <xf numFmtId="165" fontId="13" fillId="2" borderId="11" xfId="132" applyNumberFormat="1" applyFont="1" applyFill="1" applyBorder="1"/>
    <xf numFmtId="165" fontId="13" fillId="2" borderId="9" xfId="114" applyNumberFormat="1" applyFont="1" applyFill="1" applyBorder="1"/>
    <xf numFmtId="165" fontId="13" fillId="2" borderId="5" xfId="114" applyNumberFormat="1" applyFont="1" applyFill="1" applyBorder="1"/>
    <xf numFmtId="165" fontId="13" fillId="2" borderId="7" xfId="114" applyNumberFormat="1" applyFont="1" applyFill="1" applyBorder="1"/>
    <xf numFmtId="165" fontId="13" fillId="2" borderId="13" xfId="114" applyNumberFormat="1" applyFont="1" applyFill="1" applyBorder="1"/>
    <xf numFmtId="165" fontId="13" fillId="2" borderId="14" xfId="114" applyNumberFormat="1" applyFont="1" applyFill="1" applyBorder="1"/>
    <xf numFmtId="165" fontId="13" fillId="2" borderId="11" xfId="114" applyNumberFormat="1" applyFont="1" applyFill="1" applyBorder="1"/>
    <xf numFmtId="0" fontId="13" fillId="0" borderId="14" xfId="0" applyFont="1" applyFill="1" applyBorder="1" applyAlignment="1">
      <alignment horizontal="right"/>
    </xf>
    <xf numFmtId="165" fontId="13" fillId="27" borderId="13" xfId="0" applyNumberFormat="1" applyFont="1" applyFill="1" applyBorder="1"/>
    <xf numFmtId="165" fontId="13" fillId="27" borderId="5" xfId="0" applyNumberFormat="1" applyFont="1" applyFill="1" applyBorder="1"/>
    <xf numFmtId="0" fontId="13" fillId="28" borderId="14" xfId="0" applyFont="1" applyFill="1" applyBorder="1" applyAlignment="1">
      <alignment horizontal="right"/>
    </xf>
    <xf numFmtId="0" fontId="13" fillId="28" borderId="7" xfId="0" applyFont="1" applyFill="1" applyBorder="1" applyAlignment="1">
      <alignment horizontal="right"/>
    </xf>
    <xf numFmtId="165" fontId="13" fillId="2" borderId="14" xfId="131" applyNumberFormat="1" applyFont="1" applyFill="1" applyBorder="1"/>
    <xf numFmtId="165" fontId="13" fillId="2" borderId="10" xfId="129" applyNumberFormat="1" applyFont="1" applyFill="1" applyBorder="1"/>
    <xf numFmtId="0" fontId="5" fillId="3" borderId="11" xfId="140" applyFont="1" applyFill="1" applyBorder="1" applyAlignment="1">
      <alignment horizontal="right"/>
    </xf>
    <xf numFmtId="165" fontId="13" fillId="3" borderId="1" xfId="0" applyNumberFormat="1" applyFont="1" applyFill="1" applyBorder="1"/>
    <xf numFmtId="0" fontId="13" fillId="4" borderId="12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right"/>
    </xf>
    <xf numFmtId="0" fontId="13" fillId="4" borderId="6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14" fontId="13" fillId="4" borderId="10" xfId="0" applyNumberFormat="1" applyFont="1" applyFill="1" applyBorder="1" applyAlignment="1">
      <alignment horizontal="right"/>
    </xf>
    <xf numFmtId="14" fontId="13" fillId="4" borderId="11" xfId="0" applyNumberFormat="1" applyFont="1" applyFill="1" applyBorder="1" applyAlignment="1">
      <alignment horizontal="right"/>
    </xf>
    <xf numFmtId="0" fontId="13" fillId="4" borderId="11" xfId="0" applyFont="1" applyFill="1" applyBorder="1" applyAlignment="1">
      <alignment horizontal="right"/>
    </xf>
    <xf numFmtId="165" fontId="13" fillId="4" borderId="6" xfId="0" applyNumberFormat="1" applyFont="1" applyFill="1" applyBorder="1"/>
    <xf numFmtId="165" fontId="13" fillId="4" borderId="14" xfId="0" applyNumberFormat="1" applyFont="1" applyFill="1" applyBorder="1"/>
    <xf numFmtId="165" fontId="13" fillId="4" borderId="14" xfId="85" applyNumberFormat="1" applyFont="1" applyFill="1" applyBorder="1"/>
    <xf numFmtId="165" fontId="13" fillId="4" borderId="10" xfId="0" applyNumberFormat="1" applyFont="1" applyFill="1" applyBorder="1"/>
    <xf numFmtId="165" fontId="13" fillId="4" borderId="11" xfId="85" applyNumberFormat="1" applyFont="1" applyFill="1" applyBorder="1"/>
    <xf numFmtId="165" fontId="13" fillId="4" borderId="12" xfId="92" applyNumberFormat="1" applyFont="1" applyFill="1" applyBorder="1"/>
    <xf numFmtId="165" fontId="13" fillId="4" borderId="6" xfId="92" applyNumberFormat="1" applyFont="1" applyFill="1" applyBorder="1"/>
    <xf numFmtId="165" fontId="13" fillId="4" borderId="10" xfId="92" applyNumberFormat="1" applyFont="1" applyFill="1" applyBorder="1"/>
    <xf numFmtId="165" fontId="5" fillId="4" borderId="14" xfId="140" applyNumberFormat="1" applyFont="1" applyFill="1" applyBorder="1"/>
    <xf numFmtId="165" fontId="5" fillId="4" borderId="11" xfId="140" applyNumberFormat="1" applyFont="1" applyFill="1" applyBorder="1"/>
    <xf numFmtId="0" fontId="13" fillId="4" borderId="15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right"/>
    </xf>
    <xf numFmtId="14" fontId="13" fillId="4" borderId="8" xfId="0" applyNumberFormat="1" applyFont="1" applyFill="1" applyBorder="1" applyAlignment="1">
      <alignment horizontal="right"/>
    </xf>
    <xf numFmtId="165" fontId="13" fillId="4" borderId="15" xfId="108" applyNumberFormat="1" applyFont="1" applyFill="1" applyBorder="1"/>
    <xf numFmtId="165" fontId="13" fillId="4" borderId="0" xfId="108" applyNumberFormat="1" applyFont="1" applyFill="1" applyBorder="1"/>
    <xf numFmtId="165" fontId="13" fillId="4" borderId="8" xfId="108" applyNumberFormat="1" applyFont="1" applyFill="1" applyBorder="1"/>
    <xf numFmtId="165" fontId="13" fillId="4" borderId="15" xfId="111" applyNumberFormat="1" applyFont="1" applyFill="1" applyBorder="1"/>
    <xf numFmtId="165" fontId="13" fillId="4" borderId="0" xfId="111" applyNumberFormat="1" applyFont="1" applyFill="1" applyBorder="1"/>
    <xf numFmtId="165" fontId="13" fillId="4" borderId="8" xfId="111" applyNumberFormat="1" applyFont="1" applyFill="1" applyBorder="1"/>
    <xf numFmtId="165" fontId="5" fillId="4" borderId="5" xfId="140" applyNumberFormat="1" applyFont="1" applyFill="1" applyBorder="1"/>
    <xf numFmtId="165" fontId="5" fillId="4" borderId="7" xfId="140" applyNumberFormat="1" applyFont="1" applyFill="1" applyBorder="1"/>
    <xf numFmtId="165" fontId="5" fillId="4" borderId="9" xfId="140" applyNumberFormat="1" applyFont="1" applyFill="1" applyBorder="1"/>
    <xf numFmtId="165" fontId="13" fillId="4" borderId="15" xfId="115" applyNumberFormat="1" applyFont="1" applyFill="1" applyBorder="1"/>
    <xf numFmtId="165" fontId="13" fillId="4" borderId="0" xfId="115" applyNumberFormat="1" applyFont="1" applyFill="1" applyBorder="1"/>
    <xf numFmtId="165" fontId="13" fillId="4" borderId="8" xfId="115" applyNumberFormat="1" applyFont="1" applyFill="1" applyBorder="1"/>
    <xf numFmtId="165" fontId="13" fillId="4" borderId="15" xfId="121" applyNumberFormat="1" applyFont="1" applyFill="1" applyBorder="1"/>
    <xf numFmtId="165" fontId="13" fillId="4" borderId="13" xfId="122" applyNumberFormat="1" applyFont="1" applyFill="1" applyBorder="1"/>
    <xf numFmtId="165" fontId="13" fillId="4" borderId="0" xfId="121" applyNumberFormat="1" applyFont="1" applyFill="1" applyBorder="1"/>
    <xf numFmtId="165" fontId="13" fillId="4" borderId="14" xfId="122" applyNumberFormat="1" applyFont="1" applyFill="1" applyBorder="1"/>
    <xf numFmtId="165" fontId="13" fillId="4" borderId="8" xfId="121" applyNumberFormat="1" applyFont="1" applyFill="1" applyBorder="1"/>
    <xf numFmtId="165" fontId="13" fillId="4" borderId="11" xfId="122" applyNumberFormat="1" applyFont="1" applyFill="1" applyBorder="1"/>
    <xf numFmtId="14" fontId="13" fillId="4" borderId="15" xfId="0" applyNumberFormat="1" applyFont="1" applyFill="1" applyBorder="1" applyAlignment="1">
      <alignment horizontal="right"/>
    </xf>
    <xf numFmtId="14" fontId="13" fillId="4" borderId="0" xfId="0" applyNumberFormat="1" applyFont="1" applyFill="1" applyBorder="1" applyAlignment="1">
      <alignment horizontal="right"/>
    </xf>
    <xf numFmtId="165" fontId="13" fillId="4" borderId="15" xfId="127" applyNumberFormat="1" applyFont="1" applyFill="1" applyBorder="1"/>
    <xf numFmtId="165" fontId="13" fillId="4" borderId="13" xfId="128" applyNumberFormat="1" applyFont="1" applyFill="1" applyBorder="1"/>
    <xf numFmtId="165" fontId="13" fillId="4" borderId="0" xfId="127" applyNumberFormat="1" applyFont="1" applyFill="1" applyBorder="1"/>
    <xf numFmtId="165" fontId="13" fillId="4" borderId="14" xfId="128" applyNumberFormat="1" applyFont="1" applyFill="1" applyBorder="1"/>
    <xf numFmtId="165" fontId="13" fillId="4" borderId="8" xfId="127" applyNumberFormat="1" applyFont="1" applyFill="1" applyBorder="1"/>
    <xf numFmtId="165" fontId="13" fillId="4" borderId="11" xfId="128" applyNumberFormat="1" applyFont="1" applyFill="1" applyBorder="1"/>
    <xf numFmtId="165" fontId="13" fillId="4" borderId="13" xfId="130" applyNumberFormat="1" applyFont="1" applyFill="1" applyBorder="1"/>
    <xf numFmtId="165" fontId="13" fillId="4" borderId="14" xfId="130" applyNumberFormat="1" applyFont="1" applyFill="1" applyBorder="1"/>
    <xf numFmtId="165" fontId="13" fillId="4" borderId="11" xfId="130" applyNumberFormat="1" applyFont="1" applyFill="1" applyBorder="1"/>
    <xf numFmtId="165" fontId="13" fillId="2" borderId="13" xfId="103" applyNumberFormat="1" applyFont="1" applyFill="1" applyBorder="1"/>
    <xf numFmtId="165" fontId="13" fillId="2" borderId="14" xfId="103" applyNumberFormat="1" applyFont="1" applyFill="1" applyBorder="1"/>
    <xf numFmtId="165" fontId="13" fillId="2" borderId="11" xfId="103" applyNumberFormat="1" applyFont="1" applyFill="1" applyBorder="1"/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8" xfId="0" applyNumberFormat="1" applyFont="1" applyFill="1" applyBorder="1"/>
    <xf numFmtId="0" fontId="9" fillId="0" borderId="7" xfId="0" applyFont="1" applyFill="1" applyBorder="1"/>
    <xf numFmtId="165" fontId="13" fillId="3" borderId="7" xfId="0" applyNumberFormat="1" applyFont="1" applyFill="1" applyBorder="1"/>
    <xf numFmtId="10" fontId="13" fillId="3" borderId="6" xfId="142" applyNumberFormat="1" applyFont="1" applyFill="1" applyBorder="1"/>
    <xf numFmtId="10" fontId="13" fillId="3" borderId="7" xfId="142" applyNumberFormat="1" applyFont="1" applyFill="1" applyBorder="1"/>
    <xf numFmtId="10" fontId="13" fillId="3" borderId="8" xfId="24" applyNumberFormat="1" applyFont="1" applyFill="1" applyBorder="1"/>
    <xf numFmtId="10" fontId="13" fillId="3" borderId="9" xfId="24" applyNumberFormat="1" applyFont="1" applyFill="1" applyBorder="1"/>
    <xf numFmtId="10" fontId="13" fillId="3" borderId="10" xfId="142" applyNumberFormat="1" applyFont="1" applyFill="1" applyBorder="1"/>
    <xf numFmtId="165" fontId="13" fillId="2" borderId="11" xfId="131" applyNumberFormat="1" applyFont="1" applyFill="1" applyBorder="1"/>
    <xf numFmtId="165" fontId="17" fillId="27" borderId="10" xfId="0" applyNumberFormat="1" applyFont="1" applyFill="1" applyBorder="1"/>
    <xf numFmtId="165" fontId="17" fillId="3" borderId="0" xfId="0" applyNumberFormat="1" applyFont="1" applyFill="1"/>
    <xf numFmtId="0" fontId="13" fillId="29" borderId="13" xfId="0" applyFont="1" applyFill="1" applyBorder="1" applyAlignment="1">
      <alignment horizontal="right"/>
    </xf>
    <xf numFmtId="0" fontId="13" fillId="29" borderId="14" xfId="0" applyFont="1" applyFill="1" applyBorder="1" applyAlignment="1">
      <alignment horizontal="right"/>
    </xf>
    <xf numFmtId="14" fontId="13" fillId="29" borderId="11" xfId="0" applyNumberFormat="1" applyFont="1" applyFill="1" applyBorder="1" applyAlignment="1">
      <alignment horizontal="right"/>
    </xf>
    <xf numFmtId="165" fontId="13" fillId="29" borderId="13" xfId="99" applyNumberFormat="1" applyFont="1" applyFill="1" applyBorder="1"/>
    <xf numFmtId="165" fontId="13" fillId="29" borderId="14" xfId="99" applyNumberFormat="1" applyFont="1" applyFill="1" applyBorder="1"/>
    <xf numFmtId="165" fontId="13" fillId="29" borderId="11" xfId="99" applyNumberFormat="1" applyFont="1" applyFill="1" applyBorder="1"/>
    <xf numFmtId="0" fontId="13" fillId="29" borderId="0" xfId="0" applyFont="1" applyFill="1" applyBorder="1" applyAlignment="1">
      <alignment horizontal="right"/>
    </xf>
    <xf numFmtId="14" fontId="13" fillId="29" borderId="8" xfId="0" applyNumberFormat="1" applyFont="1" applyFill="1" applyBorder="1" applyAlignment="1">
      <alignment horizontal="right"/>
    </xf>
    <xf numFmtId="165" fontId="13" fillId="29" borderId="15" xfId="123" applyNumberFormat="1" applyFont="1" applyFill="1" applyBorder="1"/>
    <xf numFmtId="165" fontId="13" fillId="29" borderId="0" xfId="123" applyNumberFormat="1" applyFont="1" applyFill="1" applyBorder="1"/>
    <xf numFmtId="165" fontId="13" fillId="29" borderId="8" xfId="123" applyNumberFormat="1" applyFont="1" applyFill="1" applyBorder="1"/>
    <xf numFmtId="165" fontId="13" fillId="29" borderId="13" xfId="129" applyNumberFormat="1" applyFont="1" applyFill="1" applyBorder="1"/>
    <xf numFmtId="165" fontId="13" fillId="29" borderId="14" xfId="129" applyNumberFormat="1" applyFont="1" applyFill="1" applyBorder="1"/>
    <xf numFmtId="165" fontId="13" fillId="29" borderId="11" xfId="129" applyNumberFormat="1" applyFont="1" applyFill="1" applyBorder="1"/>
    <xf numFmtId="0" fontId="13" fillId="29" borderId="12" xfId="0" applyFont="1" applyFill="1" applyBorder="1" applyAlignment="1">
      <alignment horizontal="right"/>
    </xf>
    <xf numFmtId="0" fontId="13" fillId="29" borderId="6" xfId="0" applyFont="1" applyFill="1" applyBorder="1" applyAlignment="1">
      <alignment horizontal="right"/>
    </xf>
    <xf numFmtId="14" fontId="13" fillId="29" borderId="10" xfId="0" applyNumberFormat="1" applyFont="1" applyFill="1" applyBorder="1" applyAlignment="1">
      <alignment horizontal="right"/>
    </xf>
    <xf numFmtId="165" fontId="13" fillId="29" borderId="13" xfId="116" applyNumberFormat="1" applyFont="1" applyFill="1" applyBorder="1"/>
    <xf numFmtId="165" fontId="13" fillId="29" borderId="12" xfId="117" applyNumberFormat="1" applyFont="1" applyFill="1" applyBorder="1"/>
    <xf numFmtId="165" fontId="13" fillId="29" borderId="6" xfId="117" applyNumberFormat="1" applyFont="1" applyFill="1" applyBorder="1"/>
    <xf numFmtId="165" fontId="13" fillId="29" borderId="14" xfId="116" applyNumberFormat="1" applyFont="1" applyFill="1" applyBorder="1"/>
    <xf numFmtId="165" fontId="13" fillId="29" borderId="11" xfId="116" applyNumberFormat="1" applyFont="1" applyFill="1" applyBorder="1"/>
    <xf numFmtId="165" fontId="13" fillId="29" borderId="10" xfId="117" applyNumberFormat="1" applyFont="1" applyFill="1" applyBorder="1"/>
    <xf numFmtId="165" fontId="13" fillId="29" borderId="11" xfId="117" applyNumberFormat="1" applyFont="1" applyFill="1" applyBorder="1"/>
    <xf numFmtId="0" fontId="13" fillId="29" borderId="10" xfId="0" applyFont="1" applyFill="1" applyBorder="1" applyAlignment="1">
      <alignment horizontal="right"/>
    </xf>
    <xf numFmtId="165" fontId="13" fillId="29" borderId="14" xfId="0" applyNumberFormat="1" applyFont="1" applyFill="1" applyBorder="1"/>
    <xf numFmtId="165" fontId="13" fillId="29" borderId="11" xfId="0" applyNumberFormat="1" applyFont="1" applyFill="1" applyBorder="1"/>
    <xf numFmtId="165" fontId="13" fillId="29" borderId="3" xfId="0" applyNumberFormat="1" applyFont="1" applyFill="1" applyBorder="1"/>
    <xf numFmtId="165" fontId="13" fillId="0" borderId="8" xfId="0" applyNumberFormat="1" applyFont="1" applyFill="1" applyBorder="1"/>
    <xf numFmtId="165" fontId="1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7" fillId="3" borderId="1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2" fontId="9" fillId="3" borderId="12" xfId="0" applyNumberFormat="1" applyFont="1" applyFill="1" applyBorder="1" applyAlignment="1">
      <alignment horizontal="center"/>
    </xf>
    <xf numFmtId="2" fontId="9" fillId="3" borderId="15" xfId="0" applyNumberFormat="1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 wrapText="1"/>
    </xf>
    <xf numFmtId="14" fontId="9" fillId="3" borderId="3" xfId="0" applyNumberFormat="1" applyFont="1" applyFill="1" applyBorder="1" applyAlignment="1">
      <alignment horizontal="center" wrapText="1"/>
    </xf>
    <xf numFmtId="14" fontId="9" fillId="3" borderId="4" xfId="0" applyNumberFormat="1" applyFont="1" applyFill="1" applyBorder="1" applyAlignment="1">
      <alignment horizontal="center" wrapText="1"/>
    </xf>
  </cellXfs>
  <cellStyles count="319">
    <cellStyle name="_x000a_bidires=100_x000d_" xfId="2"/>
    <cellStyle name="_x000a_bidires=100_x000d_ 2" xfId="145"/>
    <cellStyle name="_x000a_bidires=100_x000d_ 2 2" xfId="146"/>
    <cellStyle name="_x000a_bidires=100_x000d_ 2 3" xfId="147"/>
    <cellStyle name="_x000a_bidires=100_x000d_ 2 4" xfId="211"/>
    <cellStyle name="_x000a_bidires=100_x000d_ 3" xfId="148"/>
    <cellStyle name="_x000a_bidires=100_x000d_ 4" xfId="149"/>
    <cellStyle name="_x000a_bidires=100_x000d_ 5" xfId="144"/>
    <cellStyle name="20% - Accent1 2" xfId="150"/>
    <cellStyle name="20% - Accent2 2" xfId="151"/>
    <cellStyle name="20% - Accent3 2" xfId="152"/>
    <cellStyle name="20% - Accent4 2" xfId="153"/>
    <cellStyle name="20% - Accent5 2" xfId="154"/>
    <cellStyle name="20% - Accent6 2" xfId="155"/>
    <cellStyle name="40% - Accent1 2" xfId="156"/>
    <cellStyle name="40% - Accent2 2" xfId="157"/>
    <cellStyle name="40% - Accent3 2" xfId="158"/>
    <cellStyle name="40% - Accent4 2" xfId="159"/>
    <cellStyle name="40% - Accent5 2" xfId="160"/>
    <cellStyle name="40% - Accent6 2" xfId="161"/>
    <cellStyle name="60% - Accent1 2" xfId="162"/>
    <cellStyle name="60% - Accent2 2" xfId="163"/>
    <cellStyle name="60% - Accent3 2" xfId="164"/>
    <cellStyle name="60% - Accent4 2" xfId="165"/>
    <cellStyle name="60% - Accent5 2" xfId="166"/>
    <cellStyle name="60% - Accent6 2" xfId="167"/>
    <cellStyle name="Accent1 2" xfId="168"/>
    <cellStyle name="Accent2 2" xfId="169"/>
    <cellStyle name="Accent3 2" xfId="170"/>
    <cellStyle name="Accent4 2" xfId="171"/>
    <cellStyle name="Accent5 2" xfId="172"/>
    <cellStyle name="Accent6 2" xfId="173"/>
    <cellStyle name="Bad 2" xfId="174"/>
    <cellStyle name="Calculation 2" xfId="175"/>
    <cellStyle name="Check Cell 2" xfId="176"/>
    <cellStyle name="Comma" xfId="141" builtinId="3"/>
    <cellStyle name="Comma  - Style1" xfId="4"/>
    <cellStyle name="Comma 2" xfId="3"/>
    <cellStyle name="Comma 2 2" xfId="215"/>
    <cellStyle name="Comma 2 3" xfId="225"/>
    <cellStyle name="Comma 2 3 2" xfId="290"/>
    <cellStyle name="Comma 2 3 2 2" xfId="314"/>
    <cellStyle name="Comma 2 3 3" xfId="302"/>
    <cellStyle name="Comma 2 4" xfId="284"/>
    <cellStyle name="Comma 2 4 2" xfId="308"/>
    <cellStyle name="Comma 2 5" xfId="296"/>
    <cellStyle name="Comma 3" xfId="138"/>
    <cellStyle name="Comma 3 2" xfId="279"/>
    <cellStyle name="Comma 3 2 2" xfId="292"/>
    <cellStyle name="Comma 3 2 2 2" xfId="316"/>
    <cellStyle name="Comma 3 2 3" xfId="304"/>
    <cellStyle name="Comma 3 3" xfId="286"/>
    <cellStyle name="Comma 3 3 2" xfId="310"/>
    <cellStyle name="Comma 3 4" xfId="298"/>
    <cellStyle name="Comma 4" xfId="139"/>
    <cellStyle name="Comma 4 2" xfId="280"/>
    <cellStyle name="Comma 4 2 2" xfId="293"/>
    <cellStyle name="Comma 4 2 2 2" xfId="317"/>
    <cellStyle name="Comma 4 2 3" xfId="305"/>
    <cellStyle name="Comma 4 3" xfId="287"/>
    <cellStyle name="Comma 4 3 2" xfId="311"/>
    <cellStyle name="Comma 4 4" xfId="299"/>
    <cellStyle name="Curren - Style2" xfId="5"/>
    <cellStyle name="Explanatory Text 2" xfId="177"/>
    <cellStyle name="Good 2" xfId="178"/>
    <cellStyle name="Heading 1 2" xfId="179"/>
    <cellStyle name="Heading 2 2" xfId="180"/>
    <cellStyle name="Heading 3 2" xfId="181"/>
    <cellStyle name="Heading 4 2" xfId="182"/>
    <cellStyle name="Input 2" xfId="183"/>
    <cellStyle name="Linked Cell 2" xfId="184"/>
    <cellStyle name="Neutral 2" xfId="185"/>
    <cellStyle name="Normal" xfId="0" builtinId="0"/>
    <cellStyle name="Normal - Style3" xfId="6"/>
    <cellStyle name="Normal 10" xfId="7"/>
    <cellStyle name="Normal 100" xfId="111"/>
    <cellStyle name="Normal 100 2" xfId="255"/>
    <cellStyle name="Normal 101" xfId="112"/>
    <cellStyle name="Normal 101 2" xfId="256"/>
    <cellStyle name="Normal 102" xfId="113"/>
    <cellStyle name="Normal 102 2" xfId="257"/>
    <cellStyle name="Normal 103" xfId="114"/>
    <cellStyle name="Normal 103 2" xfId="258"/>
    <cellStyle name="Normal 104" xfId="115"/>
    <cellStyle name="Normal 104 2" xfId="259"/>
    <cellStyle name="Normal 105" xfId="116"/>
    <cellStyle name="Normal 105 2" xfId="260"/>
    <cellStyle name="Normal 106" xfId="117"/>
    <cellStyle name="Normal 106 2" xfId="261"/>
    <cellStyle name="Normal 107" xfId="118"/>
    <cellStyle name="Normal 107 2" xfId="262"/>
    <cellStyle name="Normal 108" xfId="119"/>
    <cellStyle name="Normal 108 2" xfId="263"/>
    <cellStyle name="Normal 109" xfId="120"/>
    <cellStyle name="Normal 109 2" xfId="264"/>
    <cellStyle name="Normal 11" xfId="8"/>
    <cellStyle name="Normal 110" xfId="121"/>
    <cellStyle name="Normal 110 2" xfId="265"/>
    <cellStyle name="Normal 111" xfId="122"/>
    <cellStyle name="Normal 111 2" xfId="266"/>
    <cellStyle name="Normal 112" xfId="123"/>
    <cellStyle name="Normal 112 2" xfId="267"/>
    <cellStyle name="Normal 113" xfId="124"/>
    <cellStyle name="Normal 113 2" xfId="268"/>
    <cellStyle name="Normal 114" xfId="125"/>
    <cellStyle name="Normal 114 2" xfId="269"/>
    <cellStyle name="Normal 115" xfId="126"/>
    <cellStyle name="Normal 115 2" xfId="270"/>
    <cellStyle name="Normal 116" xfId="127"/>
    <cellStyle name="Normal 116 2" xfId="271"/>
    <cellStyle name="Normal 117" xfId="128"/>
    <cellStyle name="Normal 117 2" xfId="272"/>
    <cellStyle name="Normal 118" xfId="129"/>
    <cellStyle name="Normal 118 2" xfId="273"/>
    <cellStyle name="Normal 119" xfId="130"/>
    <cellStyle name="Normal 119 2" xfId="274"/>
    <cellStyle name="Normal 12" xfId="9"/>
    <cellStyle name="Normal 120" xfId="131"/>
    <cellStyle name="Normal 120 2" xfId="275"/>
    <cellStyle name="Normal 121" xfId="132"/>
    <cellStyle name="Normal 121 2" xfId="276"/>
    <cellStyle name="Normal 122" xfId="133"/>
    <cellStyle name="Normal 122 2" xfId="277"/>
    <cellStyle name="Normal 123" xfId="134"/>
    <cellStyle name="Normal 124" xfId="135"/>
    <cellStyle name="Normal 125" xfId="136"/>
    <cellStyle name="Normal 126" xfId="1"/>
    <cellStyle name="Normal 126 2" xfId="224"/>
    <cellStyle name="Normal 126 2 2" xfId="289"/>
    <cellStyle name="Normal 126 2 2 2" xfId="313"/>
    <cellStyle name="Normal 126 2 3" xfId="301"/>
    <cellStyle name="Normal 126 3" xfId="283"/>
    <cellStyle name="Normal 126 3 2" xfId="307"/>
    <cellStyle name="Normal 126 4" xfId="295"/>
    <cellStyle name="Normal 127" xfId="137"/>
    <cellStyle name="Normal 127 2" xfId="278"/>
    <cellStyle name="Normal 127 2 2" xfId="291"/>
    <cellStyle name="Normal 127 2 2 2" xfId="315"/>
    <cellStyle name="Normal 127 2 3" xfId="303"/>
    <cellStyle name="Normal 127 3" xfId="285"/>
    <cellStyle name="Normal 127 3 2" xfId="309"/>
    <cellStyle name="Normal 127 4" xfId="297"/>
    <cellStyle name="Normal 128" xfId="140"/>
    <cellStyle name="Normal 128 2" xfId="281"/>
    <cellStyle name="Normal 128 2 2" xfId="294"/>
    <cellStyle name="Normal 128 2 2 2" xfId="318"/>
    <cellStyle name="Normal 128 2 3" xfId="306"/>
    <cellStyle name="Normal 128 3" xfId="288"/>
    <cellStyle name="Normal 128 3 2" xfId="312"/>
    <cellStyle name="Normal 128 4" xfId="300"/>
    <cellStyle name="Normal 129" xfId="143"/>
    <cellStyle name="Normal 13" xfId="10"/>
    <cellStyle name="Normal 130" xfId="187"/>
    <cellStyle name="Normal 131" xfId="212"/>
    <cellStyle name="Normal 132" xfId="213"/>
    <cellStyle name="Normal 133" xfId="214"/>
    <cellStyle name="Normal 134" xfId="186"/>
    <cellStyle name="Normal 135" xfId="216"/>
    <cellStyle name="Normal 136" xfId="217"/>
    <cellStyle name="Normal 137" xfId="218"/>
    <cellStyle name="Normal 138" xfId="210"/>
    <cellStyle name="Normal 139" xfId="221"/>
    <cellStyle name="Normal 14" xfId="11"/>
    <cellStyle name="Normal 140" xfId="222"/>
    <cellStyle name="Normal 141" xfId="223"/>
    <cellStyle name="Normal 142" xfId="282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6"/>
    <cellStyle name="Normal 2 3" xfId="18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7"/>
    <cellStyle name="Normal 73" xfId="84"/>
    <cellStyle name="Normal 73 2" xfId="228"/>
    <cellStyle name="Normal 74" xfId="85"/>
    <cellStyle name="Normal 74 2" xfId="229"/>
    <cellStyle name="Normal 75" xfId="86"/>
    <cellStyle name="Normal 75 2" xfId="230"/>
    <cellStyle name="Normal 76" xfId="87"/>
    <cellStyle name="Normal 76 2" xfId="231"/>
    <cellStyle name="Normal 77" xfId="88"/>
    <cellStyle name="Normal 77 2" xfId="232"/>
    <cellStyle name="Normal 78" xfId="89"/>
    <cellStyle name="Normal 78 2" xfId="233"/>
    <cellStyle name="Normal 79" xfId="90"/>
    <cellStyle name="Normal 79 2" xfId="234"/>
    <cellStyle name="Normal 8" xfId="21"/>
    <cellStyle name="Normal 80" xfId="91"/>
    <cellStyle name="Normal 80 2" xfId="235"/>
    <cellStyle name="Normal 81" xfId="92"/>
    <cellStyle name="Normal 81 2" xfId="236"/>
    <cellStyle name="Normal 82" xfId="93"/>
    <cellStyle name="Normal 82 2" xfId="237"/>
    <cellStyle name="Normal 83" xfId="94"/>
    <cellStyle name="Normal 83 2" xfId="238"/>
    <cellStyle name="Normal 84" xfId="95"/>
    <cellStyle name="Normal 84 2" xfId="239"/>
    <cellStyle name="Normal 85" xfId="96"/>
    <cellStyle name="Normal 85 2" xfId="240"/>
    <cellStyle name="Normal 86" xfId="97"/>
    <cellStyle name="Normal 86 2" xfId="241"/>
    <cellStyle name="Normal 87" xfId="98"/>
    <cellStyle name="Normal 87 2" xfId="242"/>
    <cellStyle name="Normal 88" xfId="99"/>
    <cellStyle name="Normal 88 2" xfId="243"/>
    <cellStyle name="Normal 89" xfId="100"/>
    <cellStyle name="Normal 89 2" xfId="244"/>
    <cellStyle name="Normal 9" xfId="22"/>
    <cellStyle name="Normal 90" xfId="101"/>
    <cellStyle name="Normal 90 2" xfId="245"/>
    <cellStyle name="Normal 91" xfId="102"/>
    <cellStyle name="Normal 91 2" xfId="246"/>
    <cellStyle name="Normal 92" xfId="103"/>
    <cellStyle name="Normal 92 2" xfId="247"/>
    <cellStyle name="Normal 93" xfId="104"/>
    <cellStyle name="Normal 93 2" xfId="248"/>
    <cellStyle name="Normal 94" xfId="105"/>
    <cellStyle name="Normal 94 2" xfId="249"/>
    <cellStyle name="Normal 95" xfId="106"/>
    <cellStyle name="Normal 95 2" xfId="250"/>
    <cellStyle name="Normal 96" xfId="107"/>
    <cellStyle name="Normal 96 2" xfId="251"/>
    <cellStyle name="Normal 97" xfId="108"/>
    <cellStyle name="Normal 97 2" xfId="252"/>
    <cellStyle name="Normal 98" xfId="109"/>
    <cellStyle name="Normal 98 2" xfId="253"/>
    <cellStyle name="Normal 99" xfId="110"/>
    <cellStyle name="Normal 99 2" xfId="254"/>
    <cellStyle name="Note 2" xfId="190"/>
    <cellStyle name="Note 2 2" xfId="191"/>
    <cellStyle name="Note 2 3" xfId="192"/>
    <cellStyle name="Note 2 4" xfId="219"/>
    <cellStyle name="Note 3" xfId="193"/>
    <cellStyle name="Note 4" xfId="194"/>
    <cellStyle name="Note 5" xfId="189"/>
    <cellStyle name="Output 2" xfId="195"/>
    <cellStyle name="Percent" xfId="142" builtinId="5"/>
    <cellStyle name="Percent 2" xfId="24"/>
    <cellStyle name="Percent 2 2" xfId="25"/>
    <cellStyle name="Percent 2 2 2" xfId="197"/>
    <cellStyle name="Percent 2 3" xfId="198"/>
    <cellStyle name="Percent 2 4" xfId="196"/>
    <cellStyle name="Percent 3" xfId="26"/>
    <cellStyle name="Percent 3 2" xfId="199"/>
    <cellStyle name="Percent 4" xfId="23"/>
    <cellStyle name="Percent 4 2" xfId="200"/>
    <cellStyle name="Style 1" xfId="27"/>
    <cellStyle name="Style 1 2" xfId="202"/>
    <cellStyle name="Style 1 2 2" xfId="203"/>
    <cellStyle name="Style 1 2 3" xfId="204"/>
    <cellStyle name="Style 1 2 4" xfId="220"/>
    <cellStyle name="Style 1 3" xfId="205"/>
    <cellStyle name="Style 1 4" xfId="206"/>
    <cellStyle name="Style 1 5" xfId="201"/>
    <cellStyle name="Title 2" xfId="207"/>
    <cellStyle name="Total 2" xfId="208"/>
    <cellStyle name="Warning Text 2" xfId="209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B15555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152400</xdr:rowOff>
    </xdr:from>
    <xdr:ext cx="15392400" cy="305605"/>
    <xdr:sp macro="" textlink="">
      <xdr:nvSpPr>
        <xdr:cNvPr id="2" name="TextBox 1"/>
        <xdr:cNvSpPr txBox="1"/>
      </xdr:nvSpPr>
      <xdr:spPr>
        <a:xfrm>
          <a:off x="139700" y="444500"/>
          <a:ext cx="15392400" cy="3056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en-NZ" sz="1200" b="1"/>
            <a:t>Four and three year WACC estimates are required for CPP WACC determinations only. All other WACC determinations under the IMs are based on a five year term.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8:E17"/>
  <sheetViews>
    <sheetView workbookViewId="0">
      <selection activeCell="O165" sqref="O165"/>
    </sheetView>
  </sheetViews>
  <sheetFormatPr defaultColWidth="9.140625" defaultRowHeight="15" x14ac:dyDescent="0.25"/>
  <cols>
    <col min="1" max="1" width="1.85546875" style="3" customWidth="1"/>
    <col min="2" max="16384" width="9.140625" style="3"/>
  </cols>
  <sheetData>
    <row r="8" spans="2:2" ht="18.75" x14ac:dyDescent="0.3">
      <c r="B8" s="134"/>
    </row>
    <row r="10" spans="2:2" ht="26.25" x14ac:dyDescent="0.4">
      <c r="B10" s="196" t="s">
        <v>167</v>
      </c>
    </row>
    <row r="11" spans="2:2" ht="11.25" customHeight="1" x14ac:dyDescent="0.35">
      <c r="B11" s="115"/>
    </row>
    <row r="12" spans="2:2" ht="18.75" x14ac:dyDescent="0.3">
      <c r="B12" s="195" t="s">
        <v>235</v>
      </c>
    </row>
    <row r="17" spans="2:5" x14ac:dyDescent="0.25">
      <c r="B17" s="154" t="s">
        <v>232</v>
      </c>
      <c r="C17" s="154"/>
      <c r="E17" s="15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63"/>
  <sheetViews>
    <sheetView zoomScale="90" zoomScaleNormal="90" workbookViewId="0">
      <selection activeCell="O165" sqref="O165"/>
    </sheetView>
  </sheetViews>
  <sheetFormatPr defaultColWidth="9.140625" defaultRowHeight="15" x14ac:dyDescent="0.25"/>
  <cols>
    <col min="1" max="1" width="1.85546875" style="3" customWidth="1"/>
    <col min="2" max="2" width="33.140625" style="3" customWidth="1"/>
    <col min="3" max="3" width="18.85546875" style="3" customWidth="1"/>
    <col min="4" max="4" width="11.28515625" style="3" customWidth="1"/>
    <col min="5" max="5" width="10.7109375" style="3" customWidth="1"/>
    <col min="6" max="6" width="2.85546875" style="3" customWidth="1"/>
    <col min="7" max="7" width="2.28515625" style="3" customWidth="1"/>
    <col min="8" max="8" width="33.140625" style="3" customWidth="1"/>
    <col min="9" max="9" width="19" style="3" customWidth="1"/>
    <col min="10" max="10" width="11.140625" style="3" customWidth="1"/>
    <col min="11" max="11" width="10.28515625" style="3" customWidth="1"/>
    <col min="12" max="12" width="4.85546875" style="3" customWidth="1"/>
    <col min="13" max="13" width="33.140625" style="3" customWidth="1"/>
    <col min="14" max="14" width="18.5703125" style="3" customWidth="1"/>
    <col min="15" max="15" width="11.5703125" style="3" customWidth="1"/>
    <col min="16" max="16" width="11" style="3" customWidth="1"/>
    <col min="17" max="16384" width="9.140625" style="3"/>
  </cols>
  <sheetData>
    <row r="1" spans="1:18" ht="23.25" x14ac:dyDescent="0.35">
      <c r="A1" s="1" t="s">
        <v>236</v>
      </c>
      <c r="B1" s="2"/>
    </row>
    <row r="2" spans="1:18" ht="23.25" x14ac:dyDescent="0.35">
      <c r="A2" s="1"/>
      <c r="B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.25" x14ac:dyDescent="0.35">
      <c r="A3" s="1"/>
      <c r="B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x14ac:dyDescent="0.3">
      <c r="A4" s="4"/>
      <c r="B4" s="224" t="s">
        <v>188</v>
      </c>
      <c r="C4" s="134"/>
      <c r="D4" s="134"/>
      <c r="E4" s="134"/>
      <c r="F4" s="225"/>
      <c r="G4" s="225"/>
      <c r="H4" s="224" t="s">
        <v>188</v>
      </c>
      <c r="I4" s="225"/>
      <c r="J4" s="225"/>
      <c r="K4" s="225"/>
      <c r="L4" s="225"/>
      <c r="M4" s="224" t="s">
        <v>188</v>
      </c>
      <c r="N4" s="225"/>
      <c r="O4" s="225"/>
      <c r="P4" s="225"/>
      <c r="Q4" s="2"/>
      <c r="R4" s="2"/>
    </row>
    <row r="5" spans="1:18" ht="15.75" x14ac:dyDescent="0.25">
      <c r="A5" s="4"/>
      <c r="B5" s="228" t="s">
        <v>182</v>
      </c>
      <c r="C5" s="230" t="s">
        <v>183</v>
      </c>
      <c r="D5" s="229"/>
      <c r="E5" s="229"/>
      <c r="F5" s="228"/>
      <c r="G5" s="228"/>
      <c r="H5" s="228" t="s">
        <v>182</v>
      </c>
      <c r="I5" s="230" t="s">
        <v>183</v>
      </c>
      <c r="J5" s="228"/>
      <c r="K5" s="228"/>
      <c r="L5" s="228"/>
      <c r="M5" s="228" t="s">
        <v>182</v>
      </c>
      <c r="N5" s="230" t="s">
        <v>183</v>
      </c>
      <c r="O5" s="2"/>
      <c r="P5" s="2"/>
      <c r="Q5" s="2"/>
      <c r="R5" s="2"/>
    </row>
    <row r="6" spans="1:18" ht="15.75" x14ac:dyDescent="0.25">
      <c r="A6" s="4"/>
      <c r="B6" s="228" t="s">
        <v>187</v>
      </c>
      <c r="C6" s="231">
        <v>5</v>
      </c>
      <c r="D6" s="229"/>
      <c r="E6" s="229"/>
      <c r="F6" s="228"/>
      <c r="G6" s="228"/>
      <c r="H6" s="228" t="s">
        <v>187</v>
      </c>
      <c r="I6" s="231">
        <v>4</v>
      </c>
      <c r="J6" s="228"/>
      <c r="K6" s="228"/>
      <c r="L6" s="228"/>
      <c r="M6" s="228" t="s">
        <v>187</v>
      </c>
      <c r="N6" s="231">
        <v>3</v>
      </c>
      <c r="O6" s="2"/>
      <c r="P6" s="2"/>
      <c r="Q6" s="2"/>
      <c r="R6" s="2"/>
    </row>
    <row r="7" spans="1:18" ht="12.75" customHeight="1" x14ac:dyDescent="0.35">
      <c r="A7" s="4"/>
      <c r="B7" s="206"/>
      <c r="F7" s="2"/>
      <c r="G7" s="2"/>
      <c r="H7" s="155"/>
      <c r="I7" s="2"/>
      <c r="J7" s="2"/>
      <c r="K7" s="2"/>
      <c r="L7" s="2"/>
      <c r="M7" s="155"/>
      <c r="N7" s="2"/>
      <c r="O7" s="2"/>
      <c r="P7" s="2"/>
      <c r="Q7" s="2"/>
      <c r="R7" s="2"/>
    </row>
    <row r="8" spans="1:18" ht="18.75" x14ac:dyDescent="0.3">
      <c r="A8" s="226"/>
      <c r="B8" s="393" t="s">
        <v>214</v>
      </c>
      <c r="C8" s="394"/>
      <c r="D8" s="394"/>
      <c r="E8" s="395"/>
      <c r="F8" s="387"/>
      <c r="G8" s="388"/>
      <c r="H8" s="393" t="s">
        <v>214</v>
      </c>
      <c r="I8" s="394"/>
      <c r="J8" s="394"/>
      <c r="K8" s="395"/>
      <c r="L8" s="389"/>
      <c r="M8" s="393" t="s">
        <v>214</v>
      </c>
      <c r="N8" s="394"/>
      <c r="O8" s="394"/>
      <c r="P8" s="395"/>
      <c r="Q8" s="2"/>
      <c r="R8" s="2"/>
    </row>
    <row r="9" spans="1:18" x14ac:dyDescent="0.25">
      <c r="A9" s="91"/>
      <c r="B9" s="396" t="s">
        <v>237</v>
      </c>
      <c r="C9" s="397"/>
      <c r="D9" s="397"/>
      <c r="E9" s="398"/>
      <c r="F9" s="157"/>
      <c r="G9" s="91"/>
      <c r="H9" s="396" t="s">
        <v>237</v>
      </c>
      <c r="I9" s="397"/>
      <c r="J9" s="397"/>
      <c r="K9" s="398"/>
      <c r="L9" s="2"/>
      <c r="M9" s="396" t="s">
        <v>237</v>
      </c>
      <c r="N9" s="397"/>
      <c r="O9" s="397"/>
      <c r="P9" s="398"/>
      <c r="Q9" s="2"/>
      <c r="R9" s="2"/>
    </row>
    <row r="10" spans="1:18" x14ac:dyDescent="0.25">
      <c r="A10" s="2"/>
      <c r="B10" s="5" t="s">
        <v>14</v>
      </c>
      <c r="C10" s="392" t="s">
        <v>15</v>
      </c>
      <c r="D10" s="392"/>
      <c r="E10" s="6"/>
      <c r="F10" s="2"/>
      <c r="G10" s="2"/>
      <c r="H10" s="19" t="s">
        <v>14</v>
      </c>
      <c r="I10" s="390" t="s">
        <v>15</v>
      </c>
      <c r="J10" s="390"/>
      <c r="K10" s="14"/>
      <c r="L10" s="2"/>
      <c r="M10" s="19" t="s">
        <v>14</v>
      </c>
      <c r="N10" s="390" t="s">
        <v>15</v>
      </c>
      <c r="O10" s="390"/>
      <c r="P10" s="14"/>
      <c r="Q10" s="223"/>
      <c r="R10" s="2"/>
    </row>
    <row r="11" spans="1:18" x14ac:dyDescent="0.25">
      <c r="A11" s="2"/>
      <c r="B11" s="7"/>
      <c r="C11" s="8" t="s">
        <v>16</v>
      </c>
      <c r="D11" s="8" t="s">
        <v>17</v>
      </c>
      <c r="E11" s="6"/>
      <c r="F11" s="2"/>
      <c r="G11" s="2"/>
      <c r="H11" s="7"/>
      <c r="I11" s="157" t="s">
        <v>16</v>
      </c>
      <c r="J11" s="157" t="s">
        <v>17</v>
      </c>
      <c r="K11" s="6"/>
      <c r="L11" s="2"/>
      <c r="M11" s="7"/>
      <c r="N11" s="157" t="s">
        <v>16</v>
      </c>
      <c r="O11" s="157" t="s">
        <v>17</v>
      </c>
      <c r="P11" s="6"/>
      <c r="Q11" s="2"/>
      <c r="R11" s="2"/>
    </row>
    <row r="12" spans="1:18" x14ac:dyDescent="0.25">
      <c r="A12" s="2"/>
      <c r="B12" s="7" t="s">
        <v>18</v>
      </c>
      <c r="C12" s="93">
        <v>2.2032897859991896E-2</v>
      </c>
      <c r="D12" s="2"/>
      <c r="E12" s="6"/>
      <c r="F12" s="2"/>
      <c r="G12" s="2"/>
      <c r="H12" s="7" t="s">
        <v>18</v>
      </c>
      <c r="I12" s="93">
        <v>2.168033550287117E-2</v>
      </c>
      <c r="J12" s="2"/>
      <c r="K12" s="6"/>
      <c r="L12" s="2"/>
      <c r="M12" s="7" t="s">
        <v>18</v>
      </c>
      <c r="N12" s="93">
        <v>2.1284908785175752E-2</v>
      </c>
      <c r="O12" s="2"/>
      <c r="P12" s="6"/>
      <c r="Q12" s="2"/>
      <c r="R12" s="2"/>
    </row>
    <row r="13" spans="1:18" x14ac:dyDescent="0.25">
      <c r="A13" s="2"/>
      <c r="B13" s="7" t="s">
        <v>13</v>
      </c>
      <c r="C13" s="93">
        <v>1.72E-2</v>
      </c>
      <c r="D13" s="2">
        <v>1.5E-3</v>
      </c>
      <c r="E13" s="6"/>
      <c r="F13" s="2"/>
      <c r="G13" s="2"/>
      <c r="H13" s="7" t="s">
        <v>13</v>
      </c>
      <c r="I13" s="93">
        <v>1.6E-2</v>
      </c>
      <c r="J13" s="2">
        <v>1.5E-3</v>
      </c>
      <c r="K13" s="6"/>
      <c r="L13" s="2"/>
      <c r="M13" s="7" t="s">
        <v>13</v>
      </c>
      <c r="N13" s="93">
        <v>1.4499999999999999E-2</v>
      </c>
      <c r="O13" s="2">
        <v>1.5E-3</v>
      </c>
      <c r="P13" s="6"/>
      <c r="Q13" s="2"/>
      <c r="R13" s="2"/>
    </row>
    <row r="14" spans="1:18" x14ac:dyDescent="0.25">
      <c r="A14" s="2"/>
      <c r="B14" s="7" t="s">
        <v>19</v>
      </c>
      <c r="C14" s="113">
        <v>0.44</v>
      </c>
      <c r="D14" s="2"/>
      <c r="E14" s="6"/>
      <c r="F14" s="2"/>
      <c r="G14" s="2"/>
      <c r="H14" s="7" t="s">
        <v>19</v>
      </c>
      <c r="I14" s="113">
        <v>0.44</v>
      </c>
      <c r="J14" s="2"/>
      <c r="K14" s="6"/>
      <c r="L14" s="2"/>
      <c r="M14" s="7" t="s">
        <v>19</v>
      </c>
      <c r="N14" s="113">
        <v>0.44</v>
      </c>
      <c r="O14" s="2"/>
      <c r="P14" s="6"/>
      <c r="Q14" s="2"/>
      <c r="R14" s="2"/>
    </row>
    <row r="15" spans="1:18" x14ac:dyDescent="0.25">
      <c r="A15" s="2"/>
      <c r="B15" s="7" t="s">
        <v>20</v>
      </c>
      <c r="C15" s="9">
        <v>0.44</v>
      </c>
      <c r="D15" s="2"/>
      <c r="E15" s="6"/>
      <c r="F15" s="2"/>
      <c r="G15" s="2"/>
      <c r="H15" s="7" t="s">
        <v>20</v>
      </c>
      <c r="I15" s="9">
        <v>0.44</v>
      </c>
      <c r="J15" s="2"/>
      <c r="K15" s="6"/>
      <c r="L15" s="2"/>
      <c r="M15" s="7" t="s">
        <v>20</v>
      </c>
      <c r="N15" s="9">
        <v>0.44</v>
      </c>
      <c r="O15" s="2"/>
      <c r="P15" s="6"/>
      <c r="Q15" s="2"/>
      <c r="R15" s="2"/>
    </row>
    <row r="16" spans="1:18" x14ac:dyDescent="0.25">
      <c r="A16" s="2"/>
      <c r="B16" s="7" t="s">
        <v>21</v>
      </c>
      <c r="C16" s="9">
        <v>0</v>
      </c>
      <c r="D16" s="2"/>
      <c r="E16" s="6"/>
      <c r="F16" s="2"/>
      <c r="G16" s="2"/>
      <c r="H16" s="7" t="s">
        <v>21</v>
      </c>
      <c r="I16" s="9">
        <v>0</v>
      </c>
      <c r="J16" s="2"/>
      <c r="K16" s="6"/>
      <c r="L16" s="2"/>
      <c r="M16" s="7" t="s">
        <v>21</v>
      </c>
      <c r="N16" s="9">
        <v>0</v>
      </c>
      <c r="O16" s="2"/>
      <c r="P16" s="6"/>
      <c r="Q16" s="2"/>
      <c r="R16" s="2"/>
    </row>
    <row r="17" spans="1:18" x14ac:dyDescent="0.25">
      <c r="A17" s="2"/>
      <c r="B17" s="7" t="s">
        <v>22</v>
      </c>
      <c r="C17" s="10">
        <v>7.0000000000000007E-2</v>
      </c>
      <c r="D17" s="2"/>
      <c r="E17" s="6"/>
      <c r="F17" s="2"/>
      <c r="G17" s="2"/>
      <c r="H17" s="7" t="s">
        <v>22</v>
      </c>
      <c r="I17" s="10">
        <v>7.0000000000000007E-2</v>
      </c>
      <c r="J17" s="2"/>
      <c r="K17" s="6"/>
      <c r="L17" s="2"/>
      <c r="M17" s="7" t="s">
        <v>22</v>
      </c>
      <c r="N17" s="10">
        <v>7.0000000000000007E-2</v>
      </c>
      <c r="O17" s="2"/>
      <c r="P17" s="6"/>
      <c r="Q17" s="2"/>
      <c r="R17" s="2"/>
    </row>
    <row r="18" spans="1:18" x14ac:dyDescent="0.25">
      <c r="A18" s="2"/>
      <c r="B18" s="7" t="s">
        <v>23</v>
      </c>
      <c r="C18" s="10">
        <v>0.28000000000000003</v>
      </c>
      <c r="D18" s="2"/>
      <c r="E18" s="6"/>
      <c r="F18" s="2"/>
      <c r="G18" s="2"/>
      <c r="H18" s="7" t="s">
        <v>23</v>
      </c>
      <c r="I18" s="10">
        <v>0.28000000000000003</v>
      </c>
      <c r="J18" s="2"/>
      <c r="K18" s="6"/>
      <c r="L18" s="2"/>
      <c r="M18" s="7" t="s">
        <v>23</v>
      </c>
      <c r="N18" s="10">
        <v>0.28000000000000003</v>
      </c>
      <c r="O18" s="2"/>
      <c r="P18" s="6"/>
      <c r="Q18" s="2"/>
      <c r="R18" s="2"/>
    </row>
    <row r="19" spans="1:18" x14ac:dyDescent="0.25">
      <c r="A19" s="2"/>
      <c r="B19" s="7" t="s">
        <v>24</v>
      </c>
      <c r="C19" s="10">
        <v>0.28000000000000003</v>
      </c>
      <c r="D19" s="2"/>
      <c r="E19" s="6"/>
      <c r="F19" s="2"/>
      <c r="G19" s="2"/>
      <c r="H19" s="7" t="s">
        <v>24</v>
      </c>
      <c r="I19" s="10">
        <v>0.28000000000000003</v>
      </c>
      <c r="J19" s="2"/>
      <c r="K19" s="6"/>
      <c r="L19" s="2"/>
      <c r="M19" s="7" t="s">
        <v>24</v>
      </c>
      <c r="N19" s="10">
        <v>0.28000000000000003</v>
      </c>
      <c r="O19" s="2"/>
      <c r="P19" s="6"/>
      <c r="Q19" s="2"/>
      <c r="R19" s="2"/>
    </row>
    <row r="20" spans="1:18" x14ac:dyDescent="0.25">
      <c r="A20" s="2"/>
      <c r="B20" s="7" t="s">
        <v>25</v>
      </c>
      <c r="C20" s="26">
        <v>3.5000000000000001E-3</v>
      </c>
      <c r="D20" s="2"/>
      <c r="E20" s="6"/>
      <c r="F20" s="2"/>
      <c r="G20" s="2"/>
      <c r="H20" s="7" t="s">
        <v>25</v>
      </c>
      <c r="I20" s="26">
        <v>4.4000000000000003E-3</v>
      </c>
      <c r="J20" s="2"/>
      <c r="K20" s="6"/>
      <c r="L20" s="2"/>
      <c r="M20" s="7" t="s">
        <v>25</v>
      </c>
      <c r="N20" s="26">
        <v>5.7999999999999996E-3</v>
      </c>
      <c r="O20" s="2"/>
      <c r="P20" s="6"/>
      <c r="Q20" s="2"/>
      <c r="R20" s="2"/>
    </row>
    <row r="21" spans="1:18" x14ac:dyDescent="0.25">
      <c r="A21" s="2"/>
      <c r="B21" s="7" t="s">
        <v>26</v>
      </c>
      <c r="C21" s="9">
        <v>0.79</v>
      </c>
      <c r="D21" s="2"/>
      <c r="E21" s="6"/>
      <c r="F21" s="2"/>
      <c r="G21" s="2"/>
      <c r="H21" s="16" t="s">
        <v>26</v>
      </c>
      <c r="I21" s="9">
        <v>0.79</v>
      </c>
      <c r="J21" s="18"/>
      <c r="K21" s="141"/>
      <c r="L21" s="2"/>
      <c r="M21" s="16" t="s">
        <v>26</v>
      </c>
      <c r="N21" s="9">
        <v>0.79</v>
      </c>
      <c r="O21" s="18"/>
      <c r="P21" s="141"/>
      <c r="Q21" s="2"/>
      <c r="R21" s="2"/>
    </row>
    <row r="22" spans="1:18" x14ac:dyDescent="0.25">
      <c r="A22" s="2"/>
      <c r="B22" s="11" t="s">
        <v>27</v>
      </c>
      <c r="C22" s="12">
        <v>7.1163686459194173E-2</v>
      </c>
      <c r="D22" s="13"/>
      <c r="E22" s="14"/>
      <c r="F22" s="2"/>
      <c r="G22" s="2"/>
      <c r="H22" s="11" t="s">
        <v>27</v>
      </c>
      <c r="I22" s="139">
        <v>7.0909841562067255E-2</v>
      </c>
      <c r="J22" s="13"/>
      <c r="K22" s="140"/>
      <c r="L22" s="2"/>
      <c r="M22" s="11" t="s">
        <v>27</v>
      </c>
      <c r="N22" s="139">
        <v>7.062513432532655E-2</v>
      </c>
      <c r="O22" s="13"/>
      <c r="P22" s="140"/>
      <c r="Q22" s="2"/>
      <c r="R22" s="2"/>
    </row>
    <row r="23" spans="1:18" x14ac:dyDescent="0.25">
      <c r="A23" s="2"/>
      <c r="B23" s="7" t="s">
        <v>28</v>
      </c>
      <c r="C23" s="93">
        <v>4.2732897859991903E-2</v>
      </c>
      <c r="D23" s="2"/>
      <c r="E23" s="137"/>
      <c r="F23" s="93"/>
      <c r="G23" s="2"/>
      <c r="H23" s="16" t="s">
        <v>28</v>
      </c>
      <c r="I23" s="17">
        <v>4.2080335502871172E-2</v>
      </c>
      <c r="J23" s="18"/>
      <c r="K23" s="141"/>
      <c r="L23" s="2"/>
      <c r="M23" s="16" t="s">
        <v>28</v>
      </c>
      <c r="N23" s="17">
        <v>4.1584908785175748E-2</v>
      </c>
      <c r="O23" s="18"/>
      <c r="P23" s="141"/>
      <c r="Q23" s="2"/>
      <c r="R23" s="2"/>
    </row>
    <row r="24" spans="1:18" x14ac:dyDescent="0.25">
      <c r="A24" s="93"/>
      <c r="B24" s="19" t="s">
        <v>29</v>
      </c>
      <c r="C24" s="138">
        <v>5.8654139475545181E-2</v>
      </c>
      <c r="D24" s="73">
        <v>1.2019800331120314E-2</v>
      </c>
      <c r="E24" s="14"/>
      <c r="F24" s="2"/>
      <c r="G24" s="93"/>
      <c r="H24" s="19" t="s">
        <v>29</v>
      </c>
      <c r="I24" s="20">
        <v>5.8224858896020984E-2</v>
      </c>
      <c r="J24" s="73">
        <v>1.2019800331120314E-2</v>
      </c>
      <c r="K24" s="140"/>
      <c r="L24" s="2"/>
      <c r="M24" s="19" t="s">
        <v>29</v>
      </c>
      <c r="N24" s="20">
        <v>5.7847435087660201E-2</v>
      </c>
      <c r="O24" s="73">
        <v>1.2019800331120314E-2</v>
      </c>
      <c r="P24" s="140"/>
      <c r="Q24" s="2"/>
      <c r="R24" s="2"/>
    </row>
    <row r="25" spans="1:18" x14ac:dyDescent="0.25">
      <c r="A25" s="2"/>
      <c r="B25" s="22" t="s">
        <v>30</v>
      </c>
      <c r="C25" s="23">
        <v>5.3389446459194176E-2</v>
      </c>
      <c r="D25" s="69">
        <v>1.2011070520149318E-2</v>
      </c>
      <c r="E25" s="24"/>
      <c r="F25" s="64"/>
      <c r="G25" s="2"/>
      <c r="H25" s="22" t="s">
        <v>30</v>
      </c>
      <c r="I25" s="23">
        <v>5.3040561562067254E-2</v>
      </c>
      <c r="J25" s="69">
        <v>1.2011070520149318E-2</v>
      </c>
      <c r="K25" s="28"/>
      <c r="L25" s="2"/>
      <c r="M25" s="22" t="s">
        <v>30</v>
      </c>
      <c r="N25" s="23">
        <v>5.2724174325326549E-2</v>
      </c>
      <c r="O25" s="69">
        <v>1.2011070520149318E-2</v>
      </c>
      <c r="P25" s="28"/>
      <c r="Q25" s="2"/>
      <c r="R25" s="2"/>
    </row>
    <row r="26" spans="1:18" x14ac:dyDescent="0.25">
      <c r="A26" s="64"/>
      <c r="F26" s="2"/>
      <c r="G26" s="6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6"/>
      <c r="B28" s="11"/>
      <c r="C28" s="14"/>
      <c r="D28" s="390" t="s">
        <v>31</v>
      </c>
      <c r="E28" s="391"/>
      <c r="F28" s="157"/>
      <c r="G28" s="2"/>
      <c r="H28" s="11"/>
      <c r="I28" s="14"/>
      <c r="J28" s="390" t="s">
        <v>31</v>
      </c>
      <c r="K28" s="391"/>
      <c r="L28" s="2"/>
      <c r="M28" s="11"/>
      <c r="N28" s="14"/>
      <c r="O28" s="390" t="s">
        <v>31</v>
      </c>
      <c r="P28" s="391"/>
      <c r="Q28" s="2"/>
      <c r="R28" s="2"/>
    </row>
    <row r="29" spans="1:18" x14ac:dyDescent="0.25">
      <c r="A29" s="6"/>
      <c r="B29" s="158" t="s">
        <v>32</v>
      </c>
      <c r="C29" s="160" t="s">
        <v>33</v>
      </c>
      <c r="D29" s="159" t="s">
        <v>34</v>
      </c>
      <c r="E29" s="160" t="s">
        <v>35</v>
      </c>
      <c r="F29" s="157"/>
      <c r="G29" s="2"/>
      <c r="H29" s="158" t="s">
        <v>32</v>
      </c>
      <c r="I29" s="160" t="s">
        <v>33</v>
      </c>
      <c r="J29" s="159" t="s">
        <v>34</v>
      </c>
      <c r="K29" s="160" t="s">
        <v>35</v>
      </c>
      <c r="L29" s="2"/>
      <c r="M29" s="158" t="s">
        <v>32</v>
      </c>
      <c r="N29" s="160" t="s">
        <v>33</v>
      </c>
      <c r="O29" s="159" t="s">
        <v>34</v>
      </c>
      <c r="P29" s="160" t="s">
        <v>35</v>
      </c>
      <c r="Q29" s="2"/>
      <c r="R29" s="2"/>
    </row>
    <row r="30" spans="1:18" x14ac:dyDescent="0.25">
      <c r="A30" s="27"/>
      <c r="B30" s="7">
        <v>25</v>
      </c>
      <c r="C30" s="348">
        <v>-0.67400000000000004</v>
      </c>
      <c r="D30" s="26">
        <v>5.0552794052370092E-2</v>
      </c>
      <c r="E30" s="27">
        <v>4.5293984928613536E-2</v>
      </c>
      <c r="F30" s="26"/>
      <c r="G30" s="26"/>
      <c r="H30" s="7">
        <v>25</v>
      </c>
      <c r="I30" s="348">
        <v>-0.67400000000000004</v>
      </c>
      <c r="J30" s="349">
        <v>5.0123513472845896E-2</v>
      </c>
      <c r="K30" s="350">
        <v>4.4945100031486614E-2</v>
      </c>
      <c r="L30" s="142"/>
      <c r="M30" s="7">
        <v>25</v>
      </c>
      <c r="N30" s="348">
        <v>-0.67400000000000004</v>
      </c>
      <c r="O30" s="349">
        <v>4.9746089664485113E-2</v>
      </c>
      <c r="P30" s="350">
        <v>4.4628712794745909E-2</v>
      </c>
      <c r="Q30" s="2"/>
      <c r="R30" s="2"/>
    </row>
    <row r="31" spans="1:18" x14ac:dyDescent="0.25">
      <c r="A31" s="27"/>
      <c r="B31" s="7">
        <v>50</v>
      </c>
      <c r="C31" s="348">
        <v>0</v>
      </c>
      <c r="D31" s="26">
        <v>5.8654139475545181E-2</v>
      </c>
      <c r="E31" s="27">
        <v>5.3389446459194176E-2</v>
      </c>
      <c r="F31" s="26"/>
      <c r="G31" s="26"/>
      <c r="H31" s="7">
        <v>50</v>
      </c>
      <c r="I31" s="348">
        <v>0</v>
      </c>
      <c r="J31" s="349">
        <v>5.8224858896020984E-2</v>
      </c>
      <c r="K31" s="350">
        <v>5.3040561562067254E-2</v>
      </c>
      <c r="L31" s="142"/>
      <c r="M31" s="7">
        <v>50</v>
      </c>
      <c r="N31" s="348">
        <v>0</v>
      </c>
      <c r="O31" s="349">
        <v>5.7847435087660201E-2</v>
      </c>
      <c r="P31" s="350">
        <v>5.2724174325326549E-2</v>
      </c>
      <c r="Q31" s="2"/>
      <c r="R31" s="2"/>
    </row>
    <row r="32" spans="1:18" x14ac:dyDescent="0.25">
      <c r="A32" s="27"/>
      <c r="B32" s="7">
        <v>67</v>
      </c>
      <c r="C32" s="348">
        <v>0.44</v>
      </c>
      <c r="D32" s="26">
        <v>6.3942851621238112E-2</v>
      </c>
      <c r="E32" s="27">
        <v>5.8674317488059874E-2</v>
      </c>
      <c r="F32" s="26"/>
      <c r="G32" s="26"/>
      <c r="H32" s="7">
        <v>67</v>
      </c>
      <c r="I32" s="348">
        <v>0.44</v>
      </c>
      <c r="J32" s="349">
        <v>6.3513571041713929E-2</v>
      </c>
      <c r="K32" s="350">
        <v>5.8325432590932952E-2</v>
      </c>
      <c r="L32" s="142"/>
      <c r="M32" s="7">
        <v>67</v>
      </c>
      <c r="N32" s="348">
        <v>0.44</v>
      </c>
      <c r="O32" s="349">
        <v>6.3136147233353146E-2</v>
      </c>
      <c r="P32" s="350">
        <v>5.8009045354192247E-2</v>
      </c>
      <c r="Q32" s="2"/>
      <c r="R32" s="2"/>
    </row>
    <row r="33" spans="1:24" x14ac:dyDescent="0.25">
      <c r="A33" s="27"/>
      <c r="B33" s="16">
        <v>75</v>
      </c>
      <c r="C33" s="24">
        <v>0.67400000000000004</v>
      </c>
      <c r="D33" s="351">
        <v>6.6755484898720269E-2</v>
      </c>
      <c r="E33" s="352">
        <v>6.1484907989774816E-2</v>
      </c>
      <c r="F33" s="26"/>
      <c r="G33" s="26"/>
      <c r="H33" s="16">
        <v>75</v>
      </c>
      <c r="I33" s="24">
        <v>0.67400000000000004</v>
      </c>
      <c r="J33" s="353">
        <v>6.6326204319196072E-2</v>
      </c>
      <c r="K33" s="141">
        <v>6.1136023092647894E-2</v>
      </c>
      <c r="L33" s="142"/>
      <c r="M33" s="16">
        <v>75</v>
      </c>
      <c r="N33" s="24">
        <v>0.67400000000000004</v>
      </c>
      <c r="O33" s="353">
        <v>6.5948780510835289E-2</v>
      </c>
      <c r="P33" s="141">
        <v>6.0819635855907189E-2</v>
      </c>
      <c r="Q33" s="2"/>
      <c r="R33" s="2"/>
    </row>
    <row r="34" spans="1:24" x14ac:dyDescent="0.25">
      <c r="A34" s="26"/>
      <c r="B34" s="25"/>
      <c r="F34" s="2"/>
      <c r="G34" s="26"/>
      <c r="H34" s="2"/>
      <c r="I34" s="2"/>
      <c r="J34" s="142"/>
      <c r="K34" s="142"/>
      <c r="L34" s="142"/>
      <c r="M34" s="2"/>
      <c r="N34" s="2"/>
      <c r="O34" s="2"/>
      <c r="P34" s="2"/>
      <c r="Q34" s="2"/>
      <c r="R34" s="2"/>
    </row>
    <row r="35" spans="1:24" x14ac:dyDescent="0.25">
      <c r="A35" s="2"/>
      <c r="B35" s="25"/>
      <c r="F35" s="2"/>
      <c r="G35" s="2"/>
      <c r="H35" s="2"/>
      <c r="I35" s="2"/>
      <c r="J35" s="142"/>
      <c r="K35" s="142"/>
      <c r="L35" s="14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E36" s="25"/>
      <c r="F36" s="25"/>
      <c r="J36" s="135"/>
      <c r="K36" s="135"/>
      <c r="L36" s="135"/>
      <c r="R36" s="2"/>
    </row>
    <row r="37" spans="1:24" x14ac:dyDescent="0.25">
      <c r="A37" s="26"/>
      <c r="E37" s="25"/>
      <c r="F37" s="25"/>
      <c r="G37" s="25"/>
      <c r="J37" s="135"/>
      <c r="K37" s="135"/>
      <c r="L37" s="135"/>
    </row>
    <row r="38" spans="1:24" x14ac:dyDescent="0.25">
      <c r="A38" s="25"/>
      <c r="E38" s="25"/>
      <c r="F38" s="25"/>
      <c r="G38" s="25"/>
      <c r="J38" s="135"/>
      <c r="K38" s="135"/>
      <c r="L38" s="135"/>
    </row>
    <row r="39" spans="1:24" x14ac:dyDescent="0.25">
      <c r="A39" s="25"/>
      <c r="G39" s="25"/>
      <c r="J39" s="135"/>
      <c r="K39" s="135"/>
      <c r="L39" s="135"/>
    </row>
    <row r="40" spans="1:24" x14ac:dyDescent="0.25">
      <c r="J40" s="135"/>
      <c r="K40" s="135"/>
      <c r="L40" s="135"/>
    </row>
    <row r="41" spans="1:24" x14ac:dyDescent="0.25">
      <c r="C41" s="15"/>
      <c r="J41" s="135"/>
      <c r="K41" s="135"/>
      <c r="L41" s="135"/>
    </row>
    <row r="42" spans="1:24" x14ac:dyDescent="0.25">
      <c r="C42" s="15"/>
      <c r="J42" s="135"/>
      <c r="K42" s="135"/>
      <c r="L42" s="135"/>
    </row>
    <row r="43" spans="1:24" x14ac:dyDescent="0.25">
      <c r="C43" s="136"/>
      <c r="J43" s="135"/>
      <c r="K43" s="135"/>
      <c r="L43" s="135"/>
    </row>
    <row r="44" spans="1:24" x14ac:dyDescent="0.25">
      <c r="J44" s="135"/>
      <c r="K44" s="135"/>
      <c r="L44" s="135"/>
    </row>
    <row r="45" spans="1:24" x14ac:dyDescent="0.25">
      <c r="J45" s="135"/>
      <c r="K45" s="135"/>
      <c r="L45" s="135"/>
    </row>
    <row r="46" spans="1:24" x14ac:dyDescent="0.25">
      <c r="J46" s="135"/>
      <c r="K46" s="135"/>
      <c r="L46" s="135"/>
    </row>
    <row r="47" spans="1:24" x14ac:dyDescent="0.25">
      <c r="C47" s="15"/>
      <c r="J47" s="135"/>
      <c r="K47" s="135"/>
      <c r="L47" s="135"/>
    </row>
    <row r="48" spans="1:24" x14ac:dyDescent="0.25">
      <c r="C48" s="15"/>
      <c r="J48" s="135"/>
      <c r="K48" s="135"/>
      <c r="L48" s="135"/>
    </row>
    <row r="49" spans="3:12" x14ac:dyDescent="0.25">
      <c r="C49" s="15"/>
      <c r="J49" s="135"/>
      <c r="K49" s="135"/>
      <c r="L49" s="135"/>
    </row>
    <row r="50" spans="3:12" x14ac:dyDescent="0.25">
      <c r="C50" s="15"/>
      <c r="J50" s="135"/>
      <c r="K50" s="135"/>
      <c r="L50" s="135"/>
    </row>
    <row r="51" spans="3:12" x14ac:dyDescent="0.25">
      <c r="J51" s="135"/>
      <c r="K51" s="135"/>
      <c r="L51" s="135"/>
    </row>
    <row r="52" spans="3:12" x14ac:dyDescent="0.25">
      <c r="C52" s="15"/>
      <c r="J52" s="135"/>
      <c r="K52" s="135"/>
      <c r="L52" s="135"/>
    </row>
    <row r="53" spans="3:12" x14ac:dyDescent="0.25">
      <c r="C53" s="15"/>
      <c r="J53" s="135"/>
      <c r="K53" s="135"/>
      <c r="L53" s="135"/>
    </row>
    <row r="54" spans="3:12" x14ac:dyDescent="0.25">
      <c r="C54" s="15"/>
      <c r="J54" s="135"/>
      <c r="K54" s="135"/>
      <c r="L54" s="135"/>
    </row>
    <row r="55" spans="3:12" x14ac:dyDescent="0.25">
      <c r="C55" s="15"/>
      <c r="J55" s="135"/>
      <c r="K55" s="135"/>
      <c r="L55" s="135"/>
    </row>
    <row r="56" spans="3:12" x14ac:dyDescent="0.25">
      <c r="J56" s="135"/>
      <c r="K56" s="135"/>
      <c r="L56" s="135"/>
    </row>
    <row r="60" spans="3:12" x14ac:dyDescent="0.25">
      <c r="D60" s="15"/>
      <c r="E60" s="15"/>
      <c r="F60" s="15"/>
    </row>
    <row r="61" spans="3:12" x14ac:dyDescent="0.25">
      <c r="D61" s="15"/>
      <c r="E61" s="15"/>
      <c r="F61" s="15"/>
    </row>
    <row r="62" spans="3:12" x14ac:dyDescent="0.25">
      <c r="D62" s="15"/>
      <c r="E62" s="15"/>
      <c r="F62" s="15"/>
    </row>
    <row r="63" spans="3:12" x14ac:dyDescent="0.25">
      <c r="D63" s="15"/>
      <c r="E63" s="15"/>
      <c r="F63" s="15"/>
    </row>
  </sheetData>
  <mergeCells count="12">
    <mergeCell ref="O28:P28"/>
    <mergeCell ref="C10:D10"/>
    <mergeCell ref="D28:E28"/>
    <mergeCell ref="B8:E8"/>
    <mergeCell ref="B9:E9"/>
    <mergeCell ref="H8:K8"/>
    <mergeCell ref="I10:J10"/>
    <mergeCell ref="J28:K28"/>
    <mergeCell ref="M8:P8"/>
    <mergeCell ref="H9:K9"/>
    <mergeCell ref="M9:P9"/>
    <mergeCell ref="N10:O10"/>
  </mergeCells>
  <conditionalFormatting sqref="I14:I25 J24:J25 J13 J30:K33">
    <cfRule type="expression" dxfId="13" priority="17">
      <formula>ISERROR($I$14)</formula>
    </cfRule>
  </conditionalFormatting>
  <conditionalFormatting sqref="C14:C25 D13 D24:D25 D30:E33">
    <cfRule type="expression" dxfId="12" priority="14">
      <formula>ISERROR($C$20)</formula>
    </cfRule>
    <cfRule type="expression" dxfId="11" priority="16">
      <formula>ISERROR($C$14)</formula>
    </cfRule>
  </conditionalFormatting>
  <conditionalFormatting sqref="N14:N25 O13 O24:O25 O30:P33">
    <cfRule type="expression" dxfId="10" priority="12">
      <formula>ISERROR($N$20)</formula>
    </cfRule>
    <cfRule type="expression" dxfId="9" priority="15">
      <formula>ISERROR($N$14)</formula>
    </cfRule>
  </conditionalFormatting>
  <conditionalFormatting sqref="I14:I25 J13 J24:J25 J30:K33">
    <cfRule type="expression" dxfId="8" priority="13">
      <formula>ISERROR($I$20)</formula>
    </cfRule>
  </conditionalFormatting>
  <conditionalFormatting sqref="I13">
    <cfRule type="expression" dxfId="7" priority="10">
      <formula>ISERROR($I$14)</formula>
    </cfRule>
  </conditionalFormatting>
  <conditionalFormatting sqref="I13">
    <cfRule type="expression" dxfId="6" priority="9">
      <formula>ISERROR($I$20)</formula>
    </cfRule>
  </conditionalFormatting>
  <conditionalFormatting sqref="I12">
    <cfRule type="expression" dxfId="5" priority="8">
      <formula>ISERROR($I$14)</formula>
    </cfRule>
  </conditionalFormatting>
  <conditionalFormatting sqref="I12">
    <cfRule type="expression" dxfId="4" priority="7">
      <formula>ISERROR($I$20)</formula>
    </cfRule>
  </conditionalFormatting>
  <conditionalFormatting sqref="N12">
    <cfRule type="expression" dxfId="3" priority="3">
      <formula>ISERROR($N$20)</formula>
    </cfRule>
    <cfRule type="expression" dxfId="2" priority="4">
      <formula>ISERROR($N$14)</formula>
    </cfRule>
  </conditionalFormatting>
  <conditionalFormatting sqref="N13">
    <cfRule type="expression" dxfId="1" priority="1">
      <formula>ISERROR($N$20)</formula>
    </cfRule>
    <cfRule type="expression" dxfId="0" priority="2">
      <formula>ISERROR($N$14)</formula>
    </cfRule>
  </conditionalFormatting>
  <dataValidations count="6">
    <dataValidation type="list" allowBlank="1" showInputMessage="1" showErrorMessage="1" sqref="N6">
      <formula1>#REF!</formula1>
    </dataValidation>
    <dataValidation type="list" allowBlank="1" showInputMessage="1" showErrorMessage="1" sqref="C6">
      <formula1>#REF!</formula1>
    </dataValidation>
    <dataValidation type="list" allowBlank="1" showInputMessage="1" showErrorMessage="1" sqref="I6">
      <formula1>#REF!</formula1>
    </dataValidation>
    <dataValidation type="list" allowBlank="1" showInputMessage="1" showErrorMessage="1" sqref="I5">
      <formula1>#REF!</formula1>
    </dataValidation>
    <dataValidation type="list" allowBlank="1" showInputMessage="1" showErrorMessage="1" sqref="C5">
      <formula1>#REF!</formula1>
    </dataValidation>
    <dataValidation type="list" allowBlank="1" showInputMessage="1" showErrorMessage="1" sqref="N5">
      <formula1>#REF!</formula1>
    </dataValidation>
  </dataValidations>
  <pageMargins left="0.7" right="0.7" top="0.75" bottom="0.75" header="0.3" footer="0.3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E149"/>
  <sheetViews>
    <sheetView tabSelected="1" zoomScale="70" zoomScaleNormal="70" workbookViewId="0">
      <selection activeCell="F129" sqref="F129"/>
    </sheetView>
  </sheetViews>
  <sheetFormatPr defaultColWidth="9.140625" defaultRowHeight="15" x14ac:dyDescent="0.25"/>
  <cols>
    <col min="1" max="1" width="21.85546875" style="3" customWidth="1"/>
    <col min="2" max="2" width="15.85546875" style="3" bestFit="1" customWidth="1"/>
    <col min="3" max="3" width="20.28515625" style="3" bestFit="1" customWidth="1"/>
    <col min="4" max="4" width="20.140625" style="3" bestFit="1" customWidth="1"/>
    <col min="5" max="5" width="22.42578125" style="3" customWidth="1"/>
    <col min="6" max="7" width="23.28515625" style="3" customWidth="1"/>
    <col min="8" max="8" width="16.7109375" style="3" bestFit="1" customWidth="1"/>
    <col min="9" max="9" width="16.5703125" style="3" customWidth="1"/>
    <col min="10" max="10" width="17.42578125" style="3" bestFit="1" customWidth="1"/>
    <col min="11" max="11" width="17.140625" style="3" bestFit="1" customWidth="1"/>
    <col min="12" max="13" width="21.7109375" style="3" customWidth="1"/>
    <col min="14" max="15" width="20.7109375" style="3" customWidth="1"/>
    <col min="16" max="16" width="11.85546875" style="3" customWidth="1"/>
    <col min="17" max="17" width="13.28515625" style="3" customWidth="1"/>
    <col min="18" max="18" width="14.140625" style="3" customWidth="1"/>
    <col min="19" max="19" width="20" style="3" customWidth="1"/>
    <col min="20" max="20" width="16.85546875" style="3" customWidth="1"/>
    <col min="21" max="21" width="16.42578125" style="3" bestFit="1" customWidth="1"/>
    <col min="22" max="23" width="20.140625" style="3" bestFit="1" customWidth="1"/>
    <col min="24" max="25" width="20.85546875" style="3" customWidth="1"/>
    <col min="26" max="26" width="23.42578125" style="3" bestFit="1" customWidth="1"/>
    <col min="27" max="27" width="24.28515625" style="3" bestFit="1" customWidth="1"/>
    <col min="28" max="28" width="23.85546875" style="3" bestFit="1" customWidth="1"/>
    <col min="29" max="29" width="23" style="3" bestFit="1" customWidth="1"/>
    <col min="30" max="31" width="23.85546875" style="3" bestFit="1" customWidth="1"/>
    <col min="32" max="32" width="21.7109375" style="3" bestFit="1" customWidth="1"/>
    <col min="33" max="33" width="21.42578125" style="3" bestFit="1" customWidth="1"/>
    <col min="34" max="34" width="23.5703125" style="3" bestFit="1" customWidth="1"/>
    <col min="35" max="35" width="21.42578125" style="3" bestFit="1" customWidth="1"/>
    <col min="36" max="36" width="24" style="3" bestFit="1" customWidth="1"/>
    <col min="37" max="37" width="19.7109375" style="3" bestFit="1" customWidth="1"/>
    <col min="38" max="38" width="20.28515625" style="3" bestFit="1" customWidth="1"/>
    <col min="39" max="39" width="21" style="3" bestFit="1" customWidth="1"/>
    <col min="40" max="41" width="22.140625" style="3" customWidth="1"/>
    <col min="42" max="42" width="18.28515625" style="3" bestFit="1" customWidth="1"/>
    <col min="43" max="43" width="22.85546875" style="3" bestFit="1" customWidth="1"/>
    <col min="44" max="44" width="20.5703125" style="3" bestFit="1" customWidth="1"/>
    <col min="45" max="45" width="20.140625" style="3" bestFit="1" customWidth="1"/>
    <col min="46" max="46" width="23.5703125" style="3" bestFit="1" customWidth="1"/>
    <col min="47" max="47" width="23.5703125" style="3" customWidth="1"/>
    <col min="48" max="50" width="21" style="3" bestFit="1" customWidth="1"/>
    <col min="51" max="51" width="20.140625" style="3" bestFit="1" customWidth="1"/>
    <col min="52" max="52" width="20.140625" style="3" customWidth="1"/>
    <col min="53" max="53" width="21.140625" style="3" bestFit="1" customWidth="1"/>
    <col min="54" max="54" width="19.140625" style="3" bestFit="1" customWidth="1"/>
    <col min="55" max="55" width="20.28515625" style="3" bestFit="1" customWidth="1"/>
    <col min="56" max="56" width="18.7109375" style="3" bestFit="1" customWidth="1"/>
    <col min="57" max="57" width="20.28515625" style="3" bestFit="1" customWidth="1"/>
    <col min="58" max="58" width="20.28515625" style="3" customWidth="1"/>
    <col min="59" max="59" width="21.5703125" style="3" bestFit="1" customWidth="1"/>
    <col min="60" max="60" width="21.5703125" style="3" customWidth="1"/>
    <col min="61" max="61" width="22" style="3" bestFit="1" customWidth="1"/>
    <col min="62" max="63" width="21.5703125" style="3" bestFit="1" customWidth="1"/>
    <col min="64" max="64" width="22" style="3" bestFit="1" customWidth="1"/>
    <col min="65" max="65" width="21.5703125" style="3" bestFit="1" customWidth="1"/>
    <col min="66" max="67" width="21.5703125" style="3" customWidth="1"/>
    <col min="68" max="68" width="20.5703125" style="3" bestFit="1" customWidth="1"/>
    <col min="69" max="69" width="21.7109375" style="3" bestFit="1" customWidth="1"/>
    <col min="70" max="70" width="21.5703125" style="3" bestFit="1" customWidth="1"/>
    <col min="71" max="72" width="22" style="3" bestFit="1" customWidth="1"/>
    <col min="73" max="73" width="20.28515625" style="3" bestFit="1" customWidth="1"/>
    <col min="74" max="74" width="22.5703125" style="3" bestFit="1" customWidth="1"/>
    <col min="75" max="75" width="22.5703125" style="3" customWidth="1"/>
    <col min="76" max="76" width="21.140625" style="3" bestFit="1" customWidth="1"/>
    <col min="77" max="77" width="22.28515625" style="3" customWidth="1"/>
    <col min="78" max="78" width="24.28515625" style="3" customWidth="1"/>
    <col min="79" max="79" width="21.5703125" style="3" bestFit="1" customWidth="1"/>
    <col min="80" max="81" width="22" style="3" bestFit="1" customWidth="1"/>
    <col min="82" max="82" width="21.5703125" style="3" bestFit="1" customWidth="1"/>
    <col min="83" max="83" width="22" style="3" bestFit="1" customWidth="1"/>
    <col min="84" max="16384" width="9.140625" style="3"/>
  </cols>
  <sheetData>
    <row r="1" spans="1:83" ht="23.25" x14ac:dyDescent="0.35">
      <c r="A1" s="29" t="s">
        <v>197</v>
      </c>
      <c r="J1" s="240"/>
    </row>
    <row r="3" spans="1:83" x14ac:dyDescent="0.25">
      <c r="A3" s="3" t="s">
        <v>169</v>
      </c>
      <c r="B3" s="59">
        <v>42522</v>
      </c>
      <c r="D3" s="116"/>
    </row>
    <row r="5" spans="1:83" x14ac:dyDescent="0.25">
      <c r="B5" s="399" t="s">
        <v>2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1"/>
      <c r="P5" s="31"/>
      <c r="S5" s="399" t="s">
        <v>3</v>
      </c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0"/>
      <c r="AY5" s="400"/>
      <c r="AZ5" s="400"/>
      <c r="BA5" s="400"/>
      <c r="BB5" s="400"/>
      <c r="BC5" s="400"/>
      <c r="BD5" s="400"/>
      <c r="BE5" s="400"/>
      <c r="BF5" s="400"/>
      <c r="BG5" s="400"/>
      <c r="BH5" s="400"/>
      <c r="BI5" s="400"/>
      <c r="BJ5" s="400"/>
      <c r="BK5" s="400"/>
      <c r="BL5" s="400"/>
      <c r="BM5" s="400"/>
      <c r="BN5" s="400"/>
      <c r="BO5" s="400"/>
      <c r="BP5" s="400"/>
      <c r="BQ5" s="400"/>
      <c r="BR5" s="400"/>
      <c r="BS5" s="400"/>
      <c r="BT5" s="400"/>
      <c r="BU5" s="400"/>
      <c r="BV5" s="400"/>
      <c r="BW5" s="400"/>
      <c r="BX5" s="400"/>
      <c r="BY5" s="400"/>
      <c r="BZ5" s="400"/>
      <c r="CA5" s="400"/>
      <c r="CB5" s="400"/>
      <c r="CC5" s="400"/>
      <c r="CD5" s="400"/>
      <c r="CE5" s="401"/>
    </row>
    <row r="6" spans="1:83" x14ac:dyDescent="0.25">
      <c r="A6" s="54"/>
      <c r="B6" s="402" t="s">
        <v>4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5"/>
      <c r="P6" s="30"/>
      <c r="Q6" s="31"/>
      <c r="S6" s="402" t="s">
        <v>5</v>
      </c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3"/>
      <c r="AS6" s="403"/>
      <c r="AT6" s="403"/>
      <c r="AU6" s="403"/>
      <c r="AV6" s="403"/>
      <c r="AW6" s="403"/>
      <c r="AX6" s="403"/>
      <c r="AY6" s="403"/>
      <c r="AZ6" s="403"/>
      <c r="BA6" s="403"/>
      <c r="BB6" s="403"/>
      <c r="BC6" s="403"/>
      <c r="BD6" s="403"/>
      <c r="BE6" s="403"/>
      <c r="BF6" s="403"/>
      <c r="BG6" s="403"/>
      <c r="BH6" s="403"/>
      <c r="BI6" s="403"/>
      <c r="BJ6" s="403"/>
      <c r="BK6" s="403"/>
      <c r="BL6" s="403"/>
      <c r="BM6" s="403"/>
      <c r="BN6" s="403"/>
      <c r="BO6" s="404"/>
      <c r="BP6" s="403"/>
      <c r="BQ6" s="403"/>
      <c r="BR6" s="403"/>
      <c r="BS6" s="403"/>
      <c r="BT6" s="403"/>
      <c r="BU6" s="403"/>
      <c r="BV6" s="403"/>
      <c r="BW6" s="403"/>
      <c r="BX6" s="403"/>
      <c r="BY6" s="403"/>
      <c r="BZ6" s="403"/>
      <c r="CA6" s="403"/>
      <c r="CB6" s="403"/>
      <c r="CC6" s="403"/>
      <c r="CD6" s="403"/>
      <c r="CE6" s="405"/>
    </row>
    <row r="7" spans="1:83" x14ac:dyDescent="0.25">
      <c r="A7" s="197" t="s">
        <v>38</v>
      </c>
      <c r="B7" s="292" t="s">
        <v>152</v>
      </c>
      <c r="C7" s="293" t="s">
        <v>153</v>
      </c>
      <c r="D7" s="292" t="s">
        <v>154</v>
      </c>
      <c r="E7" s="293" t="s">
        <v>207</v>
      </c>
      <c r="F7" s="88" t="s">
        <v>233</v>
      </c>
      <c r="G7" s="88" t="s">
        <v>230</v>
      </c>
      <c r="H7" s="58" t="s">
        <v>155</v>
      </c>
      <c r="I7" s="117" t="s">
        <v>156</v>
      </c>
      <c r="J7" s="117" t="s">
        <v>157</v>
      </c>
      <c r="K7" s="117" t="s">
        <v>158</v>
      </c>
      <c r="L7" s="58" t="s">
        <v>159</v>
      </c>
      <c r="M7" s="58" t="s">
        <v>224</v>
      </c>
      <c r="N7" s="58" t="s">
        <v>190</v>
      </c>
      <c r="O7" s="58" t="s">
        <v>217</v>
      </c>
      <c r="P7" s="55"/>
      <c r="Q7" s="55"/>
      <c r="R7" s="199" t="s">
        <v>38</v>
      </c>
      <c r="S7" s="292" t="s">
        <v>41</v>
      </c>
      <c r="T7" s="88" t="s">
        <v>42</v>
      </c>
      <c r="U7" s="88" t="s">
        <v>43</v>
      </c>
      <c r="V7" s="58" t="s">
        <v>44</v>
      </c>
      <c r="W7" s="72" t="s">
        <v>45</v>
      </c>
      <c r="X7" s="52" t="s">
        <v>46</v>
      </c>
      <c r="Y7" s="52" t="s">
        <v>210</v>
      </c>
      <c r="Z7" s="357" t="s">
        <v>47</v>
      </c>
      <c r="AA7" s="72" t="s">
        <v>48</v>
      </c>
      <c r="AB7" s="58" t="s">
        <v>49</v>
      </c>
      <c r="AC7" s="117" t="s">
        <v>50</v>
      </c>
      <c r="AD7" s="72" t="s">
        <v>226</v>
      </c>
      <c r="AE7" s="58" t="s">
        <v>51</v>
      </c>
      <c r="AF7" s="293" t="s">
        <v>52</v>
      </c>
      <c r="AG7" s="72" t="s">
        <v>53</v>
      </c>
      <c r="AH7" s="58" t="s">
        <v>54</v>
      </c>
      <c r="AI7" s="72" t="s">
        <v>55</v>
      </c>
      <c r="AJ7" s="58" t="s">
        <v>56</v>
      </c>
      <c r="AK7" s="309" t="s">
        <v>57</v>
      </c>
      <c r="AL7" s="293" t="s">
        <v>58</v>
      </c>
      <c r="AM7" s="72" t="s">
        <v>59</v>
      </c>
      <c r="AN7" s="58" t="s">
        <v>60</v>
      </c>
      <c r="AO7" s="58" t="s">
        <v>228</v>
      </c>
      <c r="AP7" s="309" t="s">
        <v>61</v>
      </c>
      <c r="AQ7" s="58" t="s">
        <v>62</v>
      </c>
      <c r="AR7" s="72" t="s">
        <v>63</v>
      </c>
      <c r="AS7" s="52" t="s">
        <v>64</v>
      </c>
      <c r="AT7" s="58" t="s">
        <v>65</v>
      </c>
      <c r="AU7" s="72" t="s">
        <v>209</v>
      </c>
      <c r="AV7" s="293" t="s">
        <v>66</v>
      </c>
      <c r="AW7" s="309" t="s">
        <v>67</v>
      </c>
      <c r="AX7" s="357" t="s">
        <v>68</v>
      </c>
      <c r="AY7" s="371" t="s">
        <v>69</v>
      </c>
      <c r="AZ7" s="371" t="s">
        <v>212</v>
      </c>
      <c r="BA7" s="58" t="s">
        <v>70</v>
      </c>
      <c r="BB7" s="58" t="s">
        <v>71</v>
      </c>
      <c r="BC7" s="58" t="s">
        <v>72</v>
      </c>
      <c r="BD7" s="117" t="s">
        <v>73</v>
      </c>
      <c r="BE7" s="58" t="s">
        <v>74</v>
      </c>
      <c r="BF7" s="72" t="s">
        <v>205</v>
      </c>
      <c r="BG7" s="58" t="s">
        <v>75</v>
      </c>
      <c r="BH7" s="58" t="s">
        <v>192</v>
      </c>
      <c r="BI7" s="293" t="s">
        <v>76</v>
      </c>
      <c r="BJ7" s="293" t="s">
        <v>77</v>
      </c>
      <c r="BK7" s="293" t="s">
        <v>78</v>
      </c>
      <c r="BL7" s="357" t="s">
        <v>79</v>
      </c>
      <c r="BM7" s="58" t="s">
        <v>80</v>
      </c>
      <c r="BN7" s="88" t="s">
        <v>198</v>
      </c>
      <c r="BO7" s="58" t="s">
        <v>215</v>
      </c>
      <c r="BP7" s="72" t="s">
        <v>81</v>
      </c>
      <c r="BQ7" s="58" t="s">
        <v>82</v>
      </c>
      <c r="BR7" s="330" t="s">
        <v>83</v>
      </c>
      <c r="BS7" s="293" t="s">
        <v>84</v>
      </c>
      <c r="BT7" s="357" t="s">
        <v>85</v>
      </c>
      <c r="BU7" s="72" t="s">
        <v>86</v>
      </c>
      <c r="BV7" s="52" t="s">
        <v>87</v>
      </c>
      <c r="BW7" s="52" t="s">
        <v>200</v>
      </c>
      <c r="BX7" s="52" t="s">
        <v>88</v>
      </c>
      <c r="BY7" s="52" t="s">
        <v>220</v>
      </c>
      <c r="BZ7" s="248" t="s">
        <v>203</v>
      </c>
      <c r="CA7" s="293" t="s">
        <v>89</v>
      </c>
      <c r="CB7" s="72" t="s">
        <v>90</v>
      </c>
      <c r="CC7" s="58" t="s">
        <v>223</v>
      </c>
      <c r="CD7" s="58" t="s">
        <v>91</v>
      </c>
      <c r="CE7" s="58" t="s">
        <v>92</v>
      </c>
    </row>
    <row r="8" spans="1:83" x14ac:dyDescent="0.25">
      <c r="A8" s="197" t="s">
        <v>40</v>
      </c>
      <c r="B8" s="294" t="s">
        <v>98</v>
      </c>
      <c r="C8" s="295" t="s">
        <v>98</v>
      </c>
      <c r="D8" s="294" t="s">
        <v>98</v>
      </c>
      <c r="E8" s="295" t="s">
        <v>98</v>
      </c>
      <c r="F8" s="57" t="s">
        <v>202</v>
      </c>
      <c r="G8" s="57" t="s">
        <v>202</v>
      </c>
      <c r="H8" s="56" t="s">
        <v>1</v>
      </c>
      <c r="I8" s="156" t="s">
        <v>1</v>
      </c>
      <c r="J8" s="156" t="s">
        <v>1</v>
      </c>
      <c r="K8" s="156" t="s">
        <v>1</v>
      </c>
      <c r="L8" s="156" t="s">
        <v>1</v>
      </c>
      <c r="M8" s="156" t="s">
        <v>1</v>
      </c>
      <c r="N8" s="156" t="s">
        <v>1</v>
      </c>
      <c r="O8" s="56" t="s">
        <v>1</v>
      </c>
      <c r="P8" s="55"/>
      <c r="Q8" s="55"/>
      <c r="R8" s="199" t="s">
        <v>40</v>
      </c>
      <c r="S8" s="294" t="s">
        <v>98</v>
      </c>
      <c r="T8" s="57" t="s">
        <v>93</v>
      </c>
      <c r="U8" s="57" t="s">
        <v>93</v>
      </c>
      <c r="V8" s="56" t="s">
        <v>93</v>
      </c>
      <c r="W8" s="55" t="s">
        <v>93</v>
      </c>
      <c r="X8" s="162" t="s">
        <v>93</v>
      </c>
      <c r="Y8" s="162" t="s">
        <v>93</v>
      </c>
      <c r="Z8" s="358" t="s">
        <v>98</v>
      </c>
      <c r="AA8" s="55" t="s">
        <v>0</v>
      </c>
      <c r="AB8" s="56" t="s">
        <v>96</v>
      </c>
      <c r="AC8" s="156" t="s">
        <v>0</v>
      </c>
      <c r="AD8" s="156" t="s">
        <v>0</v>
      </c>
      <c r="AE8" s="55" t="s">
        <v>0</v>
      </c>
      <c r="AF8" s="295" t="s">
        <v>98</v>
      </c>
      <c r="AG8" s="55" t="s">
        <v>0</v>
      </c>
      <c r="AH8" s="56" t="s">
        <v>0</v>
      </c>
      <c r="AI8" s="55" t="s">
        <v>0</v>
      </c>
      <c r="AJ8" s="56" t="s">
        <v>0</v>
      </c>
      <c r="AK8" s="310" t="s">
        <v>98</v>
      </c>
      <c r="AL8" s="295" t="s">
        <v>98</v>
      </c>
      <c r="AM8" s="55" t="s">
        <v>0</v>
      </c>
      <c r="AN8" s="56" t="s">
        <v>96</v>
      </c>
      <c r="AO8" s="56" t="s">
        <v>96</v>
      </c>
      <c r="AP8" s="310" t="s">
        <v>98</v>
      </c>
      <c r="AQ8" s="56" t="s">
        <v>94</v>
      </c>
      <c r="AR8" s="55" t="s">
        <v>94</v>
      </c>
      <c r="AS8" s="162" t="s">
        <v>94</v>
      </c>
      <c r="AT8" s="56" t="s">
        <v>94</v>
      </c>
      <c r="AU8" s="55" t="s">
        <v>94</v>
      </c>
      <c r="AV8" s="295" t="s">
        <v>98</v>
      </c>
      <c r="AW8" s="310" t="s">
        <v>98</v>
      </c>
      <c r="AX8" s="358" t="s">
        <v>94</v>
      </c>
      <c r="AY8" s="372" t="s">
        <v>94</v>
      </c>
      <c r="AZ8" s="372" t="s">
        <v>94</v>
      </c>
      <c r="BA8" s="56" t="s">
        <v>95</v>
      </c>
      <c r="BB8" s="56" t="s">
        <v>95</v>
      </c>
      <c r="BC8" s="56" t="s">
        <v>95</v>
      </c>
      <c r="BD8" s="156" t="s">
        <v>95</v>
      </c>
      <c r="BE8" s="56" t="s">
        <v>95</v>
      </c>
      <c r="BF8" s="55" t="s">
        <v>95</v>
      </c>
      <c r="BG8" s="56" t="s">
        <v>95</v>
      </c>
      <c r="BH8" s="56" t="s">
        <v>95</v>
      </c>
      <c r="BI8" s="295" t="s">
        <v>98</v>
      </c>
      <c r="BJ8" s="310" t="s">
        <v>96</v>
      </c>
      <c r="BK8" s="295" t="s">
        <v>96</v>
      </c>
      <c r="BL8" s="363" t="s">
        <v>98</v>
      </c>
      <c r="BM8" s="56" t="s">
        <v>93</v>
      </c>
      <c r="BN8" s="57" t="s">
        <v>93</v>
      </c>
      <c r="BO8" s="56" t="s">
        <v>93</v>
      </c>
      <c r="BP8" s="55" t="s">
        <v>98</v>
      </c>
      <c r="BQ8" s="56" t="s">
        <v>97</v>
      </c>
      <c r="BR8" s="331" t="s">
        <v>98</v>
      </c>
      <c r="BS8" s="295" t="s">
        <v>98</v>
      </c>
      <c r="BT8" s="358" t="s">
        <v>98</v>
      </c>
      <c r="BU8" s="55" t="s">
        <v>93</v>
      </c>
      <c r="BV8" s="162" t="s">
        <v>93</v>
      </c>
      <c r="BW8" s="162" t="s">
        <v>93</v>
      </c>
      <c r="BX8" s="162" t="s">
        <v>93</v>
      </c>
      <c r="BY8" s="162" t="s">
        <v>93</v>
      </c>
      <c r="BZ8" s="53" t="s">
        <v>93</v>
      </c>
      <c r="CA8" s="295" t="s">
        <v>98</v>
      </c>
      <c r="CB8" s="55" t="s">
        <v>0</v>
      </c>
      <c r="CC8" s="56" t="s">
        <v>0</v>
      </c>
      <c r="CD8" s="56" t="s">
        <v>0</v>
      </c>
      <c r="CE8" s="56" t="s">
        <v>0</v>
      </c>
    </row>
    <row r="9" spans="1:83" x14ac:dyDescent="0.25">
      <c r="A9" s="197" t="s">
        <v>39</v>
      </c>
      <c r="B9" s="294" t="s">
        <v>99</v>
      </c>
      <c r="C9" s="294" t="s">
        <v>99</v>
      </c>
      <c r="D9" s="294" t="s">
        <v>99</v>
      </c>
      <c r="E9" s="295" t="s">
        <v>184</v>
      </c>
      <c r="F9" s="286" t="s">
        <v>184</v>
      </c>
      <c r="G9" s="286" t="s">
        <v>184</v>
      </c>
      <c r="H9" s="286" t="s">
        <v>99</v>
      </c>
      <c r="I9" s="287" t="s">
        <v>99</v>
      </c>
      <c r="J9" s="287" t="s">
        <v>99</v>
      </c>
      <c r="K9" s="287" t="s">
        <v>99</v>
      </c>
      <c r="L9" s="287" t="s">
        <v>99</v>
      </c>
      <c r="M9" s="287" t="s">
        <v>99</v>
      </c>
      <c r="N9" s="287" t="s">
        <v>99</v>
      </c>
      <c r="O9" s="286" t="s">
        <v>99</v>
      </c>
      <c r="P9" s="55"/>
      <c r="Q9" s="55"/>
      <c r="R9" s="199" t="s">
        <v>39</v>
      </c>
      <c r="S9" s="294" t="s">
        <v>96</v>
      </c>
      <c r="T9" s="57" t="s">
        <v>99</v>
      </c>
      <c r="U9" s="57" t="s">
        <v>99</v>
      </c>
      <c r="V9" s="56" t="s">
        <v>99</v>
      </c>
      <c r="W9" s="55" t="s">
        <v>99</v>
      </c>
      <c r="X9" s="162" t="s">
        <v>99</v>
      </c>
      <c r="Y9" s="162" t="s">
        <v>99</v>
      </c>
      <c r="Z9" s="358" t="s">
        <v>99</v>
      </c>
      <c r="AA9" s="55" t="s">
        <v>99</v>
      </c>
      <c r="AB9" s="56" t="s">
        <v>99</v>
      </c>
      <c r="AC9" s="156" t="s">
        <v>99</v>
      </c>
      <c r="AD9" s="156" t="s">
        <v>99</v>
      </c>
      <c r="AE9" s="55" t="s">
        <v>99</v>
      </c>
      <c r="AF9" s="295" t="s">
        <v>96</v>
      </c>
      <c r="AG9" s="55" t="s">
        <v>99</v>
      </c>
      <c r="AH9" s="56" t="s">
        <v>99</v>
      </c>
      <c r="AI9" s="55" t="s">
        <v>99</v>
      </c>
      <c r="AJ9" s="56" t="s">
        <v>99</v>
      </c>
      <c r="AK9" s="310" t="s">
        <v>96</v>
      </c>
      <c r="AL9" s="295" t="s">
        <v>96</v>
      </c>
      <c r="AM9" s="55" t="s">
        <v>99</v>
      </c>
      <c r="AN9" s="56" t="s">
        <v>99</v>
      </c>
      <c r="AO9" s="56" t="s">
        <v>99</v>
      </c>
      <c r="AP9" s="310" t="s">
        <v>96</v>
      </c>
      <c r="AQ9" s="56" t="s">
        <v>99</v>
      </c>
      <c r="AR9" s="55" t="s">
        <v>99</v>
      </c>
      <c r="AS9" s="162" t="s">
        <v>100</v>
      </c>
      <c r="AT9" s="56" t="s">
        <v>99</v>
      </c>
      <c r="AU9" s="55" t="s">
        <v>100</v>
      </c>
      <c r="AV9" s="295" t="s">
        <v>96</v>
      </c>
      <c r="AW9" s="310" t="s">
        <v>96</v>
      </c>
      <c r="AX9" s="358" t="s">
        <v>100</v>
      </c>
      <c r="AY9" s="372" t="s">
        <v>99</v>
      </c>
      <c r="AZ9" s="372" t="s">
        <v>99</v>
      </c>
      <c r="BA9" s="56" t="s">
        <v>99</v>
      </c>
      <c r="BB9" s="56" t="s">
        <v>99</v>
      </c>
      <c r="BC9" s="56" t="s">
        <v>99</v>
      </c>
      <c r="BD9" s="156" t="s">
        <v>99</v>
      </c>
      <c r="BE9" s="56" t="s">
        <v>99</v>
      </c>
      <c r="BF9" s="55" t="s">
        <v>99</v>
      </c>
      <c r="BG9" s="56" t="s">
        <v>99</v>
      </c>
      <c r="BH9" s="56" t="s">
        <v>99</v>
      </c>
      <c r="BI9" s="295" t="s">
        <v>96</v>
      </c>
      <c r="BJ9" s="310" t="s">
        <v>96</v>
      </c>
      <c r="BK9" s="295" t="s">
        <v>96</v>
      </c>
      <c r="BL9" s="363" t="s">
        <v>99</v>
      </c>
      <c r="BM9" s="56" t="s">
        <v>99</v>
      </c>
      <c r="BN9" s="57" t="s">
        <v>99</v>
      </c>
      <c r="BO9" s="56" t="s">
        <v>100</v>
      </c>
      <c r="BP9" s="55" t="s">
        <v>96</v>
      </c>
      <c r="BQ9" s="56" t="s">
        <v>99</v>
      </c>
      <c r="BR9" s="331" t="s">
        <v>96</v>
      </c>
      <c r="BS9" s="295" t="s">
        <v>96</v>
      </c>
      <c r="BT9" s="358" t="s">
        <v>99</v>
      </c>
      <c r="BU9" s="55" t="s">
        <v>99</v>
      </c>
      <c r="BV9" s="162" t="s">
        <v>99</v>
      </c>
      <c r="BW9" s="162" t="s">
        <v>99</v>
      </c>
      <c r="BX9" s="162" t="s">
        <v>99</v>
      </c>
      <c r="BY9" s="162" t="s">
        <v>99</v>
      </c>
      <c r="BZ9" s="53" t="s">
        <v>99</v>
      </c>
      <c r="CA9" s="295" t="s">
        <v>96</v>
      </c>
      <c r="CB9" s="55" t="s">
        <v>99</v>
      </c>
      <c r="CC9" s="56" t="s">
        <v>99</v>
      </c>
      <c r="CD9" s="56" t="s">
        <v>99</v>
      </c>
      <c r="CE9" s="56" t="s">
        <v>99</v>
      </c>
    </row>
    <row r="10" spans="1:83" x14ac:dyDescent="0.25">
      <c r="A10" s="198" t="s">
        <v>168</v>
      </c>
      <c r="B10" s="296" t="s">
        <v>160</v>
      </c>
      <c r="C10" s="297" t="s">
        <v>161</v>
      </c>
      <c r="D10" s="296" t="s">
        <v>162</v>
      </c>
      <c r="E10" s="298" t="s">
        <v>208</v>
      </c>
      <c r="F10" s="161" t="s">
        <v>234</v>
      </c>
      <c r="G10" s="161" t="s">
        <v>231</v>
      </c>
      <c r="H10" s="62" t="s">
        <v>163</v>
      </c>
      <c r="I10" s="61" t="s">
        <v>164</v>
      </c>
      <c r="J10" s="61" t="s">
        <v>165</v>
      </c>
      <c r="K10" s="62" t="s">
        <v>120</v>
      </c>
      <c r="L10" s="62" t="s">
        <v>166</v>
      </c>
      <c r="M10" s="62" t="s">
        <v>225</v>
      </c>
      <c r="N10" s="62" t="s">
        <v>191</v>
      </c>
      <c r="O10" s="62" t="s">
        <v>219</v>
      </c>
      <c r="P10" s="59"/>
      <c r="Q10" s="59"/>
      <c r="R10" s="199" t="s">
        <v>168</v>
      </c>
      <c r="S10" s="296" t="s">
        <v>101</v>
      </c>
      <c r="T10" s="161" t="s">
        <v>102</v>
      </c>
      <c r="U10" s="161" t="s">
        <v>103</v>
      </c>
      <c r="V10" s="62" t="s">
        <v>104</v>
      </c>
      <c r="W10" s="201" t="s">
        <v>105</v>
      </c>
      <c r="X10" s="202" t="s">
        <v>106</v>
      </c>
      <c r="Y10" s="202" t="s">
        <v>211</v>
      </c>
      <c r="Z10" s="359" t="s">
        <v>107</v>
      </c>
      <c r="AA10" s="201" t="s">
        <v>108</v>
      </c>
      <c r="AB10" s="62" t="s">
        <v>109</v>
      </c>
      <c r="AC10" s="61" t="s">
        <v>110</v>
      </c>
      <c r="AD10" s="61" t="s">
        <v>227</v>
      </c>
      <c r="AE10" s="201" t="s">
        <v>111</v>
      </c>
      <c r="AF10" s="297" t="s">
        <v>112</v>
      </c>
      <c r="AG10" s="201" t="s">
        <v>113</v>
      </c>
      <c r="AH10" s="62" t="s">
        <v>114</v>
      </c>
      <c r="AI10" s="201" t="s">
        <v>115</v>
      </c>
      <c r="AJ10" s="62" t="s">
        <v>116</v>
      </c>
      <c r="AK10" s="311" t="s">
        <v>117</v>
      </c>
      <c r="AL10" s="297" t="s">
        <v>118</v>
      </c>
      <c r="AM10" s="201" t="s">
        <v>119</v>
      </c>
      <c r="AN10" s="62" t="s">
        <v>120</v>
      </c>
      <c r="AO10" s="62" t="s">
        <v>229</v>
      </c>
      <c r="AP10" s="311" t="s">
        <v>121</v>
      </c>
      <c r="AQ10" s="62" t="s">
        <v>122</v>
      </c>
      <c r="AR10" s="201" t="s">
        <v>123</v>
      </c>
      <c r="AS10" s="202" t="s">
        <v>124</v>
      </c>
      <c r="AT10" s="62" t="s">
        <v>125</v>
      </c>
      <c r="AU10" s="61" t="s">
        <v>218</v>
      </c>
      <c r="AV10" s="297" t="s">
        <v>126</v>
      </c>
      <c r="AW10" s="311" t="s">
        <v>127</v>
      </c>
      <c r="AX10" s="359" t="s">
        <v>128</v>
      </c>
      <c r="AY10" s="373" t="s">
        <v>129</v>
      </c>
      <c r="AZ10" s="373" t="s">
        <v>213</v>
      </c>
      <c r="BA10" s="62" t="s">
        <v>130</v>
      </c>
      <c r="BB10" s="62" t="s">
        <v>131</v>
      </c>
      <c r="BC10" s="62" t="s">
        <v>132</v>
      </c>
      <c r="BD10" s="61" t="s">
        <v>133</v>
      </c>
      <c r="BE10" s="62" t="s">
        <v>134</v>
      </c>
      <c r="BF10" s="201" t="s">
        <v>206</v>
      </c>
      <c r="BG10" s="62" t="s">
        <v>135</v>
      </c>
      <c r="BH10" s="62" t="s">
        <v>193</v>
      </c>
      <c r="BI10" s="297" t="s">
        <v>136</v>
      </c>
      <c r="BJ10" s="311" t="s">
        <v>137</v>
      </c>
      <c r="BK10" s="297" t="s">
        <v>137</v>
      </c>
      <c r="BL10" s="364" t="s">
        <v>138</v>
      </c>
      <c r="BM10" s="62" t="s">
        <v>139</v>
      </c>
      <c r="BN10" s="161" t="s">
        <v>199</v>
      </c>
      <c r="BO10" s="166" t="s">
        <v>216</v>
      </c>
      <c r="BP10" s="201" t="s">
        <v>140</v>
      </c>
      <c r="BQ10" s="62" t="s">
        <v>141</v>
      </c>
      <c r="BR10" s="311" t="s">
        <v>142</v>
      </c>
      <c r="BS10" s="297" t="s">
        <v>143</v>
      </c>
      <c r="BT10" s="359" t="s">
        <v>144</v>
      </c>
      <c r="BU10" s="201" t="s">
        <v>145</v>
      </c>
      <c r="BV10" s="202" t="s">
        <v>146</v>
      </c>
      <c r="BW10" s="202" t="s">
        <v>201</v>
      </c>
      <c r="BX10" s="202" t="s">
        <v>147</v>
      </c>
      <c r="BY10" s="290" t="s">
        <v>221</v>
      </c>
      <c r="BZ10" s="203" t="s">
        <v>204</v>
      </c>
      <c r="CA10" s="297" t="s">
        <v>148</v>
      </c>
      <c r="CB10" s="201" t="s">
        <v>149</v>
      </c>
      <c r="CC10" s="62" t="s">
        <v>222</v>
      </c>
      <c r="CD10" s="62" t="s">
        <v>150</v>
      </c>
      <c r="CE10" s="62" t="s">
        <v>151</v>
      </c>
    </row>
    <row r="11" spans="1:83" x14ac:dyDescent="0.25">
      <c r="A11" s="60">
        <v>42492</v>
      </c>
      <c r="B11" s="299">
        <v>0</v>
      </c>
      <c r="C11" s="300">
        <v>0</v>
      </c>
      <c r="D11" s="301">
        <v>0</v>
      </c>
      <c r="E11" s="301">
        <v>0</v>
      </c>
      <c r="F11" s="168">
        <v>2.085</v>
      </c>
      <c r="G11" s="168">
        <v>2.1059999999999999</v>
      </c>
      <c r="H11" s="168">
        <v>2.11</v>
      </c>
      <c r="I11" s="169">
        <v>2.13</v>
      </c>
      <c r="J11" s="170">
        <v>2.2290000000000001</v>
      </c>
      <c r="K11" s="167">
        <v>2.2759999999999998</v>
      </c>
      <c r="L11" s="171">
        <v>2.4460000000000002</v>
      </c>
      <c r="M11" s="171">
        <v>2.7189999999999999</v>
      </c>
      <c r="N11" s="171">
        <v>2.8639999999999999</v>
      </c>
      <c r="O11" s="171">
        <v>3.1869999999999998</v>
      </c>
      <c r="P11" s="65"/>
      <c r="Q11" s="64"/>
      <c r="R11" s="65">
        <v>42492</v>
      </c>
      <c r="S11" s="304">
        <v>0</v>
      </c>
      <c r="T11" s="178">
        <v>3.0169999999999999</v>
      </c>
      <c r="U11" s="125">
        <v>2.8449999999999998</v>
      </c>
      <c r="V11" s="94">
        <v>2.8609999999999998</v>
      </c>
      <c r="W11" s="126">
        <v>3.2759999999999998</v>
      </c>
      <c r="X11" s="179">
        <v>3.548</v>
      </c>
      <c r="Y11" s="179">
        <v>3.8879999999999999</v>
      </c>
      <c r="Z11" s="360">
        <v>0</v>
      </c>
      <c r="AA11" s="180">
        <v>3.0209999999999999</v>
      </c>
      <c r="AB11" s="95">
        <v>3.569</v>
      </c>
      <c r="AC11" s="181">
        <v>3.7069999999999999</v>
      </c>
      <c r="AD11" s="342">
        <v>3.8919999999999999</v>
      </c>
      <c r="AE11" s="341">
        <v>4.2629999999999999</v>
      </c>
      <c r="AF11" s="307">
        <v>0</v>
      </c>
      <c r="AG11" s="182">
        <v>3.0630000000000002</v>
      </c>
      <c r="AH11" s="183">
        <v>3.419</v>
      </c>
      <c r="AI11" s="184">
        <v>3.649</v>
      </c>
      <c r="AJ11" s="185">
        <v>4.298</v>
      </c>
      <c r="AK11" s="312">
        <v>0</v>
      </c>
      <c r="AL11" s="307">
        <v>0</v>
      </c>
      <c r="AM11" s="186">
        <v>3.7960000000000003</v>
      </c>
      <c r="AN11" s="96">
        <v>3.9630000000000001</v>
      </c>
      <c r="AO11" s="96"/>
      <c r="AP11" s="315">
        <v>0</v>
      </c>
      <c r="AQ11" s="97">
        <v>3.1850000000000001</v>
      </c>
      <c r="AR11" s="127">
        <v>3.556</v>
      </c>
      <c r="AS11" s="98">
        <v>3.6819999999999999</v>
      </c>
      <c r="AT11" s="280">
        <v>3.952</v>
      </c>
      <c r="AU11" s="278">
        <v>4.0730000000000004</v>
      </c>
      <c r="AV11" s="318">
        <v>0</v>
      </c>
      <c r="AW11" s="321">
        <v>0</v>
      </c>
      <c r="AX11" s="374">
        <v>3.4279999999999999</v>
      </c>
      <c r="AY11" s="375">
        <v>3.54</v>
      </c>
      <c r="AZ11" s="376">
        <v>4.34</v>
      </c>
      <c r="BA11" s="99">
        <v>2.7770000000000001</v>
      </c>
      <c r="BB11" s="99">
        <v>3.03</v>
      </c>
      <c r="BC11" s="99">
        <v>3.1280000000000001</v>
      </c>
      <c r="BD11" s="128">
        <v>3.1869999999999998</v>
      </c>
      <c r="BE11" s="204">
        <v>3.2509999999999999</v>
      </c>
      <c r="BF11" s="204">
        <v>3.645</v>
      </c>
      <c r="BG11" s="233">
        <v>3.806</v>
      </c>
      <c r="BH11" s="204">
        <v>4.4660000000000002</v>
      </c>
      <c r="BI11" s="318">
        <v>0</v>
      </c>
      <c r="BJ11" s="324">
        <v>0</v>
      </c>
      <c r="BK11" s="325">
        <v>0</v>
      </c>
      <c r="BL11" s="365">
        <v>0</v>
      </c>
      <c r="BM11" s="100">
        <v>3.3839999999999999</v>
      </c>
      <c r="BN11" s="109">
        <v>3.9009999999999998</v>
      </c>
      <c r="BO11" s="109">
        <v>4.0389999999999997</v>
      </c>
      <c r="BP11" s="130">
        <v>0</v>
      </c>
      <c r="BQ11" s="101">
        <v>2.8479999999999999</v>
      </c>
      <c r="BR11" s="332">
        <v>0</v>
      </c>
      <c r="BS11" s="333">
        <v>0</v>
      </c>
      <c r="BT11" s="368">
        <v>0</v>
      </c>
      <c r="BU11" s="132">
        <v>3.1520000000000001</v>
      </c>
      <c r="BV11" s="102">
        <v>3.6589999999999998</v>
      </c>
      <c r="BW11" s="102">
        <v>4.016</v>
      </c>
      <c r="BX11" s="102">
        <v>4.1779999999999999</v>
      </c>
      <c r="BY11" s="111">
        <v>4.3120000000000003</v>
      </c>
      <c r="BZ11" s="123">
        <v>4.8289999999999997</v>
      </c>
      <c r="CA11" s="338">
        <v>0</v>
      </c>
      <c r="CB11" s="131">
        <v>3.2970000000000002</v>
      </c>
      <c r="CC11" s="288">
        <v>4.0730000000000004</v>
      </c>
      <c r="CD11" s="103">
        <v>3.5460000000000003</v>
      </c>
      <c r="CE11" s="245">
        <v>4.0229999999999997</v>
      </c>
    </row>
    <row r="12" spans="1:83" x14ac:dyDescent="0.25">
      <c r="A12" s="60">
        <v>42493</v>
      </c>
      <c r="B12" s="299">
        <v>0</v>
      </c>
      <c r="C12" s="300">
        <v>0</v>
      </c>
      <c r="D12" s="301">
        <v>0</v>
      </c>
      <c r="E12" s="301">
        <v>0</v>
      </c>
      <c r="F12" s="168">
        <v>2.0790000000000002</v>
      </c>
      <c r="G12" s="168">
        <v>2.1030000000000002</v>
      </c>
      <c r="H12" s="168">
        <v>2.081</v>
      </c>
      <c r="I12" s="169">
        <v>2.1059999999999999</v>
      </c>
      <c r="J12" s="170">
        <v>2.2029999999999998</v>
      </c>
      <c r="K12" s="167">
        <v>2.2879999999999998</v>
      </c>
      <c r="L12" s="171">
        <v>2.4569999999999999</v>
      </c>
      <c r="M12" s="171">
        <v>2.7050000000000001</v>
      </c>
      <c r="N12" s="171">
        <v>2.8449999999999998</v>
      </c>
      <c r="O12" s="171">
        <v>3.2160000000000002</v>
      </c>
      <c r="P12" s="65"/>
      <c r="Q12" s="64"/>
      <c r="R12" s="65">
        <v>42493</v>
      </c>
      <c r="S12" s="305">
        <v>0</v>
      </c>
      <c r="T12" s="187">
        <v>3.016</v>
      </c>
      <c r="U12" s="119">
        <v>2.8069999999999999</v>
      </c>
      <c r="V12" s="118">
        <v>2.8369999999999997</v>
      </c>
      <c r="W12" s="120">
        <v>3.2730000000000001</v>
      </c>
      <c r="X12" s="179">
        <v>3.569</v>
      </c>
      <c r="Y12" s="179">
        <v>3.919</v>
      </c>
      <c r="Z12" s="361">
        <v>0</v>
      </c>
      <c r="AA12" s="188">
        <v>2.9660000000000002</v>
      </c>
      <c r="AB12" s="104">
        <v>3.5739999999999998</v>
      </c>
      <c r="AC12" s="189">
        <v>3.7229999999999999</v>
      </c>
      <c r="AD12" s="342">
        <v>3.9370000000000003</v>
      </c>
      <c r="AE12" s="342">
        <v>4.3049999999999997</v>
      </c>
      <c r="AF12" s="307">
        <v>0</v>
      </c>
      <c r="AG12" s="190">
        <v>3.008</v>
      </c>
      <c r="AH12" s="191">
        <v>3.419</v>
      </c>
      <c r="AI12" s="192">
        <v>3.66</v>
      </c>
      <c r="AJ12" s="193">
        <v>4.3540000000000001</v>
      </c>
      <c r="AK12" s="313">
        <v>0</v>
      </c>
      <c r="AL12" s="307">
        <v>0</v>
      </c>
      <c r="AM12" s="194">
        <v>3.8079999999999998</v>
      </c>
      <c r="AN12" s="105">
        <v>3.972</v>
      </c>
      <c r="AO12" s="105"/>
      <c r="AP12" s="316">
        <v>0</v>
      </c>
      <c r="AQ12" s="106">
        <v>3.1509999999999998</v>
      </c>
      <c r="AR12" s="121">
        <v>3.5449999999999999</v>
      </c>
      <c r="AS12" s="107">
        <v>3.665</v>
      </c>
      <c r="AT12" s="281">
        <v>3.9740000000000002</v>
      </c>
      <c r="AU12" s="279">
        <v>4.1159999999999997</v>
      </c>
      <c r="AV12" s="319">
        <v>0</v>
      </c>
      <c r="AW12" s="322">
        <v>0</v>
      </c>
      <c r="AX12" s="377">
        <v>3.4020000000000001</v>
      </c>
      <c r="AY12" s="376">
        <v>3.5390000000000001</v>
      </c>
      <c r="AZ12" s="376">
        <v>4.3579999999999997</v>
      </c>
      <c r="BA12" s="108">
        <v>2.7389999999999999</v>
      </c>
      <c r="BB12" s="108">
        <v>3.0259999999999998</v>
      </c>
      <c r="BC12" s="108">
        <v>3.1310000000000002</v>
      </c>
      <c r="BD12" s="129">
        <v>3.1909999999999998</v>
      </c>
      <c r="BE12" s="205">
        <v>3.3010000000000002</v>
      </c>
      <c r="BF12" s="205">
        <v>3.71</v>
      </c>
      <c r="BG12" s="232">
        <v>3.8460000000000001</v>
      </c>
      <c r="BH12" s="205">
        <v>4.4879999999999995</v>
      </c>
      <c r="BI12" s="319">
        <v>0</v>
      </c>
      <c r="BJ12" s="326">
        <v>0</v>
      </c>
      <c r="BK12" s="327">
        <v>0</v>
      </c>
      <c r="BL12" s="366">
        <v>0</v>
      </c>
      <c r="BM12" s="109">
        <v>3.3879999999999999</v>
      </c>
      <c r="BN12" s="109">
        <v>3.9239999999999999</v>
      </c>
      <c r="BO12" s="109">
        <v>4.0730000000000004</v>
      </c>
      <c r="BP12" s="122">
        <v>0</v>
      </c>
      <c r="BQ12" s="110">
        <v>2.82</v>
      </c>
      <c r="BR12" s="334">
        <v>0</v>
      </c>
      <c r="BS12" s="335">
        <v>0</v>
      </c>
      <c r="BT12" s="369">
        <v>0</v>
      </c>
      <c r="BU12" s="123">
        <v>3.13</v>
      </c>
      <c r="BV12" s="111">
        <v>3.7</v>
      </c>
      <c r="BW12" s="111">
        <v>4.0519999999999996</v>
      </c>
      <c r="BX12" s="111">
        <v>4.2060000000000004</v>
      </c>
      <c r="BY12" s="111">
        <v>4.3469999999999995</v>
      </c>
      <c r="BZ12" s="123">
        <v>4.851</v>
      </c>
      <c r="CA12" s="339">
        <v>0</v>
      </c>
      <c r="CB12" s="124">
        <v>3.2629999999999999</v>
      </c>
      <c r="CC12" s="288">
        <v>4.1449999999999996</v>
      </c>
      <c r="CD12" s="112">
        <v>3.5140000000000002</v>
      </c>
      <c r="CE12" s="246">
        <v>4.0469999999999997</v>
      </c>
    </row>
    <row r="13" spans="1:83" x14ac:dyDescent="0.25">
      <c r="A13" s="60">
        <v>42494</v>
      </c>
      <c r="B13" s="299">
        <v>0</v>
      </c>
      <c r="C13" s="300">
        <v>0</v>
      </c>
      <c r="D13" s="301">
        <v>0</v>
      </c>
      <c r="E13" s="301">
        <v>0</v>
      </c>
      <c r="F13" s="168">
        <v>2.0619999999999998</v>
      </c>
      <c r="G13" s="168">
        <v>2.08</v>
      </c>
      <c r="H13" s="168">
        <v>2.0640000000000001</v>
      </c>
      <c r="I13" s="169">
        <v>2.093</v>
      </c>
      <c r="J13" s="170">
        <v>2.1709999999999998</v>
      </c>
      <c r="K13" s="167">
        <v>2.226</v>
      </c>
      <c r="L13" s="171">
        <v>2.3919999999999999</v>
      </c>
      <c r="M13" s="171">
        <v>2.6640000000000001</v>
      </c>
      <c r="N13" s="171">
        <v>2.7960000000000003</v>
      </c>
      <c r="O13" s="171">
        <v>3.1070000000000002</v>
      </c>
      <c r="P13" s="65"/>
      <c r="Q13" s="64"/>
      <c r="R13" s="65">
        <v>42494</v>
      </c>
      <c r="S13" s="305">
        <v>0</v>
      </c>
      <c r="T13" s="187">
        <v>3.0169999999999999</v>
      </c>
      <c r="U13" s="119">
        <v>2.8580000000000001</v>
      </c>
      <c r="V13" s="118">
        <v>2.84</v>
      </c>
      <c r="W13" s="120">
        <v>3.2490000000000001</v>
      </c>
      <c r="X13" s="179">
        <v>3.5300000000000002</v>
      </c>
      <c r="Y13" s="179">
        <v>3.87</v>
      </c>
      <c r="Z13" s="361">
        <v>0</v>
      </c>
      <c r="AA13" s="188">
        <v>2.9870000000000001</v>
      </c>
      <c r="AB13" s="104">
        <v>3.5470000000000002</v>
      </c>
      <c r="AC13" s="189">
        <v>3.69</v>
      </c>
      <c r="AD13" s="342">
        <v>3.887</v>
      </c>
      <c r="AE13" s="342">
        <v>4.2460000000000004</v>
      </c>
      <c r="AF13" s="307">
        <v>0</v>
      </c>
      <c r="AG13" s="190">
        <v>3.073</v>
      </c>
      <c r="AH13" s="191">
        <v>3.399</v>
      </c>
      <c r="AI13" s="192">
        <v>3.63</v>
      </c>
      <c r="AJ13" s="193">
        <v>4.28</v>
      </c>
      <c r="AK13" s="313">
        <v>0</v>
      </c>
      <c r="AL13" s="307">
        <v>0</v>
      </c>
      <c r="AM13" s="194">
        <v>3.7549999999999999</v>
      </c>
      <c r="AN13" s="105">
        <v>3.9329999999999998</v>
      </c>
      <c r="AO13" s="105"/>
      <c r="AP13" s="316">
        <v>0</v>
      </c>
      <c r="AQ13" s="106">
        <v>3.18</v>
      </c>
      <c r="AR13" s="121">
        <v>3.5350000000000001</v>
      </c>
      <c r="AS13" s="107">
        <v>3.6509999999999998</v>
      </c>
      <c r="AT13" s="281">
        <v>3.9379999999999997</v>
      </c>
      <c r="AU13" s="279">
        <v>4.056</v>
      </c>
      <c r="AV13" s="319">
        <v>0</v>
      </c>
      <c r="AW13" s="322">
        <v>0</v>
      </c>
      <c r="AX13" s="377">
        <v>3.44</v>
      </c>
      <c r="AY13" s="376">
        <v>3.516</v>
      </c>
      <c r="AZ13" s="376">
        <v>4.327</v>
      </c>
      <c r="BA13" s="108">
        <v>2.774</v>
      </c>
      <c r="BB13" s="108">
        <v>2.9969999999999999</v>
      </c>
      <c r="BC13" s="108">
        <v>3.1070000000000002</v>
      </c>
      <c r="BD13" s="129">
        <v>3.169</v>
      </c>
      <c r="BE13" s="205">
        <v>3.266</v>
      </c>
      <c r="BF13" s="205">
        <v>3.6280000000000001</v>
      </c>
      <c r="BG13" s="232">
        <v>3.7850000000000001</v>
      </c>
      <c r="BH13" s="205">
        <v>4.4480000000000004</v>
      </c>
      <c r="BI13" s="319">
        <v>0</v>
      </c>
      <c r="BJ13" s="326">
        <v>0</v>
      </c>
      <c r="BK13" s="327">
        <v>0</v>
      </c>
      <c r="BL13" s="366">
        <v>0</v>
      </c>
      <c r="BM13" s="109">
        <v>3.3639999999999999</v>
      </c>
      <c r="BN13" s="109">
        <v>3.8820000000000001</v>
      </c>
      <c r="BO13" s="109">
        <v>4.0179999999999998</v>
      </c>
      <c r="BP13" s="122">
        <v>0</v>
      </c>
      <c r="BQ13" s="110">
        <v>2.8380000000000001</v>
      </c>
      <c r="BR13" s="334">
        <v>0</v>
      </c>
      <c r="BS13" s="335">
        <v>0</v>
      </c>
      <c r="BT13" s="369">
        <v>0</v>
      </c>
      <c r="BU13" s="123">
        <v>3.1360000000000001</v>
      </c>
      <c r="BV13" s="111">
        <v>3.6739999999999999</v>
      </c>
      <c r="BW13" s="111">
        <v>3.9990000000000001</v>
      </c>
      <c r="BX13" s="111">
        <v>4.165</v>
      </c>
      <c r="BY13" s="111">
        <v>4.2930000000000001</v>
      </c>
      <c r="BZ13" s="123">
        <v>4.8120000000000003</v>
      </c>
      <c r="CA13" s="339">
        <v>0</v>
      </c>
      <c r="CB13" s="124">
        <v>3.2629999999999999</v>
      </c>
      <c r="CC13" s="288">
        <v>4.048</v>
      </c>
      <c r="CD13" s="112">
        <v>3.5209999999999999</v>
      </c>
      <c r="CE13" s="246">
        <v>4.0049999999999999</v>
      </c>
    </row>
    <row r="14" spans="1:83" x14ac:dyDescent="0.25">
      <c r="A14" s="60">
        <v>42495</v>
      </c>
      <c r="B14" s="299">
        <v>0</v>
      </c>
      <c r="C14" s="300">
        <v>0</v>
      </c>
      <c r="D14" s="301">
        <v>0</v>
      </c>
      <c r="E14" s="301">
        <v>0</v>
      </c>
      <c r="F14" s="168">
        <v>2.0459999999999998</v>
      </c>
      <c r="G14" s="168">
        <v>2.0609999999999999</v>
      </c>
      <c r="H14" s="168">
        <v>2.0409999999999999</v>
      </c>
      <c r="I14" s="169">
        <v>2.0670000000000002</v>
      </c>
      <c r="J14" s="170">
        <v>2.1390000000000002</v>
      </c>
      <c r="K14" s="167">
        <v>2.1920000000000002</v>
      </c>
      <c r="L14" s="171">
        <v>2.339</v>
      </c>
      <c r="M14" s="171">
        <v>2.6080000000000001</v>
      </c>
      <c r="N14" s="171">
        <v>2.7279999999999998</v>
      </c>
      <c r="O14" s="171">
        <v>3.04</v>
      </c>
      <c r="P14" s="65"/>
      <c r="Q14" s="64"/>
      <c r="R14" s="65">
        <v>42495</v>
      </c>
      <c r="S14" s="305">
        <v>0</v>
      </c>
      <c r="T14" s="187">
        <v>3.0019999999999998</v>
      </c>
      <c r="U14" s="119">
        <v>2.827</v>
      </c>
      <c r="V14" s="118">
        <v>2.8209999999999997</v>
      </c>
      <c r="W14" s="120">
        <v>3.214</v>
      </c>
      <c r="X14" s="179">
        <v>3.4939999999999998</v>
      </c>
      <c r="Y14" s="179">
        <v>3.8319999999999999</v>
      </c>
      <c r="Z14" s="361">
        <v>0</v>
      </c>
      <c r="AA14" s="188">
        <v>3.012</v>
      </c>
      <c r="AB14" s="104">
        <v>3.516</v>
      </c>
      <c r="AC14" s="189">
        <v>3.6539999999999999</v>
      </c>
      <c r="AD14" s="342">
        <v>3.8529999999999998</v>
      </c>
      <c r="AE14" s="342">
        <v>4.2060000000000004</v>
      </c>
      <c r="AF14" s="307">
        <v>0</v>
      </c>
      <c r="AG14" s="190">
        <v>3.0489999999999999</v>
      </c>
      <c r="AH14" s="191">
        <v>3.3689999999999998</v>
      </c>
      <c r="AI14" s="192">
        <v>3.597</v>
      </c>
      <c r="AJ14" s="193">
        <v>4.24</v>
      </c>
      <c r="AK14" s="313">
        <v>0</v>
      </c>
      <c r="AL14" s="307">
        <v>0</v>
      </c>
      <c r="AM14" s="194">
        <v>3.7210000000000001</v>
      </c>
      <c r="AN14" s="105">
        <v>3.8980000000000001</v>
      </c>
      <c r="AO14" s="105"/>
      <c r="AP14" s="316">
        <v>0</v>
      </c>
      <c r="AQ14" s="106">
        <v>3.1509999999999998</v>
      </c>
      <c r="AR14" s="121">
        <v>3.5110000000000001</v>
      </c>
      <c r="AS14" s="107">
        <v>3.62</v>
      </c>
      <c r="AT14" s="281">
        <v>3.903</v>
      </c>
      <c r="AU14" s="279">
        <v>4.0209999999999999</v>
      </c>
      <c r="AV14" s="319">
        <v>0</v>
      </c>
      <c r="AW14" s="322">
        <v>0</v>
      </c>
      <c r="AX14" s="377">
        <v>3.3879999999999999</v>
      </c>
      <c r="AY14" s="376">
        <v>3.49</v>
      </c>
      <c r="AZ14" s="376">
        <v>4.2859999999999996</v>
      </c>
      <c r="BA14" s="108">
        <v>2.75</v>
      </c>
      <c r="BB14" s="108">
        <v>2.9660000000000002</v>
      </c>
      <c r="BC14" s="108">
        <v>3.0739999999999998</v>
      </c>
      <c r="BD14" s="129">
        <v>3.1320000000000001</v>
      </c>
      <c r="BE14" s="205">
        <v>3.2280000000000002</v>
      </c>
      <c r="BF14" s="205">
        <v>3.5910000000000002</v>
      </c>
      <c r="BG14" s="232">
        <v>3.746</v>
      </c>
      <c r="BH14" s="205">
        <v>4.3970000000000002</v>
      </c>
      <c r="BI14" s="319">
        <v>0</v>
      </c>
      <c r="BJ14" s="326">
        <v>0</v>
      </c>
      <c r="BK14" s="327">
        <v>0</v>
      </c>
      <c r="BL14" s="366">
        <v>0</v>
      </c>
      <c r="BM14" s="109">
        <v>3.3260000000000001</v>
      </c>
      <c r="BN14" s="109">
        <v>3.8460000000000001</v>
      </c>
      <c r="BO14" s="109">
        <v>3.9790000000000001</v>
      </c>
      <c r="BP14" s="122">
        <v>0</v>
      </c>
      <c r="BQ14" s="110">
        <v>2.8120000000000003</v>
      </c>
      <c r="BR14" s="334">
        <v>0</v>
      </c>
      <c r="BS14" s="335">
        <v>0</v>
      </c>
      <c r="BT14" s="369">
        <v>0</v>
      </c>
      <c r="BU14" s="123">
        <v>3.1139999999999999</v>
      </c>
      <c r="BV14" s="111">
        <v>3.6419999999999999</v>
      </c>
      <c r="BW14" s="111">
        <v>3.9619999999999997</v>
      </c>
      <c r="BX14" s="111">
        <v>4.1280000000000001</v>
      </c>
      <c r="BY14" s="111">
        <v>4.2510000000000003</v>
      </c>
      <c r="BZ14" s="123">
        <v>4.7679999999999998</v>
      </c>
      <c r="CA14" s="339">
        <v>0</v>
      </c>
      <c r="CB14" s="124">
        <v>3.2290000000000001</v>
      </c>
      <c r="CC14" s="288">
        <v>4.008</v>
      </c>
      <c r="CD14" s="112">
        <v>3.4910000000000001</v>
      </c>
      <c r="CE14" s="246">
        <v>3.9689999999999999</v>
      </c>
    </row>
    <row r="15" spans="1:83" x14ac:dyDescent="0.25">
      <c r="A15" s="60">
        <v>42496</v>
      </c>
      <c r="B15" s="299">
        <v>0</v>
      </c>
      <c r="C15" s="300">
        <v>0</v>
      </c>
      <c r="D15" s="301">
        <v>0</v>
      </c>
      <c r="E15" s="301">
        <v>0</v>
      </c>
      <c r="F15" s="168">
        <v>2.02</v>
      </c>
      <c r="G15" s="168">
        <v>2.024</v>
      </c>
      <c r="H15" s="168">
        <v>1.986</v>
      </c>
      <c r="I15" s="169">
        <v>2.0070000000000001</v>
      </c>
      <c r="J15" s="170">
        <v>2.0630000000000002</v>
      </c>
      <c r="K15" s="167">
        <v>2.1059999999999999</v>
      </c>
      <c r="L15" s="171">
        <v>2.2450000000000001</v>
      </c>
      <c r="M15" s="171">
        <v>2.4990000000000001</v>
      </c>
      <c r="N15" s="171">
        <v>2.6320000000000001</v>
      </c>
      <c r="O15" s="171">
        <v>2.9329999999999998</v>
      </c>
      <c r="P15" s="65"/>
      <c r="Q15" s="64"/>
      <c r="R15" s="65">
        <v>42496</v>
      </c>
      <c r="S15" s="305">
        <v>0</v>
      </c>
      <c r="T15" s="187">
        <v>2.9689999999999999</v>
      </c>
      <c r="U15" s="119">
        <v>2.782</v>
      </c>
      <c r="V15" s="118">
        <v>2.758</v>
      </c>
      <c r="W15" s="120">
        <v>3.13</v>
      </c>
      <c r="X15" s="179">
        <v>3.4</v>
      </c>
      <c r="Y15" s="179">
        <v>3.7370000000000001</v>
      </c>
      <c r="Z15" s="361">
        <v>0</v>
      </c>
      <c r="AA15" s="188">
        <v>2.9359999999999999</v>
      </c>
      <c r="AB15" s="104">
        <v>3.4319999999999999</v>
      </c>
      <c r="AC15" s="189">
        <v>3.5649999999999999</v>
      </c>
      <c r="AD15" s="342">
        <v>3.7589999999999999</v>
      </c>
      <c r="AE15" s="342">
        <v>4.1100000000000003</v>
      </c>
      <c r="AF15" s="307">
        <v>0</v>
      </c>
      <c r="AG15" s="190">
        <v>3.0139999999999998</v>
      </c>
      <c r="AH15" s="191">
        <v>3.2930000000000001</v>
      </c>
      <c r="AI15" s="192">
        <v>3.51</v>
      </c>
      <c r="AJ15" s="193">
        <v>4.1449999999999996</v>
      </c>
      <c r="AK15" s="313">
        <v>0</v>
      </c>
      <c r="AL15" s="307">
        <v>0</v>
      </c>
      <c r="AM15" s="194">
        <v>3.64</v>
      </c>
      <c r="AN15" s="105">
        <v>3.8050000000000002</v>
      </c>
      <c r="AO15" s="105"/>
      <c r="AP15" s="316">
        <v>0</v>
      </c>
      <c r="AQ15" s="106">
        <v>3.0990000000000002</v>
      </c>
      <c r="AR15" s="121">
        <v>3.4449999999999998</v>
      </c>
      <c r="AS15" s="107">
        <v>3.5430000000000001</v>
      </c>
      <c r="AT15" s="281">
        <v>3.8109999999999999</v>
      </c>
      <c r="AU15" s="279">
        <v>3.9260000000000002</v>
      </c>
      <c r="AV15" s="319">
        <v>0</v>
      </c>
      <c r="AW15" s="322">
        <v>0</v>
      </c>
      <c r="AX15" s="377">
        <v>3.3290000000000002</v>
      </c>
      <c r="AY15" s="376">
        <v>3.4169999999999998</v>
      </c>
      <c r="AZ15" s="376">
        <v>4.1890000000000001</v>
      </c>
      <c r="BA15" s="108">
        <v>2.702</v>
      </c>
      <c r="BB15" s="108">
        <v>2.89</v>
      </c>
      <c r="BC15" s="108">
        <v>2.9929999999999999</v>
      </c>
      <c r="BD15" s="129">
        <v>3.05</v>
      </c>
      <c r="BE15" s="205">
        <v>3.1349999999999998</v>
      </c>
      <c r="BF15" s="205">
        <v>3.488</v>
      </c>
      <c r="BG15" s="232">
        <v>3.641</v>
      </c>
      <c r="BH15" s="205">
        <v>4.2869999999999999</v>
      </c>
      <c r="BI15" s="319">
        <v>0</v>
      </c>
      <c r="BJ15" s="326">
        <v>0</v>
      </c>
      <c r="BK15" s="327">
        <v>0</v>
      </c>
      <c r="BL15" s="366">
        <v>0</v>
      </c>
      <c r="BM15" s="109">
        <v>3.2309999999999999</v>
      </c>
      <c r="BN15" s="109">
        <v>3.7450000000000001</v>
      </c>
      <c r="BO15" s="109">
        <v>3.88</v>
      </c>
      <c r="BP15" s="122">
        <v>0</v>
      </c>
      <c r="BQ15" s="110">
        <v>2.7560000000000002</v>
      </c>
      <c r="BR15" s="334">
        <v>0</v>
      </c>
      <c r="BS15" s="335">
        <v>0</v>
      </c>
      <c r="BT15" s="369">
        <v>0</v>
      </c>
      <c r="BU15" s="123">
        <v>3.0539999999999998</v>
      </c>
      <c r="BV15" s="111">
        <v>3.5569999999999999</v>
      </c>
      <c r="BW15" s="111">
        <v>3.8689999999999998</v>
      </c>
      <c r="BX15" s="111">
        <v>4.0330000000000004</v>
      </c>
      <c r="BY15" s="111">
        <v>4.1539999999999999</v>
      </c>
      <c r="BZ15" s="123">
        <v>4.6680000000000001</v>
      </c>
      <c r="CA15" s="339">
        <v>0</v>
      </c>
      <c r="CB15" s="124">
        <v>3.1850000000000001</v>
      </c>
      <c r="CC15" s="288">
        <v>3.91</v>
      </c>
      <c r="CD15" s="112">
        <v>3.407</v>
      </c>
      <c r="CE15" s="246">
        <v>3.875</v>
      </c>
    </row>
    <row r="16" spans="1:83" x14ac:dyDescent="0.25">
      <c r="A16" s="60">
        <v>42499</v>
      </c>
      <c r="B16" s="299">
        <v>0</v>
      </c>
      <c r="C16" s="300">
        <v>0</v>
      </c>
      <c r="D16" s="301">
        <v>0</v>
      </c>
      <c r="E16" s="301">
        <v>0</v>
      </c>
      <c r="F16" s="168">
        <v>2.0209999999999999</v>
      </c>
      <c r="G16" s="168">
        <v>2.032</v>
      </c>
      <c r="H16" s="168">
        <v>2.0129999999999999</v>
      </c>
      <c r="I16" s="169">
        <v>2.0339999999999998</v>
      </c>
      <c r="J16" s="170">
        <v>2.081</v>
      </c>
      <c r="K16" s="167">
        <v>2.125</v>
      </c>
      <c r="L16" s="171">
        <v>2.2570000000000001</v>
      </c>
      <c r="M16" s="171">
        <v>2.516</v>
      </c>
      <c r="N16" s="171">
        <v>2.6419999999999999</v>
      </c>
      <c r="O16" s="171">
        <v>2.9529999999999998</v>
      </c>
      <c r="P16" s="65"/>
      <c r="Q16" s="64"/>
      <c r="R16" s="65">
        <v>42499</v>
      </c>
      <c r="S16" s="305">
        <v>0</v>
      </c>
      <c r="T16" s="187">
        <v>2.9510000000000001</v>
      </c>
      <c r="U16" s="119">
        <v>2.7829999999999999</v>
      </c>
      <c r="V16" s="118">
        <v>2.7640000000000002</v>
      </c>
      <c r="W16" s="120">
        <v>3.141</v>
      </c>
      <c r="X16" s="179">
        <v>3.4140000000000001</v>
      </c>
      <c r="Y16" s="179">
        <v>3.7589999999999999</v>
      </c>
      <c r="Z16" s="361">
        <v>0</v>
      </c>
      <c r="AA16" s="188">
        <v>2.976</v>
      </c>
      <c r="AB16" s="104">
        <v>3.4409999999999998</v>
      </c>
      <c r="AC16" s="189">
        <v>3.577</v>
      </c>
      <c r="AD16" s="342">
        <v>3.7919999999999998</v>
      </c>
      <c r="AE16" s="342">
        <v>4.1340000000000003</v>
      </c>
      <c r="AF16" s="307">
        <v>0</v>
      </c>
      <c r="AG16" s="190">
        <v>3.012</v>
      </c>
      <c r="AH16" s="191">
        <v>3.3039999999999998</v>
      </c>
      <c r="AI16" s="192">
        <v>3.5230000000000001</v>
      </c>
      <c r="AJ16" s="193">
        <v>4.1689999999999996</v>
      </c>
      <c r="AK16" s="313">
        <v>0</v>
      </c>
      <c r="AL16" s="307">
        <v>0</v>
      </c>
      <c r="AM16" s="194">
        <v>3.6550000000000002</v>
      </c>
      <c r="AN16" s="105">
        <v>3.82</v>
      </c>
      <c r="AO16" s="105">
        <v>4.593</v>
      </c>
      <c r="AP16" s="316">
        <v>0</v>
      </c>
      <c r="AQ16" s="106">
        <v>3.0979999999999999</v>
      </c>
      <c r="AR16" s="121">
        <v>3.3959999999999999</v>
      </c>
      <c r="AS16" s="107">
        <v>3.5310000000000001</v>
      </c>
      <c r="AT16" s="281">
        <v>3.8250000000000002</v>
      </c>
      <c r="AU16" s="279">
        <v>3.9430000000000001</v>
      </c>
      <c r="AV16" s="319">
        <v>0</v>
      </c>
      <c r="AW16" s="322">
        <v>0</v>
      </c>
      <c r="AX16" s="377">
        <v>3.33</v>
      </c>
      <c r="AY16" s="376">
        <v>3.4279999999999999</v>
      </c>
      <c r="AZ16" s="376">
        <v>4.2119999999999997</v>
      </c>
      <c r="BA16" s="108">
        <v>2.7029999999999998</v>
      </c>
      <c r="BB16" s="108">
        <v>2.9009999999999998</v>
      </c>
      <c r="BC16" s="108">
        <v>3.0030000000000001</v>
      </c>
      <c r="BD16" s="129">
        <v>3.0609999999999999</v>
      </c>
      <c r="BE16" s="205">
        <v>3.1480000000000001</v>
      </c>
      <c r="BF16" s="205">
        <v>3.508</v>
      </c>
      <c r="BG16" s="232">
        <v>3.6659999999999999</v>
      </c>
      <c r="BH16" s="205">
        <v>4.3239999999999998</v>
      </c>
      <c r="BI16" s="319">
        <v>0</v>
      </c>
      <c r="BJ16" s="326">
        <v>0</v>
      </c>
      <c r="BK16" s="327">
        <v>0</v>
      </c>
      <c r="BL16" s="366">
        <v>0</v>
      </c>
      <c r="BM16" s="109">
        <v>3.242</v>
      </c>
      <c r="BN16" s="109">
        <v>3.7640000000000002</v>
      </c>
      <c r="BO16" s="109">
        <v>3.903</v>
      </c>
      <c r="BP16" s="122">
        <v>0</v>
      </c>
      <c r="BQ16" s="110">
        <v>2.7450000000000001</v>
      </c>
      <c r="BR16" s="334">
        <v>0</v>
      </c>
      <c r="BS16" s="335">
        <v>0</v>
      </c>
      <c r="BT16" s="369">
        <v>0</v>
      </c>
      <c r="BU16" s="123">
        <v>3.0529999999999999</v>
      </c>
      <c r="BV16" s="111">
        <v>3.5680000000000001</v>
      </c>
      <c r="BW16" s="111">
        <v>3.8820000000000001</v>
      </c>
      <c r="BX16" s="111">
        <v>4.0460000000000003</v>
      </c>
      <c r="BY16" s="111">
        <v>4.1559999999999997</v>
      </c>
      <c r="BZ16" s="123">
        <v>4.6929999999999996</v>
      </c>
      <c r="CA16" s="339">
        <v>0</v>
      </c>
      <c r="CB16" s="124">
        <v>3.1749999999999998</v>
      </c>
      <c r="CC16" s="288">
        <v>3.8959999999999999</v>
      </c>
      <c r="CD16" s="112">
        <v>3.419</v>
      </c>
      <c r="CE16" s="246">
        <v>3.891</v>
      </c>
    </row>
    <row r="17" spans="1:83" x14ac:dyDescent="0.25">
      <c r="A17" s="60">
        <v>42500</v>
      </c>
      <c r="B17" s="299">
        <v>0</v>
      </c>
      <c r="C17" s="300">
        <v>0</v>
      </c>
      <c r="D17" s="301">
        <v>0</v>
      </c>
      <c r="E17" s="301">
        <v>0</v>
      </c>
      <c r="F17" s="168">
        <v>2.024</v>
      </c>
      <c r="G17" s="168">
        <v>2.0299999999999998</v>
      </c>
      <c r="H17" s="168">
        <v>2</v>
      </c>
      <c r="I17" s="169">
        <v>2.0150000000000001</v>
      </c>
      <c r="J17" s="170">
        <v>2.0499999999999998</v>
      </c>
      <c r="K17" s="167">
        <v>2.0920000000000001</v>
      </c>
      <c r="L17" s="171">
        <v>2.222</v>
      </c>
      <c r="M17" s="171">
        <v>2.4769999999999999</v>
      </c>
      <c r="N17" s="171">
        <v>2.6109999999999998</v>
      </c>
      <c r="O17" s="171">
        <v>2.9260000000000002</v>
      </c>
      <c r="P17" s="65"/>
      <c r="Q17" s="64"/>
      <c r="R17" s="65">
        <v>42500</v>
      </c>
      <c r="S17" s="305">
        <v>0</v>
      </c>
      <c r="T17" s="187">
        <v>2.9470000000000001</v>
      </c>
      <c r="U17" s="119">
        <v>2.766</v>
      </c>
      <c r="V17" s="118">
        <v>2.7589999999999999</v>
      </c>
      <c r="W17" s="120">
        <v>3.113</v>
      </c>
      <c r="X17" s="179">
        <v>3.3759999999999999</v>
      </c>
      <c r="Y17" s="179">
        <v>3.7199999999999998</v>
      </c>
      <c r="Z17" s="361">
        <v>0</v>
      </c>
      <c r="AA17" s="188">
        <v>2.948</v>
      </c>
      <c r="AB17" s="104">
        <v>3.4140000000000001</v>
      </c>
      <c r="AC17" s="189">
        <v>3.5430000000000001</v>
      </c>
      <c r="AD17" s="342">
        <v>3.7509999999999999</v>
      </c>
      <c r="AE17" s="342">
        <v>4.0960000000000001</v>
      </c>
      <c r="AF17" s="307">
        <v>0</v>
      </c>
      <c r="AG17" s="190">
        <v>3.0169999999999999</v>
      </c>
      <c r="AH17" s="191">
        <v>3.2800000000000002</v>
      </c>
      <c r="AI17" s="192">
        <v>3.492</v>
      </c>
      <c r="AJ17" s="193">
        <v>4.13</v>
      </c>
      <c r="AK17" s="313">
        <v>0</v>
      </c>
      <c r="AL17" s="307">
        <v>0</v>
      </c>
      <c r="AM17" s="194">
        <v>3.6219999999999999</v>
      </c>
      <c r="AN17" s="105">
        <v>3.7800000000000002</v>
      </c>
      <c r="AO17" s="105">
        <v>4.5819999999999999</v>
      </c>
      <c r="AP17" s="316">
        <v>0</v>
      </c>
      <c r="AQ17" s="106">
        <v>3.0960000000000001</v>
      </c>
      <c r="AR17" s="121">
        <v>3.427</v>
      </c>
      <c r="AS17" s="107">
        <v>3.4950000000000001</v>
      </c>
      <c r="AT17" s="281">
        <v>3.79</v>
      </c>
      <c r="AU17" s="279">
        <v>3.9020000000000001</v>
      </c>
      <c r="AV17" s="319">
        <v>0</v>
      </c>
      <c r="AW17" s="322">
        <v>0</v>
      </c>
      <c r="AX17" s="377">
        <v>3.2650000000000001</v>
      </c>
      <c r="AY17" s="376">
        <v>3.4039999999999999</v>
      </c>
      <c r="AZ17" s="376">
        <v>4.1710000000000003</v>
      </c>
      <c r="BA17" s="108">
        <v>2.7029999999999998</v>
      </c>
      <c r="BB17" s="108">
        <v>2.879</v>
      </c>
      <c r="BC17" s="108">
        <v>2.98</v>
      </c>
      <c r="BD17" s="129">
        <v>3.036</v>
      </c>
      <c r="BE17" s="205">
        <v>3.1139999999999999</v>
      </c>
      <c r="BF17" s="205">
        <v>3.4710000000000001</v>
      </c>
      <c r="BG17" s="232">
        <v>3.629</v>
      </c>
      <c r="BH17" s="205">
        <v>4.2869999999999999</v>
      </c>
      <c r="BI17" s="319">
        <v>0</v>
      </c>
      <c r="BJ17" s="326">
        <v>0</v>
      </c>
      <c r="BK17" s="327">
        <v>0</v>
      </c>
      <c r="BL17" s="366">
        <v>0</v>
      </c>
      <c r="BM17" s="109">
        <v>3.2170000000000001</v>
      </c>
      <c r="BN17" s="109">
        <v>3.7250000000000001</v>
      </c>
      <c r="BO17" s="109">
        <v>3.8650000000000002</v>
      </c>
      <c r="BP17" s="122">
        <v>0</v>
      </c>
      <c r="BQ17" s="110">
        <v>2.7389999999999999</v>
      </c>
      <c r="BR17" s="334">
        <v>0</v>
      </c>
      <c r="BS17" s="335">
        <v>0</v>
      </c>
      <c r="BT17" s="369">
        <v>0</v>
      </c>
      <c r="BU17" s="123">
        <v>3.044</v>
      </c>
      <c r="BV17" s="111">
        <v>3.5390000000000001</v>
      </c>
      <c r="BW17" s="111">
        <v>3.85</v>
      </c>
      <c r="BX17" s="111">
        <v>4.0049999999999999</v>
      </c>
      <c r="BY17" s="111">
        <v>4.117</v>
      </c>
      <c r="BZ17" s="123">
        <v>4.6630000000000003</v>
      </c>
      <c r="CA17" s="339">
        <v>0</v>
      </c>
      <c r="CB17" s="124">
        <v>3.1819999999999999</v>
      </c>
      <c r="CC17" s="288">
        <v>3.875</v>
      </c>
      <c r="CD17" s="112">
        <v>3.363</v>
      </c>
      <c r="CE17" s="246">
        <v>3.8529999999999998</v>
      </c>
    </row>
    <row r="18" spans="1:83" x14ac:dyDescent="0.25">
      <c r="A18" s="60">
        <v>42501</v>
      </c>
      <c r="B18" s="299">
        <v>0</v>
      </c>
      <c r="C18" s="300">
        <v>0</v>
      </c>
      <c r="D18" s="301">
        <v>0</v>
      </c>
      <c r="E18" s="301">
        <v>0</v>
      </c>
      <c r="F18" s="168">
        <v>2.0499999999999998</v>
      </c>
      <c r="G18" s="168">
        <v>2.0550000000000002</v>
      </c>
      <c r="H18" s="168">
        <v>2.0169999999999999</v>
      </c>
      <c r="I18" s="169">
        <v>2.0430000000000001</v>
      </c>
      <c r="J18" s="170">
        <v>2.077</v>
      </c>
      <c r="K18" s="167">
        <v>2.117</v>
      </c>
      <c r="L18" s="171">
        <v>2.238</v>
      </c>
      <c r="M18" s="171">
        <v>2.48</v>
      </c>
      <c r="N18" s="171">
        <v>2.621</v>
      </c>
      <c r="O18" s="171">
        <v>2.9319999999999999</v>
      </c>
      <c r="P18" s="65"/>
      <c r="Q18" s="64"/>
      <c r="R18" s="65">
        <v>42501</v>
      </c>
      <c r="S18" s="305">
        <v>0</v>
      </c>
      <c r="T18" s="187">
        <v>2.99</v>
      </c>
      <c r="U18" s="119">
        <v>2.806</v>
      </c>
      <c r="V18" s="118">
        <v>2.8120000000000003</v>
      </c>
      <c r="W18" s="120">
        <v>3.1440000000000001</v>
      </c>
      <c r="X18" s="179">
        <v>3.3940000000000001</v>
      </c>
      <c r="Y18" s="179">
        <v>3.7330000000000001</v>
      </c>
      <c r="Z18" s="361">
        <v>0</v>
      </c>
      <c r="AA18" s="188">
        <v>2.9939999999999998</v>
      </c>
      <c r="AB18" s="104">
        <v>3.4449999999999998</v>
      </c>
      <c r="AC18" s="189">
        <v>3.577</v>
      </c>
      <c r="AD18" s="342">
        <v>3.7730000000000001</v>
      </c>
      <c r="AE18" s="342">
        <v>4.1050000000000004</v>
      </c>
      <c r="AF18" s="307">
        <v>0</v>
      </c>
      <c r="AG18" s="190">
        <v>3.0329999999999999</v>
      </c>
      <c r="AH18" s="191">
        <v>3.3090000000000002</v>
      </c>
      <c r="AI18" s="192">
        <v>3.5249999999999999</v>
      </c>
      <c r="AJ18" s="193">
        <v>4.1399999999999997</v>
      </c>
      <c r="AK18" s="313">
        <v>0</v>
      </c>
      <c r="AL18" s="307">
        <v>0</v>
      </c>
      <c r="AM18" s="194">
        <v>3.6550000000000002</v>
      </c>
      <c r="AN18" s="105">
        <v>3.81</v>
      </c>
      <c r="AO18" s="105">
        <v>4.585</v>
      </c>
      <c r="AP18" s="316">
        <v>0</v>
      </c>
      <c r="AQ18" s="106">
        <v>3.12</v>
      </c>
      <c r="AR18" s="121">
        <v>3.4540000000000002</v>
      </c>
      <c r="AS18" s="107">
        <v>3.51</v>
      </c>
      <c r="AT18" s="281">
        <v>3.823</v>
      </c>
      <c r="AU18" s="279">
        <v>3.9260000000000002</v>
      </c>
      <c r="AV18" s="319">
        <v>0</v>
      </c>
      <c r="AW18" s="322">
        <v>0</v>
      </c>
      <c r="AX18" s="377">
        <v>3.3330000000000002</v>
      </c>
      <c r="AY18" s="376">
        <v>3.4329999999999998</v>
      </c>
      <c r="AZ18" s="376">
        <v>4.1859999999999999</v>
      </c>
      <c r="BA18" s="108">
        <v>2.7250000000000001</v>
      </c>
      <c r="BB18" s="108">
        <v>2.9060000000000001</v>
      </c>
      <c r="BC18" s="108">
        <v>3.0390000000000001</v>
      </c>
      <c r="BD18" s="129">
        <v>3.0670000000000002</v>
      </c>
      <c r="BE18" s="205">
        <v>3.1469999999999998</v>
      </c>
      <c r="BF18" s="205">
        <v>3.49</v>
      </c>
      <c r="BG18" s="232">
        <v>3.64</v>
      </c>
      <c r="BH18" s="205">
        <v>4.282</v>
      </c>
      <c r="BI18" s="319">
        <v>0</v>
      </c>
      <c r="BJ18" s="326">
        <v>0</v>
      </c>
      <c r="BK18" s="327">
        <v>0</v>
      </c>
      <c r="BL18" s="366">
        <v>0</v>
      </c>
      <c r="BM18" s="109">
        <v>3.246</v>
      </c>
      <c r="BN18" s="109">
        <v>3.7469999999999999</v>
      </c>
      <c r="BO18" s="109">
        <v>3.8820000000000001</v>
      </c>
      <c r="BP18" s="122">
        <v>0</v>
      </c>
      <c r="BQ18" s="110">
        <v>2.762</v>
      </c>
      <c r="BR18" s="334">
        <v>0</v>
      </c>
      <c r="BS18" s="335">
        <v>0</v>
      </c>
      <c r="BT18" s="369">
        <v>0</v>
      </c>
      <c r="BU18" s="123">
        <v>3.0659999999999998</v>
      </c>
      <c r="BV18" s="111">
        <v>3.5720000000000001</v>
      </c>
      <c r="BW18" s="111">
        <v>3.8740000000000001</v>
      </c>
      <c r="BX18" s="111">
        <v>4.0270000000000001</v>
      </c>
      <c r="BY18" s="111">
        <v>4.1260000000000003</v>
      </c>
      <c r="BZ18" s="123">
        <v>4.6589999999999998</v>
      </c>
      <c r="CA18" s="339">
        <v>0</v>
      </c>
      <c r="CB18" s="124">
        <v>3.1989999999999998</v>
      </c>
      <c r="CC18" s="288">
        <v>3.883</v>
      </c>
      <c r="CD18" s="112">
        <v>3.38</v>
      </c>
      <c r="CE18" s="246">
        <v>3.879</v>
      </c>
    </row>
    <row r="19" spans="1:83" x14ac:dyDescent="0.25">
      <c r="A19" s="60">
        <v>42502</v>
      </c>
      <c r="B19" s="299">
        <v>0</v>
      </c>
      <c r="C19" s="300">
        <v>0</v>
      </c>
      <c r="D19" s="301">
        <v>0</v>
      </c>
      <c r="E19" s="301">
        <v>0</v>
      </c>
      <c r="F19" s="168">
        <v>2.048</v>
      </c>
      <c r="G19" s="168">
        <v>2.0590000000000002</v>
      </c>
      <c r="H19" s="168">
        <v>2.0379999999999998</v>
      </c>
      <c r="I19" s="169">
        <v>2.06</v>
      </c>
      <c r="J19" s="170">
        <v>2.0910000000000002</v>
      </c>
      <c r="K19" s="167">
        <v>2.129</v>
      </c>
      <c r="L19" s="171">
        <v>2.2519999999999998</v>
      </c>
      <c r="M19" s="171">
        <v>2.4910000000000001</v>
      </c>
      <c r="N19" s="171">
        <v>2.6379999999999999</v>
      </c>
      <c r="O19" s="171">
        <v>2.9459999999999997</v>
      </c>
      <c r="P19" s="65"/>
      <c r="Q19" s="64"/>
      <c r="R19" s="65">
        <v>42502</v>
      </c>
      <c r="S19" s="305">
        <v>0</v>
      </c>
      <c r="T19" s="187">
        <v>2.9859999999999998</v>
      </c>
      <c r="U19" s="119">
        <v>2.8029999999999999</v>
      </c>
      <c r="V19" s="118">
        <v>2.8069999999999999</v>
      </c>
      <c r="W19" s="120">
        <v>3.1850000000000001</v>
      </c>
      <c r="X19" s="179">
        <v>3.423</v>
      </c>
      <c r="Y19" s="179">
        <v>3.7690000000000001</v>
      </c>
      <c r="Z19" s="361">
        <v>0</v>
      </c>
      <c r="AA19" s="188">
        <v>3.0009999999999999</v>
      </c>
      <c r="AB19" s="104">
        <v>3.4859999999999998</v>
      </c>
      <c r="AC19" s="189">
        <v>3.6150000000000002</v>
      </c>
      <c r="AD19" s="342">
        <v>3.8069999999999999</v>
      </c>
      <c r="AE19" s="342">
        <v>4.141</v>
      </c>
      <c r="AF19" s="307">
        <v>0</v>
      </c>
      <c r="AG19" s="190">
        <v>3.0409999999999999</v>
      </c>
      <c r="AH19" s="191">
        <v>3.351</v>
      </c>
      <c r="AI19" s="192">
        <v>3.5640000000000001</v>
      </c>
      <c r="AJ19" s="193">
        <v>4.1760000000000002</v>
      </c>
      <c r="AK19" s="313">
        <v>0</v>
      </c>
      <c r="AL19" s="307">
        <v>0</v>
      </c>
      <c r="AM19" s="194">
        <v>3.6930000000000001</v>
      </c>
      <c r="AN19" s="105">
        <v>3.8449999999999998</v>
      </c>
      <c r="AO19" s="105">
        <v>4.5940000000000003</v>
      </c>
      <c r="AP19" s="316">
        <v>0</v>
      </c>
      <c r="AQ19" s="106">
        <v>3.1390000000000002</v>
      </c>
      <c r="AR19" s="121">
        <v>3.4409999999999998</v>
      </c>
      <c r="AS19" s="107">
        <v>3.552</v>
      </c>
      <c r="AT19" s="281">
        <v>3.8639999999999999</v>
      </c>
      <c r="AU19" s="279">
        <v>3.96</v>
      </c>
      <c r="AV19" s="319">
        <v>0</v>
      </c>
      <c r="AW19" s="322">
        <v>0</v>
      </c>
      <c r="AX19" s="377">
        <v>3.3660000000000001</v>
      </c>
      <c r="AY19" s="376">
        <v>3.4750000000000001</v>
      </c>
      <c r="AZ19" s="376">
        <v>4.2229999999999999</v>
      </c>
      <c r="BA19" s="108">
        <v>2.74</v>
      </c>
      <c r="BB19" s="108">
        <v>2.9489999999999998</v>
      </c>
      <c r="BC19" s="108">
        <v>3.0750000000000002</v>
      </c>
      <c r="BD19" s="129">
        <v>3.1080000000000001</v>
      </c>
      <c r="BE19" s="205">
        <v>3.1840000000000002</v>
      </c>
      <c r="BF19" s="205">
        <v>3.5249999999999999</v>
      </c>
      <c r="BG19" s="232">
        <v>3.673</v>
      </c>
      <c r="BH19" s="205">
        <v>4.3099999999999996</v>
      </c>
      <c r="BI19" s="319">
        <v>0</v>
      </c>
      <c r="BJ19" s="326">
        <v>0</v>
      </c>
      <c r="BK19" s="327">
        <v>0</v>
      </c>
      <c r="BL19" s="366">
        <v>0</v>
      </c>
      <c r="BM19" s="109">
        <v>3.2839999999999998</v>
      </c>
      <c r="BN19" s="109">
        <v>3.7810000000000001</v>
      </c>
      <c r="BO19" s="109">
        <v>3.9180000000000001</v>
      </c>
      <c r="BP19" s="122">
        <v>0</v>
      </c>
      <c r="BQ19" s="110">
        <v>2.794</v>
      </c>
      <c r="BR19" s="334">
        <v>0</v>
      </c>
      <c r="BS19" s="335">
        <v>0</v>
      </c>
      <c r="BT19" s="369">
        <v>0</v>
      </c>
      <c r="BU19" s="123">
        <v>3.0979999999999999</v>
      </c>
      <c r="BV19" s="111">
        <v>3.61</v>
      </c>
      <c r="BW19" s="111">
        <v>3.9039999999999999</v>
      </c>
      <c r="BX19" s="111">
        <v>4.0599999999999996</v>
      </c>
      <c r="BY19" s="111">
        <v>4.1609999999999996</v>
      </c>
      <c r="BZ19" s="123">
        <v>4.6879999999999997</v>
      </c>
      <c r="CA19" s="339">
        <v>0</v>
      </c>
      <c r="CB19" s="124">
        <v>3.2210000000000001</v>
      </c>
      <c r="CC19" s="288">
        <v>3.9180000000000001</v>
      </c>
      <c r="CD19" s="112">
        <v>3.4220000000000002</v>
      </c>
      <c r="CE19" s="246">
        <v>3.9130000000000003</v>
      </c>
    </row>
    <row r="20" spans="1:83" x14ac:dyDescent="0.25">
      <c r="A20" s="60">
        <v>42503</v>
      </c>
      <c r="B20" s="299">
        <v>0</v>
      </c>
      <c r="C20" s="300">
        <v>0</v>
      </c>
      <c r="D20" s="301">
        <v>0</v>
      </c>
      <c r="E20" s="301">
        <v>0</v>
      </c>
      <c r="F20" s="168">
        <v>2.0710000000000002</v>
      </c>
      <c r="G20" s="168">
        <v>2.0840000000000001</v>
      </c>
      <c r="H20" s="168">
        <v>2.0649999999999999</v>
      </c>
      <c r="I20" s="169">
        <v>2.0880000000000001</v>
      </c>
      <c r="J20" s="170">
        <v>2.117</v>
      </c>
      <c r="K20" s="167">
        <v>2.1539999999999999</v>
      </c>
      <c r="L20" s="171">
        <v>2.2599999999999998</v>
      </c>
      <c r="M20" s="171">
        <v>2.5</v>
      </c>
      <c r="N20" s="171">
        <v>2.6440000000000001</v>
      </c>
      <c r="O20" s="171">
        <v>2.9539999999999997</v>
      </c>
      <c r="P20" s="65"/>
      <c r="Q20" s="64"/>
      <c r="R20" s="65">
        <v>42503</v>
      </c>
      <c r="S20" s="305">
        <v>0</v>
      </c>
      <c r="T20" s="187">
        <v>2.992</v>
      </c>
      <c r="U20" s="119">
        <v>2.8109999999999999</v>
      </c>
      <c r="V20" s="118">
        <v>2.8149999999999999</v>
      </c>
      <c r="W20" s="120">
        <v>3.1970000000000001</v>
      </c>
      <c r="X20" s="179">
        <v>3.4380000000000002</v>
      </c>
      <c r="Y20" s="179">
        <v>3.782</v>
      </c>
      <c r="Z20" s="361">
        <v>0</v>
      </c>
      <c r="AA20" s="188">
        <v>3.0059999999999998</v>
      </c>
      <c r="AB20" s="104">
        <v>3.4980000000000002</v>
      </c>
      <c r="AC20" s="189">
        <v>3.6259999999999999</v>
      </c>
      <c r="AD20" s="342">
        <v>3.8129999999999997</v>
      </c>
      <c r="AE20" s="342">
        <v>4.1539999999999999</v>
      </c>
      <c r="AF20" s="307">
        <v>0</v>
      </c>
      <c r="AG20" s="190">
        <v>3.0449999999999999</v>
      </c>
      <c r="AH20" s="191">
        <v>3.3620000000000001</v>
      </c>
      <c r="AI20" s="192">
        <v>3.5760000000000001</v>
      </c>
      <c r="AJ20" s="193">
        <v>4.1900000000000004</v>
      </c>
      <c r="AK20" s="313">
        <v>0</v>
      </c>
      <c r="AL20" s="307">
        <v>0</v>
      </c>
      <c r="AM20" s="194">
        <v>3.7050000000000001</v>
      </c>
      <c r="AN20" s="105">
        <v>3.86</v>
      </c>
      <c r="AO20" s="105">
        <v>4.5869999999999997</v>
      </c>
      <c r="AP20" s="316">
        <v>0</v>
      </c>
      <c r="AQ20" s="106">
        <v>3.1440000000000001</v>
      </c>
      <c r="AR20" s="121">
        <v>3.484</v>
      </c>
      <c r="AS20" s="107">
        <v>3.5629999999999997</v>
      </c>
      <c r="AT20" s="281">
        <v>3.8759999999999999</v>
      </c>
      <c r="AU20" s="279">
        <v>3.9750000000000001</v>
      </c>
      <c r="AV20" s="319">
        <v>0</v>
      </c>
      <c r="AW20" s="322">
        <v>0</v>
      </c>
      <c r="AX20" s="377">
        <v>3.3730000000000002</v>
      </c>
      <c r="AY20" s="376">
        <v>3.4849999999999999</v>
      </c>
      <c r="AZ20" s="376">
        <v>4.2379999999999995</v>
      </c>
      <c r="BA20" s="108">
        <v>2.746</v>
      </c>
      <c r="BB20" s="108">
        <v>2.96</v>
      </c>
      <c r="BC20" s="108">
        <v>3.0840000000000001</v>
      </c>
      <c r="BD20" s="129">
        <v>3.121</v>
      </c>
      <c r="BE20" s="205">
        <v>3.198</v>
      </c>
      <c r="BF20" s="205">
        <v>3.5369999999999999</v>
      </c>
      <c r="BG20" s="232">
        <v>3.6890000000000001</v>
      </c>
      <c r="BH20" s="205">
        <v>4.3239999999999998</v>
      </c>
      <c r="BI20" s="319">
        <v>0</v>
      </c>
      <c r="BJ20" s="326">
        <v>0</v>
      </c>
      <c r="BK20" s="327">
        <v>0</v>
      </c>
      <c r="BL20" s="366">
        <v>0</v>
      </c>
      <c r="BM20" s="109">
        <v>3.286</v>
      </c>
      <c r="BN20" s="109">
        <v>3.7919999999999998</v>
      </c>
      <c r="BO20" s="109">
        <v>3.92</v>
      </c>
      <c r="BP20" s="122">
        <v>0</v>
      </c>
      <c r="BQ20" s="110">
        <v>2.79</v>
      </c>
      <c r="BR20" s="334">
        <v>0</v>
      </c>
      <c r="BS20" s="335">
        <v>0</v>
      </c>
      <c r="BT20" s="369">
        <v>0</v>
      </c>
      <c r="BU20" s="123">
        <v>3.101</v>
      </c>
      <c r="BV20" s="111">
        <v>3.625</v>
      </c>
      <c r="BW20" s="111">
        <v>3.92</v>
      </c>
      <c r="BX20" s="111">
        <v>4.0759999999999996</v>
      </c>
      <c r="BY20" s="111">
        <v>4.1719999999999997</v>
      </c>
      <c r="BZ20" s="123">
        <v>4.702</v>
      </c>
      <c r="CA20" s="339">
        <v>0</v>
      </c>
      <c r="CB20" s="124">
        <v>3.226</v>
      </c>
      <c r="CC20" s="288">
        <v>3.9290000000000003</v>
      </c>
      <c r="CD20" s="112">
        <v>3.4329999999999998</v>
      </c>
      <c r="CE20" s="246">
        <v>3.927</v>
      </c>
    </row>
    <row r="21" spans="1:83" x14ac:dyDescent="0.25">
      <c r="A21" s="60">
        <v>42506</v>
      </c>
      <c r="B21" s="299">
        <v>0</v>
      </c>
      <c r="C21" s="300">
        <v>0</v>
      </c>
      <c r="D21" s="301">
        <v>0</v>
      </c>
      <c r="E21" s="301">
        <v>0</v>
      </c>
      <c r="F21" s="168">
        <v>2.0779999999999998</v>
      </c>
      <c r="G21" s="168">
        <v>2.0880000000000001</v>
      </c>
      <c r="H21" s="168">
        <v>2.0630000000000002</v>
      </c>
      <c r="I21" s="169">
        <v>2.0830000000000002</v>
      </c>
      <c r="J21" s="170">
        <v>2.105</v>
      </c>
      <c r="K21" s="167">
        <v>2.1320000000000001</v>
      </c>
      <c r="L21" s="171">
        <v>2.2370000000000001</v>
      </c>
      <c r="M21" s="171">
        <v>2.476</v>
      </c>
      <c r="N21" s="171">
        <v>2.6189999999999998</v>
      </c>
      <c r="O21" s="171">
        <v>2.9359999999999999</v>
      </c>
      <c r="P21" s="65"/>
      <c r="Q21" s="64"/>
      <c r="R21" s="65">
        <v>42506</v>
      </c>
      <c r="S21" s="305">
        <v>0</v>
      </c>
      <c r="T21" s="187">
        <v>3.0150000000000001</v>
      </c>
      <c r="U21" s="119">
        <v>2.835</v>
      </c>
      <c r="V21" s="118">
        <v>2.835</v>
      </c>
      <c r="W21" s="120">
        <v>3.1840000000000002</v>
      </c>
      <c r="X21" s="179">
        <v>3.4209999999999998</v>
      </c>
      <c r="Y21" s="179">
        <v>3.7610000000000001</v>
      </c>
      <c r="Z21" s="361">
        <v>0</v>
      </c>
      <c r="AA21" s="188">
        <v>3.0009999999999999</v>
      </c>
      <c r="AB21" s="104">
        <v>3.4859999999999998</v>
      </c>
      <c r="AC21" s="189">
        <v>3.613</v>
      </c>
      <c r="AD21" s="342">
        <v>3.794</v>
      </c>
      <c r="AE21" s="342">
        <v>4.1340000000000003</v>
      </c>
      <c r="AF21" s="307">
        <v>0</v>
      </c>
      <c r="AG21" s="190">
        <v>3.0409999999999999</v>
      </c>
      <c r="AH21" s="191">
        <v>3.3490000000000002</v>
      </c>
      <c r="AI21" s="192">
        <v>3.5629999999999997</v>
      </c>
      <c r="AJ21" s="193">
        <v>4.1680000000000001</v>
      </c>
      <c r="AK21" s="313">
        <v>0</v>
      </c>
      <c r="AL21" s="307">
        <v>0</v>
      </c>
      <c r="AM21" s="194">
        <v>3.6920000000000002</v>
      </c>
      <c r="AN21" s="105">
        <v>3.8420000000000001</v>
      </c>
      <c r="AO21" s="105">
        <v>4.5649999999999995</v>
      </c>
      <c r="AP21" s="316">
        <v>0</v>
      </c>
      <c r="AQ21" s="106">
        <v>3.1440000000000001</v>
      </c>
      <c r="AR21" s="121">
        <v>3.4910000000000001</v>
      </c>
      <c r="AS21" s="107">
        <v>3.55</v>
      </c>
      <c r="AT21" s="281">
        <v>3.86</v>
      </c>
      <c r="AU21" s="279">
        <v>3.956</v>
      </c>
      <c r="AV21" s="319">
        <v>0</v>
      </c>
      <c r="AW21" s="322">
        <v>0</v>
      </c>
      <c r="AX21" s="377">
        <v>3.3689999999999998</v>
      </c>
      <c r="AY21" s="376">
        <v>3.472</v>
      </c>
      <c r="AZ21" s="376">
        <v>4.2169999999999996</v>
      </c>
      <c r="BA21" s="108">
        <v>2.7450000000000001</v>
      </c>
      <c r="BB21" s="108">
        <v>2.9550000000000001</v>
      </c>
      <c r="BC21" s="108">
        <v>3.0710000000000002</v>
      </c>
      <c r="BD21" s="129">
        <v>3.1070000000000002</v>
      </c>
      <c r="BE21" s="205">
        <v>3.1840000000000002</v>
      </c>
      <c r="BF21" s="205">
        <v>3.5169999999999999</v>
      </c>
      <c r="BG21" s="232">
        <v>3.6669999999999998</v>
      </c>
      <c r="BH21" s="205">
        <v>4.2969999999999997</v>
      </c>
      <c r="BI21" s="319">
        <v>0</v>
      </c>
      <c r="BJ21" s="326">
        <v>0</v>
      </c>
      <c r="BK21" s="327">
        <v>0</v>
      </c>
      <c r="BL21" s="366">
        <v>0</v>
      </c>
      <c r="BM21" s="109">
        <v>3.2730000000000001</v>
      </c>
      <c r="BN21" s="109">
        <v>3.7730000000000001</v>
      </c>
      <c r="BO21" s="109">
        <v>3.8780000000000001</v>
      </c>
      <c r="BP21" s="122">
        <v>0</v>
      </c>
      <c r="BQ21" s="110">
        <v>2.7869999999999999</v>
      </c>
      <c r="BR21" s="334">
        <v>0</v>
      </c>
      <c r="BS21" s="335">
        <v>0</v>
      </c>
      <c r="BT21" s="369">
        <v>0</v>
      </c>
      <c r="BU21" s="123">
        <v>3.0960000000000001</v>
      </c>
      <c r="BV21" s="111">
        <v>3.6160000000000001</v>
      </c>
      <c r="BW21" s="111">
        <v>3.9020000000000001</v>
      </c>
      <c r="BX21" s="111">
        <v>4.0620000000000003</v>
      </c>
      <c r="BY21" s="111">
        <v>4.1580000000000004</v>
      </c>
      <c r="BZ21" s="123">
        <v>4.6840000000000002</v>
      </c>
      <c r="CA21" s="339">
        <v>0</v>
      </c>
      <c r="CB21" s="124">
        <v>3.2290000000000001</v>
      </c>
      <c r="CC21" s="288">
        <v>3.9039999999999999</v>
      </c>
      <c r="CD21" s="112">
        <v>3.419</v>
      </c>
      <c r="CE21" s="246">
        <v>3.9089999999999998</v>
      </c>
    </row>
    <row r="22" spans="1:83" x14ac:dyDescent="0.25">
      <c r="A22" s="60">
        <v>42507</v>
      </c>
      <c r="B22" s="299">
        <v>0</v>
      </c>
      <c r="C22" s="300">
        <v>0</v>
      </c>
      <c r="D22" s="301">
        <v>0</v>
      </c>
      <c r="E22" s="301">
        <v>0</v>
      </c>
      <c r="F22" s="168">
        <v>2.0920000000000001</v>
      </c>
      <c r="G22" s="168">
        <v>2.105</v>
      </c>
      <c r="H22" s="168">
        <v>2.0840000000000001</v>
      </c>
      <c r="I22" s="169">
        <v>2.109</v>
      </c>
      <c r="J22" s="170">
        <v>2.1360000000000001</v>
      </c>
      <c r="K22" s="167">
        <v>2.1659999999999999</v>
      </c>
      <c r="L22" s="171">
        <v>2.27</v>
      </c>
      <c r="M22" s="171">
        <v>2.5060000000000002</v>
      </c>
      <c r="N22" s="171">
        <v>2.65</v>
      </c>
      <c r="O22" s="171">
        <v>2.9569999999999999</v>
      </c>
      <c r="P22" s="65"/>
      <c r="Q22" s="64"/>
      <c r="R22" s="65">
        <v>42507</v>
      </c>
      <c r="S22" s="305">
        <v>0</v>
      </c>
      <c r="T22" s="187">
        <v>3</v>
      </c>
      <c r="U22" s="119">
        <v>2.8260000000000001</v>
      </c>
      <c r="V22" s="118">
        <v>2.8140000000000001</v>
      </c>
      <c r="W22" s="120">
        <v>3.2050000000000001</v>
      </c>
      <c r="X22" s="179">
        <v>3.4550000000000001</v>
      </c>
      <c r="Y22" s="179">
        <v>3.7960000000000003</v>
      </c>
      <c r="Z22" s="361">
        <v>0</v>
      </c>
      <c r="AA22" s="188">
        <v>3.008</v>
      </c>
      <c r="AB22" s="104">
        <v>3.5049999999999999</v>
      </c>
      <c r="AC22" s="189">
        <v>3.6390000000000002</v>
      </c>
      <c r="AD22" s="342">
        <v>3.8279999999999998</v>
      </c>
      <c r="AE22" s="342">
        <v>4.1660000000000004</v>
      </c>
      <c r="AF22" s="307">
        <v>0</v>
      </c>
      <c r="AG22" s="190">
        <v>3.0470000000000002</v>
      </c>
      <c r="AH22" s="191">
        <v>3.3639999999999999</v>
      </c>
      <c r="AI22" s="192">
        <v>3.5869999999999997</v>
      </c>
      <c r="AJ22" s="193">
        <v>4.2030000000000003</v>
      </c>
      <c r="AK22" s="313">
        <v>0</v>
      </c>
      <c r="AL22" s="307">
        <v>0</v>
      </c>
      <c r="AM22" s="194">
        <v>3.718</v>
      </c>
      <c r="AN22" s="105">
        <v>3.8639999999999999</v>
      </c>
      <c r="AO22" s="105">
        <v>4.5549999999999997</v>
      </c>
      <c r="AP22" s="316">
        <v>0</v>
      </c>
      <c r="AQ22" s="106">
        <v>3.153</v>
      </c>
      <c r="AR22" s="121">
        <v>3.4529999999999998</v>
      </c>
      <c r="AS22" s="107">
        <v>3.5659999999999998</v>
      </c>
      <c r="AT22" s="281">
        <v>3.89</v>
      </c>
      <c r="AU22" s="279">
        <v>3.9889999999999999</v>
      </c>
      <c r="AV22" s="319">
        <v>0</v>
      </c>
      <c r="AW22" s="322">
        <v>0</v>
      </c>
      <c r="AX22" s="377">
        <v>3.367</v>
      </c>
      <c r="AY22" s="376">
        <v>3.4859999999999998</v>
      </c>
      <c r="AZ22" s="376">
        <v>4.2519999999999998</v>
      </c>
      <c r="BA22" s="108">
        <v>2.7490000000000001</v>
      </c>
      <c r="BB22" s="108">
        <v>2.9670000000000001</v>
      </c>
      <c r="BC22" s="108">
        <v>3.0910000000000002</v>
      </c>
      <c r="BD22" s="129">
        <v>3.1280000000000001</v>
      </c>
      <c r="BE22" s="205">
        <v>3.21</v>
      </c>
      <c r="BF22" s="205">
        <v>3.552</v>
      </c>
      <c r="BG22" s="232">
        <v>3.7029999999999998</v>
      </c>
      <c r="BH22" s="205">
        <v>4.3310000000000004</v>
      </c>
      <c r="BI22" s="319">
        <v>0</v>
      </c>
      <c r="BJ22" s="326">
        <v>0</v>
      </c>
      <c r="BK22" s="327">
        <v>0</v>
      </c>
      <c r="BL22" s="366">
        <v>0</v>
      </c>
      <c r="BM22" s="109">
        <v>3.2930000000000001</v>
      </c>
      <c r="BN22" s="109">
        <v>3.8079999999999998</v>
      </c>
      <c r="BO22" s="109">
        <v>3.9140000000000001</v>
      </c>
      <c r="BP22" s="122">
        <v>0</v>
      </c>
      <c r="BQ22" s="110">
        <v>2.7960000000000003</v>
      </c>
      <c r="BR22" s="334">
        <v>0</v>
      </c>
      <c r="BS22" s="335">
        <v>0</v>
      </c>
      <c r="BT22" s="369">
        <v>0</v>
      </c>
      <c r="BU22" s="123">
        <v>3.133</v>
      </c>
      <c r="BV22" s="111">
        <v>3.6710000000000003</v>
      </c>
      <c r="BW22" s="111">
        <v>3.9370000000000003</v>
      </c>
      <c r="BX22" s="111">
        <v>4.1230000000000002</v>
      </c>
      <c r="BY22" s="111">
        <v>4.1900000000000004</v>
      </c>
      <c r="BZ22" s="123">
        <v>4.726</v>
      </c>
      <c r="CA22" s="339">
        <v>0</v>
      </c>
      <c r="CB22" s="124">
        <v>3.2359999999999998</v>
      </c>
      <c r="CC22" s="288">
        <v>3.927</v>
      </c>
      <c r="CD22" s="112">
        <v>3.44</v>
      </c>
      <c r="CE22" s="246">
        <v>3.944</v>
      </c>
    </row>
    <row r="23" spans="1:83" x14ac:dyDescent="0.25">
      <c r="A23" s="60">
        <v>42508</v>
      </c>
      <c r="B23" s="299">
        <v>0</v>
      </c>
      <c r="C23" s="300">
        <v>0</v>
      </c>
      <c r="D23" s="301">
        <v>0</v>
      </c>
      <c r="E23" s="301">
        <v>0</v>
      </c>
      <c r="F23" s="168">
        <v>2.117</v>
      </c>
      <c r="G23" s="168">
        <v>2.1320000000000001</v>
      </c>
      <c r="H23" s="168">
        <v>2.1139999999999999</v>
      </c>
      <c r="I23" s="169">
        <v>2.14</v>
      </c>
      <c r="J23" s="170">
        <v>2.1619999999999999</v>
      </c>
      <c r="K23" s="167">
        <v>2.19</v>
      </c>
      <c r="L23" s="171">
        <v>2.2850000000000001</v>
      </c>
      <c r="M23" s="171">
        <v>2.5110000000000001</v>
      </c>
      <c r="N23" s="171">
        <v>2.653</v>
      </c>
      <c r="O23" s="171">
        <v>2.968</v>
      </c>
      <c r="P23" s="65"/>
      <c r="Q23" s="64"/>
      <c r="R23" s="65">
        <v>42508</v>
      </c>
      <c r="S23" s="305">
        <v>0</v>
      </c>
      <c r="T23" s="187">
        <v>3.0129999999999999</v>
      </c>
      <c r="U23" s="119">
        <v>2.84</v>
      </c>
      <c r="V23" s="118">
        <v>2.8340000000000001</v>
      </c>
      <c r="W23" s="120">
        <v>3.2240000000000002</v>
      </c>
      <c r="X23" s="179">
        <v>3.4670000000000001</v>
      </c>
      <c r="Y23" s="179">
        <v>3.8079999999999998</v>
      </c>
      <c r="Z23" s="361">
        <v>0</v>
      </c>
      <c r="AA23" s="188">
        <v>3.0110000000000001</v>
      </c>
      <c r="AB23" s="104">
        <v>3.5249999999999999</v>
      </c>
      <c r="AC23" s="189">
        <v>3.661</v>
      </c>
      <c r="AD23" s="342">
        <v>3.8449999999999998</v>
      </c>
      <c r="AE23" s="342">
        <v>4.1779999999999999</v>
      </c>
      <c r="AF23" s="307">
        <v>0</v>
      </c>
      <c r="AG23" s="190">
        <v>3.0510000000000002</v>
      </c>
      <c r="AH23" s="191">
        <v>3.3849999999999998</v>
      </c>
      <c r="AI23" s="192">
        <v>3.6080000000000001</v>
      </c>
      <c r="AJ23" s="193">
        <v>4.2140000000000004</v>
      </c>
      <c r="AK23" s="313">
        <v>0</v>
      </c>
      <c r="AL23" s="307">
        <v>0</v>
      </c>
      <c r="AM23" s="194">
        <v>3.7370000000000001</v>
      </c>
      <c r="AN23" s="105">
        <v>3.8730000000000002</v>
      </c>
      <c r="AO23" s="105">
        <v>4.1020000000000003</v>
      </c>
      <c r="AP23" s="316">
        <v>0</v>
      </c>
      <c r="AQ23" s="106">
        <v>3.1669999999999998</v>
      </c>
      <c r="AR23" s="121">
        <v>3.472</v>
      </c>
      <c r="AS23" s="107">
        <v>3.5880000000000001</v>
      </c>
      <c r="AT23" s="281">
        <v>3.9039999999999999</v>
      </c>
      <c r="AU23" s="279">
        <v>4.0110000000000001</v>
      </c>
      <c r="AV23" s="319">
        <v>0</v>
      </c>
      <c r="AW23" s="322">
        <v>0</v>
      </c>
      <c r="AX23" s="377">
        <v>3.3890000000000002</v>
      </c>
      <c r="AY23" s="376">
        <v>3.5049999999999999</v>
      </c>
      <c r="AZ23" s="376">
        <v>4.2629999999999999</v>
      </c>
      <c r="BA23" s="108">
        <v>2.7640000000000002</v>
      </c>
      <c r="BB23" s="108">
        <v>2.988</v>
      </c>
      <c r="BC23" s="108">
        <v>3.1040000000000001</v>
      </c>
      <c r="BD23" s="129">
        <v>3.1390000000000002</v>
      </c>
      <c r="BE23" s="205">
        <v>3.2290000000000001</v>
      </c>
      <c r="BF23" s="205">
        <v>3.5640000000000001</v>
      </c>
      <c r="BG23" s="232">
        <v>3.714</v>
      </c>
      <c r="BH23" s="205">
        <v>4.3410000000000002</v>
      </c>
      <c r="BI23" s="319">
        <v>0</v>
      </c>
      <c r="BJ23" s="326">
        <v>0</v>
      </c>
      <c r="BK23" s="327">
        <v>0</v>
      </c>
      <c r="BL23" s="366">
        <v>0</v>
      </c>
      <c r="BM23" s="109">
        <v>3.3109999999999999</v>
      </c>
      <c r="BN23" s="109">
        <v>3.82</v>
      </c>
      <c r="BO23" s="109">
        <v>3.9430000000000001</v>
      </c>
      <c r="BP23" s="122">
        <v>0</v>
      </c>
      <c r="BQ23" s="110">
        <v>2.8170000000000002</v>
      </c>
      <c r="BR23" s="334">
        <v>0</v>
      </c>
      <c r="BS23" s="335">
        <v>0</v>
      </c>
      <c r="BT23" s="369">
        <v>0</v>
      </c>
      <c r="BU23" s="123">
        <v>3.1560000000000001</v>
      </c>
      <c r="BV23" s="111">
        <v>3.6870000000000003</v>
      </c>
      <c r="BW23" s="111">
        <v>3.9449999999999998</v>
      </c>
      <c r="BX23" s="111">
        <v>4.1349999999999998</v>
      </c>
      <c r="BY23" s="111">
        <v>4.202</v>
      </c>
      <c r="BZ23" s="123">
        <v>4.7329999999999997</v>
      </c>
      <c r="CA23" s="339">
        <v>0</v>
      </c>
      <c r="CB23" s="124">
        <v>3.2509999999999999</v>
      </c>
      <c r="CC23" s="288">
        <v>3.9420000000000002</v>
      </c>
      <c r="CD23" s="112">
        <v>3.4590000000000001</v>
      </c>
      <c r="CE23" s="246">
        <v>3.9539999999999997</v>
      </c>
    </row>
    <row r="24" spans="1:83" x14ac:dyDescent="0.25">
      <c r="A24" s="60">
        <v>42509</v>
      </c>
      <c r="B24" s="299">
        <v>0</v>
      </c>
      <c r="C24" s="300">
        <v>0</v>
      </c>
      <c r="D24" s="301">
        <v>0</v>
      </c>
      <c r="E24" s="301">
        <v>0</v>
      </c>
      <c r="F24" s="168">
        <v>2.161</v>
      </c>
      <c r="G24" s="168">
        <v>2.1749999999999998</v>
      </c>
      <c r="H24" s="168">
        <v>2.153</v>
      </c>
      <c r="I24" s="169">
        <v>2.1829999999999998</v>
      </c>
      <c r="J24" s="170">
        <v>2.222</v>
      </c>
      <c r="K24" s="167">
        <v>2.2509999999999999</v>
      </c>
      <c r="L24" s="171">
        <v>2.3449999999999998</v>
      </c>
      <c r="M24" s="171">
        <v>2.5779999999999998</v>
      </c>
      <c r="N24" s="171">
        <v>2.7189999999999999</v>
      </c>
      <c r="O24" s="171">
        <v>3.024</v>
      </c>
      <c r="P24" s="65"/>
      <c r="Q24" s="64"/>
      <c r="R24" s="65">
        <v>42509</v>
      </c>
      <c r="S24" s="305">
        <v>0</v>
      </c>
      <c r="T24" s="187">
        <v>3.0550000000000002</v>
      </c>
      <c r="U24" s="119">
        <v>2.867</v>
      </c>
      <c r="V24" s="118">
        <v>2.8849999999999998</v>
      </c>
      <c r="W24" s="120">
        <v>3.274</v>
      </c>
      <c r="X24" s="179">
        <v>3.5249999999999999</v>
      </c>
      <c r="Y24" s="179">
        <v>3.8679999999999999</v>
      </c>
      <c r="Z24" s="361">
        <v>0</v>
      </c>
      <c r="AA24" s="188">
        <v>3.0339999999999998</v>
      </c>
      <c r="AB24" s="104">
        <v>3.58</v>
      </c>
      <c r="AC24" s="189">
        <v>3.718</v>
      </c>
      <c r="AD24" s="342">
        <v>3.8839999999999999</v>
      </c>
      <c r="AE24" s="342">
        <v>4.2389999999999999</v>
      </c>
      <c r="AF24" s="307">
        <v>0</v>
      </c>
      <c r="AG24" s="190">
        <v>3.0790000000000002</v>
      </c>
      <c r="AH24" s="191">
        <v>3.4319999999999999</v>
      </c>
      <c r="AI24" s="192">
        <v>3.6550000000000002</v>
      </c>
      <c r="AJ24" s="193">
        <v>4.2720000000000002</v>
      </c>
      <c r="AK24" s="313">
        <v>0</v>
      </c>
      <c r="AL24" s="307">
        <v>0</v>
      </c>
      <c r="AM24" s="194">
        <v>3.7880000000000003</v>
      </c>
      <c r="AN24" s="105">
        <v>3.93</v>
      </c>
      <c r="AO24" s="105">
        <v>4.1609999999999996</v>
      </c>
      <c r="AP24" s="316">
        <v>0</v>
      </c>
      <c r="AQ24" s="106">
        <v>3.2069999999999999</v>
      </c>
      <c r="AR24" s="121">
        <v>3.577</v>
      </c>
      <c r="AS24" s="107">
        <v>3.6339999999999999</v>
      </c>
      <c r="AT24" s="281">
        <v>3.9630000000000001</v>
      </c>
      <c r="AU24" s="279">
        <v>4.0720000000000001</v>
      </c>
      <c r="AV24" s="319">
        <v>0</v>
      </c>
      <c r="AW24" s="322">
        <v>0</v>
      </c>
      <c r="AX24" s="377">
        <v>3.4329999999999998</v>
      </c>
      <c r="AY24" s="376">
        <v>3.552</v>
      </c>
      <c r="AZ24" s="376">
        <v>4.3330000000000002</v>
      </c>
      <c r="BA24" s="108">
        <v>2.7970000000000002</v>
      </c>
      <c r="BB24" s="108">
        <v>3.0390000000000001</v>
      </c>
      <c r="BC24" s="108">
        <v>3.16</v>
      </c>
      <c r="BD24" s="129">
        <v>3.198</v>
      </c>
      <c r="BE24" s="205">
        <v>3.2810000000000001</v>
      </c>
      <c r="BF24" s="205">
        <v>3.621</v>
      </c>
      <c r="BG24" s="232">
        <v>3.7720000000000002</v>
      </c>
      <c r="BH24" s="205">
        <v>4.3970000000000002</v>
      </c>
      <c r="BI24" s="319">
        <v>0</v>
      </c>
      <c r="BJ24" s="326">
        <v>0</v>
      </c>
      <c r="BK24" s="327">
        <v>0</v>
      </c>
      <c r="BL24" s="366">
        <v>0</v>
      </c>
      <c r="BM24" s="109">
        <v>3.3620000000000001</v>
      </c>
      <c r="BN24" s="109">
        <v>3.8810000000000002</v>
      </c>
      <c r="BO24" s="109">
        <v>4.0019999999999998</v>
      </c>
      <c r="BP24" s="122">
        <v>0</v>
      </c>
      <c r="BQ24" s="110">
        <v>2.859</v>
      </c>
      <c r="BR24" s="334">
        <v>0</v>
      </c>
      <c r="BS24" s="335">
        <v>0</v>
      </c>
      <c r="BT24" s="369">
        <v>0</v>
      </c>
      <c r="BU24" s="123">
        <v>3.1930000000000001</v>
      </c>
      <c r="BV24" s="111">
        <v>3.7320000000000002</v>
      </c>
      <c r="BW24" s="111">
        <v>4.0060000000000002</v>
      </c>
      <c r="BX24" s="111">
        <v>4.1900000000000004</v>
      </c>
      <c r="BY24" s="111">
        <v>4.2590000000000003</v>
      </c>
      <c r="BZ24" s="123">
        <v>4.782</v>
      </c>
      <c r="CA24" s="339">
        <v>0</v>
      </c>
      <c r="CB24" s="124">
        <v>3.2879999999999998</v>
      </c>
      <c r="CC24" s="288">
        <v>4.0010000000000003</v>
      </c>
      <c r="CD24" s="112">
        <v>3.5089999999999999</v>
      </c>
      <c r="CE24" s="246">
        <v>4.0110000000000001</v>
      </c>
    </row>
    <row r="25" spans="1:83" x14ac:dyDescent="0.25">
      <c r="A25" s="60">
        <v>42510</v>
      </c>
      <c r="B25" s="299">
        <v>0</v>
      </c>
      <c r="C25" s="300">
        <v>0</v>
      </c>
      <c r="D25" s="301">
        <v>0</v>
      </c>
      <c r="E25" s="301">
        <v>0</v>
      </c>
      <c r="F25" s="168">
        <v>2.1760000000000002</v>
      </c>
      <c r="G25" s="168">
        <v>2.1850000000000001</v>
      </c>
      <c r="H25" s="168">
        <v>2.1579999999999999</v>
      </c>
      <c r="I25" s="169">
        <v>2.1800000000000002</v>
      </c>
      <c r="J25" s="170">
        <v>2.2090000000000001</v>
      </c>
      <c r="K25" s="167">
        <v>2.2349999999999999</v>
      </c>
      <c r="L25" s="171">
        <v>2.3250000000000002</v>
      </c>
      <c r="M25" s="171">
        <v>2.5569999999999999</v>
      </c>
      <c r="N25" s="171">
        <v>2.6920000000000002</v>
      </c>
      <c r="O25" s="171">
        <v>3.0129999999999999</v>
      </c>
      <c r="P25" s="65"/>
      <c r="Q25" s="64"/>
      <c r="R25" s="65">
        <v>42510</v>
      </c>
      <c r="S25" s="305">
        <v>0</v>
      </c>
      <c r="T25" s="187">
        <v>3.09</v>
      </c>
      <c r="U25" s="119">
        <v>2.8970000000000002</v>
      </c>
      <c r="V25" s="118">
        <v>2.91</v>
      </c>
      <c r="W25" s="120">
        <v>3.2730000000000001</v>
      </c>
      <c r="X25" s="179">
        <v>3.5089999999999999</v>
      </c>
      <c r="Y25" s="179">
        <v>3.8449999999999998</v>
      </c>
      <c r="Z25" s="361">
        <v>0</v>
      </c>
      <c r="AA25" s="188">
        <v>3.0470000000000002</v>
      </c>
      <c r="AB25" s="104">
        <v>3.581</v>
      </c>
      <c r="AC25" s="189">
        <v>3.7130000000000001</v>
      </c>
      <c r="AD25" s="342">
        <v>3.863</v>
      </c>
      <c r="AE25" s="342">
        <v>4.218</v>
      </c>
      <c r="AF25" s="307">
        <v>0</v>
      </c>
      <c r="AG25" s="190">
        <v>3.09</v>
      </c>
      <c r="AH25" s="191">
        <v>3.4350000000000001</v>
      </c>
      <c r="AI25" s="192">
        <v>3.653</v>
      </c>
      <c r="AJ25" s="193">
        <v>4.25</v>
      </c>
      <c r="AK25" s="313">
        <v>0</v>
      </c>
      <c r="AL25" s="307">
        <v>0</v>
      </c>
      <c r="AM25" s="194">
        <v>3.7829999999999999</v>
      </c>
      <c r="AN25" s="105">
        <v>3.907</v>
      </c>
      <c r="AO25" s="105">
        <v>4.1109999999999998</v>
      </c>
      <c r="AP25" s="316">
        <v>0</v>
      </c>
      <c r="AQ25" s="106">
        <v>3.2269999999999999</v>
      </c>
      <c r="AR25" s="121">
        <v>3.5840000000000001</v>
      </c>
      <c r="AS25" s="107">
        <v>3.6080000000000001</v>
      </c>
      <c r="AT25" s="281">
        <v>3.9529999999999998</v>
      </c>
      <c r="AU25" s="279">
        <v>4.0549999999999997</v>
      </c>
      <c r="AV25" s="319">
        <v>0</v>
      </c>
      <c r="AW25" s="322">
        <v>0</v>
      </c>
      <c r="AX25" s="377">
        <v>3.4380000000000002</v>
      </c>
      <c r="AY25" s="376">
        <v>3.556</v>
      </c>
      <c r="AZ25" s="376">
        <v>4.3099999999999996</v>
      </c>
      <c r="BA25" s="108">
        <v>2.8149999999999999</v>
      </c>
      <c r="BB25" s="108">
        <v>3.0430000000000001</v>
      </c>
      <c r="BC25" s="108">
        <v>3.1480000000000001</v>
      </c>
      <c r="BD25" s="129">
        <v>3.198</v>
      </c>
      <c r="BE25" s="205">
        <v>3.2749999999999999</v>
      </c>
      <c r="BF25" s="205">
        <v>3.6150000000000002</v>
      </c>
      <c r="BG25" s="232">
        <v>3.7490000000000001</v>
      </c>
      <c r="BH25" s="205">
        <v>4.3629999999999995</v>
      </c>
      <c r="BI25" s="319">
        <v>0</v>
      </c>
      <c r="BJ25" s="326">
        <v>0</v>
      </c>
      <c r="BK25" s="327">
        <v>0</v>
      </c>
      <c r="BL25" s="366">
        <v>0</v>
      </c>
      <c r="BM25" s="109">
        <v>3.3620000000000001</v>
      </c>
      <c r="BN25" s="109">
        <v>3.859</v>
      </c>
      <c r="BO25" s="109">
        <v>3.98</v>
      </c>
      <c r="BP25" s="122">
        <v>0</v>
      </c>
      <c r="BQ25" s="110">
        <v>2.88</v>
      </c>
      <c r="BR25" s="334">
        <v>0</v>
      </c>
      <c r="BS25" s="335">
        <v>0</v>
      </c>
      <c r="BT25" s="369">
        <v>0</v>
      </c>
      <c r="BU25" s="123">
        <v>3.2120000000000002</v>
      </c>
      <c r="BV25" s="111">
        <v>3.7290000000000001</v>
      </c>
      <c r="BW25" s="111">
        <v>3.9870000000000001</v>
      </c>
      <c r="BX25" s="111">
        <v>4.1689999999999996</v>
      </c>
      <c r="BY25" s="111">
        <v>4.2379999999999995</v>
      </c>
      <c r="BZ25" s="123">
        <v>4.7560000000000002</v>
      </c>
      <c r="CA25" s="339">
        <v>0</v>
      </c>
      <c r="CB25" s="124">
        <v>3.3050000000000002</v>
      </c>
      <c r="CC25" s="288">
        <v>3.9779999999999998</v>
      </c>
      <c r="CD25" s="112">
        <v>3.508</v>
      </c>
      <c r="CE25" s="246">
        <v>3.9950000000000001</v>
      </c>
    </row>
    <row r="26" spans="1:83" x14ac:dyDescent="0.25">
      <c r="A26" s="60">
        <v>42513</v>
      </c>
      <c r="B26" s="299">
        <v>0</v>
      </c>
      <c r="C26" s="300">
        <v>0</v>
      </c>
      <c r="D26" s="301">
        <v>0</v>
      </c>
      <c r="E26" s="301">
        <v>0</v>
      </c>
      <c r="F26" s="168">
        <v>2.2050000000000001</v>
      </c>
      <c r="G26" s="168">
        <v>2.2170000000000001</v>
      </c>
      <c r="H26" s="168">
        <v>2.2029999999999998</v>
      </c>
      <c r="I26" s="169">
        <v>2.2200000000000002</v>
      </c>
      <c r="J26" s="170">
        <v>2.2469999999999999</v>
      </c>
      <c r="K26" s="167">
        <v>2.2730000000000001</v>
      </c>
      <c r="L26" s="171">
        <v>2.3519999999999999</v>
      </c>
      <c r="M26" s="171">
        <v>2.5779999999999998</v>
      </c>
      <c r="N26" s="171">
        <v>2.7189999999999999</v>
      </c>
      <c r="O26" s="171">
        <v>3.0459999999999998</v>
      </c>
      <c r="P26" s="65"/>
      <c r="Q26" s="64"/>
      <c r="R26" s="65">
        <v>42513</v>
      </c>
      <c r="S26" s="305">
        <v>0</v>
      </c>
      <c r="T26" s="187">
        <v>3.1160000000000001</v>
      </c>
      <c r="U26" s="119">
        <v>2.9220000000000002</v>
      </c>
      <c r="V26" s="118">
        <v>2.9470000000000001</v>
      </c>
      <c r="W26" s="120">
        <v>3.3079999999999998</v>
      </c>
      <c r="X26" s="179">
        <v>3.54</v>
      </c>
      <c r="Y26" s="179">
        <v>3.8719999999999999</v>
      </c>
      <c r="Z26" s="361">
        <v>0</v>
      </c>
      <c r="AA26" s="188">
        <v>3.0680000000000001</v>
      </c>
      <c r="AB26" s="104">
        <v>3.6150000000000002</v>
      </c>
      <c r="AC26" s="189">
        <v>3.7480000000000002</v>
      </c>
      <c r="AD26" s="342">
        <v>3.891</v>
      </c>
      <c r="AE26" s="342">
        <v>4.2430000000000003</v>
      </c>
      <c r="AF26" s="307">
        <v>0</v>
      </c>
      <c r="AG26" s="190">
        <v>3.1110000000000002</v>
      </c>
      <c r="AH26" s="191">
        <v>3.4740000000000002</v>
      </c>
      <c r="AI26" s="192">
        <v>3.6879999999999997</v>
      </c>
      <c r="AJ26" s="193">
        <v>4.2759999999999998</v>
      </c>
      <c r="AK26" s="313">
        <v>0</v>
      </c>
      <c r="AL26" s="307">
        <v>0</v>
      </c>
      <c r="AM26" s="194">
        <v>3.8170000000000002</v>
      </c>
      <c r="AN26" s="105">
        <v>3.9510000000000001</v>
      </c>
      <c r="AO26" s="105">
        <v>4.1130000000000004</v>
      </c>
      <c r="AP26" s="316">
        <v>0</v>
      </c>
      <c r="AQ26" s="106">
        <v>3.2560000000000002</v>
      </c>
      <c r="AR26" s="121">
        <v>3.5680000000000001</v>
      </c>
      <c r="AS26" s="107">
        <v>3.6470000000000002</v>
      </c>
      <c r="AT26" s="281">
        <v>3.9870000000000001</v>
      </c>
      <c r="AU26" s="279">
        <v>4.0830000000000002</v>
      </c>
      <c r="AV26" s="319">
        <v>0</v>
      </c>
      <c r="AW26" s="322">
        <v>0</v>
      </c>
      <c r="AX26" s="377">
        <v>3.4710000000000001</v>
      </c>
      <c r="AY26" s="376">
        <v>3.5960000000000001</v>
      </c>
      <c r="AZ26" s="376">
        <v>4.3380000000000001</v>
      </c>
      <c r="BA26" s="108">
        <v>2.843</v>
      </c>
      <c r="BB26" s="108">
        <v>3.0830000000000002</v>
      </c>
      <c r="BC26" s="108">
        <v>3.18</v>
      </c>
      <c r="BD26" s="129">
        <v>3.2280000000000002</v>
      </c>
      <c r="BE26" s="205">
        <v>3.3090000000000002</v>
      </c>
      <c r="BF26" s="205">
        <v>3.6360000000000001</v>
      </c>
      <c r="BG26" s="232">
        <v>3.7749999999999999</v>
      </c>
      <c r="BH26" s="205">
        <v>4.38</v>
      </c>
      <c r="BI26" s="319">
        <v>0</v>
      </c>
      <c r="BJ26" s="326">
        <v>0</v>
      </c>
      <c r="BK26" s="327">
        <v>0</v>
      </c>
      <c r="BL26" s="366">
        <v>0</v>
      </c>
      <c r="BM26" s="109">
        <v>3.3970000000000002</v>
      </c>
      <c r="BN26" s="109">
        <v>3.8879999999999999</v>
      </c>
      <c r="BO26" s="109">
        <v>4.0049999999999999</v>
      </c>
      <c r="BP26" s="122">
        <v>0</v>
      </c>
      <c r="BQ26" s="110">
        <v>2.9119999999999999</v>
      </c>
      <c r="BR26" s="334">
        <v>0</v>
      </c>
      <c r="BS26" s="335">
        <v>0</v>
      </c>
      <c r="BT26" s="369">
        <v>0</v>
      </c>
      <c r="BU26" s="123">
        <v>3.2480000000000002</v>
      </c>
      <c r="BV26" s="111">
        <v>3.7640000000000002</v>
      </c>
      <c r="BW26" s="111">
        <v>4.0129999999999999</v>
      </c>
      <c r="BX26" s="111">
        <v>4.1980000000000004</v>
      </c>
      <c r="BY26" s="111">
        <v>4.2629999999999999</v>
      </c>
      <c r="BZ26" s="123">
        <v>4.7759999999999998</v>
      </c>
      <c r="CA26" s="339">
        <v>0</v>
      </c>
      <c r="CB26" s="124">
        <v>3.3359999999999999</v>
      </c>
      <c r="CC26" s="288">
        <v>4.0039999999999996</v>
      </c>
      <c r="CD26" s="112">
        <v>3.5449999999999999</v>
      </c>
      <c r="CE26" s="246">
        <v>4.0250000000000004</v>
      </c>
    </row>
    <row r="27" spans="1:83" x14ac:dyDescent="0.25">
      <c r="A27" s="60">
        <v>42514</v>
      </c>
      <c r="B27" s="299">
        <v>0</v>
      </c>
      <c r="C27" s="300">
        <v>0</v>
      </c>
      <c r="D27" s="301">
        <v>0</v>
      </c>
      <c r="E27" s="301">
        <v>0</v>
      </c>
      <c r="F27" s="168">
        <v>2.19</v>
      </c>
      <c r="G27" s="168">
        <v>2.2000000000000002</v>
      </c>
      <c r="H27" s="168">
        <v>2.1749999999999998</v>
      </c>
      <c r="I27" s="169">
        <v>2.1930000000000001</v>
      </c>
      <c r="J27" s="170">
        <v>2.226</v>
      </c>
      <c r="K27" s="167">
        <v>2.258</v>
      </c>
      <c r="L27" s="171">
        <v>2.3340000000000001</v>
      </c>
      <c r="M27" s="171">
        <v>2.56</v>
      </c>
      <c r="N27" s="171">
        <v>2.7090000000000001</v>
      </c>
      <c r="O27" s="171">
        <v>3.0329999999999999</v>
      </c>
      <c r="P27" s="65"/>
      <c r="Q27" s="64"/>
      <c r="R27" s="65">
        <v>42514</v>
      </c>
      <c r="S27" s="305">
        <v>0</v>
      </c>
      <c r="T27" s="187">
        <v>3.0990000000000002</v>
      </c>
      <c r="U27" s="119">
        <v>2.9060000000000001</v>
      </c>
      <c r="V27" s="118">
        <v>2.9140000000000001</v>
      </c>
      <c r="W27" s="120">
        <v>3.2720000000000002</v>
      </c>
      <c r="X27" s="179">
        <v>3.51</v>
      </c>
      <c r="Y27" s="179">
        <v>3.8460000000000001</v>
      </c>
      <c r="Z27" s="361">
        <v>0</v>
      </c>
      <c r="AA27" s="188">
        <v>3.0590000000000002</v>
      </c>
      <c r="AB27" s="104">
        <v>3.585</v>
      </c>
      <c r="AC27" s="189">
        <v>3.7170000000000001</v>
      </c>
      <c r="AD27" s="342">
        <v>3.863</v>
      </c>
      <c r="AE27" s="342">
        <v>4.2210000000000001</v>
      </c>
      <c r="AF27" s="307">
        <v>0</v>
      </c>
      <c r="AG27" s="190">
        <v>3.1030000000000002</v>
      </c>
      <c r="AH27" s="191">
        <v>3.4449999999999998</v>
      </c>
      <c r="AI27" s="192">
        <v>3.657</v>
      </c>
      <c r="AJ27" s="193">
        <v>4.2510000000000003</v>
      </c>
      <c r="AK27" s="313">
        <v>0</v>
      </c>
      <c r="AL27" s="307">
        <v>0</v>
      </c>
      <c r="AM27" s="194">
        <v>3.7890000000000001</v>
      </c>
      <c r="AN27" s="105">
        <v>3.9020000000000001</v>
      </c>
      <c r="AO27" s="105">
        <v>4.0759999999999996</v>
      </c>
      <c r="AP27" s="316">
        <v>0</v>
      </c>
      <c r="AQ27" s="106">
        <v>3.2320000000000002</v>
      </c>
      <c r="AR27" s="121">
        <v>3.5369999999999999</v>
      </c>
      <c r="AS27" s="107">
        <v>3.6189999999999998</v>
      </c>
      <c r="AT27" s="281">
        <v>3.956</v>
      </c>
      <c r="AU27" s="279">
        <v>4.0549999999999997</v>
      </c>
      <c r="AV27" s="319">
        <v>0</v>
      </c>
      <c r="AW27" s="322">
        <v>0</v>
      </c>
      <c r="AX27" s="377">
        <v>3.44</v>
      </c>
      <c r="AY27" s="376">
        <v>3.552</v>
      </c>
      <c r="AZ27" s="376">
        <v>4.3120000000000003</v>
      </c>
      <c r="BA27" s="108">
        <v>2.8209999999999997</v>
      </c>
      <c r="BB27" s="108">
        <v>3.0409999999999999</v>
      </c>
      <c r="BC27" s="108">
        <v>3.141</v>
      </c>
      <c r="BD27" s="129">
        <v>3.1829999999999998</v>
      </c>
      <c r="BE27" s="205">
        <v>3.2759999999999998</v>
      </c>
      <c r="BF27" s="205">
        <v>3.6109999999999998</v>
      </c>
      <c r="BG27" s="232">
        <v>3.75</v>
      </c>
      <c r="BH27" s="205">
        <v>4.3579999999999997</v>
      </c>
      <c r="BI27" s="319">
        <v>0</v>
      </c>
      <c r="BJ27" s="326">
        <v>0</v>
      </c>
      <c r="BK27" s="327">
        <v>0</v>
      </c>
      <c r="BL27" s="366">
        <v>0</v>
      </c>
      <c r="BM27" s="109">
        <v>3.3620000000000001</v>
      </c>
      <c r="BN27" s="109">
        <v>3.86</v>
      </c>
      <c r="BO27" s="109">
        <v>3.9820000000000002</v>
      </c>
      <c r="BP27" s="122">
        <v>0</v>
      </c>
      <c r="BQ27" s="110">
        <v>2.8849999999999998</v>
      </c>
      <c r="BR27" s="334">
        <v>0</v>
      </c>
      <c r="BS27" s="335">
        <v>0</v>
      </c>
      <c r="BT27" s="369">
        <v>0</v>
      </c>
      <c r="BU27" s="123">
        <v>3.22</v>
      </c>
      <c r="BV27" s="111">
        <v>3.7330000000000001</v>
      </c>
      <c r="BW27" s="111">
        <v>3.9820000000000002</v>
      </c>
      <c r="BX27" s="111">
        <v>4.17</v>
      </c>
      <c r="BY27" s="111">
        <v>4.2409999999999997</v>
      </c>
      <c r="BZ27" s="123">
        <v>4.7539999999999996</v>
      </c>
      <c r="CA27" s="339">
        <v>0</v>
      </c>
      <c r="CB27" s="124">
        <v>3.3130000000000002</v>
      </c>
      <c r="CC27" s="288">
        <v>3.99</v>
      </c>
      <c r="CD27" s="112">
        <v>3.5140000000000002</v>
      </c>
      <c r="CE27" s="246">
        <v>3.996</v>
      </c>
    </row>
    <row r="28" spans="1:83" x14ac:dyDescent="0.25">
      <c r="A28" s="60">
        <v>42515</v>
      </c>
      <c r="B28" s="299">
        <v>0</v>
      </c>
      <c r="C28" s="300">
        <v>0</v>
      </c>
      <c r="D28" s="301">
        <v>0</v>
      </c>
      <c r="E28" s="301">
        <v>0</v>
      </c>
      <c r="F28" s="168">
        <v>2.1920000000000002</v>
      </c>
      <c r="G28" s="168">
        <v>2.2040000000000002</v>
      </c>
      <c r="H28" s="168">
        <v>2.1819999999999999</v>
      </c>
      <c r="I28" s="169">
        <v>2.2000000000000002</v>
      </c>
      <c r="J28" s="170">
        <v>2.2309999999999999</v>
      </c>
      <c r="K28" s="167">
        <v>2.2629999999999999</v>
      </c>
      <c r="L28" s="171">
        <v>2.33</v>
      </c>
      <c r="M28" s="171">
        <v>2.5590000000000002</v>
      </c>
      <c r="N28" s="171">
        <v>2.6970000000000001</v>
      </c>
      <c r="O28" s="171">
        <v>3.0259999999999998</v>
      </c>
      <c r="P28" s="65"/>
      <c r="Q28" s="64"/>
      <c r="R28" s="65">
        <v>42515</v>
      </c>
      <c r="S28" s="305">
        <v>0</v>
      </c>
      <c r="T28" s="187">
        <v>3.1160000000000001</v>
      </c>
      <c r="U28" s="119">
        <v>2.9790000000000001</v>
      </c>
      <c r="V28" s="118">
        <v>2.919</v>
      </c>
      <c r="W28" s="120">
        <v>3.2839999999999998</v>
      </c>
      <c r="X28" s="179">
        <v>3.524</v>
      </c>
      <c r="Y28" s="179">
        <v>3.859</v>
      </c>
      <c r="Z28" s="361">
        <v>0</v>
      </c>
      <c r="AA28" s="188">
        <v>3.036</v>
      </c>
      <c r="AB28" s="104">
        <v>3.5979999999999999</v>
      </c>
      <c r="AC28" s="189">
        <v>3.7269999999999999</v>
      </c>
      <c r="AD28" s="342">
        <v>3.8769999999999998</v>
      </c>
      <c r="AE28" s="342">
        <v>4.2320000000000002</v>
      </c>
      <c r="AF28" s="307">
        <v>0</v>
      </c>
      <c r="AG28" s="190">
        <v>3.1230000000000002</v>
      </c>
      <c r="AH28" s="191">
        <v>3.4550000000000001</v>
      </c>
      <c r="AI28" s="192">
        <v>3.6680000000000001</v>
      </c>
      <c r="AJ28" s="193">
        <v>4.2629999999999999</v>
      </c>
      <c r="AK28" s="313">
        <v>0</v>
      </c>
      <c r="AL28" s="307">
        <v>0</v>
      </c>
      <c r="AM28" s="194">
        <v>3.7989999999999999</v>
      </c>
      <c r="AN28" s="105">
        <v>3.9169999999999998</v>
      </c>
      <c r="AO28" s="105">
        <v>4.0890000000000004</v>
      </c>
      <c r="AP28" s="316">
        <v>0</v>
      </c>
      <c r="AQ28" s="106">
        <v>3.2429999999999999</v>
      </c>
      <c r="AR28" s="121">
        <v>3.6</v>
      </c>
      <c r="AS28" s="107">
        <v>3.6259999999999999</v>
      </c>
      <c r="AT28" s="281">
        <v>3.9689999999999999</v>
      </c>
      <c r="AU28" s="279">
        <v>4.0679999999999996</v>
      </c>
      <c r="AV28" s="319">
        <v>0</v>
      </c>
      <c r="AW28" s="322">
        <v>0</v>
      </c>
      <c r="AX28" s="377">
        <v>3.4420000000000002</v>
      </c>
      <c r="AY28" s="376">
        <v>3.5590000000000002</v>
      </c>
      <c r="AZ28" s="376">
        <v>4.3250000000000002</v>
      </c>
      <c r="BA28" s="108">
        <v>2.8330000000000002</v>
      </c>
      <c r="BB28" s="108">
        <v>3.052</v>
      </c>
      <c r="BC28" s="108">
        <v>3.153</v>
      </c>
      <c r="BD28" s="129">
        <v>3.198</v>
      </c>
      <c r="BE28" s="205">
        <v>3.2879999999999998</v>
      </c>
      <c r="BF28" s="205">
        <v>3.6240000000000001</v>
      </c>
      <c r="BG28" s="232">
        <v>3.7629999999999999</v>
      </c>
      <c r="BH28" s="205">
        <v>4.37</v>
      </c>
      <c r="BI28" s="319">
        <v>0</v>
      </c>
      <c r="BJ28" s="326">
        <v>0</v>
      </c>
      <c r="BK28" s="327">
        <v>0</v>
      </c>
      <c r="BL28" s="366">
        <v>0</v>
      </c>
      <c r="BM28" s="109">
        <v>3.375</v>
      </c>
      <c r="BN28" s="109">
        <v>3.8730000000000002</v>
      </c>
      <c r="BO28" s="109">
        <v>3.9939999999999998</v>
      </c>
      <c r="BP28" s="122">
        <v>0</v>
      </c>
      <c r="BQ28" s="110">
        <v>2.9009999999999998</v>
      </c>
      <c r="BR28" s="334">
        <v>0</v>
      </c>
      <c r="BS28" s="335">
        <v>0</v>
      </c>
      <c r="BT28" s="369">
        <v>0</v>
      </c>
      <c r="BU28" s="123">
        <v>3.23</v>
      </c>
      <c r="BV28" s="111">
        <v>3.7439999999999998</v>
      </c>
      <c r="BW28" s="111">
        <v>3.9939999999999998</v>
      </c>
      <c r="BX28" s="111">
        <v>4.1829999999999998</v>
      </c>
      <c r="BY28" s="111">
        <v>4.2519999999999998</v>
      </c>
      <c r="BZ28" s="123">
        <v>4.7649999999999997</v>
      </c>
      <c r="CA28" s="339">
        <v>0</v>
      </c>
      <c r="CB28" s="124">
        <v>3.3359999999999999</v>
      </c>
      <c r="CC28" s="288">
        <v>4.0010000000000003</v>
      </c>
      <c r="CD28" s="112">
        <v>3.5220000000000002</v>
      </c>
      <c r="CE28" s="246">
        <v>4.01</v>
      </c>
    </row>
    <row r="29" spans="1:83" x14ac:dyDescent="0.25">
      <c r="A29" s="60">
        <v>42516</v>
      </c>
      <c r="B29" s="299">
        <v>0</v>
      </c>
      <c r="C29" s="300">
        <v>0</v>
      </c>
      <c r="D29" s="301">
        <v>0</v>
      </c>
      <c r="E29" s="301">
        <v>0</v>
      </c>
      <c r="F29" s="168">
        <v>2.117</v>
      </c>
      <c r="G29" s="168">
        <v>2.1269999999999998</v>
      </c>
      <c r="H29" s="168">
        <v>2.101</v>
      </c>
      <c r="I29" s="169">
        <v>2.1160000000000001</v>
      </c>
      <c r="J29" s="170">
        <v>2.181</v>
      </c>
      <c r="K29" s="167">
        <v>2.1970000000000001</v>
      </c>
      <c r="L29" s="171">
        <v>2.2720000000000002</v>
      </c>
      <c r="M29" s="171">
        <v>2.4889999999999999</v>
      </c>
      <c r="N29" s="171">
        <v>2.6669999999999998</v>
      </c>
      <c r="O29" s="171">
        <v>2.9459999999999997</v>
      </c>
      <c r="P29" s="65"/>
      <c r="Q29" s="64"/>
      <c r="R29" s="65">
        <v>42516</v>
      </c>
      <c r="S29" s="305">
        <v>0</v>
      </c>
      <c r="T29" s="187">
        <v>3.069</v>
      </c>
      <c r="U29" s="119">
        <v>2.8740000000000001</v>
      </c>
      <c r="V29" s="118">
        <v>2.88</v>
      </c>
      <c r="W29" s="120">
        <v>3.2309999999999999</v>
      </c>
      <c r="X29" s="179">
        <v>3.4710000000000001</v>
      </c>
      <c r="Y29" s="179">
        <v>3.8090000000000002</v>
      </c>
      <c r="Z29" s="361">
        <v>0</v>
      </c>
      <c r="AA29" s="188">
        <v>3.0489999999999999</v>
      </c>
      <c r="AB29" s="104">
        <v>3.54</v>
      </c>
      <c r="AC29" s="189">
        <v>3.677</v>
      </c>
      <c r="AD29" s="342">
        <v>3.8209999999999997</v>
      </c>
      <c r="AE29" s="342">
        <v>4.1820000000000004</v>
      </c>
      <c r="AF29" s="307">
        <v>0</v>
      </c>
      <c r="AG29" s="190">
        <v>3.0859999999999999</v>
      </c>
      <c r="AH29" s="191">
        <v>3.3940000000000001</v>
      </c>
      <c r="AI29" s="192">
        <v>3.617</v>
      </c>
      <c r="AJ29" s="193">
        <v>4.2169999999999996</v>
      </c>
      <c r="AK29" s="313">
        <v>0</v>
      </c>
      <c r="AL29" s="307">
        <v>0</v>
      </c>
      <c r="AM29" s="194">
        <v>3.746</v>
      </c>
      <c r="AN29" s="105">
        <v>3.8609999999999998</v>
      </c>
      <c r="AO29" s="105">
        <v>4.048</v>
      </c>
      <c r="AP29" s="316">
        <v>0</v>
      </c>
      <c r="AQ29" s="106">
        <v>3.1970000000000001</v>
      </c>
      <c r="AR29" s="121">
        <v>3.5030000000000001</v>
      </c>
      <c r="AS29" s="107">
        <v>3.5709999999999997</v>
      </c>
      <c r="AT29" s="281">
        <v>3.9079999999999999</v>
      </c>
      <c r="AU29" s="279">
        <v>4.0149999999999997</v>
      </c>
      <c r="AV29" s="319">
        <v>0</v>
      </c>
      <c r="AW29" s="322">
        <v>0</v>
      </c>
      <c r="AX29" s="377">
        <v>3.391</v>
      </c>
      <c r="AY29" s="376">
        <v>3.5110000000000001</v>
      </c>
      <c r="AZ29" s="376">
        <v>4.2759999999999998</v>
      </c>
      <c r="BA29" s="108">
        <v>2.7970000000000002</v>
      </c>
      <c r="BB29" s="108">
        <v>3.0070000000000001</v>
      </c>
      <c r="BC29" s="108">
        <v>3.0979999999999999</v>
      </c>
      <c r="BD29" s="129">
        <v>3.1459999999999999</v>
      </c>
      <c r="BE29" s="205">
        <v>3.2290000000000001</v>
      </c>
      <c r="BF29" s="205">
        <v>3.573</v>
      </c>
      <c r="BG29" s="232">
        <v>3.7170000000000001</v>
      </c>
      <c r="BH29" s="205">
        <v>4.3319999999999999</v>
      </c>
      <c r="BI29" s="319">
        <v>0</v>
      </c>
      <c r="BJ29" s="326">
        <v>0</v>
      </c>
      <c r="BK29" s="327">
        <v>0</v>
      </c>
      <c r="BL29" s="366">
        <v>0</v>
      </c>
      <c r="BM29" s="109">
        <v>3.319</v>
      </c>
      <c r="BN29" s="109">
        <v>3.8170000000000002</v>
      </c>
      <c r="BO29" s="109">
        <v>3.9409999999999998</v>
      </c>
      <c r="BP29" s="122">
        <v>0</v>
      </c>
      <c r="BQ29" s="110">
        <v>2.855</v>
      </c>
      <c r="BR29" s="334">
        <v>0</v>
      </c>
      <c r="BS29" s="335">
        <v>0</v>
      </c>
      <c r="BT29" s="369">
        <v>0</v>
      </c>
      <c r="BU29" s="123">
        <v>3.1880000000000002</v>
      </c>
      <c r="BV29" s="111">
        <v>3.6930000000000001</v>
      </c>
      <c r="BW29" s="111">
        <v>3.948</v>
      </c>
      <c r="BX29" s="111">
        <v>4.1440000000000001</v>
      </c>
      <c r="BY29" s="111">
        <v>4.2220000000000004</v>
      </c>
      <c r="BZ29" s="123">
        <v>4.7370000000000001</v>
      </c>
      <c r="CA29" s="339">
        <v>0</v>
      </c>
      <c r="CB29" s="124">
        <v>3.2949999999999999</v>
      </c>
      <c r="CC29" s="288">
        <v>3.956</v>
      </c>
      <c r="CD29" s="112">
        <v>3.4689999999999999</v>
      </c>
      <c r="CE29" s="246">
        <v>3.9550000000000001</v>
      </c>
    </row>
    <row r="30" spans="1:83" x14ac:dyDescent="0.25">
      <c r="A30" s="60">
        <v>42517</v>
      </c>
      <c r="B30" s="299">
        <v>0</v>
      </c>
      <c r="C30" s="300">
        <v>0</v>
      </c>
      <c r="D30" s="301">
        <v>0</v>
      </c>
      <c r="E30" s="301">
        <v>0</v>
      </c>
      <c r="F30" s="168">
        <v>2.1019999999999999</v>
      </c>
      <c r="G30" s="168">
        <v>2.1080000000000001</v>
      </c>
      <c r="H30" s="168">
        <v>2.073</v>
      </c>
      <c r="I30" s="169">
        <v>2.089</v>
      </c>
      <c r="J30" s="170">
        <v>2.1179999999999999</v>
      </c>
      <c r="K30" s="167">
        <v>2.1419999999999999</v>
      </c>
      <c r="L30" s="171">
        <v>2.2069999999999999</v>
      </c>
      <c r="M30" s="171">
        <v>2.4340000000000002</v>
      </c>
      <c r="N30" s="171">
        <v>2.5750000000000002</v>
      </c>
      <c r="O30" s="171">
        <v>2.867</v>
      </c>
      <c r="P30" s="64"/>
      <c r="Q30" s="64"/>
      <c r="R30" s="65">
        <v>42517</v>
      </c>
      <c r="S30" s="305">
        <v>0</v>
      </c>
      <c r="T30" s="187">
        <v>3.0710000000000002</v>
      </c>
      <c r="U30" s="119">
        <v>2.8730000000000002</v>
      </c>
      <c r="V30" s="118">
        <v>2.8839999999999999</v>
      </c>
      <c r="W30" s="120">
        <v>3.2120000000000002</v>
      </c>
      <c r="X30" s="179">
        <v>3.45</v>
      </c>
      <c r="Y30" s="179">
        <v>3.7919999999999998</v>
      </c>
      <c r="Z30" s="361">
        <v>0</v>
      </c>
      <c r="AA30" s="188">
        <v>3.0350000000000001</v>
      </c>
      <c r="AB30" s="104">
        <v>3.5209999999999999</v>
      </c>
      <c r="AC30" s="189">
        <v>3.6509999999999998</v>
      </c>
      <c r="AD30" s="342">
        <v>3.8079999999999998</v>
      </c>
      <c r="AE30" s="342">
        <v>4.1630000000000003</v>
      </c>
      <c r="AF30" s="307">
        <v>0</v>
      </c>
      <c r="AG30" s="190">
        <v>3.0760000000000001</v>
      </c>
      <c r="AH30" s="191">
        <v>3.3759999999999999</v>
      </c>
      <c r="AI30" s="192">
        <v>3.5979999999999999</v>
      </c>
      <c r="AJ30" s="193">
        <v>4.1980000000000004</v>
      </c>
      <c r="AK30" s="313">
        <v>0</v>
      </c>
      <c r="AL30" s="307">
        <v>0</v>
      </c>
      <c r="AM30" s="194">
        <v>3.7250000000000001</v>
      </c>
      <c r="AN30" s="105">
        <v>3.84</v>
      </c>
      <c r="AO30" s="105">
        <v>4.0289999999999999</v>
      </c>
      <c r="AP30" s="316">
        <v>0</v>
      </c>
      <c r="AQ30" s="106">
        <v>3.198</v>
      </c>
      <c r="AR30" s="121">
        <v>3.5460000000000003</v>
      </c>
      <c r="AS30" s="107">
        <v>3.5579999999999998</v>
      </c>
      <c r="AT30" s="281">
        <v>3.8919999999999999</v>
      </c>
      <c r="AU30" s="279">
        <v>3.9969999999999999</v>
      </c>
      <c r="AV30" s="319">
        <v>0</v>
      </c>
      <c r="AW30" s="322">
        <v>0</v>
      </c>
      <c r="AX30" s="377">
        <v>3.383</v>
      </c>
      <c r="AY30" s="376">
        <v>3.4939999999999998</v>
      </c>
      <c r="AZ30" s="376">
        <v>4.258</v>
      </c>
      <c r="BA30" s="108">
        <v>2.7890000000000001</v>
      </c>
      <c r="BB30" s="108">
        <v>2.9870000000000001</v>
      </c>
      <c r="BC30" s="108">
        <v>3.0790000000000002</v>
      </c>
      <c r="BD30" s="129">
        <v>3.1259999999999999</v>
      </c>
      <c r="BE30" s="205">
        <v>3.2090000000000001</v>
      </c>
      <c r="BF30" s="205">
        <v>3.556</v>
      </c>
      <c r="BG30" s="232">
        <v>3.6989999999999998</v>
      </c>
      <c r="BH30" s="205">
        <v>4.3220000000000001</v>
      </c>
      <c r="BI30" s="319">
        <v>0</v>
      </c>
      <c r="BJ30" s="326">
        <v>0</v>
      </c>
      <c r="BK30" s="327">
        <v>0</v>
      </c>
      <c r="BL30" s="366">
        <v>0</v>
      </c>
      <c r="BM30" s="109">
        <v>3.3</v>
      </c>
      <c r="BN30" s="109">
        <v>3.8</v>
      </c>
      <c r="BO30" s="109">
        <v>3.9159999999999999</v>
      </c>
      <c r="BP30" s="122">
        <v>0</v>
      </c>
      <c r="BQ30" s="110">
        <v>2.8490000000000002</v>
      </c>
      <c r="BR30" s="334">
        <v>0</v>
      </c>
      <c r="BS30" s="335">
        <v>0</v>
      </c>
      <c r="BT30" s="369">
        <v>0</v>
      </c>
      <c r="BU30" s="123">
        <v>3.18</v>
      </c>
      <c r="BV30" s="111">
        <v>3.6749999999999998</v>
      </c>
      <c r="BW30" s="111">
        <v>3.927</v>
      </c>
      <c r="BX30" s="111">
        <v>4.1260000000000003</v>
      </c>
      <c r="BY30" s="111">
        <v>4.2030000000000003</v>
      </c>
      <c r="BZ30" s="123">
        <v>4.7210000000000001</v>
      </c>
      <c r="CA30" s="339">
        <v>0</v>
      </c>
      <c r="CB30" s="124">
        <v>3.2730000000000001</v>
      </c>
      <c r="CC30" s="288">
        <v>3.9359999999999999</v>
      </c>
      <c r="CD30" s="112">
        <v>3.4510000000000001</v>
      </c>
      <c r="CE30" s="246">
        <v>3.9350000000000001</v>
      </c>
    </row>
    <row r="31" spans="1:83" x14ac:dyDescent="0.25">
      <c r="A31" s="60">
        <v>42520</v>
      </c>
      <c r="B31" s="299">
        <v>0</v>
      </c>
      <c r="C31" s="300">
        <v>0</v>
      </c>
      <c r="D31" s="301">
        <v>0</v>
      </c>
      <c r="E31" s="301">
        <v>0</v>
      </c>
      <c r="F31" s="168">
        <v>2.1189999999999998</v>
      </c>
      <c r="G31" s="168">
        <v>2.129</v>
      </c>
      <c r="H31" s="168">
        <v>2.1070000000000002</v>
      </c>
      <c r="I31" s="169">
        <v>2.113</v>
      </c>
      <c r="J31" s="170">
        <v>2.1390000000000002</v>
      </c>
      <c r="K31" s="167">
        <v>2.1629999999999998</v>
      </c>
      <c r="L31" s="171">
        <v>2.2280000000000002</v>
      </c>
      <c r="M31" s="171">
        <v>2.456</v>
      </c>
      <c r="N31" s="171">
        <v>2.5979999999999999</v>
      </c>
      <c r="O31" s="171">
        <v>2.8929999999999998</v>
      </c>
      <c r="P31" s="64"/>
      <c r="Q31" s="64"/>
      <c r="R31" s="65">
        <v>42520</v>
      </c>
      <c r="S31" s="305">
        <v>0</v>
      </c>
      <c r="T31" s="187">
        <v>3.081</v>
      </c>
      <c r="U31" s="119">
        <v>2.89</v>
      </c>
      <c r="V31" s="118">
        <v>2.895</v>
      </c>
      <c r="W31" s="120">
        <v>3.2439999999999998</v>
      </c>
      <c r="X31" s="179">
        <v>3.49</v>
      </c>
      <c r="Y31" s="179">
        <v>3.8250000000000002</v>
      </c>
      <c r="Z31" s="361">
        <v>0</v>
      </c>
      <c r="AA31" s="188">
        <v>3.0569999999999999</v>
      </c>
      <c r="AB31" s="104">
        <v>3.5449999999999999</v>
      </c>
      <c r="AC31" s="189">
        <v>3.6790000000000003</v>
      </c>
      <c r="AD31" s="342">
        <v>3.8529999999999998</v>
      </c>
      <c r="AE31" s="342">
        <v>4.1849999999999996</v>
      </c>
      <c r="AF31" s="307">
        <v>0</v>
      </c>
      <c r="AG31" s="190">
        <v>3.0990000000000002</v>
      </c>
      <c r="AH31" s="191">
        <v>3.407</v>
      </c>
      <c r="AI31" s="192">
        <v>3.6269999999999998</v>
      </c>
      <c r="AJ31" s="193">
        <v>4.2290000000000001</v>
      </c>
      <c r="AK31" s="313">
        <v>0</v>
      </c>
      <c r="AL31" s="307">
        <v>0</v>
      </c>
      <c r="AM31" s="194">
        <v>3.7490000000000001</v>
      </c>
      <c r="AN31" s="105">
        <v>3.8820000000000001</v>
      </c>
      <c r="AO31" s="105">
        <v>4.1059999999999999</v>
      </c>
      <c r="AP31" s="316">
        <v>0</v>
      </c>
      <c r="AQ31" s="106">
        <v>3.2189999999999999</v>
      </c>
      <c r="AR31" s="121">
        <v>3.5270000000000001</v>
      </c>
      <c r="AS31" s="107">
        <v>3.589</v>
      </c>
      <c r="AT31" s="281">
        <v>3.931</v>
      </c>
      <c r="AU31" s="279">
        <v>4.0250000000000004</v>
      </c>
      <c r="AV31" s="319">
        <v>0</v>
      </c>
      <c r="AW31" s="322">
        <v>0</v>
      </c>
      <c r="AX31" s="377">
        <v>3.4060000000000001</v>
      </c>
      <c r="AY31" s="376">
        <v>3.5230000000000001</v>
      </c>
      <c r="AZ31" s="376">
        <v>4.2889999999999997</v>
      </c>
      <c r="BA31" s="108">
        <v>2.8149999999999999</v>
      </c>
      <c r="BB31" s="108">
        <v>3.0350000000000001</v>
      </c>
      <c r="BC31" s="108">
        <v>3.1310000000000002</v>
      </c>
      <c r="BD31" s="129">
        <v>3.157</v>
      </c>
      <c r="BE31" s="205">
        <v>3.2679999999999998</v>
      </c>
      <c r="BF31" s="205">
        <v>3.581</v>
      </c>
      <c r="BG31" s="232">
        <v>3.7560000000000002</v>
      </c>
      <c r="BH31" s="205">
        <v>4.3529999999999998</v>
      </c>
      <c r="BI31" s="319">
        <v>0</v>
      </c>
      <c r="BJ31" s="326">
        <v>0</v>
      </c>
      <c r="BK31" s="327">
        <v>0</v>
      </c>
      <c r="BL31" s="366">
        <v>0</v>
      </c>
      <c r="BM31" s="109">
        <v>3.3210000000000002</v>
      </c>
      <c r="BN31" s="109">
        <v>3.8279999999999998</v>
      </c>
      <c r="BO31" s="109">
        <v>3.94</v>
      </c>
      <c r="BP31" s="122">
        <v>0</v>
      </c>
      <c r="BQ31" s="110">
        <v>2.8719999999999999</v>
      </c>
      <c r="BR31" s="334">
        <v>0</v>
      </c>
      <c r="BS31" s="335">
        <v>0</v>
      </c>
      <c r="BT31" s="369">
        <v>0</v>
      </c>
      <c r="BU31" s="123">
        <v>3.2050000000000001</v>
      </c>
      <c r="BV31" s="111">
        <v>3.734</v>
      </c>
      <c r="BW31" s="111">
        <v>3.9710000000000001</v>
      </c>
      <c r="BX31" s="111">
        <v>4.16</v>
      </c>
      <c r="BY31" s="111">
        <v>4.2249999999999996</v>
      </c>
      <c r="BZ31" s="123">
        <v>4.7469999999999999</v>
      </c>
      <c r="CA31" s="339">
        <v>0</v>
      </c>
      <c r="CB31" s="124">
        <v>3.2989999999999999</v>
      </c>
      <c r="CC31" s="288">
        <v>3.9769999999999999</v>
      </c>
      <c r="CD31" s="112">
        <v>3.4620000000000002</v>
      </c>
      <c r="CE31" s="246">
        <v>3.9649999999999999</v>
      </c>
    </row>
    <row r="32" spans="1:83" x14ac:dyDescent="0.25">
      <c r="A32" s="60">
        <v>42521</v>
      </c>
      <c r="B32" s="299">
        <v>0</v>
      </c>
      <c r="C32" s="300">
        <v>0</v>
      </c>
      <c r="D32" s="301">
        <v>0</v>
      </c>
      <c r="E32" s="301">
        <v>0</v>
      </c>
      <c r="F32" s="168">
        <v>2.133</v>
      </c>
      <c r="G32" s="168">
        <v>2.141</v>
      </c>
      <c r="H32" s="168">
        <v>2.1150000000000002</v>
      </c>
      <c r="I32" s="169">
        <v>2.121</v>
      </c>
      <c r="J32" s="170">
        <v>2.1480000000000001</v>
      </c>
      <c r="K32" s="167">
        <v>2.1749999999999998</v>
      </c>
      <c r="L32" s="171">
        <v>2.2480000000000002</v>
      </c>
      <c r="M32" s="171">
        <v>2.4779999999999998</v>
      </c>
      <c r="N32" s="171">
        <v>2.6189999999999998</v>
      </c>
      <c r="O32" s="171">
        <v>2.911</v>
      </c>
      <c r="P32" s="64"/>
      <c r="Q32" s="64"/>
      <c r="R32" s="65">
        <v>42521</v>
      </c>
      <c r="S32" s="305">
        <v>0</v>
      </c>
      <c r="T32" s="187">
        <v>3.1059999999999999</v>
      </c>
      <c r="U32" s="119">
        <v>2.91</v>
      </c>
      <c r="V32" s="118">
        <v>2.9249999999999998</v>
      </c>
      <c r="W32" s="120">
        <v>3.2640000000000002</v>
      </c>
      <c r="X32" s="179">
        <v>3.5129999999999999</v>
      </c>
      <c r="Y32" s="179">
        <v>3.8570000000000002</v>
      </c>
      <c r="Z32" s="361">
        <v>0</v>
      </c>
      <c r="AA32" s="188">
        <v>3.073</v>
      </c>
      <c r="AB32" s="104">
        <v>3.5709999999999997</v>
      </c>
      <c r="AC32" s="189">
        <v>3.7050000000000001</v>
      </c>
      <c r="AD32" s="342">
        <v>3.8849999999999998</v>
      </c>
      <c r="AE32" s="342">
        <v>4.2270000000000003</v>
      </c>
      <c r="AF32" s="307">
        <v>0</v>
      </c>
      <c r="AG32" s="190">
        <v>3.117</v>
      </c>
      <c r="AH32" s="191">
        <v>3.4249999999999998</v>
      </c>
      <c r="AI32" s="192">
        <v>3.649</v>
      </c>
      <c r="AJ32" s="193">
        <v>4.2640000000000002</v>
      </c>
      <c r="AK32" s="313">
        <v>0</v>
      </c>
      <c r="AL32" s="307">
        <v>0</v>
      </c>
      <c r="AM32" s="194">
        <v>3.778</v>
      </c>
      <c r="AN32" s="105">
        <v>3.911</v>
      </c>
      <c r="AO32" s="105">
        <v>4.1289999999999996</v>
      </c>
      <c r="AP32" s="316">
        <v>0</v>
      </c>
      <c r="AQ32" s="106">
        <v>3.2450000000000001</v>
      </c>
      <c r="AR32" s="121">
        <v>3.5880000000000001</v>
      </c>
      <c r="AS32" s="107">
        <v>3.605</v>
      </c>
      <c r="AT32" s="281">
        <v>3.9489999999999998</v>
      </c>
      <c r="AU32" s="279">
        <v>4.0579999999999998</v>
      </c>
      <c r="AV32" s="319">
        <v>0</v>
      </c>
      <c r="AW32" s="322">
        <v>0</v>
      </c>
      <c r="AX32" s="377">
        <v>3.4289999999999998</v>
      </c>
      <c r="AY32" s="376">
        <v>3.5409999999999999</v>
      </c>
      <c r="AZ32" s="376">
        <v>4.3230000000000004</v>
      </c>
      <c r="BA32" s="108">
        <v>2.84</v>
      </c>
      <c r="BB32" s="108">
        <v>3.0369999999999999</v>
      </c>
      <c r="BC32" s="108">
        <v>3.129</v>
      </c>
      <c r="BD32" s="129">
        <v>3.1779999999999999</v>
      </c>
      <c r="BE32" s="205">
        <v>3.2640000000000002</v>
      </c>
      <c r="BF32" s="205">
        <v>3.6120000000000001</v>
      </c>
      <c r="BG32" s="232">
        <v>3.7650000000000001</v>
      </c>
      <c r="BH32" s="205">
        <v>4.391</v>
      </c>
      <c r="BI32" s="319">
        <v>0</v>
      </c>
      <c r="BJ32" s="326">
        <v>0</v>
      </c>
      <c r="BK32" s="327">
        <v>0</v>
      </c>
      <c r="BL32" s="366">
        <v>0</v>
      </c>
      <c r="BM32" s="109">
        <v>3.3420000000000001</v>
      </c>
      <c r="BN32" s="109">
        <v>3.8580000000000001</v>
      </c>
      <c r="BO32" s="109">
        <v>3.9779999999999998</v>
      </c>
      <c r="BP32" s="122">
        <v>0</v>
      </c>
      <c r="BQ32" s="110">
        <v>2.8980000000000001</v>
      </c>
      <c r="BR32" s="334">
        <v>0</v>
      </c>
      <c r="BS32" s="335">
        <v>0</v>
      </c>
      <c r="BT32" s="369">
        <v>0</v>
      </c>
      <c r="BU32" s="123">
        <v>3.2269999999999999</v>
      </c>
      <c r="BV32" s="111">
        <v>3.726</v>
      </c>
      <c r="BW32" s="111">
        <v>3.9990000000000001</v>
      </c>
      <c r="BX32" s="111">
        <v>4.1900000000000004</v>
      </c>
      <c r="BY32" s="111">
        <v>4.2670000000000003</v>
      </c>
      <c r="BZ32" s="123">
        <v>4.7889999999999997</v>
      </c>
      <c r="CA32" s="339">
        <v>0</v>
      </c>
      <c r="CB32" s="124">
        <v>3.3250000000000002</v>
      </c>
      <c r="CC32" s="288">
        <v>4.0129999999999999</v>
      </c>
      <c r="CD32" s="112">
        <v>3.4790000000000001</v>
      </c>
      <c r="CE32" s="246">
        <v>3.9969999999999999</v>
      </c>
    </row>
    <row r="33" spans="1:83" x14ac:dyDescent="0.25">
      <c r="A33" s="60" t="s">
        <v>238</v>
      </c>
      <c r="B33" s="302">
        <v>0</v>
      </c>
      <c r="C33" s="302">
        <v>0</v>
      </c>
      <c r="D33" s="303">
        <v>0</v>
      </c>
      <c r="E33" s="303">
        <v>0</v>
      </c>
      <c r="F33" s="172">
        <v>0</v>
      </c>
      <c r="G33" s="172">
        <v>0</v>
      </c>
      <c r="H33" s="173">
        <v>0</v>
      </c>
      <c r="I33" s="174">
        <v>0</v>
      </c>
      <c r="J33" s="175">
        <v>0</v>
      </c>
      <c r="K33" s="176">
        <v>0</v>
      </c>
      <c r="L33" s="177">
        <v>0</v>
      </c>
      <c r="M33" s="177">
        <v>0</v>
      </c>
      <c r="N33" s="177">
        <v>0</v>
      </c>
      <c r="O33" s="177">
        <v>0</v>
      </c>
      <c r="P33" s="64"/>
      <c r="Q33" s="64"/>
      <c r="R33" s="65" t="s">
        <v>238</v>
      </c>
      <c r="S33" s="306">
        <v>0</v>
      </c>
      <c r="T33" s="249">
        <v>0</v>
      </c>
      <c r="U33" s="250">
        <v>0</v>
      </c>
      <c r="V33" s="251">
        <v>0</v>
      </c>
      <c r="W33" s="252">
        <v>0</v>
      </c>
      <c r="X33" s="253">
        <v>0</v>
      </c>
      <c r="Y33" s="253">
        <v>0</v>
      </c>
      <c r="Z33" s="362">
        <v>0</v>
      </c>
      <c r="AA33" s="254">
        <v>0</v>
      </c>
      <c r="AB33" s="255">
        <v>0</v>
      </c>
      <c r="AC33" s="256">
        <v>0</v>
      </c>
      <c r="AD33" s="343">
        <v>0</v>
      </c>
      <c r="AE33" s="343">
        <v>0</v>
      </c>
      <c r="AF33" s="308">
        <v>0</v>
      </c>
      <c r="AG33" s="257">
        <v>0</v>
      </c>
      <c r="AH33" s="258">
        <v>0</v>
      </c>
      <c r="AI33" s="259">
        <v>0</v>
      </c>
      <c r="AJ33" s="260">
        <v>0</v>
      </c>
      <c r="AK33" s="314">
        <v>0</v>
      </c>
      <c r="AL33" s="308">
        <v>0</v>
      </c>
      <c r="AM33" s="261">
        <v>0</v>
      </c>
      <c r="AN33" s="262">
        <v>0</v>
      </c>
      <c r="AO33" s="262">
        <v>0</v>
      </c>
      <c r="AP33" s="317">
        <v>0</v>
      </c>
      <c r="AQ33" s="263">
        <v>0</v>
      </c>
      <c r="AR33" s="264">
        <v>0</v>
      </c>
      <c r="AS33" s="265">
        <v>0</v>
      </c>
      <c r="AT33" s="282">
        <v>0</v>
      </c>
      <c r="AU33" s="277">
        <v>0</v>
      </c>
      <c r="AV33" s="320">
        <v>0</v>
      </c>
      <c r="AW33" s="323">
        <v>0</v>
      </c>
      <c r="AX33" s="378">
        <v>0</v>
      </c>
      <c r="AY33" s="379">
        <v>0</v>
      </c>
      <c r="AZ33" s="380">
        <v>0</v>
      </c>
      <c r="BA33" s="266">
        <v>0</v>
      </c>
      <c r="BB33" s="266">
        <v>0</v>
      </c>
      <c r="BC33" s="266">
        <v>0</v>
      </c>
      <c r="BD33" s="267">
        <v>0</v>
      </c>
      <c r="BE33" s="268">
        <v>0</v>
      </c>
      <c r="BF33" s="268">
        <v>0</v>
      </c>
      <c r="BG33" s="269">
        <v>0</v>
      </c>
      <c r="BH33" s="268">
        <v>0</v>
      </c>
      <c r="BI33" s="320">
        <v>0</v>
      </c>
      <c r="BJ33" s="328">
        <v>0</v>
      </c>
      <c r="BK33" s="329">
        <v>0</v>
      </c>
      <c r="BL33" s="367">
        <v>0</v>
      </c>
      <c r="BM33" s="270">
        <v>0</v>
      </c>
      <c r="BN33" s="270">
        <v>0</v>
      </c>
      <c r="BO33" s="270">
        <v>0</v>
      </c>
      <c r="BP33" s="271">
        <v>0</v>
      </c>
      <c r="BQ33" s="272">
        <v>0</v>
      </c>
      <c r="BR33" s="336">
        <v>0</v>
      </c>
      <c r="BS33" s="337">
        <v>0</v>
      </c>
      <c r="BT33" s="370">
        <v>0</v>
      </c>
      <c r="BU33" s="274">
        <v>0</v>
      </c>
      <c r="BV33" s="273">
        <v>0</v>
      </c>
      <c r="BW33" s="273">
        <v>0</v>
      </c>
      <c r="BX33" s="273">
        <v>0</v>
      </c>
      <c r="BY33" s="273">
        <v>0</v>
      </c>
      <c r="BZ33" s="289">
        <v>0</v>
      </c>
      <c r="CA33" s="340">
        <v>0</v>
      </c>
      <c r="CB33" s="275">
        <v>0</v>
      </c>
      <c r="CC33" s="354">
        <v>0</v>
      </c>
      <c r="CD33" s="276">
        <v>0</v>
      </c>
      <c r="CE33" s="247">
        <v>0</v>
      </c>
    </row>
    <row r="34" spans="1:83" x14ac:dyDescent="0.25">
      <c r="B34" s="70"/>
      <c r="D34" s="32"/>
      <c r="E34" s="32"/>
      <c r="F34" s="32"/>
      <c r="G34" s="32"/>
      <c r="H34" s="71"/>
      <c r="I34" s="21"/>
      <c r="J34" s="21"/>
      <c r="P34" s="2"/>
    </row>
    <row r="35" spans="1:83" x14ac:dyDescent="0.25">
      <c r="B35" s="409" t="s">
        <v>6</v>
      </c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1"/>
      <c r="P35" s="33"/>
      <c r="Q35" s="34"/>
      <c r="S35" s="399" t="s">
        <v>6</v>
      </c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0"/>
      <c r="AV35" s="400"/>
      <c r="AW35" s="400"/>
      <c r="AX35" s="400"/>
      <c r="AY35" s="400"/>
      <c r="AZ35" s="400"/>
      <c r="BA35" s="400"/>
      <c r="BB35" s="400"/>
      <c r="BC35" s="400"/>
      <c r="BD35" s="400"/>
      <c r="BE35" s="400"/>
      <c r="BF35" s="400"/>
      <c r="BG35" s="400"/>
      <c r="BH35" s="400"/>
      <c r="BI35" s="400"/>
      <c r="BJ35" s="400"/>
      <c r="BK35" s="400"/>
      <c r="BL35" s="400"/>
      <c r="BM35" s="400"/>
      <c r="BN35" s="400"/>
      <c r="BO35" s="400"/>
      <c r="BP35" s="400"/>
      <c r="BQ35" s="400"/>
      <c r="BR35" s="400"/>
      <c r="BS35" s="400"/>
      <c r="BT35" s="400"/>
      <c r="BU35" s="400"/>
      <c r="BV35" s="400"/>
      <c r="BW35" s="400"/>
      <c r="BX35" s="400"/>
      <c r="BY35" s="400"/>
      <c r="BZ35" s="400"/>
      <c r="CA35" s="400"/>
      <c r="CB35" s="400"/>
      <c r="CC35" s="400"/>
      <c r="CD35" s="400"/>
      <c r="CE35" s="401"/>
    </row>
    <row r="36" spans="1:83" x14ac:dyDescent="0.25">
      <c r="B36" s="412" t="s">
        <v>185</v>
      </c>
      <c r="C36" s="413"/>
      <c r="D36" s="413"/>
      <c r="E36" s="414"/>
      <c r="F36" s="414"/>
      <c r="G36" s="413"/>
      <c r="H36" s="413"/>
      <c r="I36" s="413"/>
      <c r="J36" s="413"/>
      <c r="K36" s="413"/>
      <c r="L36" s="413"/>
      <c r="M36" s="413"/>
      <c r="N36" s="413"/>
      <c r="O36" s="415"/>
      <c r="P36" s="35"/>
      <c r="Q36" s="36"/>
      <c r="S36" s="402" t="s">
        <v>186</v>
      </c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3"/>
      <c r="AU36" s="403"/>
      <c r="AV36" s="403"/>
      <c r="AW36" s="403"/>
      <c r="AX36" s="403"/>
      <c r="AY36" s="403"/>
      <c r="AZ36" s="403"/>
      <c r="BA36" s="403"/>
      <c r="BB36" s="403"/>
      <c r="BC36" s="403"/>
      <c r="BD36" s="403"/>
      <c r="BE36" s="403"/>
      <c r="BF36" s="403"/>
      <c r="BG36" s="403"/>
      <c r="BH36" s="403"/>
      <c r="BI36" s="403"/>
      <c r="BJ36" s="403"/>
      <c r="BK36" s="403"/>
      <c r="BL36" s="403"/>
      <c r="BM36" s="403"/>
      <c r="BN36" s="403"/>
      <c r="BO36" s="404"/>
      <c r="BP36" s="403"/>
      <c r="BQ36" s="403"/>
      <c r="BR36" s="403"/>
      <c r="BS36" s="403"/>
      <c r="BT36" s="403"/>
      <c r="BU36" s="403"/>
      <c r="BV36" s="403"/>
      <c r="BW36" s="403"/>
      <c r="BX36" s="403"/>
      <c r="BY36" s="403"/>
      <c r="BZ36" s="403"/>
      <c r="CA36" s="403"/>
      <c r="CB36" s="403"/>
      <c r="CC36" s="403"/>
      <c r="CD36" s="403"/>
      <c r="CE36" s="405"/>
    </row>
    <row r="37" spans="1:83" x14ac:dyDescent="0.25">
      <c r="A37" s="200" t="str">
        <f>A7</f>
        <v>Security name</v>
      </c>
      <c r="B37" s="58" t="str">
        <f>B7</f>
        <v>NZGB 6 11/15/11</v>
      </c>
      <c r="C37" s="72" t="str">
        <f t="shared" ref="C37:N37" si="0">C7</f>
        <v>NZGB 6 1/2 04/15/13</v>
      </c>
      <c r="D37" s="58" t="str">
        <f t="shared" si="0"/>
        <v>NZGB 6 04/15/15</v>
      </c>
      <c r="E37" s="58" t="str">
        <f>E7</f>
        <v>NZTB 0 03/02/16</v>
      </c>
      <c r="F37" s="58" t="str">
        <f t="shared" ref="F37:G37" si="1">F7</f>
        <v>NZTB 0 09/14/16</v>
      </c>
      <c r="G37" s="58" t="str">
        <f t="shared" si="1"/>
        <v>NZTB 0 04/26/17</v>
      </c>
      <c r="H37" s="72" t="str">
        <f t="shared" si="0"/>
        <v>NZGB 6 12/15/17</v>
      </c>
      <c r="I37" s="88" t="str">
        <f t="shared" si="0"/>
        <v>NZGB 5 03/15/19</v>
      </c>
      <c r="J37" s="58" t="str">
        <f t="shared" si="0"/>
        <v>NZGB 3 04/15/20</v>
      </c>
      <c r="K37" s="117" t="str">
        <f t="shared" si="0"/>
        <v>NZGB 6 05/15/21</v>
      </c>
      <c r="L37" s="117" t="str">
        <f t="shared" si="0"/>
        <v>NZGB 5 1/2 04/15/23</v>
      </c>
      <c r="M37" s="117" t="str">
        <f t="shared" si="0"/>
        <v>NZGB 2 3/4 04/15/25</v>
      </c>
      <c r="N37" s="117" t="str">
        <f t="shared" si="0"/>
        <v>NZGB 4 1/2 04/15/27</v>
      </c>
      <c r="O37" s="117" t="str">
        <f t="shared" ref="O37" si="2">O7</f>
        <v>NZGB 3 1/2 04/14/33</v>
      </c>
      <c r="P37" s="55"/>
      <c r="Q37" s="55"/>
      <c r="R37" s="199" t="str">
        <f t="shared" ref="R37:S37" si="3">R7</f>
        <v>Security name</v>
      </c>
      <c r="S37" s="88" t="str">
        <f t="shared" si="3"/>
        <v>AIANZ 7 1/4 11/07/15</v>
      </c>
      <c r="T37" s="88" t="str">
        <f t="shared" ref="T37:CE37" si="4">T7</f>
        <v>AIANZ 8 08/10/16</v>
      </c>
      <c r="U37" s="88" t="str">
        <f t="shared" si="4"/>
        <v>AIANZ 8 11/15/16</v>
      </c>
      <c r="V37" s="88" t="str">
        <f t="shared" si="4"/>
        <v>AIANZ 5.47 10/17/17</v>
      </c>
      <c r="W37" s="88" t="str">
        <f t="shared" si="4"/>
        <v>AIANZ 4.73 12/13/19</v>
      </c>
      <c r="X37" s="88" t="str">
        <f t="shared" si="4"/>
        <v>AIANZ 5.52 05/28/21</v>
      </c>
      <c r="Y37" s="88" t="str">
        <f t="shared" ref="Y37" si="5">Y7</f>
        <v>AIANZ 4.28 11/09/22</v>
      </c>
      <c r="Z37" s="88" t="str">
        <f t="shared" si="4"/>
        <v>GENEPO 7.65 03/15/16</v>
      </c>
      <c r="AA37" s="88" t="str">
        <f t="shared" si="4"/>
        <v>GENEPO 7.185 09/15/16</v>
      </c>
      <c r="AB37" s="88" t="str">
        <f t="shared" si="4"/>
        <v>GENEPO 5.205 11/01/19</v>
      </c>
      <c r="AC37" s="88" t="str">
        <f t="shared" si="4"/>
        <v>GENEPO 8.3 06/23/20</v>
      </c>
      <c r="AD37" s="88" t="str">
        <f t="shared" ref="AD37" si="6">AD7</f>
        <v>GENEPO 4.14 03/18/22</v>
      </c>
      <c r="AE37" s="88" t="str">
        <f t="shared" si="4"/>
        <v>GENEPO 5.81 03/08/23</v>
      </c>
      <c r="AF37" s="88" t="str">
        <f t="shared" si="4"/>
        <v>MRPNZ 8.36 05/15/13</v>
      </c>
      <c r="AG37" s="88" t="str">
        <f t="shared" si="4"/>
        <v>MRPNZ 7.55 10/12/16</v>
      </c>
      <c r="AH37" s="88" t="str">
        <f t="shared" si="4"/>
        <v>MRPNZ 5.029 03/06/19</v>
      </c>
      <c r="AI37" s="88" t="str">
        <f t="shared" si="4"/>
        <v>MRPNZ 8.21 02/11/20</v>
      </c>
      <c r="AJ37" s="88" t="str">
        <f t="shared" si="4"/>
        <v>MRPNZ 5.793 03/06/23</v>
      </c>
      <c r="AK37" s="88" t="str">
        <f t="shared" si="4"/>
        <v>VCTNZ 7.8 10/15/14</v>
      </c>
      <c r="AL37" s="88" t="str">
        <f t="shared" si="4"/>
        <v>WIANZ 7 1/2 11/15/13</v>
      </c>
      <c r="AM37" s="88" t="str">
        <f t="shared" si="4"/>
        <v>WIANZ 5.27 06/11/20</v>
      </c>
      <c r="AN37" s="88" t="str">
        <f t="shared" si="4"/>
        <v>WIANZ 6 1/4 05/15/21</v>
      </c>
      <c r="AO37" s="88" t="str">
        <f t="shared" ref="AO37" si="7">AO7</f>
        <v>WIANZ 4 1/4 05/12/23</v>
      </c>
      <c r="AP37" s="88" t="str">
        <f t="shared" si="4"/>
        <v>CENNZ 8 05/15/14</v>
      </c>
      <c r="AQ37" s="88" t="str">
        <f t="shared" si="4"/>
        <v>CENNZ 7.855 04/13/17</v>
      </c>
      <c r="AR37" s="88" t="str">
        <f t="shared" si="4"/>
        <v>CENNZ 4.8 05/24/18</v>
      </c>
      <c r="AS37" s="88" t="str">
        <f t="shared" si="4"/>
        <v>CENNZ 5.8 05/15/19</v>
      </c>
      <c r="AT37" s="58" t="str">
        <f t="shared" si="4"/>
        <v>CENNZ 5.277 05/27/20</v>
      </c>
      <c r="AU37" s="58" t="str">
        <f t="shared" ref="AU37" si="8">AU7</f>
        <v>CENNZ 4.4 11/15/21</v>
      </c>
      <c r="AV37" s="88" t="str">
        <f t="shared" si="4"/>
        <v>PIFAU 6.39 03/29/13</v>
      </c>
      <c r="AW37" s="88" t="str">
        <f t="shared" si="4"/>
        <v>PIFAU 6.53 06/29/15</v>
      </c>
      <c r="AX37" s="371" t="str">
        <f t="shared" si="4"/>
        <v>PIFAU 6.74 09/28/17</v>
      </c>
      <c r="AY37" s="371" t="str">
        <f t="shared" si="4"/>
        <v>PIFAU 6.31 12/20/18</v>
      </c>
      <c r="AZ37" s="371" t="str">
        <f t="shared" ref="AZ37" si="9">AZ7</f>
        <v>PIFAU 4.76 09/28/22</v>
      </c>
      <c r="BA37" s="88" t="str">
        <f t="shared" si="4"/>
        <v>TPNZ 6.595 02/15/17</v>
      </c>
      <c r="BB37" s="88" t="str">
        <f t="shared" si="4"/>
        <v>TPNZ 5.14 11/30/18</v>
      </c>
      <c r="BC37" s="88" t="str">
        <f t="shared" si="4"/>
        <v>TPNZ 4.65 09/06/19</v>
      </c>
      <c r="BD37" s="88" t="str">
        <f t="shared" si="4"/>
        <v>TPNZ 7.19 11/12/19</v>
      </c>
      <c r="BE37" s="88" t="str">
        <f t="shared" si="4"/>
        <v>TPNZ 6.95 06/10/20</v>
      </c>
      <c r="BF37" s="88" t="str">
        <f t="shared" ref="BF37" si="10">BF7</f>
        <v>TPNZ 4.3 06/30/22</v>
      </c>
      <c r="BG37" s="88" t="str">
        <f t="shared" si="4"/>
        <v>TPNZ 5.448 03/15/23</v>
      </c>
      <c r="BH37" s="88" t="str">
        <f t="shared" ref="BH37" si="11">BH7</f>
        <v>TPNZ 5.893 03/15/28</v>
      </c>
      <c r="BI37" s="88" t="str">
        <f t="shared" si="4"/>
        <v>SPKNZ 6.92 03/22/13</v>
      </c>
      <c r="BJ37" s="88" t="str">
        <f t="shared" si="4"/>
        <v>SPKNZ 8.65 06/15/15</v>
      </c>
      <c r="BK37" s="88" t="str">
        <f t="shared" si="4"/>
        <v>SPKNZ 8.35 06/15/15</v>
      </c>
      <c r="BL37" s="88" t="str">
        <f t="shared" si="4"/>
        <v>SPKNZ 7.04 03/22/16</v>
      </c>
      <c r="BM37" s="88" t="str">
        <f t="shared" si="4"/>
        <v>SPKNZ 5 1/4 10/25/19</v>
      </c>
      <c r="BN37" s="88" t="str">
        <f t="shared" ref="BN37" si="12">BN7</f>
        <v>SPKNZ 4 1/2 03/25/22</v>
      </c>
      <c r="BO37" s="58" t="str">
        <f>BO7</f>
        <v>SPKNZ 4.51 03/10/23</v>
      </c>
      <c r="BP37" s="72" t="str">
        <f t="shared" si="4"/>
        <v>TLSAU 7.15 11/24/14</v>
      </c>
      <c r="BQ37" s="88" t="str">
        <f t="shared" si="4"/>
        <v>TLSAU 7.515 07/11/17</v>
      </c>
      <c r="BR37" s="88" t="str">
        <f t="shared" si="4"/>
        <v>FCGNZ 6.86 04/21/14</v>
      </c>
      <c r="BS37" s="88" t="str">
        <f t="shared" si="4"/>
        <v>FCGNZ 7 3/4 03/10/15</v>
      </c>
      <c r="BT37" s="88" t="str">
        <f t="shared" si="4"/>
        <v>FCGNZ 6.83 03/04/16</v>
      </c>
      <c r="BU37" s="88" t="str">
        <f t="shared" si="4"/>
        <v>FCGNZ 4.6 10/24/17</v>
      </c>
      <c r="BV37" s="88" t="str">
        <f t="shared" si="4"/>
        <v>FCGNZ 5.52 02/25/20</v>
      </c>
      <c r="BW37" s="88" t="str">
        <f t="shared" si="4"/>
        <v>FCGNZ 4.33 10/20/21</v>
      </c>
      <c r="BX37" s="88" t="str">
        <f t="shared" si="4"/>
        <v>FCGNZ 5.9 02/25/22</v>
      </c>
      <c r="BY37" s="88" t="str">
        <f t="shared" si="4"/>
        <v>FCGNZ 4.42 03/07/23</v>
      </c>
      <c r="BZ37" s="88" t="str">
        <f t="shared" ref="BZ37" si="13">BZ7</f>
        <v>FCGNZ 5.08 06/19/25</v>
      </c>
      <c r="CA37" s="88" t="str">
        <f t="shared" si="4"/>
        <v>MERINZ 7.15 03/16/15</v>
      </c>
      <c r="CB37" s="88" t="str">
        <f t="shared" si="4"/>
        <v>MERINZ 7.55 03/16/17</v>
      </c>
      <c r="CC37" s="88" t="str">
        <f t="shared" ref="CC37" si="14">CC7</f>
        <v>MERINZ 4.53 03/14/23</v>
      </c>
      <c r="CD37" s="88" t="str">
        <f t="shared" si="4"/>
        <v>CHRINT 5.15 12/06/19</v>
      </c>
      <c r="CE37" s="58" t="str">
        <f t="shared" si="4"/>
        <v>CHRINT 6 1/4 10/04/21</v>
      </c>
    </row>
    <row r="38" spans="1:83" x14ac:dyDescent="0.25">
      <c r="A38" s="200" t="str">
        <f>A8</f>
        <v>Bond credit rating</v>
      </c>
      <c r="B38" s="56" t="str">
        <f t="shared" ref="B38:N39" si="15">B8</f>
        <v>NR</v>
      </c>
      <c r="C38" s="55" t="str">
        <f t="shared" si="15"/>
        <v>NR</v>
      </c>
      <c r="D38" s="56" t="str">
        <f t="shared" si="15"/>
        <v>NR</v>
      </c>
      <c r="E38" s="56" t="str">
        <f t="shared" si="15"/>
        <v>NR</v>
      </c>
      <c r="F38" s="56" t="str">
        <f t="shared" ref="F38:G38" si="16">F8</f>
        <v>A-1+</v>
      </c>
      <c r="G38" s="56" t="str">
        <f t="shared" si="16"/>
        <v>A-1+</v>
      </c>
      <c r="H38" s="55" t="str">
        <f t="shared" si="15"/>
        <v>AA+</v>
      </c>
      <c r="I38" s="57" t="str">
        <f t="shared" si="15"/>
        <v>AA+</v>
      </c>
      <c r="J38" s="56" t="str">
        <f t="shared" si="15"/>
        <v>AA+</v>
      </c>
      <c r="K38" s="156" t="str">
        <f t="shared" si="15"/>
        <v>AA+</v>
      </c>
      <c r="L38" s="156" t="str">
        <f t="shared" si="15"/>
        <v>AA+</v>
      </c>
      <c r="M38" s="156" t="str">
        <f t="shared" ref="M38" si="17">M8</f>
        <v>AA+</v>
      </c>
      <c r="N38" s="156" t="str">
        <f t="shared" si="15"/>
        <v>AA+</v>
      </c>
      <c r="O38" s="156" t="str">
        <f t="shared" ref="O38" si="18">O8</f>
        <v>AA+</v>
      </c>
      <c r="P38" s="55"/>
      <c r="Q38" s="55"/>
      <c r="R38" s="199" t="str">
        <f>R8</f>
        <v>Bond credit rating</v>
      </c>
      <c r="S38" s="57" t="str">
        <f>S8</f>
        <v>NR</v>
      </c>
      <c r="T38" s="57" t="str">
        <f t="shared" ref="T38:CE39" si="19">T8</f>
        <v>A-</v>
      </c>
      <c r="U38" s="57" t="str">
        <f t="shared" si="19"/>
        <v>A-</v>
      </c>
      <c r="V38" s="57" t="str">
        <f t="shared" si="19"/>
        <v>A-</v>
      </c>
      <c r="W38" s="57" t="str">
        <f t="shared" si="19"/>
        <v>A-</v>
      </c>
      <c r="X38" s="57" t="str">
        <f t="shared" si="19"/>
        <v>A-</v>
      </c>
      <c r="Y38" s="57" t="str">
        <f t="shared" ref="Y38" si="20">Y8</f>
        <v>A-</v>
      </c>
      <c r="Z38" s="57" t="str">
        <f t="shared" si="19"/>
        <v>NR</v>
      </c>
      <c r="AA38" s="57" t="str">
        <f t="shared" si="19"/>
        <v>BBB+</v>
      </c>
      <c r="AB38" s="57" t="str">
        <f t="shared" si="19"/>
        <v>#N/A N/A</v>
      </c>
      <c r="AC38" s="57" t="str">
        <f t="shared" si="19"/>
        <v>BBB+</v>
      </c>
      <c r="AD38" s="57" t="str">
        <f t="shared" ref="AD38" si="21">AD8</f>
        <v>BBB+</v>
      </c>
      <c r="AE38" s="57" t="str">
        <f t="shared" si="19"/>
        <v>BBB+</v>
      </c>
      <c r="AF38" s="57" t="str">
        <f t="shared" si="19"/>
        <v>NR</v>
      </c>
      <c r="AG38" s="57" t="str">
        <f t="shared" si="19"/>
        <v>BBB+</v>
      </c>
      <c r="AH38" s="57" t="str">
        <f t="shared" si="19"/>
        <v>BBB+</v>
      </c>
      <c r="AI38" s="57" t="str">
        <f t="shared" si="19"/>
        <v>BBB+</v>
      </c>
      <c r="AJ38" s="57" t="str">
        <f t="shared" si="19"/>
        <v>BBB+</v>
      </c>
      <c r="AK38" s="57" t="str">
        <f t="shared" si="19"/>
        <v>NR</v>
      </c>
      <c r="AL38" s="57" t="str">
        <f t="shared" si="19"/>
        <v>NR</v>
      </c>
      <c r="AM38" s="57" t="str">
        <f t="shared" si="19"/>
        <v>BBB+</v>
      </c>
      <c r="AN38" s="57" t="str">
        <f t="shared" si="19"/>
        <v>#N/A N/A</v>
      </c>
      <c r="AO38" s="57" t="str">
        <f t="shared" ref="AO38" si="22">AO8</f>
        <v>#N/A N/A</v>
      </c>
      <c r="AP38" s="57" t="str">
        <f t="shared" si="19"/>
        <v>NR</v>
      </c>
      <c r="AQ38" s="57" t="str">
        <f t="shared" si="19"/>
        <v>BBB</v>
      </c>
      <c r="AR38" s="57" t="str">
        <f t="shared" si="19"/>
        <v>BBB</v>
      </c>
      <c r="AS38" s="57" t="str">
        <f t="shared" si="19"/>
        <v>BBB</v>
      </c>
      <c r="AT38" s="56" t="str">
        <f t="shared" si="19"/>
        <v>BBB</v>
      </c>
      <c r="AU38" s="56" t="str">
        <f t="shared" ref="AU38" si="23">AU8</f>
        <v>BBB</v>
      </c>
      <c r="AV38" s="57" t="str">
        <f t="shared" si="19"/>
        <v>NR</v>
      </c>
      <c r="AW38" s="57" t="str">
        <f t="shared" si="19"/>
        <v>NR</v>
      </c>
      <c r="AX38" s="372" t="str">
        <f t="shared" si="19"/>
        <v>BBB</v>
      </c>
      <c r="AY38" s="372" t="str">
        <f t="shared" si="19"/>
        <v>BBB</v>
      </c>
      <c r="AZ38" s="372" t="str">
        <f t="shared" ref="AZ38" si="24">AZ8</f>
        <v>BBB</v>
      </c>
      <c r="BA38" s="57" t="str">
        <f t="shared" si="19"/>
        <v>AA-</v>
      </c>
      <c r="BB38" s="57" t="str">
        <f t="shared" si="19"/>
        <v>AA-</v>
      </c>
      <c r="BC38" s="57" t="str">
        <f t="shared" si="19"/>
        <v>AA-</v>
      </c>
      <c r="BD38" s="57" t="str">
        <f t="shared" si="19"/>
        <v>AA-</v>
      </c>
      <c r="BE38" s="57" t="str">
        <f t="shared" si="19"/>
        <v>AA-</v>
      </c>
      <c r="BF38" s="57" t="str">
        <f t="shared" ref="BF38" si="25">BF8</f>
        <v>AA-</v>
      </c>
      <c r="BG38" s="57" t="str">
        <f t="shared" si="19"/>
        <v>AA-</v>
      </c>
      <c r="BH38" s="57" t="str">
        <f t="shared" ref="BH38" si="26">BH8</f>
        <v>AA-</v>
      </c>
      <c r="BI38" s="57" t="str">
        <f t="shared" si="19"/>
        <v>NR</v>
      </c>
      <c r="BJ38" s="57" t="str">
        <f t="shared" si="19"/>
        <v>#N/A N/A</v>
      </c>
      <c r="BK38" s="57" t="str">
        <f t="shared" si="19"/>
        <v>#N/A N/A</v>
      </c>
      <c r="BL38" s="57" t="str">
        <f t="shared" si="19"/>
        <v>NR</v>
      </c>
      <c r="BM38" s="57" t="str">
        <f t="shared" si="19"/>
        <v>A-</v>
      </c>
      <c r="BN38" s="57" t="str">
        <f t="shared" ref="BN38:BO38" si="27">BN8</f>
        <v>A-</v>
      </c>
      <c r="BO38" s="56" t="str">
        <f t="shared" si="27"/>
        <v>A-</v>
      </c>
      <c r="BP38" s="55" t="str">
        <f t="shared" si="19"/>
        <v>NR</v>
      </c>
      <c r="BQ38" s="57" t="str">
        <f t="shared" si="19"/>
        <v>A</v>
      </c>
      <c r="BR38" s="57" t="str">
        <f t="shared" si="19"/>
        <v>NR</v>
      </c>
      <c r="BS38" s="57" t="str">
        <f t="shared" si="19"/>
        <v>NR</v>
      </c>
      <c r="BT38" s="57" t="str">
        <f t="shared" si="19"/>
        <v>NR</v>
      </c>
      <c r="BU38" s="57" t="str">
        <f t="shared" si="19"/>
        <v>A-</v>
      </c>
      <c r="BV38" s="57" t="str">
        <f t="shared" si="19"/>
        <v>A-</v>
      </c>
      <c r="BW38" s="57" t="str">
        <f t="shared" si="19"/>
        <v>A-</v>
      </c>
      <c r="BX38" s="57" t="str">
        <f t="shared" si="19"/>
        <v>A-</v>
      </c>
      <c r="BY38" s="57" t="str">
        <f t="shared" si="19"/>
        <v>A-</v>
      </c>
      <c r="BZ38" s="57" t="str">
        <f t="shared" ref="BZ38" si="28">BZ8</f>
        <v>A-</v>
      </c>
      <c r="CA38" s="57" t="str">
        <f t="shared" si="19"/>
        <v>NR</v>
      </c>
      <c r="CB38" s="57" t="str">
        <f t="shared" si="19"/>
        <v>BBB+</v>
      </c>
      <c r="CC38" s="57" t="str">
        <f t="shared" ref="CC38" si="29">CC8</f>
        <v>BBB+</v>
      </c>
      <c r="CD38" s="57" t="str">
        <f t="shared" si="19"/>
        <v>BBB+</v>
      </c>
      <c r="CE38" s="56" t="str">
        <f t="shared" si="19"/>
        <v>BBB+</v>
      </c>
    </row>
    <row r="39" spans="1:83" x14ac:dyDescent="0.25">
      <c r="A39" s="200" t="str">
        <f>A9</f>
        <v>Coupon frequency</v>
      </c>
      <c r="B39" s="56" t="str">
        <f t="shared" si="15"/>
        <v>S/A</v>
      </c>
      <c r="C39" s="55" t="str">
        <f t="shared" si="15"/>
        <v>S/A</v>
      </c>
      <c r="D39" s="56" t="str">
        <f t="shared" si="15"/>
        <v>S/A</v>
      </c>
      <c r="E39" s="283" t="str">
        <f>E9</f>
        <v>N/A</v>
      </c>
      <c r="F39" s="283" t="str">
        <f t="shared" ref="F39:G39" si="30">F9</f>
        <v>N/A</v>
      </c>
      <c r="G39" s="283" t="str">
        <f t="shared" si="30"/>
        <v>N/A</v>
      </c>
      <c r="H39" s="55" t="str">
        <f t="shared" si="15"/>
        <v>S/A</v>
      </c>
      <c r="I39" s="57" t="str">
        <f t="shared" si="15"/>
        <v>S/A</v>
      </c>
      <c r="J39" s="56" t="str">
        <f t="shared" si="15"/>
        <v>S/A</v>
      </c>
      <c r="K39" s="156" t="str">
        <f t="shared" si="15"/>
        <v>S/A</v>
      </c>
      <c r="L39" s="156" t="str">
        <f t="shared" si="15"/>
        <v>S/A</v>
      </c>
      <c r="M39" s="156" t="str">
        <f t="shared" ref="M39" si="31">M9</f>
        <v>S/A</v>
      </c>
      <c r="N39" s="156" t="str">
        <f t="shared" si="15"/>
        <v>S/A</v>
      </c>
      <c r="O39" s="156" t="str">
        <f t="shared" ref="O39" si="32">O9</f>
        <v>S/A</v>
      </c>
      <c r="P39" s="55"/>
      <c r="Q39" s="55"/>
      <c r="R39" s="199" t="str">
        <f>R9</f>
        <v>Coupon frequency</v>
      </c>
      <c r="S39" s="57" t="str">
        <f>S9</f>
        <v>#N/A N/A</v>
      </c>
      <c r="T39" s="57" t="str">
        <f t="shared" si="19"/>
        <v>S/A</v>
      </c>
      <c r="U39" s="57" t="str">
        <f t="shared" si="19"/>
        <v>S/A</v>
      </c>
      <c r="V39" s="57" t="str">
        <f t="shared" si="19"/>
        <v>S/A</v>
      </c>
      <c r="W39" s="57" t="str">
        <f t="shared" si="19"/>
        <v>S/A</v>
      </c>
      <c r="X39" s="57" t="str">
        <f t="shared" si="19"/>
        <v>S/A</v>
      </c>
      <c r="Y39" s="57" t="str">
        <f t="shared" ref="Y39" si="33">Y9</f>
        <v>S/A</v>
      </c>
      <c r="Z39" s="57" t="str">
        <f t="shared" si="19"/>
        <v>S/A</v>
      </c>
      <c r="AA39" s="57" t="str">
        <f t="shared" si="19"/>
        <v>S/A</v>
      </c>
      <c r="AB39" s="57" t="str">
        <f t="shared" si="19"/>
        <v>S/A</v>
      </c>
      <c r="AC39" s="57" t="str">
        <f t="shared" si="19"/>
        <v>S/A</v>
      </c>
      <c r="AD39" s="57" t="str">
        <f t="shared" ref="AD39" si="34">AD9</f>
        <v>S/A</v>
      </c>
      <c r="AE39" s="57" t="str">
        <f t="shared" si="19"/>
        <v>S/A</v>
      </c>
      <c r="AF39" s="57" t="str">
        <f t="shared" si="19"/>
        <v>#N/A N/A</v>
      </c>
      <c r="AG39" s="57" t="str">
        <f t="shared" si="19"/>
        <v>S/A</v>
      </c>
      <c r="AH39" s="57" t="str">
        <f t="shared" si="19"/>
        <v>S/A</v>
      </c>
      <c r="AI39" s="57" t="str">
        <f t="shared" si="19"/>
        <v>S/A</v>
      </c>
      <c r="AJ39" s="57" t="str">
        <f t="shared" si="19"/>
        <v>S/A</v>
      </c>
      <c r="AK39" s="57" t="str">
        <f t="shared" si="19"/>
        <v>#N/A N/A</v>
      </c>
      <c r="AL39" s="57" t="str">
        <f t="shared" si="19"/>
        <v>#N/A N/A</v>
      </c>
      <c r="AM39" s="57" t="str">
        <f t="shared" si="19"/>
        <v>S/A</v>
      </c>
      <c r="AN39" s="57" t="str">
        <f t="shared" si="19"/>
        <v>S/A</v>
      </c>
      <c r="AO39" s="57" t="str">
        <f t="shared" ref="AO39" si="35">AO9</f>
        <v>S/A</v>
      </c>
      <c r="AP39" s="57" t="str">
        <f t="shared" si="19"/>
        <v>#N/A N/A</v>
      </c>
      <c r="AQ39" s="57" t="str">
        <f t="shared" si="19"/>
        <v>S/A</v>
      </c>
      <c r="AR39" s="57" t="str">
        <f t="shared" si="19"/>
        <v>S/A</v>
      </c>
      <c r="AS39" s="57" t="str">
        <f t="shared" si="19"/>
        <v>Qtrly</v>
      </c>
      <c r="AT39" s="56" t="str">
        <f t="shared" si="19"/>
        <v>S/A</v>
      </c>
      <c r="AU39" s="56" t="str">
        <f t="shared" ref="AU39" si="36">AU9</f>
        <v>Qtrly</v>
      </c>
      <c r="AV39" s="57" t="str">
        <f t="shared" si="19"/>
        <v>#N/A N/A</v>
      </c>
      <c r="AW39" s="57" t="str">
        <f t="shared" si="19"/>
        <v>#N/A N/A</v>
      </c>
      <c r="AX39" s="372" t="str">
        <f t="shared" si="19"/>
        <v>Qtrly</v>
      </c>
      <c r="AY39" s="372" t="str">
        <f t="shared" si="19"/>
        <v>S/A</v>
      </c>
      <c r="AZ39" s="372" t="str">
        <f t="shared" ref="AZ39" si="37">AZ9</f>
        <v>S/A</v>
      </c>
      <c r="BA39" s="57" t="str">
        <f t="shared" si="19"/>
        <v>S/A</v>
      </c>
      <c r="BB39" s="57" t="str">
        <f t="shared" si="19"/>
        <v>S/A</v>
      </c>
      <c r="BC39" s="57" t="str">
        <f t="shared" si="19"/>
        <v>S/A</v>
      </c>
      <c r="BD39" s="57" t="str">
        <f t="shared" si="19"/>
        <v>S/A</v>
      </c>
      <c r="BE39" s="57" t="str">
        <f t="shared" si="19"/>
        <v>S/A</v>
      </c>
      <c r="BF39" s="57" t="str">
        <f t="shared" ref="BF39" si="38">BF9</f>
        <v>S/A</v>
      </c>
      <c r="BG39" s="57" t="str">
        <f t="shared" si="19"/>
        <v>S/A</v>
      </c>
      <c r="BH39" s="57" t="str">
        <f t="shared" ref="BH39" si="39">BH9</f>
        <v>S/A</v>
      </c>
      <c r="BI39" s="57" t="str">
        <f t="shared" si="19"/>
        <v>#N/A N/A</v>
      </c>
      <c r="BJ39" s="57" t="str">
        <f t="shared" si="19"/>
        <v>#N/A N/A</v>
      </c>
      <c r="BK39" s="57" t="str">
        <f t="shared" si="19"/>
        <v>#N/A N/A</v>
      </c>
      <c r="BL39" s="57" t="str">
        <f t="shared" si="19"/>
        <v>S/A</v>
      </c>
      <c r="BM39" s="57" t="str">
        <f t="shared" si="19"/>
        <v>S/A</v>
      </c>
      <c r="BN39" s="57" t="str">
        <f t="shared" ref="BN39:BO39" si="40">BN9</f>
        <v>S/A</v>
      </c>
      <c r="BO39" s="56" t="str">
        <f t="shared" si="40"/>
        <v>Qtrly</v>
      </c>
      <c r="BP39" s="55" t="str">
        <f t="shared" si="19"/>
        <v>#N/A N/A</v>
      </c>
      <c r="BQ39" s="57" t="str">
        <f t="shared" si="19"/>
        <v>S/A</v>
      </c>
      <c r="BR39" s="57" t="str">
        <f t="shared" si="19"/>
        <v>#N/A N/A</v>
      </c>
      <c r="BS39" s="57" t="str">
        <f t="shared" si="19"/>
        <v>#N/A N/A</v>
      </c>
      <c r="BT39" s="57" t="str">
        <f t="shared" si="19"/>
        <v>S/A</v>
      </c>
      <c r="BU39" s="57" t="str">
        <f t="shared" si="19"/>
        <v>S/A</v>
      </c>
      <c r="BV39" s="57" t="str">
        <f t="shared" si="19"/>
        <v>S/A</v>
      </c>
      <c r="BW39" s="57" t="str">
        <f t="shared" si="19"/>
        <v>S/A</v>
      </c>
      <c r="BX39" s="57" t="str">
        <f t="shared" si="19"/>
        <v>S/A</v>
      </c>
      <c r="BY39" s="57" t="str">
        <f t="shared" si="19"/>
        <v>S/A</v>
      </c>
      <c r="BZ39" s="57" t="str">
        <f t="shared" ref="BZ39" si="41">BZ9</f>
        <v>S/A</v>
      </c>
      <c r="CA39" s="57" t="str">
        <f t="shared" si="19"/>
        <v>#N/A N/A</v>
      </c>
      <c r="CB39" s="57" t="str">
        <f t="shared" si="19"/>
        <v>S/A</v>
      </c>
      <c r="CC39" s="57" t="str">
        <f t="shared" ref="CC39" si="42">CC9</f>
        <v>S/A</v>
      </c>
      <c r="CD39" s="57" t="str">
        <f t="shared" si="19"/>
        <v>S/A</v>
      </c>
      <c r="CE39" s="56" t="str">
        <f t="shared" si="19"/>
        <v>S/A</v>
      </c>
    </row>
    <row r="40" spans="1:83" x14ac:dyDescent="0.25">
      <c r="A40" s="200" t="str">
        <f t="shared" ref="A40" si="43">A10</f>
        <v>Maturity date</v>
      </c>
      <c r="B40" s="166" t="str">
        <f t="shared" ref="B40:N40" si="44">B10</f>
        <v>15/11/2011</v>
      </c>
      <c r="C40" s="164" t="str">
        <f t="shared" si="44"/>
        <v>15/04/2013</v>
      </c>
      <c r="D40" s="166" t="str">
        <f t="shared" si="44"/>
        <v>15/04/2015</v>
      </c>
      <c r="E40" s="164" t="str">
        <f t="shared" si="44"/>
        <v>2/03/2016</v>
      </c>
      <c r="F40" s="62" t="str">
        <f t="shared" ref="F40:G40" si="45">F10</f>
        <v>14/09/2016</v>
      </c>
      <c r="G40" s="62" t="str">
        <f t="shared" si="45"/>
        <v>26/04/2017</v>
      </c>
      <c r="H40" s="164" t="str">
        <f t="shared" si="44"/>
        <v>15/12/2017</v>
      </c>
      <c r="I40" s="163" t="str">
        <f t="shared" si="44"/>
        <v>15/03/2019</v>
      </c>
      <c r="J40" s="166" t="str">
        <f t="shared" si="44"/>
        <v>15/04/2020</v>
      </c>
      <c r="K40" s="165" t="str">
        <f t="shared" si="44"/>
        <v>15/05/2021</v>
      </c>
      <c r="L40" s="165" t="str">
        <f t="shared" si="44"/>
        <v>15/04/2023</v>
      </c>
      <c r="M40" s="165" t="str">
        <f t="shared" ref="M40" si="46">M10</f>
        <v>15/04/2025</v>
      </c>
      <c r="N40" s="166" t="str">
        <f t="shared" si="44"/>
        <v>15/04/2027</v>
      </c>
      <c r="O40" s="61">
        <v>48652</v>
      </c>
      <c r="P40" s="55"/>
      <c r="Q40" s="59"/>
      <c r="R40" s="199" t="str">
        <f t="shared" ref="R40:S40" si="47">R10</f>
        <v>Maturity date</v>
      </c>
      <c r="S40" s="166" t="str">
        <f t="shared" si="47"/>
        <v>7/11/2015</v>
      </c>
      <c r="T40" s="163" t="str">
        <f t="shared" ref="T40:CE40" si="48">T10</f>
        <v>10/08/2016</v>
      </c>
      <c r="U40" s="163" t="str">
        <f t="shared" si="48"/>
        <v>15/11/2016</v>
      </c>
      <c r="V40" s="163" t="str">
        <f t="shared" si="48"/>
        <v>17/10/2017</v>
      </c>
      <c r="W40" s="163" t="str">
        <f t="shared" si="48"/>
        <v>13/12/2019</v>
      </c>
      <c r="X40" s="163" t="str">
        <f t="shared" si="48"/>
        <v>28/05/2021</v>
      </c>
      <c r="Y40" s="163" t="str">
        <f t="shared" ref="Y40" si="49">Y10</f>
        <v>9/11/2022</v>
      </c>
      <c r="Z40" s="163" t="str">
        <f t="shared" si="48"/>
        <v>15/03/2016</v>
      </c>
      <c r="AA40" s="163" t="str">
        <f t="shared" si="48"/>
        <v>15/09/2016</v>
      </c>
      <c r="AB40" s="163" t="str">
        <f t="shared" si="48"/>
        <v>1/11/2019</v>
      </c>
      <c r="AC40" s="163" t="str">
        <f t="shared" si="48"/>
        <v>23/06/2020</v>
      </c>
      <c r="AD40" s="163" t="str">
        <f t="shared" ref="AD40" si="50">AD10</f>
        <v>18/03/2022</v>
      </c>
      <c r="AE40" s="163" t="str">
        <f t="shared" si="48"/>
        <v>8/03/2023</v>
      </c>
      <c r="AF40" s="166" t="str">
        <f t="shared" si="48"/>
        <v>15/05/2013</v>
      </c>
      <c r="AG40" s="163" t="str">
        <f t="shared" si="48"/>
        <v>12/10/2016</v>
      </c>
      <c r="AH40" s="163" t="str">
        <f t="shared" si="48"/>
        <v>6/03/2019</v>
      </c>
      <c r="AI40" s="163" t="str">
        <f t="shared" si="48"/>
        <v>11/02/2020</v>
      </c>
      <c r="AJ40" s="163" t="str">
        <f t="shared" si="48"/>
        <v>6/03/2023</v>
      </c>
      <c r="AK40" s="163" t="str">
        <f t="shared" si="48"/>
        <v>15/10/2014</v>
      </c>
      <c r="AL40" s="163" t="str">
        <f t="shared" si="48"/>
        <v>15/11/2013</v>
      </c>
      <c r="AM40" s="163" t="str">
        <f t="shared" si="48"/>
        <v>11/06/2020</v>
      </c>
      <c r="AN40" s="163" t="str">
        <f t="shared" si="48"/>
        <v>15/05/2021</v>
      </c>
      <c r="AO40" s="163" t="str">
        <f t="shared" ref="AO40" si="51">AO10</f>
        <v>12/05/2023</v>
      </c>
      <c r="AP40" s="163" t="str">
        <f t="shared" si="48"/>
        <v>15/05/2014</v>
      </c>
      <c r="AQ40" s="163" t="str">
        <f t="shared" si="48"/>
        <v>13/04/2017</v>
      </c>
      <c r="AR40" s="163" t="str">
        <f t="shared" si="48"/>
        <v>24/05/2018</v>
      </c>
      <c r="AS40" s="163" t="str">
        <f t="shared" si="48"/>
        <v>15/05/2019</v>
      </c>
      <c r="AT40" s="166" t="str">
        <f t="shared" si="48"/>
        <v>27/05/2020</v>
      </c>
      <c r="AU40" s="62" t="str">
        <f t="shared" ref="AU40" si="52">AU10</f>
        <v>15/11/2021</v>
      </c>
      <c r="AV40" s="163" t="str">
        <f t="shared" si="48"/>
        <v>29/03/2013</v>
      </c>
      <c r="AW40" s="163" t="str">
        <f t="shared" si="48"/>
        <v>29/06/2015</v>
      </c>
      <c r="AX40" s="381" t="str">
        <f t="shared" si="48"/>
        <v>28/09/2017</v>
      </c>
      <c r="AY40" s="381" t="str">
        <f t="shared" si="48"/>
        <v>20/12/2018</v>
      </c>
      <c r="AZ40" s="381" t="str">
        <f t="shared" ref="AZ40" si="53">AZ10</f>
        <v>28/09/2022</v>
      </c>
      <c r="BA40" s="163" t="str">
        <f t="shared" si="48"/>
        <v>15/02/2017</v>
      </c>
      <c r="BB40" s="163" t="str">
        <f t="shared" si="48"/>
        <v>30/11/2018</v>
      </c>
      <c r="BC40" s="163" t="str">
        <f t="shared" si="48"/>
        <v>6/09/2019</v>
      </c>
      <c r="BD40" s="163" t="str">
        <f t="shared" si="48"/>
        <v>12/11/2019</v>
      </c>
      <c r="BE40" s="163" t="str">
        <f t="shared" si="48"/>
        <v>10/06/2020</v>
      </c>
      <c r="BF40" s="163" t="str">
        <f t="shared" ref="BF40" si="54">BF10</f>
        <v>30/06/2022</v>
      </c>
      <c r="BG40" s="163" t="str">
        <f t="shared" si="48"/>
        <v>15/03/2023</v>
      </c>
      <c r="BH40" s="163" t="str">
        <f t="shared" ref="BH40" si="55">BH10</f>
        <v>15/03/2028</v>
      </c>
      <c r="BI40" s="163" t="str">
        <f t="shared" si="48"/>
        <v>22/03/2013</v>
      </c>
      <c r="BJ40" s="163" t="str">
        <f t="shared" si="48"/>
        <v>15/06/2015</v>
      </c>
      <c r="BK40" s="163" t="str">
        <f t="shared" si="48"/>
        <v>15/06/2015</v>
      </c>
      <c r="BL40" s="163" t="str">
        <f t="shared" si="48"/>
        <v>22/03/2016</v>
      </c>
      <c r="BM40" s="163" t="str">
        <f t="shared" si="48"/>
        <v>25/10/2019</v>
      </c>
      <c r="BN40" s="163" t="str">
        <f t="shared" ref="BN40:BO40" si="56">BN10</f>
        <v>25/03/2022</v>
      </c>
      <c r="BO40" s="166" t="str">
        <f t="shared" si="56"/>
        <v>10/03/2023</v>
      </c>
      <c r="BP40" s="164" t="str">
        <f t="shared" si="48"/>
        <v>24/11/2014</v>
      </c>
      <c r="BQ40" s="163" t="str">
        <f t="shared" si="48"/>
        <v>11/07/2017</v>
      </c>
      <c r="BR40" s="163" t="str">
        <f t="shared" si="48"/>
        <v>21/04/2014</v>
      </c>
      <c r="BS40" s="163" t="str">
        <f t="shared" si="48"/>
        <v>10/03/2015</v>
      </c>
      <c r="BT40" s="163" t="str">
        <f t="shared" si="48"/>
        <v>4/03/2016</v>
      </c>
      <c r="BU40" s="163" t="str">
        <f t="shared" si="48"/>
        <v>24/10/2017</v>
      </c>
      <c r="BV40" s="163" t="str">
        <f t="shared" si="48"/>
        <v>25/02/2020</v>
      </c>
      <c r="BW40" s="163" t="str">
        <f t="shared" si="48"/>
        <v>20/10/2021</v>
      </c>
      <c r="BX40" s="163" t="str">
        <f t="shared" si="48"/>
        <v>25/02/2022</v>
      </c>
      <c r="BY40" s="163" t="str">
        <f t="shared" si="48"/>
        <v>7/03/2023</v>
      </c>
      <c r="BZ40" s="163" t="str">
        <f t="shared" ref="BZ40" si="57">BZ10</f>
        <v>19/06/2025</v>
      </c>
      <c r="CA40" s="163" t="str">
        <f t="shared" si="48"/>
        <v>16/03/2015</v>
      </c>
      <c r="CB40" s="163" t="str">
        <f t="shared" si="48"/>
        <v>16/03/2017</v>
      </c>
      <c r="CC40" s="163" t="str">
        <f t="shared" ref="CC40" si="58">CC10</f>
        <v>14/03/2023</v>
      </c>
      <c r="CD40" s="163" t="str">
        <f t="shared" si="48"/>
        <v>6/12/2019</v>
      </c>
      <c r="CE40" s="166" t="str">
        <f t="shared" si="48"/>
        <v>4/10/2021</v>
      </c>
    </row>
    <row r="41" spans="1:83" x14ac:dyDescent="0.25">
      <c r="A41" s="60">
        <f t="shared" ref="A41:A63" si="59">A11</f>
        <v>42492</v>
      </c>
      <c r="B41" s="63" t="str">
        <f>IF(AND(B$39="S/A", B11&gt;0), ((1+B11/200)^2-1)*100, IF(AND(B$39="Qtrly", B11&gt;0), ((1+B11/400)^4-1)*100, ""))</f>
        <v/>
      </c>
      <c r="C41" s="63" t="str">
        <f t="shared" ref="C41:N41" si="60">IF(AND(C$39="S/A", C11&gt;0), ((1+C11/200)^2-1)*100, IF(AND(C$39="Qtrly", C11&gt;0), ((1+C11/400)^4-1)*100, ""))</f>
        <v/>
      </c>
      <c r="D41" s="63" t="str">
        <f t="shared" si="60"/>
        <v/>
      </c>
      <c r="E41" s="63"/>
      <c r="F41" s="63">
        <f>((1+F11/400)^4-1)*100</f>
        <v>2.1013588173475428</v>
      </c>
      <c r="G41" s="63">
        <f>G11</f>
        <v>2.1059999999999999</v>
      </c>
      <c r="H41" s="63">
        <f t="shared" si="60"/>
        <v>2.1211302500000029</v>
      </c>
      <c r="I41" s="63">
        <f>IF(AND(I$39="S/A", I11&gt;0), ((1+I11/200)^2-1)*100, IF(AND(I$39="Qtrly", I11&gt;0), ((1+I11/400)^4-1)*100, ""))</f>
        <v>2.1413422500000001</v>
      </c>
      <c r="J41" s="63">
        <f t="shared" si="60"/>
        <v>2.2414211024999853</v>
      </c>
      <c r="K41" s="63">
        <f t="shared" si="60"/>
        <v>2.2889504399999927</v>
      </c>
      <c r="L41" s="66">
        <f>IF(AND(L$39="S/A", L11&gt;0), ((1+L11/200)^2-1)*100, IF(AND(L$39="Qtrly", L11&gt;0), ((1+L11/400)^4-1)*100, ""))</f>
        <v>2.4609572899999987</v>
      </c>
      <c r="M41" s="66">
        <f>IF(AND(M$39="S/A", M11&gt;0), ((1+M11/200)^2-1)*100, IF(AND(M$39="Qtrly", M11&gt;0), ((1+M11/400)^4-1)*100, ""))</f>
        <v>2.7374824025000022</v>
      </c>
      <c r="N41" s="66">
        <f t="shared" si="60"/>
        <v>2.8845062400000288</v>
      </c>
      <c r="O41" s="66">
        <f t="shared" ref="O41" si="61">IF(AND(O$39="S/A", O11&gt;0), ((1+O11/200)^2-1)*100, IF(AND(O$39="Qtrly", O11&gt;0), ((1+O11/400)^4-1)*100, ""))</f>
        <v>3.2123924224999989</v>
      </c>
      <c r="P41" s="64"/>
      <c r="Q41" s="64"/>
      <c r="R41" s="65">
        <f t="shared" ref="R41:R63" si="62">A11</f>
        <v>42492</v>
      </c>
      <c r="S41" s="66" t="str">
        <f>IF(AND(S$39="S/A", S11&gt;0), ((1+S11/200)^2-1)*100, IF(AND(S$39="Qtrly", S11&gt;0), ((1+S11/400)^4-1)*100, ""))</f>
        <v/>
      </c>
      <c r="T41" s="66">
        <f>IF(AND(T$39="S/A", T11&gt;0), ((1+T11/200)^2-1)*100, IF(AND(T$39="Qtrly", T11&gt;0), ((1+T11/400)^4-1)*100, ""))</f>
        <v>3.0397557224999927</v>
      </c>
      <c r="U41" s="66">
        <f t="shared" ref="U41:CE41" si="63">IF(AND(U$39="S/A", U11&gt;0), ((1+U11/200)^2-1)*100, IF(AND(U$39="Qtrly", U11&gt;0), ((1+U11/400)^4-1)*100, ""))</f>
        <v>2.8652350624999823</v>
      </c>
      <c r="V41" s="66">
        <f t="shared" si="63"/>
        <v>2.8814633025000091</v>
      </c>
      <c r="W41" s="66">
        <f t="shared" si="63"/>
        <v>3.3028304400000152</v>
      </c>
      <c r="X41" s="66">
        <f t="shared" si="63"/>
        <v>3.5794707600000253</v>
      </c>
      <c r="Y41" s="66">
        <f>IF(AND(Y$39="S/A", Y11&gt;0), ((1+Y11/200)^2-1)*100, IF(AND(Y$39="Qtrly", Y11&gt;0), ((1+Y11/400)^4-1)*100, ""))</f>
        <v>3.925791359999975</v>
      </c>
      <c r="Z41" s="66" t="str">
        <f>IF(AND(Z$39="S/A", Z11&gt;0), ((1+Z11/200)^2-1)*100, IF(AND(Z$39="Qtrly", Z11&gt;0), ((1+Z11/400)^4-1)*100, ""))</f>
        <v/>
      </c>
      <c r="AA41" s="66">
        <f>IF(AND(AA$39="S/A", AA11&gt;0), ((1+AA11/200)^2-1)*100, IF(AND(AA$39="Qtrly", AA11&gt;0), ((1+AA11/400)^4-1)*100, ""))</f>
        <v>3.0438161024999744</v>
      </c>
      <c r="AB41" s="66">
        <f t="shared" si="63"/>
        <v>3.6008444024999697</v>
      </c>
      <c r="AC41" s="66">
        <f t="shared" si="63"/>
        <v>3.7413546225000038</v>
      </c>
      <c r="AD41" s="66">
        <f t="shared" ref="AD41" si="64">IF(AND(AD$39="S/A", AD11&gt;0), ((1+AD11/200)^2-1)*100, IF(AND(AD$39="Qtrly", AD11&gt;0), ((1+AD11/400)^4-1)*100, ""))</f>
        <v>3.9298691599999991</v>
      </c>
      <c r="AE41" s="66">
        <f t="shared" si="63"/>
        <v>4.3084329225000051</v>
      </c>
      <c r="AF41" s="66" t="str">
        <f t="shared" si="63"/>
        <v/>
      </c>
      <c r="AG41" s="66">
        <f t="shared" si="63"/>
        <v>3.0864549224999926</v>
      </c>
      <c r="AH41" s="66">
        <f t="shared" si="63"/>
        <v>3.4482239025000139</v>
      </c>
      <c r="AI41" s="66">
        <f t="shared" si="63"/>
        <v>3.6822880025000115</v>
      </c>
      <c r="AJ41" s="66">
        <f t="shared" si="63"/>
        <v>4.3441820099999973</v>
      </c>
      <c r="AK41" s="66" t="str">
        <f t="shared" si="63"/>
        <v/>
      </c>
      <c r="AL41" s="66" t="str">
        <f t="shared" si="63"/>
        <v/>
      </c>
      <c r="AM41" s="66">
        <f t="shared" si="63"/>
        <v>3.8320240400000039</v>
      </c>
      <c r="AN41" s="66">
        <f t="shared" si="63"/>
        <v>4.0022634224999853</v>
      </c>
      <c r="AO41" s="66" t="str">
        <f t="shared" ref="AO41" si="65">IF(AND(AO$39="S/A", AO11&gt;0), ((1+AO11/200)^2-1)*100, IF(AND(AO$39="Qtrly", AO11&gt;0), ((1+AO11/400)^4-1)*100, ""))</f>
        <v/>
      </c>
      <c r="AP41" s="66" t="str">
        <f t="shared" si="63"/>
        <v/>
      </c>
      <c r="AQ41" s="66">
        <f t="shared" si="63"/>
        <v>3.210360562499992</v>
      </c>
      <c r="AR41" s="66">
        <f t="shared" si="63"/>
        <v>3.5876128399999763</v>
      </c>
      <c r="AS41" s="66">
        <f t="shared" si="63"/>
        <v>3.7331519162675963</v>
      </c>
      <c r="AT41" s="66">
        <f t="shared" si="63"/>
        <v>3.9910457600000004</v>
      </c>
      <c r="AU41" s="66">
        <f t="shared" ref="AU41" si="66">IF(AND(AU$39="S/A", AU11&gt;0), ((1+AU11/200)^2-1)*100, IF(AND(AU$39="Qtrly", AU11&gt;0), ((1+AU11/400)^4-1)*100, ""))</f>
        <v>4.1356333608791429</v>
      </c>
      <c r="AV41" s="66" t="str">
        <f t="shared" si="63"/>
        <v/>
      </c>
      <c r="AW41" s="66" t="str">
        <f>IF(AND(AW$39="S/A", AW11&gt;0), ((1+AW11/200)^2-1)*100, IF(AND(AW$39="Qtrly", AW11&gt;0), ((1+AW11/400)^4-1)*100, ""))</f>
        <v/>
      </c>
      <c r="AX41" s="382">
        <f t="shared" si="63"/>
        <v>3.4723192485325072</v>
      </c>
      <c r="AY41" s="382">
        <f t="shared" si="63"/>
        <v>3.571329000000012</v>
      </c>
      <c r="AZ41" s="382">
        <f t="shared" ref="AZ41" si="67">IF(AND(AZ$39="S/A", AZ11&gt;0), ((1+AZ11/200)^2-1)*100, IF(AND(AZ$39="Qtrly", AZ11&gt;0), ((1+AZ11/400)^4-1)*100, ""))</f>
        <v>4.3870890000000218</v>
      </c>
      <c r="BA41" s="66">
        <f t="shared" si="63"/>
        <v>2.7962793224999949</v>
      </c>
      <c r="BB41" s="66">
        <f t="shared" si="63"/>
        <v>3.0529522499999961</v>
      </c>
      <c r="BC41" s="66">
        <f t="shared" si="63"/>
        <v>3.1524609600000142</v>
      </c>
      <c r="BD41" s="66">
        <f t="shared" si="63"/>
        <v>3.2123924224999989</v>
      </c>
      <c r="BE41" s="66">
        <f t="shared" si="63"/>
        <v>3.2774225024999826</v>
      </c>
      <c r="BF41" s="66">
        <f>IF(AND(BF$39="S/A", BF11&gt;0), ((1+BF11/200)^2-1)*100, IF(AND(BF$39="Qtrly", BF11&gt;0), ((1+BF11/400)^4-1)*100, ""))</f>
        <v>3.6782150624999899</v>
      </c>
      <c r="BG41" s="66">
        <f t="shared" si="63"/>
        <v>3.842214090000029</v>
      </c>
      <c r="BH41" s="66">
        <f t="shared" ref="BH41" si="68">IF(AND(BH$39="S/A", BH11&gt;0), ((1+BH11/200)^2-1)*100, IF(AND(BH$39="Qtrly", BH11&gt;0), ((1+BH11/400)^4-1)*100, ""))</f>
        <v>4.5158628899999886</v>
      </c>
      <c r="BI41" s="66" t="str">
        <f t="shared" si="63"/>
        <v/>
      </c>
      <c r="BJ41" s="66" t="str">
        <f t="shared" si="63"/>
        <v/>
      </c>
      <c r="BK41" s="66" t="str">
        <f t="shared" si="63"/>
        <v/>
      </c>
      <c r="BL41" s="66" t="str">
        <f t="shared" si="63"/>
        <v/>
      </c>
      <c r="BM41" s="66">
        <f t="shared" si="63"/>
        <v>3.4126286400000039</v>
      </c>
      <c r="BN41" s="66">
        <f t="shared" si="63"/>
        <v>3.939044502500022</v>
      </c>
      <c r="BO41" s="66">
        <f t="shared" si="63"/>
        <v>4.1005885577698464</v>
      </c>
      <c r="BP41" s="66" t="str">
        <f t="shared" si="63"/>
        <v/>
      </c>
      <c r="BQ41" s="66">
        <f t="shared" si="63"/>
        <v>2.8682777600000042</v>
      </c>
      <c r="BR41" s="66" t="str">
        <f t="shared" si="63"/>
        <v/>
      </c>
      <c r="BS41" s="66" t="str">
        <f t="shared" si="63"/>
        <v/>
      </c>
      <c r="BT41" s="66" t="str">
        <f t="shared" si="63"/>
        <v/>
      </c>
      <c r="BU41" s="66">
        <f t="shared" si="63"/>
        <v>3.1768377599999953</v>
      </c>
      <c r="BV41" s="66">
        <f t="shared" si="63"/>
        <v>3.6924707024999837</v>
      </c>
      <c r="BW41" s="66">
        <f t="shared" si="63"/>
        <v>4.0563206400000107</v>
      </c>
      <c r="BX41" s="66">
        <f t="shared" si="63"/>
        <v>4.2216392100000055</v>
      </c>
      <c r="BY41" s="66">
        <f>IF(AND(BY$39="S/A", BY11&gt;0), ((1+BY11/200)^2-1)*100, IF(AND(BY$39="Qtrly", BY11&gt;0), ((1+BY11/400)^4-1)*100, ""))</f>
        <v>4.3584833599999984</v>
      </c>
      <c r="BZ41" s="66">
        <f t="shared" si="63"/>
        <v>4.8872981025000151</v>
      </c>
      <c r="CA41" s="66" t="str">
        <f t="shared" si="63"/>
        <v/>
      </c>
      <c r="CB41" s="66">
        <f t="shared" si="63"/>
        <v>3.3241755225000169</v>
      </c>
      <c r="CC41" s="66">
        <f>IF(AND(CC$39="S/A", CC11&gt;0), ((1+CC11/200)^2-1)*100, IF(AND(CC$39="Qtrly", CC11&gt;0), ((1+CC11/400)^4-1)*100, ""))</f>
        <v>4.1144733224999896</v>
      </c>
      <c r="CD41" s="66">
        <f t="shared" si="63"/>
        <v>3.5774352900000084</v>
      </c>
      <c r="CE41" s="66">
        <f t="shared" si="63"/>
        <v>4.0634613225000171</v>
      </c>
    </row>
    <row r="42" spans="1:83" x14ac:dyDescent="0.25">
      <c r="A42" s="60">
        <f t="shared" si="59"/>
        <v>42493</v>
      </c>
      <c r="B42" s="63" t="str">
        <f t="shared" ref="B42:N42" si="69">IF(AND(B$39="S/A", B12&gt;0), ((1+B12/200)^2-1)*100, IF(AND(B$39="Qtrly", B12&gt;0), ((1+B12/400)^4-1)*100, ""))</f>
        <v/>
      </c>
      <c r="C42" s="63" t="str">
        <f t="shared" si="69"/>
        <v/>
      </c>
      <c r="D42" s="63" t="str">
        <f t="shared" si="69"/>
        <v/>
      </c>
      <c r="E42" s="63"/>
      <c r="F42" s="63">
        <f t="shared" ref="F42:F62" si="70">((1+F12/400)^4-1)*100</f>
        <v>2.0952646388446183</v>
      </c>
      <c r="G42" s="63">
        <f t="shared" ref="G42:G62" si="71">G12</f>
        <v>2.1030000000000002</v>
      </c>
      <c r="H42" s="63">
        <f t="shared" si="69"/>
        <v>2.0918264025000077</v>
      </c>
      <c r="I42" s="63">
        <f t="shared" si="69"/>
        <v>2.1170880899999744</v>
      </c>
      <c r="J42" s="63">
        <f t="shared" si="69"/>
        <v>2.2151330225000043</v>
      </c>
      <c r="K42" s="63">
        <f t="shared" si="69"/>
        <v>2.301087359999987</v>
      </c>
      <c r="L42" s="66">
        <f t="shared" si="69"/>
        <v>2.4720921225000136</v>
      </c>
      <c r="M42" s="66">
        <f t="shared" si="69"/>
        <v>2.7232925625000126</v>
      </c>
      <c r="N42" s="66">
        <f t="shared" si="69"/>
        <v>2.8652350624999823</v>
      </c>
      <c r="O42" s="66">
        <f t="shared" ref="O42" si="72">IF(AND(O$39="S/A", O12&gt;0), ((1+O12/200)^2-1)*100, IF(AND(O$39="Qtrly", O12&gt;0), ((1+O12/400)^4-1)*100, ""))</f>
        <v>3.2418566400000293</v>
      </c>
      <c r="P42" s="64"/>
      <c r="Q42" s="64"/>
      <c r="R42" s="65">
        <f t="shared" si="62"/>
        <v>42493</v>
      </c>
      <c r="S42" s="66" t="str">
        <f t="shared" ref="S42:CE42" si="73">IF(AND(S$39="S/A", S12&gt;0), ((1+S12/200)^2-1)*100, IF(AND(S$39="Qtrly", S12&gt;0), ((1+S12/400)^4-1)*100, ""))</f>
        <v/>
      </c>
      <c r="T42" s="66">
        <f t="shared" si="73"/>
        <v>3.0387406400000039</v>
      </c>
      <c r="U42" s="66">
        <f t="shared" si="73"/>
        <v>2.8266981225000043</v>
      </c>
      <c r="V42" s="66">
        <f t="shared" si="73"/>
        <v>2.8571214224999864</v>
      </c>
      <c r="W42" s="66">
        <f t="shared" si="73"/>
        <v>3.299781322499995</v>
      </c>
      <c r="X42" s="66">
        <f t="shared" si="73"/>
        <v>3.6008444024999697</v>
      </c>
      <c r="Y42" s="66">
        <f t="shared" ref="Y42" si="74">IF(AND(Y$39="S/A", Y12&gt;0), ((1+Y12/200)^2-1)*100, IF(AND(Y$39="Qtrly", Y12&gt;0), ((1+Y12/400)^4-1)*100, ""))</f>
        <v>3.957396402500013</v>
      </c>
      <c r="Z42" s="66" t="str">
        <f t="shared" si="73"/>
        <v/>
      </c>
      <c r="AA42" s="66">
        <f>IF(AND(AA$39="S/A", AA12&gt;0), ((1+AA12/200)^2-1)*100, IF(AND(AA$39="Qtrly", AA12&gt;0), ((1+AA12/400)^4-1)*100, ""))</f>
        <v>2.9879928899999797</v>
      </c>
      <c r="AB42" s="66">
        <f t="shared" si="73"/>
        <v>3.6059336900000183</v>
      </c>
      <c r="AC42" s="66">
        <f t="shared" si="73"/>
        <v>3.7576518225000077</v>
      </c>
      <c r="AD42" s="66">
        <f t="shared" ref="AD42" si="75">IF(AND(AD$39="S/A", AD12&gt;0), ((1+AD12/200)^2-1)*100, IF(AND(AD$39="Qtrly", AD12&gt;0), ((1+AD12/400)^4-1)*100, ""))</f>
        <v>3.9757499224999826</v>
      </c>
      <c r="AE42" s="66">
        <f t="shared" si="73"/>
        <v>4.3513325624999988</v>
      </c>
      <c r="AF42" s="66" t="str">
        <f t="shared" si="73"/>
        <v/>
      </c>
      <c r="AG42" s="66">
        <f t="shared" si="73"/>
        <v>3.0306201599999971</v>
      </c>
      <c r="AH42" s="66">
        <f t="shared" si="73"/>
        <v>3.4482239025000139</v>
      </c>
      <c r="AI42" s="66">
        <f t="shared" si="73"/>
        <v>3.6934889999999942</v>
      </c>
      <c r="AJ42" s="66">
        <f t="shared" si="73"/>
        <v>4.4013932900000219</v>
      </c>
      <c r="AK42" s="66" t="str">
        <f t="shared" si="73"/>
        <v/>
      </c>
      <c r="AL42" s="66" t="str">
        <f t="shared" si="73"/>
        <v/>
      </c>
      <c r="AM42" s="66">
        <f t="shared" si="73"/>
        <v>3.8442521599999946</v>
      </c>
      <c r="AN42" s="66">
        <f t="shared" si="73"/>
        <v>4.0114419600000062</v>
      </c>
      <c r="AO42" s="66" t="str">
        <f t="shared" ref="AO42" si="76">IF(AND(AO$39="S/A", AO12&gt;0), ((1+AO12/200)^2-1)*100, IF(AND(AO$39="Qtrly", AO12&gt;0), ((1+AO12/400)^4-1)*100, ""))</f>
        <v/>
      </c>
      <c r="AP42" s="66" t="str">
        <f t="shared" si="73"/>
        <v/>
      </c>
      <c r="AQ42" s="66">
        <f t="shared" si="73"/>
        <v>3.175822002499995</v>
      </c>
      <c r="AR42" s="66">
        <f t="shared" si="73"/>
        <v>3.5764175625000005</v>
      </c>
      <c r="AS42" s="66">
        <f t="shared" si="73"/>
        <v>3.7156792304377628</v>
      </c>
      <c r="AT42" s="66">
        <f t="shared" si="73"/>
        <v>4.0134816900000203</v>
      </c>
      <c r="AU42" s="66">
        <f t="shared" ref="AU42" si="77">IF(AND(AU$39="S/A", AU12&gt;0), ((1+AU12/200)^2-1)*100, IF(AND(AU$39="Qtrly", AU12&gt;0), ((1+AU12/400)^4-1)*100, ""))</f>
        <v>4.1799674000998044</v>
      </c>
      <c r="AV42" s="66" t="str">
        <f t="shared" si="73"/>
        <v/>
      </c>
      <c r="AW42" s="66" t="str">
        <f t="shared" si="73"/>
        <v/>
      </c>
      <c r="AX42" s="382">
        <f t="shared" si="73"/>
        <v>3.445647621990644</v>
      </c>
      <c r="AY42" s="382">
        <f t="shared" si="73"/>
        <v>3.5703113025000066</v>
      </c>
      <c r="AZ42" s="382">
        <f t="shared" ref="AZ42" si="78">IF(AND(AZ$39="S/A", AZ12&gt;0), ((1+AZ12/200)^2-1)*100, IF(AND(AZ$39="Qtrly", AZ12&gt;0), ((1+AZ12/400)^4-1)*100, ""))</f>
        <v>4.4054804099999956</v>
      </c>
      <c r="BA42" s="66">
        <f t="shared" si="73"/>
        <v>2.7577553024999979</v>
      </c>
      <c r="BB42" s="66">
        <f t="shared" si="73"/>
        <v>3.0488916900000218</v>
      </c>
      <c r="BC42" s="66">
        <f t="shared" si="73"/>
        <v>3.1555079024999877</v>
      </c>
      <c r="BD42" s="66">
        <f t="shared" si="73"/>
        <v>3.2164562024999954</v>
      </c>
      <c r="BE42" s="66">
        <f t="shared" si="73"/>
        <v>3.3282415024999956</v>
      </c>
      <c r="BF42" s="66">
        <f t="shared" si="73"/>
        <v>3.7444102500000076</v>
      </c>
      <c r="BG42" s="66">
        <f t="shared" si="73"/>
        <v>3.8829792900000104</v>
      </c>
      <c r="BH42" s="66">
        <f t="shared" ref="BH42" si="79">IF(AND(BH$39="S/A", BH12&gt;0), ((1+BH12/200)^2-1)*100, IF(AND(BH$39="Qtrly", BH12&gt;0), ((1+BH12/400)^4-1)*100, ""))</f>
        <v>4.5383553600000015</v>
      </c>
      <c r="BI42" s="66" t="str">
        <f t="shared" si="73"/>
        <v/>
      </c>
      <c r="BJ42" s="66" t="str">
        <f t="shared" si="73"/>
        <v/>
      </c>
      <c r="BK42" s="66" t="str">
        <f t="shared" si="73"/>
        <v/>
      </c>
      <c r="BL42" s="66" t="str">
        <f t="shared" si="73"/>
        <v/>
      </c>
      <c r="BM42" s="66">
        <f t="shared" si="73"/>
        <v>3.4166963599999933</v>
      </c>
      <c r="BN42" s="66">
        <f t="shared" si="73"/>
        <v>3.9624944399999862</v>
      </c>
      <c r="BO42" s="66">
        <f t="shared" si="73"/>
        <v>4.1356333608791429</v>
      </c>
      <c r="BP42" s="66" t="str">
        <f t="shared" si="73"/>
        <v/>
      </c>
      <c r="BQ42" s="66">
        <f t="shared" si="73"/>
        <v>2.8398810000000108</v>
      </c>
      <c r="BR42" s="66" t="str">
        <f t="shared" si="73"/>
        <v/>
      </c>
      <c r="BS42" s="66" t="str">
        <f t="shared" si="73"/>
        <v/>
      </c>
      <c r="BT42" s="66" t="str">
        <f t="shared" si="73"/>
        <v/>
      </c>
      <c r="BU42" s="66">
        <f t="shared" si="73"/>
        <v>3.1544922499999961</v>
      </c>
      <c r="BV42" s="66">
        <f t="shared" si="73"/>
        <v>3.7342250000000021</v>
      </c>
      <c r="BW42" s="66">
        <f t="shared" si="73"/>
        <v>4.0930467599999965</v>
      </c>
      <c r="BX42" s="66">
        <f t="shared" si="73"/>
        <v>4.250226090000031</v>
      </c>
      <c r="BY42" s="66">
        <f t="shared" ref="BY42" si="80">IF(AND(BY$39="S/A", BY12&gt;0), ((1+BY12/200)^2-1)*100, IF(AND(BY$39="Qtrly", BY12&gt;0), ((1+BY12/400)^4-1)*100, ""))</f>
        <v>4.3942410225000117</v>
      </c>
      <c r="BZ42" s="66">
        <f t="shared" si="73"/>
        <v>4.9098305024999789</v>
      </c>
      <c r="CA42" s="66" t="str">
        <f t="shared" si="73"/>
        <v/>
      </c>
      <c r="CB42" s="66">
        <f t="shared" si="73"/>
        <v>3.2896179225000211</v>
      </c>
      <c r="CC42" s="66">
        <f t="shared" ref="CC42" si="81">IF(AND(CC$39="S/A", CC12&gt;0), ((1+CC12/200)^2-1)*100, IF(AND(CC$39="Qtrly", CC12&gt;0), ((1+CC12/400)^4-1)*100, ""))</f>
        <v>4.1879525625000191</v>
      </c>
      <c r="CD42" s="66">
        <f t="shared" si="73"/>
        <v>3.5448704900000072</v>
      </c>
      <c r="CE42" s="66">
        <f t="shared" si="73"/>
        <v>4.0879455225000028</v>
      </c>
    </row>
    <row r="43" spans="1:83" x14ac:dyDescent="0.25">
      <c r="A43" s="60">
        <f t="shared" si="59"/>
        <v>42494</v>
      </c>
      <c r="B43" s="63" t="str">
        <f t="shared" ref="B43:N43" si="82">IF(AND(B$39="S/A", B13&gt;0), ((1+B13/200)^2-1)*100, IF(AND(B$39="Qtrly", B13&gt;0), ((1+B13/400)^4-1)*100, ""))</f>
        <v/>
      </c>
      <c r="C43" s="63" t="str">
        <f t="shared" si="82"/>
        <v/>
      </c>
      <c r="D43" s="63" t="str">
        <f t="shared" si="82"/>
        <v/>
      </c>
      <c r="E43" s="63"/>
      <c r="F43" s="63">
        <f t="shared" si="70"/>
        <v>2.0779992812574477</v>
      </c>
      <c r="G43" s="63">
        <f t="shared" si="71"/>
        <v>2.08</v>
      </c>
      <c r="H43" s="63">
        <f t="shared" si="82"/>
        <v>2.07465024000002</v>
      </c>
      <c r="I43" s="63">
        <f t="shared" si="82"/>
        <v>2.1039516224999888</v>
      </c>
      <c r="J43" s="63">
        <f t="shared" si="82"/>
        <v>2.1827831025000188</v>
      </c>
      <c r="K43" s="63">
        <f t="shared" si="82"/>
        <v>2.238387690000021</v>
      </c>
      <c r="L43" s="66">
        <f t="shared" si="82"/>
        <v>2.4063041599999835</v>
      </c>
      <c r="M43" s="66">
        <f t="shared" si="82"/>
        <v>2.6817422399999957</v>
      </c>
      <c r="N43" s="66">
        <f t="shared" si="82"/>
        <v>2.8155440400000176</v>
      </c>
      <c r="O43" s="66">
        <f t="shared" ref="O43" si="83">IF(AND(O$39="S/A", O13&gt;0), ((1+O13/200)^2-1)*100, IF(AND(O$39="Qtrly", O13&gt;0), ((1+O13/400)^4-1)*100, ""))</f>
        <v>3.1311336225000153</v>
      </c>
      <c r="P43" s="64"/>
      <c r="Q43" s="64"/>
      <c r="R43" s="65">
        <f t="shared" si="62"/>
        <v>42494</v>
      </c>
      <c r="S43" s="66" t="str">
        <f t="shared" ref="S43:CE43" si="84">IF(AND(S$39="S/A", S13&gt;0), ((1+S13/200)^2-1)*100, IF(AND(S$39="Qtrly", S13&gt;0), ((1+S13/400)^4-1)*100, ""))</f>
        <v/>
      </c>
      <c r="T43" s="66">
        <f t="shared" si="84"/>
        <v>3.0397557224999927</v>
      </c>
      <c r="U43" s="66">
        <f>IF(AND(U$39="S/A", U13&gt;0), ((1+U13/200)^2-1)*100, IF(AND(U$39="Qtrly", U13&gt;0), ((1+U13/400)^4-1)*100, ""))</f>
        <v>2.8784204099999933</v>
      </c>
      <c r="V43" s="66">
        <f t="shared" si="84"/>
        <v>2.8601639999999984</v>
      </c>
      <c r="W43" s="66">
        <f t="shared" si="84"/>
        <v>3.2753900025000116</v>
      </c>
      <c r="X43" s="66">
        <f t="shared" si="84"/>
        <v>3.5611522499999992</v>
      </c>
      <c r="Y43" s="66">
        <f t="shared" ref="Y43" si="85">IF(AND(Y$39="S/A", Y13&gt;0), ((1+Y13/200)^2-1)*100, IF(AND(Y$39="Qtrly", Y13&gt;0), ((1+Y13/400)^4-1)*100, ""))</f>
        <v>3.9074422499999928</v>
      </c>
      <c r="Z43" s="66" t="str">
        <f t="shared" si="84"/>
        <v/>
      </c>
      <c r="AA43" s="66">
        <f t="shared" si="84"/>
        <v>3.0093054224999749</v>
      </c>
      <c r="AB43" s="66">
        <f t="shared" si="84"/>
        <v>3.5784530225000166</v>
      </c>
      <c r="AC43" s="66">
        <f t="shared" si="84"/>
        <v>3.7240402500000158</v>
      </c>
      <c r="AD43" s="66">
        <f t="shared" ref="AD43" si="86">IF(AND(AD$39="S/A", AD13&gt;0), ((1+AD13/200)^2-1)*100, IF(AND(AD$39="Qtrly", AD13&gt;0), ((1+AD13/400)^4-1)*100, ""))</f>
        <v>3.9247719225000255</v>
      </c>
      <c r="AE43" s="66">
        <f t="shared" si="84"/>
        <v>4.2910712900000147</v>
      </c>
      <c r="AF43" s="66" t="str">
        <f t="shared" si="84"/>
        <v/>
      </c>
      <c r="AG43" s="66">
        <f t="shared" si="84"/>
        <v>3.0966083225000052</v>
      </c>
      <c r="AH43" s="66">
        <f t="shared" si="84"/>
        <v>3.4278830025000095</v>
      </c>
      <c r="AI43" s="66">
        <f t="shared" si="84"/>
        <v>3.6629422499999675</v>
      </c>
      <c r="AJ43" s="66">
        <f t="shared" si="84"/>
        <v>4.3257960000000262</v>
      </c>
      <c r="AK43" s="66" t="str">
        <f t="shared" si="84"/>
        <v/>
      </c>
      <c r="AL43" s="66" t="str">
        <f t="shared" si="84"/>
        <v/>
      </c>
      <c r="AM43" s="66">
        <f t="shared" si="84"/>
        <v>3.7902500625000002</v>
      </c>
      <c r="AN43" s="66">
        <f t="shared" si="84"/>
        <v>3.9716712225000173</v>
      </c>
      <c r="AO43" s="66" t="str">
        <f t="shared" ref="AO43" si="87">IF(AND(AO$39="S/A", AO13&gt;0), ((1+AO13/200)^2-1)*100, IF(AND(AO$39="Qtrly", AO13&gt;0), ((1+AO13/400)^4-1)*100, ""))</f>
        <v/>
      </c>
      <c r="AP43" s="66" t="str">
        <f t="shared" si="84"/>
        <v/>
      </c>
      <c r="AQ43" s="66">
        <f t="shared" si="84"/>
        <v>3.2052810000000154</v>
      </c>
      <c r="AR43" s="66">
        <f t="shared" si="84"/>
        <v>3.5662405625000115</v>
      </c>
      <c r="AS43" s="66">
        <f t="shared" si="84"/>
        <v>3.7012916172230792</v>
      </c>
      <c r="AT43" s="66">
        <f t="shared" si="84"/>
        <v>3.9767696099999972</v>
      </c>
      <c r="AU43" s="66">
        <f t="shared" ref="AU43" si="88">IF(AND(AU$39="S/A", AU13&gt;0), ((1+AU13/200)^2-1)*100, IF(AND(AU$39="Qtrly", AU13&gt;0), ((1+AU13/400)^4-1)*100, ""))</f>
        <v>4.1181098534846194</v>
      </c>
      <c r="AV43" s="66" t="str">
        <f t="shared" si="84"/>
        <v/>
      </c>
      <c r="AW43" s="66" t="str">
        <f t="shared" si="84"/>
        <v/>
      </c>
      <c r="AX43" s="382">
        <f t="shared" si="84"/>
        <v>3.4846309694081201</v>
      </c>
      <c r="AY43" s="382">
        <f t="shared" si="84"/>
        <v>3.5469056399999754</v>
      </c>
      <c r="AZ43" s="382">
        <f t="shared" ref="AZ43" si="89">IF(AND(AZ$39="S/A", AZ13&gt;0), ((1+AZ13/200)^2-1)*100, IF(AND(AZ$39="Qtrly", AZ13&gt;0), ((1+AZ13/400)^4-1)*100, ""))</f>
        <v>4.3738073225000118</v>
      </c>
      <c r="BA43" s="66">
        <f t="shared" si="84"/>
        <v>2.7932376900000166</v>
      </c>
      <c r="BB43" s="66">
        <f t="shared" si="84"/>
        <v>3.0194550225000061</v>
      </c>
      <c r="BC43" s="66">
        <f t="shared" si="84"/>
        <v>3.1311336225000153</v>
      </c>
      <c r="BD43" s="66">
        <f t="shared" si="84"/>
        <v>3.1941064025000188</v>
      </c>
      <c r="BE43" s="66">
        <f t="shared" si="84"/>
        <v>3.2926668899999845</v>
      </c>
      <c r="BF43" s="66">
        <f t="shared" si="84"/>
        <v>3.660905960000016</v>
      </c>
      <c r="BG43" s="66">
        <f t="shared" si="84"/>
        <v>3.820815562500024</v>
      </c>
      <c r="BH43" s="66">
        <f t="shared" ref="BH43" si="90">IF(AND(BH$39="S/A", BH13&gt;0), ((1+BH13/200)^2-1)*100, IF(AND(BH$39="Qtrly", BH13&gt;0), ((1+BH13/400)^4-1)*100, ""))</f>
        <v>4.49746176000001</v>
      </c>
      <c r="BI43" s="66" t="str">
        <f t="shared" si="84"/>
        <v/>
      </c>
      <c r="BJ43" s="66" t="str">
        <f t="shared" si="84"/>
        <v/>
      </c>
      <c r="BK43" s="66" t="str">
        <f t="shared" si="84"/>
        <v/>
      </c>
      <c r="BL43" s="66" t="str">
        <f t="shared" si="84"/>
        <v/>
      </c>
      <c r="BM43" s="66">
        <f t="shared" si="84"/>
        <v>3.3922912400000227</v>
      </c>
      <c r="BN43" s="66">
        <f t="shared" si="84"/>
        <v>3.9196748099999956</v>
      </c>
      <c r="BO43" s="66">
        <f t="shared" si="84"/>
        <v>4.0789476574583539</v>
      </c>
      <c r="BP43" s="66" t="str">
        <f t="shared" si="84"/>
        <v/>
      </c>
      <c r="BQ43" s="66">
        <f t="shared" si="84"/>
        <v>2.8581356099999899</v>
      </c>
      <c r="BR43" s="66" t="str">
        <f t="shared" si="84"/>
        <v/>
      </c>
      <c r="BS43" s="66" t="str">
        <f t="shared" si="84"/>
        <v/>
      </c>
      <c r="BT43" s="66" t="str">
        <f t="shared" si="84"/>
        <v/>
      </c>
      <c r="BU43" s="66">
        <f t="shared" si="84"/>
        <v>3.160586239999974</v>
      </c>
      <c r="BV43" s="66">
        <f t="shared" si="84"/>
        <v>3.7077456900000083</v>
      </c>
      <c r="BW43" s="66">
        <f t="shared" si="84"/>
        <v>4.0389800025000033</v>
      </c>
      <c r="BX43" s="66">
        <f t="shared" si="84"/>
        <v>4.208368062500023</v>
      </c>
      <c r="BY43" s="66">
        <f t="shared" ref="BY43" si="91">IF(AND(BY$39="S/A", BY13&gt;0), ((1+BY13/200)^2-1)*100, IF(AND(BY$39="Qtrly", BY13&gt;0), ((1+BY13/400)^4-1)*100, ""))</f>
        <v>4.3390746225000054</v>
      </c>
      <c r="BZ43" s="66">
        <f t="shared" si="84"/>
        <v>4.8698883599999965</v>
      </c>
      <c r="CA43" s="66" t="str">
        <f t="shared" si="84"/>
        <v/>
      </c>
      <c r="CB43" s="66">
        <f t="shared" si="84"/>
        <v>3.2896179225000211</v>
      </c>
      <c r="CC43" s="66">
        <f t="shared" ref="CC43" si="92">IF(AND(CC$39="S/A", CC13&gt;0), ((1+CC13/200)^2-1)*100, IF(AND(CC$39="Qtrly", CC13&gt;0), ((1+CC13/400)^4-1)*100, ""))</f>
        <v>4.0889657599999962</v>
      </c>
      <c r="CD43" s="66">
        <f t="shared" si="84"/>
        <v>3.5519936025000254</v>
      </c>
      <c r="CE43" s="66">
        <f t="shared" si="84"/>
        <v>4.0451000624999844</v>
      </c>
    </row>
    <row r="44" spans="1:83" x14ac:dyDescent="0.25">
      <c r="A44" s="60">
        <f t="shared" si="59"/>
        <v>42495</v>
      </c>
      <c r="B44" s="63" t="str">
        <f t="shared" ref="B44:N44" si="93">IF(AND(B$39="S/A", B14&gt;0), ((1+B14/200)^2-1)*100, IF(AND(B$39="Qtrly", B14&gt;0), ((1+B14/400)^4-1)*100, ""))</f>
        <v/>
      </c>
      <c r="C44" s="63" t="str">
        <f t="shared" si="93"/>
        <v/>
      </c>
      <c r="D44" s="63" t="str">
        <f t="shared" si="93"/>
        <v/>
      </c>
      <c r="E44" s="63"/>
      <c r="F44" s="63">
        <f t="shared" si="70"/>
        <v>2.0617515334097947</v>
      </c>
      <c r="G44" s="63">
        <f t="shared" si="71"/>
        <v>2.0609999999999999</v>
      </c>
      <c r="H44" s="63">
        <f t="shared" si="93"/>
        <v>2.0514142025000126</v>
      </c>
      <c r="I44" s="63">
        <f t="shared" si="93"/>
        <v>2.0776812225000052</v>
      </c>
      <c r="J44" s="63">
        <f t="shared" si="93"/>
        <v>2.1504383024999907</v>
      </c>
      <c r="K44" s="63">
        <f t="shared" si="93"/>
        <v>2.2040121600000129</v>
      </c>
      <c r="L44" s="66">
        <f t="shared" si="93"/>
        <v>2.3526773024999947</v>
      </c>
      <c r="M44" s="66">
        <f t="shared" si="93"/>
        <v>2.6250041599999774</v>
      </c>
      <c r="N44" s="66">
        <f t="shared" si="93"/>
        <v>2.7466049600000098</v>
      </c>
      <c r="O44" s="66">
        <f t="shared" ref="O44" si="94">IF(AND(O$39="S/A", O14&gt;0), ((1+O14/200)^2-1)*100, IF(AND(O$39="Qtrly", O14&gt;0), ((1+O14/400)^4-1)*100, ""))</f>
        <v>3.0631040000000276</v>
      </c>
      <c r="P44" s="64"/>
      <c r="Q44" s="64"/>
      <c r="R44" s="65">
        <f t="shared" si="62"/>
        <v>42495</v>
      </c>
      <c r="S44" s="66" t="str">
        <f t="shared" ref="S44:CE44" si="95">IF(AND(S$39="S/A", S14&gt;0), ((1+S14/200)^2-1)*100, IF(AND(S$39="Qtrly", S14&gt;0), ((1+S14/400)^4-1)*100, ""))</f>
        <v/>
      </c>
      <c r="T44" s="66">
        <f t="shared" si="95"/>
        <v>3.0245300100000039</v>
      </c>
      <c r="U44" s="66">
        <f t="shared" si="95"/>
        <v>2.8469798224999954</v>
      </c>
      <c r="V44" s="66">
        <f t="shared" si="95"/>
        <v>2.8408951025000073</v>
      </c>
      <c r="W44" s="66">
        <f t="shared" si="95"/>
        <v>3.2398244899999984</v>
      </c>
      <c r="X44" s="66">
        <f t="shared" si="95"/>
        <v>3.5245200900000162</v>
      </c>
      <c r="Y44" s="66">
        <f t="shared" ref="Y44" si="96">IF(AND(Y$39="S/A", Y14&gt;0), ((1+Y14/200)^2-1)*100, IF(AND(Y$39="Qtrly", Y14&gt;0), ((1+Y14/400)^4-1)*100, ""))</f>
        <v>3.8687105600000216</v>
      </c>
      <c r="Z44" s="66" t="str">
        <f t="shared" si="95"/>
        <v/>
      </c>
      <c r="AA44" s="66">
        <f t="shared" si="95"/>
        <v>3.0346803600000083</v>
      </c>
      <c r="AB44" s="66">
        <f t="shared" si="95"/>
        <v>3.5469056399999754</v>
      </c>
      <c r="AC44" s="66">
        <f t="shared" si="95"/>
        <v>3.6873792900000035</v>
      </c>
      <c r="AD44" s="66">
        <f t="shared" ref="AD44" si="97">IF(AND(AD$39="S/A", AD14&gt;0), ((1+AD14/200)^2-1)*100, IF(AND(AD$39="Qtrly", AD14&gt;0), ((1+AD14/400)^4-1)*100, ""))</f>
        <v>3.890114022500013</v>
      </c>
      <c r="AE44" s="66">
        <f t="shared" si="95"/>
        <v>4.250226090000031</v>
      </c>
      <c r="AF44" s="66" t="str">
        <f t="shared" si="95"/>
        <v/>
      </c>
      <c r="AG44" s="66">
        <f t="shared" si="95"/>
        <v>3.0722410024999869</v>
      </c>
      <c r="AH44" s="66">
        <f t="shared" si="95"/>
        <v>3.3973754025000025</v>
      </c>
      <c r="AI44" s="66">
        <f t="shared" si="95"/>
        <v>3.6293460224999796</v>
      </c>
      <c r="AJ44" s="66">
        <f t="shared" si="95"/>
        <v>4.2849440000000127</v>
      </c>
      <c r="AK44" s="66" t="str">
        <f t="shared" si="95"/>
        <v/>
      </c>
      <c r="AL44" s="66" t="str">
        <f t="shared" si="95"/>
        <v/>
      </c>
      <c r="AM44" s="66">
        <f t="shared" si="95"/>
        <v>3.7556146025000015</v>
      </c>
      <c r="AN44" s="66">
        <f t="shared" si="95"/>
        <v>3.9359860100000033</v>
      </c>
      <c r="AO44" s="66" t="str">
        <f t="shared" ref="AO44" si="98">IF(AND(AO$39="S/A", AO14&gt;0), ((1+AO14/200)^2-1)*100, IF(AND(AO$39="Qtrly", AO14&gt;0), ((1+AO14/400)^4-1)*100, ""))</f>
        <v/>
      </c>
      <c r="AP44" s="66" t="str">
        <f t="shared" si="95"/>
        <v/>
      </c>
      <c r="AQ44" s="66">
        <f t="shared" si="95"/>
        <v>3.175822002499995</v>
      </c>
      <c r="AR44" s="66">
        <f t="shared" si="95"/>
        <v>3.5418178025000024</v>
      </c>
      <c r="AS44" s="66">
        <f t="shared" si="95"/>
        <v>3.6694386578519644</v>
      </c>
      <c r="AT44" s="66">
        <f t="shared" si="95"/>
        <v>3.9410835224999996</v>
      </c>
      <c r="AU44" s="66">
        <f t="shared" ref="AU44" si="99">IF(AND(AU$39="S/A", AU14&gt;0), ((1+AU14/200)^2-1)*100, IF(AND(AU$39="Qtrly", AU14&gt;0), ((1+AU14/400)^4-1)*100, ""))</f>
        <v>4.0820390080488211</v>
      </c>
      <c r="AV44" s="66" t="str">
        <f t="shared" si="95"/>
        <v/>
      </c>
      <c r="AW44" s="66" t="str">
        <f t="shared" si="95"/>
        <v/>
      </c>
      <c r="AX44" s="382">
        <f t="shared" si="95"/>
        <v>3.4312881128448547</v>
      </c>
      <c r="AY44" s="382">
        <f t="shared" si="95"/>
        <v>3.5204502499999846</v>
      </c>
      <c r="AZ44" s="382">
        <f t="shared" ref="AZ44" si="100">IF(AND(AZ$39="S/A", AZ14&gt;0), ((1+AZ14/200)^2-1)*100, IF(AND(AZ$39="Qtrly", AZ14&gt;0), ((1+AZ14/400)^4-1)*100, ""))</f>
        <v>4.3319244900000164</v>
      </c>
      <c r="BA44" s="66">
        <f t="shared" si="95"/>
        <v>2.7689062499999917</v>
      </c>
      <c r="BB44" s="66">
        <f t="shared" si="95"/>
        <v>2.9879928899999797</v>
      </c>
      <c r="BC44" s="66">
        <f t="shared" si="95"/>
        <v>3.0976236900000176</v>
      </c>
      <c r="BD44" s="66">
        <f t="shared" si="95"/>
        <v>3.1565235600000019</v>
      </c>
      <c r="BE44" s="66">
        <f t="shared" si="95"/>
        <v>3.254049960000005</v>
      </c>
      <c r="BF44" s="66">
        <f t="shared" si="95"/>
        <v>3.6232382024999898</v>
      </c>
      <c r="BG44" s="66">
        <f t="shared" si="95"/>
        <v>3.7810812899999879</v>
      </c>
      <c r="BH44" s="66">
        <f t="shared" ref="BH44" si="101">IF(AND(BH$39="S/A", BH14&gt;0), ((1+BH14/200)^2-1)*100, IF(AND(BH$39="Qtrly", BH14&gt;0), ((1+BH14/400)^4-1)*100, ""))</f>
        <v>4.4453340224999804</v>
      </c>
      <c r="BI44" s="66" t="str">
        <f t="shared" si="95"/>
        <v/>
      </c>
      <c r="BJ44" s="66" t="str">
        <f t="shared" si="95"/>
        <v/>
      </c>
      <c r="BK44" s="66" t="str">
        <f t="shared" si="95"/>
        <v/>
      </c>
      <c r="BL44" s="66" t="str">
        <f t="shared" si="95"/>
        <v/>
      </c>
      <c r="BM44" s="66">
        <f t="shared" si="95"/>
        <v>3.3536556899999903</v>
      </c>
      <c r="BN44" s="66">
        <f t="shared" si="95"/>
        <v>3.8829792900000104</v>
      </c>
      <c r="BO44" s="66">
        <f t="shared" si="95"/>
        <v>4.0387663659319228</v>
      </c>
      <c r="BP44" s="66" t="str">
        <f t="shared" si="95"/>
        <v/>
      </c>
      <c r="BQ44" s="66">
        <f t="shared" si="95"/>
        <v>2.8317683599999866</v>
      </c>
      <c r="BR44" s="66" t="str">
        <f t="shared" si="95"/>
        <v/>
      </c>
      <c r="BS44" s="66" t="str">
        <f t="shared" si="95"/>
        <v/>
      </c>
      <c r="BT44" s="66" t="str">
        <f t="shared" si="95"/>
        <v/>
      </c>
      <c r="BU44" s="66">
        <f t="shared" si="95"/>
        <v>3.1382424900000094</v>
      </c>
      <c r="BV44" s="66">
        <f t="shared" si="95"/>
        <v>3.6751604100000224</v>
      </c>
      <c r="BW44" s="66">
        <f t="shared" si="95"/>
        <v>4.001243610000027</v>
      </c>
      <c r="BX44" s="66">
        <f t="shared" si="95"/>
        <v>4.1706009599999927</v>
      </c>
      <c r="BY44" s="66">
        <f t="shared" ref="BY44" si="102">IF(AND(BY$39="S/A", BY14&gt;0), ((1+BY14/200)^2-1)*100, IF(AND(BY$39="Qtrly", BY14&gt;0), ((1+BY14/400)^4-1)*100, ""))</f>
        <v>4.2961775024999982</v>
      </c>
      <c r="BZ44" s="66">
        <f t="shared" si="95"/>
        <v>4.8248345600000242</v>
      </c>
      <c r="CA44" s="66" t="str">
        <f t="shared" si="95"/>
        <v/>
      </c>
      <c r="CB44" s="66">
        <f t="shared" si="95"/>
        <v>3.2550661025000149</v>
      </c>
      <c r="CC44" s="66">
        <f t="shared" ref="CC44" si="103">IF(AND(CC$39="S/A", CC14&gt;0), ((1+CC14/200)^2-1)*100, IF(AND(CC$39="Qtrly", CC14&gt;0), ((1+CC14/400)^4-1)*100, ""))</f>
        <v>4.0481601600000028</v>
      </c>
      <c r="CD44" s="66">
        <f t="shared" si="95"/>
        <v>3.5214677024999919</v>
      </c>
      <c r="CE44" s="66">
        <f t="shared" si="95"/>
        <v>4.0083824024999881</v>
      </c>
    </row>
    <row r="45" spans="1:83" x14ac:dyDescent="0.25">
      <c r="A45" s="60">
        <f t="shared" si="59"/>
        <v>42496</v>
      </c>
      <c r="B45" s="63" t="str">
        <f t="shared" ref="B45:N45" si="104">IF(AND(B$39="S/A", B15&gt;0), ((1+B15/200)^2-1)*100, IF(AND(B$39="Qtrly", B15&gt;0), ((1+B15/400)^4-1)*100, ""))</f>
        <v/>
      </c>
      <c r="C45" s="63" t="str">
        <f t="shared" si="104"/>
        <v/>
      </c>
      <c r="D45" s="63" t="str">
        <f t="shared" si="104"/>
        <v/>
      </c>
      <c r="E45" s="63"/>
      <c r="F45" s="63">
        <f t="shared" si="70"/>
        <v>2.035353080087754</v>
      </c>
      <c r="G45" s="63">
        <f t="shared" si="71"/>
        <v>2.024</v>
      </c>
      <c r="H45" s="63">
        <f t="shared" si="104"/>
        <v>1.995860490000001</v>
      </c>
      <c r="I45" s="63">
        <f t="shared" si="104"/>
        <v>2.0170701225000087</v>
      </c>
      <c r="J45" s="63">
        <f t="shared" si="104"/>
        <v>2.0736399225000257</v>
      </c>
      <c r="K45" s="63">
        <f t="shared" si="104"/>
        <v>2.1170880899999744</v>
      </c>
      <c r="L45" s="66">
        <f t="shared" si="104"/>
        <v>2.2576000624999981</v>
      </c>
      <c r="M45" s="66">
        <f t="shared" si="104"/>
        <v>2.5146125024999799</v>
      </c>
      <c r="N45" s="66">
        <f t="shared" si="104"/>
        <v>2.6493185600000135</v>
      </c>
      <c r="O45" s="66">
        <f t="shared" ref="O45" si="105">IF(AND(O$39="S/A", O15&gt;0), ((1+O15/200)^2-1)*100, IF(AND(O$39="Qtrly", O15&gt;0), ((1+O15/400)^4-1)*100, ""))</f>
        <v>2.9545062224999752</v>
      </c>
      <c r="P45" s="64"/>
      <c r="Q45" s="64"/>
      <c r="R45" s="65">
        <f t="shared" si="62"/>
        <v>42496</v>
      </c>
      <c r="S45" s="66" t="str">
        <f t="shared" ref="S45:CE45" si="106">IF(AND(S$39="S/A", S15&gt;0), ((1+S15/200)^2-1)*100, IF(AND(S$39="Qtrly", S15&gt;0), ((1+S15/400)^4-1)*100, ""))</f>
        <v/>
      </c>
      <c r="T45" s="66">
        <f t="shared" si="106"/>
        <v>2.9910374024999964</v>
      </c>
      <c r="U45" s="66">
        <f t="shared" si="106"/>
        <v>2.8013488100000261</v>
      </c>
      <c r="V45" s="66">
        <f t="shared" si="106"/>
        <v>2.7770164099999883</v>
      </c>
      <c r="W45" s="66">
        <f t="shared" si="106"/>
        <v>3.1544922499999961</v>
      </c>
      <c r="X45" s="66">
        <f t="shared" si="106"/>
        <v>3.4288999999999792</v>
      </c>
      <c r="Y45" s="66">
        <f t="shared" ref="Y45" si="107">IF(AND(Y$39="S/A", Y15&gt;0), ((1+Y15/200)^2-1)*100, IF(AND(Y$39="Qtrly", Y15&gt;0), ((1+Y15/400)^4-1)*100, ""))</f>
        <v>3.7719129225000092</v>
      </c>
      <c r="Z45" s="66" t="str">
        <f t="shared" si="106"/>
        <v/>
      </c>
      <c r="AA45" s="66">
        <f t="shared" si="106"/>
        <v>2.9575502399999953</v>
      </c>
      <c r="AB45" s="66">
        <f t="shared" si="106"/>
        <v>3.4614465600000033</v>
      </c>
      <c r="AC45" s="66">
        <f t="shared" si="106"/>
        <v>3.5967730624999916</v>
      </c>
      <c r="AD45" s="66">
        <f t="shared" ref="AD45" si="108">IF(AND(AD$39="S/A", AD15&gt;0), ((1+AD15/200)^2-1)*100, IF(AND(AD$39="Qtrly", AD15&gt;0), ((1+AD15/400)^4-1)*100, ""))</f>
        <v>3.7943252024999818</v>
      </c>
      <c r="AE45" s="66">
        <f t="shared" si="106"/>
        <v>4.1522302500000219</v>
      </c>
      <c r="AF45" s="66" t="str">
        <f t="shared" si="106"/>
        <v/>
      </c>
      <c r="AG45" s="66">
        <f t="shared" si="106"/>
        <v>3.0367104899999831</v>
      </c>
      <c r="AH45" s="66">
        <f t="shared" si="106"/>
        <v>3.3201096225000004</v>
      </c>
      <c r="AI45" s="66">
        <f t="shared" si="106"/>
        <v>3.5408002499999869</v>
      </c>
      <c r="AJ45" s="66">
        <f t="shared" si="106"/>
        <v>4.1879525625000191</v>
      </c>
      <c r="AK45" s="66" t="str">
        <f t="shared" si="106"/>
        <v/>
      </c>
      <c r="AL45" s="66" t="str">
        <f t="shared" si="106"/>
        <v/>
      </c>
      <c r="AM45" s="66">
        <f t="shared" si="106"/>
        <v>3.6731239999999943</v>
      </c>
      <c r="AN45" s="66">
        <f t="shared" si="106"/>
        <v>3.8411950625000246</v>
      </c>
      <c r="AO45" s="66" t="str">
        <f t="shared" ref="AO45" si="109">IF(AND(AO$39="S/A", AO15&gt;0), ((1+AO15/200)^2-1)*100, IF(AND(AO$39="Qtrly", AO15&gt;0), ((1+AO15/400)^4-1)*100, ""))</f>
        <v/>
      </c>
      <c r="AP45" s="66" t="str">
        <f t="shared" si="106"/>
        <v/>
      </c>
      <c r="AQ45" s="66">
        <f t="shared" si="106"/>
        <v>3.1230095025000182</v>
      </c>
      <c r="AR45" s="66">
        <f t="shared" si="106"/>
        <v>3.4746700625000182</v>
      </c>
      <c r="AS45" s="66">
        <f t="shared" si="106"/>
        <v>3.5903517664235496</v>
      </c>
      <c r="AT45" s="66">
        <f t="shared" si="106"/>
        <v>3.8473093025000127</v>
      </c>
      <c r="AU45" s="66">
        <f t="shared" ref="AU45" si="110">IF(AND(AU$39="S/A", AU15&gt;0), ((1+AU15/200)^2-1)*100, IF(AND(AU$39="Qtrly", AU15&gt;0), ((1+AU15/400)^4-1)*100, ""))</f>
        <v>3.9841796711955979</v>
      </c>
      <c r="AV45" s="66" t="str">
        <f t="shared" si="106"/>
        <v/>
      </c>
      <c r="AW45" s="66" t="str">
        <f t="shared" si="106"/>
        <v/>
      </c>
      <c r="AX45" s="382">
        <f t="shared" si="106"/>
        <v>3.3707894633770774</v>
      </c>
      <c r="AY45" s="382">
        <f t="shared" si="106"/>
        <v>3.4461897224999927</v>
      </c>
      <c r="AZ45" s="382">
        <f t="shared" ref="AZ45" si="111">IF(AND(AZ$39="S/A", AZ15&gt;0), ((1+AZ15/200)^2-1)*100, IF(AND(AZ$39="Qtrly", AZ15&gt;0), ((1+AZ15/400)^4-1)*100, ""))</f>
        <v>4.2328693024999975</v>
      </c>
      <c r="BA45" s="66">
        <f t="shared" si="106"/>
        <v>2.7202520099999905</v>
      </c>
      <c r="BB45" s="66">
        <f t="shared" si="106"/>
        <v>2.9108802500000142</v>
      </c>
      <c r="BC45" s="66">
        <f t="shared" si="106"/>
        <v>3.0153951224999753</v>
      </c>
      <c r="BD45" s="66">
        <f t="shared" si="106"/>
        <v>3.0732562499999894</v>
      </c>
      <c r="BE45" s="66">
        <f t="shared" si="106"/>
        <v>3.1595705625000248</v>
      </c>
      <c r="BF45" s="66">
        <f t="shared" si="106"/>
        <v>3.5184153599999712</v>
      </c>
      <c r="BG45" s="66">
        <f t="shared" si="106"/>
        <v>3.674142202499997</v>
      </c>
      <c r="BH45" s="66">
        <f t="shared" ref="BH45" si="112">IF(AND(BH$39="S/A", BH15&gt;0), ((1+BH15/200)^2-1)*100, IF(AND(BH$39="Qtrly", BH15&gt;0), ((1+BH15/400)^4-1)*100, ""))</f>
        <v>4.33294592250002</v>
      </c>
      <c r="BI45" s="66" t="str">
        <f t="shared" si="106"/>
        <v/>
      </c>
      <c r="BJ45" s="66" t="str">
        <f t="shared" si="106"/>
        <v/>
      </c>
      <c r="BK45" s="66" t="str">
        <f t="shared" si="106"/>
        <v/>
      </c>
      <c r="BL45" s="66" t="str">
        <f t="shared" si="106"/>
        <v/>
      </c>
      <c r="BM45" s="66">
        <f t="shared" si="106"/>
        <v>3.2570984024999916</v>
      </c>
      <c r="BN45" s="66">
        <f t="shared" si="106"/>
        <v>3.7800625625000306</v>
      </c>
      <c r="BO45" s="66">
        <f t="shared" si="106"/>
        <v>3.9368199544928206</v>
      </c>
      <c r="BP45" s="66" t="str">
        <f t="shared" si="106"/>
        <v/>
      </c>
      <c r="BQ45" s="66">
        <f t="shared" si="106"/>
        <v>2.7749888399999811</v>
      </c>
      <c r="BR45" s="66" t="str">
        <f t="shared" si="106"/>
        <v/>
      </c>
      <c r="BS45" s="66" t="str">
        <f t="shared" si="106"/>
        <v/>
      </c>
      <c r="BT45" s="66" t="str">
        <f t="shared" si="106"/>
        <v/>
      </c>
      <c r="BU45" s="66">
        <f t="shared" si="106"/>
        <v>3.0773172899999812</v>
      </c>
      <c r="BV45" s="66">
        <f t="shared" si="106"/>
        <v>3.5886306224999887</v>
      </c>
      <c r="BW45" s="66">
        <f t="shared" si="106"/>
        <v>3.9064229024999841</v>
      </c>
      <c r="BX45" s="66">
        <f t="shared" si="106"/>
        <v>4.0736627225000044</v>
      </c>
      <c r="BY45" s="66">
        <f t="shared" ref="BY45" si="113">IF(AND(BY$39="S/A", BY15&gt;0), ((1+BY15/200)^2-1)*100, IF(AND(BY$39="Qtrly", BY15&gt;0), ((1+BY15/400)^4-1)*100, ""))</f>
        <v>4.1971392899999849</v>
      </c>
      <c r="BZ45" s="66">
        <f t="shared" si="106"/>
        <v>4.7224755599999835</v>
      </c>
      <c r="CA45" s="66" t="str">
        <f t="shared" si="106"/>
        <v/>
      </c>
      <c r="CB45" s="66">
        <f t="shared" si="106"/>
        <v>3.210360562499992</v>
      </c>
      <c r="CC45" s="66">
        <f t="shared" ref="CC45" si="114">IF(AND(CC$39="S/A", CC15&gt;0), ((1+CC15/200)^2-1)*100, IF(AND(CC$39="Qtrly", CC15&gt;0), ((1+CC15/400)^4-1)*100, ""))</f>
        <v>3.9482202499999897</v>
      </c>
      <c r="CD45" s="66">
        <f t="shared" si="106"/>
        <v>3.4360191224999781</v>
      </c>
      <c r="CE45" s="66">
        <f t="shared" si="106"/>
        <v>3.9125390624999756</v>
      </c>
    </row>
    <row r="46" spans="1:83" x14ac:dyDescent="0.25">
      <c r="A46" s="60">
        <f t="shared" si="59"/>
        <v>42499</v>
      </c>
      <c r="B46" s="63" t="str">
        <f t="shared" ref="B46:N46" si="115">IF(AND(B$39="S/A", B16&gt;0), ((1+B16/200)^2-1)*100, IF(AND(B$39="Qtrly", B16&gt;0), ((1+B16/400)^4-1)*100, ""))</f>
        <v/>
      </c>
      <c r="C46" s="63" t="str">
        <f t="shared" si="115"/>
        <v/>
      </c>
      <c r="D46" s="63" t="str">
        <f t="shared" si="115"/>
        <v/>
      </c>
      <c r="E46" s="63"/>
      <c r="F46" s="63">
        <f t="shared" si="70"/>
        <v>2.0363683105119712</v>
      </c>
      <c r="G46" s="63">
        <f t="shared" si="71"/>
        <v>2.032</v>
      </c>
      <c r="H46" s="63">
        <f t="shared" si="115"/>
        <v>2.0231304224999969</v>
      </c>
      <c r="I46" s="63">
        <f t="shared" si="115"/>
        <v>2.0443428899999949</v>
      </c>
      <c r="J46" s="63">
        <f t="shared" si="115"/>
        <v>2.0918264025000077</v>
      </c>
      <c r="K46" s="63">
        <f t="shared" si="115"/>
        <v>2.1362890625000297</v>
      </c>
      <c r="L46" s="66">
        <f t="shared" si="115"/>
        <v>2.269735122499994</v>
      </c>
      <c r="M46" s="66">
        <f t="shared" si="115"/>
        <v>2.5318256400000072</v>
      </c>
      <c r="N46" s="66">
        <f t="shared" si="115"/>
        <v>2.6594504099999972</v>
      </c>
      <c r="O46" s="66">
        <f t="shared" ref="O46" si="116">IF(AND(O$39="S/A", O16&gt;0), ((1+O16/200)^2-1)*100, IF(AND(O$39="Qtrly", O16&gt;0), ((1+O16/400)^4-1)*100, ""))</f>
        <v>2.9748005224999874</v>
      </c>
      <c r="P46" s="64"/>
      <c r="Q46" s="64"/>
      <c r="R46" s="65">
        <f t="shared" si="62"/>
        <v>42499</v>
      </c>
      <c r="S46" s="66" t="str">
        <f t="shared" ref="S46:CE46" si="117">IF(AND(S$39="S/A", S16&gt;0), ((1+S16/200)^2-1)*100, IF(AND(S$39="Qtrly", S16&gt;0), ((1+S16/400)^4-1)*100, ""))</f>
        <v/>
      </c>
      <c r="T46" s="66">
        <f t="shared" si="117"/>
        <v>2.9727710025000187</v>
      </c>
      <c r="U46" s="66">
        <f t="shared" si="117"/>
        <v>2.8023627224999847</v>
      </c>
      <c r="V46" s="66">
        <f t="shared" si="117"/>
        <v>2.7830992399999976</v>
      </c>
      <c r="W46" s="66">
        <f t="shared" si="117"/>
        <v>3.1656647025000151</v>
      </c>
      <c r="X46" s="66">
        <f t="shared" si="117"/>
        <v>3.4431384899999751</v>
      </c>
      <c r="Y46" s="66">
        <f t="shared" ref="Y46" si="118">IF(AND(Y$39="S/A", Y16&gt;0), ((1+Y16/200)^2-1)*100, IF(AND(Y$39="Qtrly", Y16&gt;0), ((1+Y16/400)^4-1)*100, ""))</f>
        <v>3.7943252024999818</v>
      </c>
      <c r="Z46" s="66" t="str">
        <f t="shared" si="117"/>
        <v/>
      </c>
      <c r="AA46" s="66">
        <f t="shared" si="117"/>
        <v>2.9981414399999906</v>
      </c>
      <c r="AB46" s="66">
        <f t="shared" si="117"/>
        <v>3.4706012024999788</v>
      </c>
      <c r="AC46" s="66">
        <f t="shared" si="117"/>
        <v>3.6089873224999902</v>
      </c>
      <c r="AD46" s="66">
        <f t="shared" ref="AD46" si="119">IF(AND(AD$39="S/A", AD16&gt;0), ((1+AD16/200)^2-1)*100, IF(AND(AD$39="Qtrly", AD16&gt;0), ((1+AD16/400)^4-1)*100, ""))</f>
        <v>3.8279481600000276</v>
      </c>
      <c r="AE46" s="66">
        <f t="shared" si="117"/>
        <v>4.1767248899999831</v>
      </c>
      <c r="AF46" s="66" t="str">
        <f t="shared" si="117"/>
        <v/>
      </c>
      <c r="AG46" s="66">
        <f t="shared" si="117"/>
        <v>3.0346803600000083</v>
      </c>
      <c r="AH46" s="66">
        <f t="shared" si="117"/>
        <v>3.3312910400000284</v>
      </c>
      <c r="AI46" s="66">
        <f t="shared" si="117"/>
        <v>3.5540288224999772</v>
      </c>
      <c r="AJ46" s="66">
        <f t="shared" si="117"/>
        <v>4.2124514024999948</v>
      </c>
      <c r="AK46" s="66" t="str">
        <f t="shared" si="117"/>
        <v/>
      </c>
      <c r="AL46" s="66" t="str">
        <f t="shared" si="117"/>
        <v/>
      </c>
      <c r="AM46" s="66">
        <f t="shared" si="117"/>
        <v>3.6883975625000121</v>
      </c>
      <c r="AN46" s="66">
        <f t="shared" si="117"/>
        <v>3.8564809999999783</v>
      </c>
      <c r="AO46" s="66">
        <f t="shared" ref="AO46" si="120">IF(AND(AO$39="S/A", AO16&gt;0), ((1+AO16/200)^2-1)*100, IF(AND(AO$39="Qtrly", AO16&gt;0), ((1+AO16/400)^4-1)*100, ""))</f>
        <v>4.64573912249997</v>
      </c>
      <c r="AP46" s="66" t="str">
        <f t="shared" si="117"/>
        <v/>
      </c>
      <c r="AQ46" s="66">
        <f t="shared" si="117"/>
        <v>3.1219940099999954</v>
      </c>
      <c r="AR46" s="66">
        <f t="shared" si="117"/>
        <v>3.4248320399999921</v>
      </c>
      <c r="AS46" s="66">
        <f t="shared" si="117"/>
        <v>3.57803061329105</v>
      </c>
      <c r="AT46" s="66">
        <f t="shared" si="117"/>
        <v>3.8615765625000131</v>
      </c>
      <c r="AU46" s="66">
        <f t="shared" ref="AU46" si="121">IF(AND(AU$39="S/A", AU16&gt;0), ((1+AU16/200)^2-1)*100, IF(AND(AU$39="Qtrly", AU16&gt;0), ((1+AU16/400)^4-1)*100, ""))</f>
        <v>4.0016862704744138</v>
      </c>
      <c r="AV46" s="66" t="str">
        <f t="shared" si="117"/>
        <v/>
      </c>
      <c r="AW46" s="66" t="str">
        <f t="shared" si="117"/>
        <v/>
      </c>
      <c r="AX46" s="382">
        <f t="shared" si="117"/>
        <v>3.3718146430582019</v>
      </c>
      <c r="AY46" s="382">
        <f t="shared" si="117"/>
        <v>3.4573779599999854</v>
      </c>
      <c r="AZ46" s="382">
        <f t="shared" ref="AZ46" si="122">IF(AND(AZ$39="S/A", AZ16&gt;0), ((1+AZ16/200)^2-1)*100, IF(AND(AZ$39="Qtrly", AZ16&gt;0), ((1+AZ16/400)^4-1)*100, ""))</f>
        <v>4.2563523600000153</v>
      </c>
      <c r="BA46" s="66">
        <f t="shared" si="117"/>
        <v>2.7212655224999827</v>
      </c>
      <c r="BB46" s="66">
        <f t="shared" si="117"/>
        <v>2.9220395025000068</v>
      </c>
      <c r="BC46" s="66">
        <f t="shared" si="117"/>
        <v>3.0255450225000091</v>
      </c>
      <c r="BD46" s="66">
        <f t="shared" si="117"/>
        <v>3.0844243024999773</v>
      </c>
      <c r="BE46" s="66">
        <f t="shared" si="117"/>
        <v>3.1727747600000189</v>
      </c>
      <c r="BF46" s="66">
        <f t="shared" si="117"/>
        <v>3.5387651599999792</v>
      </c>
      <c r="BG46" s="66">
        <f t="shared" si="117"/>
        <v>3.6995988899999999</v>
      </c>
      <c r="BH46" s="66">
        <f t="shared" ref="BH46" si="123">IF(AND(BH$39="S/A", BH16&gt;0), ((1+BH16/200)^2-1)*100, IF(AND(BH$39="Qtrly", BH16&gt;0), ((1+BH16/400)^4-1)*100, ""))</f>
        <v>4.3707424399999972</v>
      </c>
      <c r="BI46" s="66" t="str">
        <f t="shared" si="117"/>
        <v/>
      </c>
      <c r="BJ46" s="66" t="str">
        <f t="shared" si="117"/>
        <v/>
      </c>
      <c r="BK46" s="66" t="str">
        <f t="shared" si="117"/>
        <v/>
      </c>
      <c r="BL46" s="66" t="str">
        <f t="shared" si="117"/>
        <v/>
      </c>
      <c r="BM46" s="66">
        <f t="shared" si="117"/>
        <v>3.2682764100000039</v>
      </c>
      <c r="BN46" s="66">
        <f t="shared" si="117"/>
        <v>3.7994192400000015</v>
      </c>
      <c r="BO46" s="66">
        <f t="shared" si="117"/>
        <v>3.9604977901925187</v>
      </c>
      <c r="BP46" s="66" t="str">
        <f t="shared" si="117"/>
        <v/>
      </c>
      <c r="BQ46" s="66">
        <f t="shared" si="117"/>
        <v>2.7638375625000045</v>
      </c>
      <c r="BR46" s="66" t="str">
        <f t="shared" si="117"/>
        <v/>
      </c>
      <c r="BS46" s="66" t="str">
        <f t="shared" si="117"/>
        <v/>
      </c>
      <c r="BT46" s="66" t="str">
        <f t="shared" si="117"/>
        <v/>
      </c>
      <c r="BU46" s="66">
        <f t="shared" si="117"/>
        <v>3.0763020225000215</v>
      </c>
      <c r="BV46" s="66">
        <f t="shared" si="117"/>
        <v>3.599826560000019</v>
      </c>
      <c r="BW46" s="66">
        <f t="shared" si="117"/>
        <v>3.9196748099999956</v>
      </c>
      <c r="BX46" s="66">
        <f t="shared" si="117"/>
        <v>4.0869252899999875</v>
      </c>
      <c r="BY46" s="66">
        <f t="shared" ref="BY46" si="124">IF(AND(BY$39="S/A", BY16&gt;0), ((1+BY16/200)^2-1)*100, IF(AND(BY$39="Qtrly", BY16&gt;0), ((1+BY16/400)^4-1)*100, ""))</f>
        <v>4.1991808399999941</v>
      </c>
      <c r="BZ46" s="66">
        <f t="shared" si="117"/>
        <v>4.7480606225000166</v>
      </c>
      <c r="CA46" s="66" t="str">
        <f t="shared" si="117"/>
        <v/>
      </c>
      <c r="CB46" s="66">
        <f t="shared" si="117"/>
        <v>3.2002015625000269</v>
      </c>
      <c r="CC46" s="66">
        <f t="shared" ref="CC46" si="125">IF(AND(CC$39="S/A", CC16&gt;0), ((1+CC16/200)^2-1)*100, IF(AND(CC$39="Qtrly", CC16&gt;0), ((1+CC16/400)^4-1)*100, ""))</f>
        <v>3.9339470399999854</v>
      </c>
      <c r="CD46" s="66">
        <f t="shared" si="117"/>
        <v>3.4482239025000139</v>
      </c>
      <c r="CE46" s="66">
        <f t="shared" si="117"/>
        <v>3.9288497025000035</v>
      </c>
    </row>
    <row r="47" spans="1:83" x14ac:dyDescent="0.25">
      <c r="A47" s="60">
        <f t="shared" si="59"/>
        <v>42500</v>
      </c>
      <c r="B47" s="63" t="str">
        <f t="shared" ref="B47:N47" si="126">IF(AND(B$39="S/A", B17&gt;0), ((1+B17/200)^2-1)*100, IF(AND(B$39="Qtrly", B17&gt;0), ((1+B17/400)^4-1)*100, ""))</f>
        <v/>
      </c>
      <c r="C47" s="63" t="str">
        <f t="shared" si="126"/>
        <v/>
      </c>
      <c r="D47" s="63" t="str">
        <f t="shared" si="126"/>
        <v/>
      </c>
      <c r="E47" s="63"/>
      <c r="F47" s="63">
        <f t="shared" si="70"/>
        <v>2.0394140472408395</v>
      </c>
      <c r="G47" s="63">
        <f t="shared" si="71"/>
        <v>2.0299999999999998</v>
      </c>
      <c r="H47" s="63">
        <f t="shared" si="126"/>
        <v>2.0100000000000007</v>
      </c>
      <c r="I47" s="63">
        <f t="shared" si="126"/>
        <v>2.025150562500011</v>
      </c>
      <c r="J47" s="63">
        <f t="shared" si="126"/>
        <v>2.0605062500000271</v>
      </c>
      <c r="K47" s="63">
        <f t="shared" si="126"/>
        <v>2.1029411599999825</v>
      </c>
      <c r="L47" s="66">
        <f t="shared" si="126"/>
        <v>2.2343432100000005</v>
      </c>
      <c r="M47" s="66">
        <f t="shared" si="126"/>
        <v>2.4923388225000176</v>
      </c>
      <c r="N47" s="66">
        <f t="shared" si="126"/>
        <v>2.6280433025000161</v>
      </c>
      <c r="O47" s="66">
        <f t="shared" ref="O47" si="127">IF(AND(O$39="S/A", O17&gt;0), ((1+O17/200)^2-1)*100, IF(AND(O$39="Qtrly", O17&gt;0), ((1+O17/400)^4-1)*100, ""))</f>
        <v>2.9474036899999945</v>
      </c>
      <c r="P47" s="64"/>
      <c r="Q47" s="64"/>
      <c r="R47" s="65">
        <f t="shared" si="62"/>
        <v>42500</v>
      </c>
      <c r="S47" s="66" t="str">
        <f t="shared" ref="S47:CE47" si="128">IF(AND(S$39="S/A", S17&gt;0), ((1+S17/200)^2-1)*100, IF(AND(S$39="Qtrly", S17&gt;0), ((1+S17/400)^4-1)*100, ""))</f>
        <v/>
      </c>
      <c r="T47" s="66">
        <f t="shared" si="128"/>
        <v>2.9687120224999974</v>
      </c>
      <c r="U47" s="66">
        <f t="shared" si="128"/>
        <v>2.7851268900000115</v>
      </c>
      <c r="V47" s="66">
        <f t="shared" si="128"/>
        <v>2.7780302025000037</v>
      </c>
      <c r="W47" s="66">
        <f t="shared" si="128"/>
        <v>3.1372269225000027</v>
      </c>
      <c r="X47" s="66">
        <f t="shared" si="128"/>
        <v>3.4044934400000004</v>
      </c>
      <c r="Y47" s="66">
        <f t="shared" ref="Y47" si="129">IF(AND(Y$39="S/A", Y17&gt;0), ((1+Y17/200)^2-1)*100, IF(AND(Y$39="Qtrly", Y17&gt;0), ((1+Y17/400)^4-1)*100, ""))</f>
        <v>3.7545959999999878</v>
      </c>
      <c r="Z47" s="66" t="str">
        <f t="shared" si="128"/>
        <v/>
      </c>
      <c r="AA47" s="66">
        <f t="shared" si="128"/>
        <v>2.9697267600000021</v>
      </c>
      <c r="AB47" s="66">
        <f t="shared" si="128"/>
        <v>3.4431384899999751</v>
      </c>
      <c r="AC47" s="66">
        <f t="shared" si="128"/>
        <v>3.5743821224999861</v>
      </c>
      <c r="AD47" s="66">
        <f t="shared" ref="AD47" si="130">IF(AND(AD$39="S/A", AD17&gt;0), ((1+AD17/200)^2-1)*100, IF(AND(AD$39="Qtrly", AD17&gt;0), ((1+AD17/400)^4-1)*100, ""))</f>
        <v>3.7861750025000251</v>
      </c>
      <c r="AE47" s="66">
        <f t="shared" si="128"/>
        <v>4.1379430400000139</v>
      </c>
      <c r="AF47" s="66" t="str">
        <f t="shared" si="128"/>
        <v/>
      </c>
      <c r="AG47" s="66">
        <f t="shared" si="128"/>
        <v>3.0397557224999927</v>
      </c>
      <c r="AH47" s="66">
        <f t="shared" si="128"/>
        <v>3.3068960000000036</v>
      </c>
      <c r="AI47" s="66">
        <f t="shared" si="128"/>
        <v>3.5224851599999996</v>
      </c>
      <c r="AJ47" s="66">
        <f t="shared" si="128"/>
        <v>4.1726422500000027</v>
      </c>
      <c r="AK47" s="66" t="str">
        <f t="shared" si="128"/>
        <v/>
      </c>
      <c r="AL47" s="66" t="str">
        <f t="shared" si="128"/>
        <v/>
      </c>
      <c r="AM47" s="66">
        <f t="shared" si="128"/>
        <v>3.6547972100000159</v>
      </c>
      <c r="AN47" s="66">
        <f t="shared" si="128"/>
        <v>3.815720999999983</v>
      </c>
      <c r="AO47" s="66">
        <f t="shared" ref="AO47" si="131">IF(AND(AO$39="S/A", AO17&gt;0), ((1+AO17/200)^2-1)*100, IF(AND(AO$39="Qtrly", AO17&gt;0), ((1+AO17/400)^4-1)*100, ""))</f>
        <v>4.6344868100000047</v>
      </c>
      <c r="AP47" s="66" t="str">
        <f t="shared" si="128"/>
        <v/>
      </c>
      <c r="AQ47" s="66">
        <f t="shared" si="128"/>
        <v>3.1199630399999956</v>
      </c>
      <c r="AR47" s="66">
        <f t="shared" si="128"/>
        <v>3.456360822499982</v>
      </c>
      <c r="AS47" s="66">
        <f t="shared" si="128"/>
        <v>3.5410737485416011</v>
      </c>
      <c r="AT47" s="66">
        <f t="shared" si="128"/>
        <v>3.8259102500000086</v>
      </c>
      <c r="AU47" s="66">
        <f t="shared" ref="AU47" si="132">IF(AND(AU$39="S/A", AU17&gt;0), ((1+AU17/200)^2-1)*100, IF(AND(AU$39="Qtrly", AU17&gt;0), ((1+AU17/400)^4-1)*100, ""))</f>
        <v>3.9594682349605836</v>
      </c>
      <c r="AV47" s="66" t="str">
        <f t="shared" si="128"/>
        <v/>
      </c>
      <c r="AW47" s="66" t="str">
        <f t="shared" si="128"/>
        <v/>
      </c>
      <c r="AX47" s="382">
        <f t="shared" si="128"/>
        <v>3.3051938228742639</v>
      </c>
      <c r="AY47" s="382">
        <f t="shared" si="128"/>
        <v>3.4329680400000173</v>
      </c>
      <c r="AZ47" s="382">
        <f t="shared" ref="AZ47" si="133">IF(AND(AZ$39="S/A", AZ17&gt;0), ((1+AZ17/200)^2-1)*100, IF(AND(AZ$39="Qtrly", AZ17&gt;0), ((1+AZ17/400)^4-1)*100, ""))</f>
        <v>4.2144931025000165</v>
      </c>
      <c r="BA47" s="66">
        <f t="shared" si="128"/>
        <v>2.7212655224999827</v>
      </c>
      <c r="BB47" s="66">
        <f t="shared" si="128"/>
        <v>2.8997216024999828</v>
      </c>
      <c r="BC47" s="66">
        <f t="shared" si="128"/>
        <v>3.0022009999999932</v>
      </c>
      <c r="BD47" s="66">
        <f t="shared" si="128"/>
        <v>3.0590432399999923</v>
      </c>
      <c r="BE47" s="66">
        <f t="shared" si="128"/>
        <v>3.1382424900000094</v>
      </c>
      <c r="BF47" s="66">
        <f t="shared" si="128"/>
        <v>3.5011196024999913</v>
      </c>
      <c r="BG47" s="66">
        <f t="shared" si="128"/>
        <v>3.6619241025000138</v>
      </c>
      <c r="BH47" s="66">
        <f t="shared" ref="BH47" si="134">IF(AND(BH$39="S/A", BH17&gt;0), ((1+BH17/200)^2-1)*100, IF(AND(BH$39="Qtrly", BH17&gt;0), ((1+BH17/400)^4-1)*100, ""))</f>
        <v>4.33294592250002</v>
      </c>
      <c r="BI47" s="66" t="str">
        <f t="shared" si="128"/>
        <v/>
      </c>
      <c r="BJ47" s="66" t="str">
        <f t="shared" si="128"/>
        <v/>
      </c>
      <c r="BK47" s="66" t="str">
        <f t="shared" si="128"/>
        <v/>
      </c>
      <c r="BL47" s="66" t="str">
        <f t="shared" si="128"/>
        <v/>
      </c>
      <c r="BM47" s="66">
        <f t="shared" si="128"/>
        <v>3.2428727224999898</v>
      </c>
      <c r="BN47" s="66">
        <f t="shared" si="128"/>
        <v>3.7596890624999713</v>
      </c>
      <c r="BO47" s="66">
        <f t="shared" si="128"/>
        <v>3.9213800669295029</v>
      </c>
      <c r="BP47" s="66" t="str">
        <f t="shared" si="128"/>
        <v/>
      </c>
      <c r="BQ47" s="66">
        <f t="shared" si="128"/>
        <v>2.7577553024999979</v>
      </c>
      <c r="BR47" s="66" t="str">
        <f t="shared" si="128"/>
        <v/>
      </c>
      <c r="BS47" s="66" t="str">
        <f t="shared" si="128"/>
        <v/>
      </c>
      <c r="BT47" s="66" t="str">
        <f t="shared" si="128"/>
        <v/>
      </c>
      <c r="BU47" s="66">
        <f t="shared" si="128"/>
        <v>3.0671648400000029</v>
      </c>
      <c r="BV47" s="66">
        <f t="shared" si="128"/>
        <v>3.5703113025000066</v>
      </c>
      <c r="BW47" s="66">
        <f t="shared" si="128"/>
        <v>3.8870562499999872</v>
      </c>
      <c r="BX47" s="66">
        <f t="shared" si="128"/>
        <v>4.0451000624999844</v>
      </c>
      <c r="BY47" s="66">
        <f t="shared" ref="BY47" si="135">IF(AND(BY$39="S/A", BY17&gt;0), ((1+BY17/200)^2-1)*100, IF(AND(BY$39="Qtrly", BY17&gt;0), ((1+BY17/400)^4-1)*100, ""))</f>
        <v>4.1593742225000119</v>
      </c>
      <c r="BZ47" s="66">
        <f t="shared" si="128"/>
        <v>4.7173589225000034</v>
      </c>
      <c r="CA47" s="66" t="str">
        <f t="shared" si="128"/>
        <v/>
      </c>
      <c r="CB47" s="66">
        <f t="shared" si="128"/>
        <v>3.2073128100000181</v>
      </c>
      <c r="CC47" s="66">
        <f t="shared" ref="CC47" si="136">IF(AND(CC$39="S/A", CC17&gt;0), ((1+CC17/200)^2-1)*100, IF(AND(CC$39="Qtrly", CC17&gt;0), ((1+CC17/400)^4-1)*100, ""))</f>
        <v>3.9125390624999756</v>
      </c>
      <c r="CD47" s="66">
        <f t="shared" si="128"/>
        <v>3.3912744225000013</v>
      </c>
      <c r="CE47" s="66">
        <f t="shared" si="128"/>
        <v>3.890114022500013</v>
      </c>
    </row>
    <row r="48" spans="1:83" x14ac:dyDescent="0.25">
      <c r="A48" s="60">
        <f t="shared" si="59"/>
        <v>42501</v>
      </c>
      <c r="B48" s="63" t="str">
        <f t="shared" ref="B48:N48" si="137">IF(AND(B$39="S/A", B18&gt;0), ((1+B18/200)^2-1)*100, IF(AND(B$39="Qtrly", B18&gt;0), ((1+B18/400)^4-1)*100, ""))</f>
        <v/>
      </c>
      <c r="C48" s="63" t="str">
        <f t="shared" si="137"/>
        <v/>
      </c>
      <c r="D48" s="63" t="str">
        <f t="shared" si="137"/>
        <v/>
      </c>
      <c r="E48" s="63"/>
      <c r="F48" s="63">
        <f t="shared" si="70"/>
        <v>2.0658132885195801</v>
      </c>
      <c r="G48" s="63">
        <f t="shared" si="71"/>
        <v>2.0550000000000002</v>
      </c>
      <c r="H48" s="63">
        <f t="shared" si="137"/>
        <v>2.0271707224999824</v>
      </c>
      <c r="I48" s="63">
        <f t="shared" si="137"/>
        <v>2.0534346225000277</v>
      </c>
      <c r="J48" s="63">
        <f t="shared" si="137"/>
        <v>2.0877848225000273</v>
      </c>
      <c r="K48" s="63">
        <f t="shared" si="137"/>
        <v>2.1282042225000186</v>
      </c>
      <c r="L48" s="66">
        <f t="shared" si="137"/>
        <v>2.2505216100000114</v>
      </c>
      <c r="M48" s="66">
        <f t="shared" si="137"/>
        <v>2.4953759999999825</v>
      </c>
      <c r="N48" s="66">
        <f t="shared" si="137"/>
        <v>2.6381741024999794</v>
      </c>
      <c r="O48" s="66">
        <f t="shared" ref="O48" si="138">IF(AND(O$39="S/A", O18&gt;0), ((1+O18/200)^2-1)*100, IF(AND(O$39="Qtrly", O18&gt;0), ((1+O18/400)^4-1)*100, ""))</f>
        <v>2.9534915599999767</v>
      </c>
      <c r="P48" s="64"/>
      <c r="Q48" s="64"/>
      <c r="R48" s="65">
        <f t="shared" si="62"/>
        <v>42501</v>
      </c>
      <c r="S48" s="66" t="str">
        <f t="shared" ref="S48:CE48" si="139">IF(AND(S$39="S/A", S18&gt;0), ((1+S18/200)^2-1)*100, IF(AND(S$39="Qtrly", S18&gt;0), ((1+S18/400)^4-1)*100, ""))</f>
        <v/>
      </c>
      <c r="T48" s="66">
        <f t="shared" si="139"/>
        <v>3.0123502499999955</v>
      </c>
      <c r="U48" s="66">
        <f t="shared" si="139"/>
        <v>2.8256840899999913</v>
      </c>
      <c r="V48" s="66">
        <f t="shared" si="139"/>
        <v>2.8317683599999866</v>
      </c>
      <c r="W48" s="66">
        <f t="shared" si="139"/>
        <v>3.1687118399999825</v>
      </c>
      <c r="X48" s="66">
        <f t="shared" si="139"/>
        <v>3.4227980899999899</v>
      </c>
      <c r="Y48" s="66">
        <f t="shared" ref="Y48" si="140">IF(AND(Y$39="S/A", Y18&gt;0), ((1+Y18/200)^2-1)*100, IF(AND(Y$39="Qtrly", Y18&gt;0), ((1+Y18/400)^4-1)*100, ""))</f>
        <v>3.7678382224999751</v>
      </c>
      <c r="Z48" s="66" t="str">
        <f t="shared" si="139"/>
        <v/>
      </c>
      <c r="AA48" s="66">
        <f t="shared" si="139"/>
        <v>3.0164100899999768</v>
      </c>
      <c r="AB48" s="66">
        <f t="shared" si="139"/>
        <v>3.4746700625000182</v>
      </c>
      <c r="AC48" s="66">
        <f t="shared" si="139"/>
        <v>3.6089873224999902</v>
      </c>
      <c r="AD48" s="66">
        <f t="shared" ref="AD48" si="141">IF(AND(AD$39="S/A", AD18&gt;0), ((1+AD18/200)^2-1)*100, IF(AND(AD$39="Qtrly", AD18&gt;0), ((1+AD18/400)^4-1)*100, ""))</f>
        <v>3.808588822499992</v>
      </c>
      <c r="AE48" s="66">
        <f t="shared" si="139"/>
        <v>4.1471275624999748</v>
      </c>
      <c r="AF48" s="66" t="str">
        <f t="shared" si="139"/>
        <v/>
      </c>
      <c r="AG48" s="66">
        <f t="shared" si="139"/>
        <v>3.0559977225000257</v>
      </c>
      <c r="AH48" s="66">
        <f t="shared" si="139"/>
        <v>3.3363737025000173</v>
      </c>
      <c r="AI48" s="66">
        <f t="shared" si="139"/>
        <v>3.5560640624999973</v>
      </c>
      <c r="AJ48" s="66">
        <f t="shared" si="139"/>
        <v>4.1828489999999885</v>
      </c>
      <c r="AK48" s="66" t="str">
        <f t="shared" si="139"/>
        <v/>
      </c>
      <c r="AL48" s="66" t="str">
        <f t="shared" si="139"/>
        <v/>
      </c>
      <c r="AM48" s="66">
        <f t="shared" si="139"/>
        <v>3.6883975625000121</v>
      </c>
      <c r="AN48" s="66">
        <f t="shared" si="139"/>
        <v>3.8462902500000062</v>
      </c>
      <c r="AO48" s="66">
        <f t="shared" ref="AO48" si="142">IF(AND(AO$39="S/A", AO18&gt;0), ((1+AO18/200)^2-1)*100, IF(AND(AO$39="Qtrly", AO18&gt;0), ((1+AO18/400)^4-1)*100, ""))</f>
        <v>4.6375555625000064</v>
      </c>
      <c r="AP48" s="66" t="str">
        <f t="shared" si="139"/>
        <v/>
      </c>
      <c r="AQ48" s="66">
        <f t="shared" si="139"/>
        <v>3.1443360000000142</v>
      </c>
      <c r="AR48" s="66">
        <f t="shared" si="139"/>
        <v>3.4838252899999755</v>
      </c>
      <c r="AS48" s="66">
        <f t="shared" si="139"/>
        <v>3.5564712401033427</v>
      </c>
      <c r="AT48" s="66">
        <f t="shared" si="139"/>
        <v>3.8595383224999891</v>
      </c>
      <c r="AU48" s="66">
        <f t="shared" ref="AU48" si="143">IF(AND(AU$39="S/A", AU18&gt;0), ((1+AU18/200)^2-1)*100, IF(AND(AU$39="Qtrly", AU18&gt;0), ((1+AU18/400)^4-1)*100, ""))</f>
        <v>3.9841796711955979</v>
      </c>
      <c r="AV48" s="66" t="str">
        <f t="shared" si="139"/>
        <v/>
      </c>
      <c r="AW48" s="66" t="str">
        <f t="shared" si="139"/>
        <v/>
      </c>
      <c r="AX48" s="382">
        <f t="shared" si="139"/>
        <v>3.3748902278542436</v>
      </c>
      <c r="AY48" s="382">
        <f t="shared" si="139"/>
        <v>3.4624637225000088</v>
      </c>
      <c r="AZ48" s="382">
        <f t="shared" ref="AZ48" si="144">IF(AND(AZ$39="S/A", AZ18&gt;0), ((1+AZ18/200)^2-1)*100, IF(AND(AZ$39="Qtrly", AZ18&gt;0), ((1+AZ18/400)^4-1)*100, ""))</f>
        <v>4.2298064899999765</v>
      </c>
      <c r="BA48" s="66">
        <f t="shared" si="139"/>
        <v>2.7435640625000035</v>
      </c>
      <c r="BB48" s="66">
        <f t="shared" si="139"/>
        <v>2.9271120899999836</v>
      </c>
      <c r="BC48" s="66">
        <f t="shared" si="139"/>
        <v>3.062088802500007</v>
      </c>
      <c r="BD48" s="66">
        <f t="shared" si="139"/>
        <v>3.0905162225000282</v>
      </c>
      <c r="BE48" s="66">
        <f t="shared" si="139"/>
        <v>3.1717590225000203</v>
      </c>
      <c r="BF48" s="66">
        <f t="shared" si="139"/>
        <v>3.5204502499999846</v>
      </c>
      <c r="BG48" s="66">
        <f t="shared" si="139"/>
        <v>3.6731239999999943</v>
      </c>
      <c r="BH48" s="66">
        <f t="shared" ref="BH48" si="145">IF(AND(BH$39="S/A", BH18&gt;0), ((1+BH18/200)^2-1)*100, IF(AND(BH$39="Qtrly", BH18&gt;0), ((1+BH18/400)^4-1)*100, ""))</f>
        <v>4.3278388099999843</v>
      </c>
      <c r="BI48" s="66" t="str">
        <f t="shared" si="139"/>
        <v/>
      </c>
      <c r="BJ48" s="66" t="str">
        <f t="shared" si="139"/>
        <v/>
      </c>
      <c r="BK48" s="66" t="str">
        <f t="shared" si="139"/>
        <v/>
      </c>
      <c r="BL48" s="66" t="str">
        <f t="shared" si="139"/>
        <v/>
      </c>
      <c r="BM48" s="66">
        <f t="shared" si="139"/>
        <v>3.2723412900000026</v>
      </c>
      <c r="BN48" s="66">
        <f t="shared" si="139"/>
        <v>3.7821000224999901</v>
      </c>
      <c r="BO48" s="66">
        <f t="shared" si="139"/>
        <v>3.9388787361506417</v>
      </c>
      <c r="BP48" s="66" t="str">
        <f t="shared" si="139"/>
        <v/>
      </c>
      <c r="BQ48" s="66">
        <f t="shared" si="139"/>
        <v>2.7810716100000299</v>
      </c>
      <c r="BR48" s="66" t="str">
        <f t="shared" si="139"/>
        <v/>
      </c>
      <c r="BS48" s="66" t="str">
        <f t="shared" si="139"/>
        <v/>
      </c>
      <c r="BT48" s="66" t="str">
        <f t="shared" si="139"/>
        <v/>
      </c>
      <c r="BU48" s="66">
        <f t="shared" si="139"/>
        <v>3.0895008900000187</v>
      </c>
      <c r="BV48" s="66">
        <f t="shared" si="139"/>
        <v>3.6038979600000021</v>
      </c>
      <c r="BW48" s="66">
        <f t="shared" si="139"/>
        <v>3.9115196900000315</v>
      </c>
      <c r="BX48" s="66">
        <f t="shared" si="139"/>
        <v>4.0675418224999982</v>
      </c>
      <c r="BY48" s="66">
        <f t="shared" ref="BY48" si="146">IF(AND(BY$39="S/A", BY18&gt;0), ((1+BY18/200)^2-1)*100, IF(AND(BY$39="Qtrly", BY18&gt;0), ((1+BY18/400)^4-1)*100, ""))</f>
        <v>4.1685596899999844</v>
      </c>
      <c r="BZ48" s="66">
        <f t="shared" si="139"/>
        <v>4.7132657025000135</v>
      </c>
      <c r="CA48" s="66" t="str">
        <f t="shared" si="139"/>
        <v/>
      </c>
      <c r="CB48" s="66">
        <f t="shared" si="139"/>
        <v>3.2245840024999861</v>
      </c>
      <c r="CC48" s="66">
        <f t="shared" ref="CC48" si="147">IF(AND(CC$39="S/A", CC18&gt;0), ((1+CC18/200)^2-1)*100, IF(AND(CC$39="Qtrly", CC18&gt;0), ((1+CC18/400)^4-1)*100, ""))</f>
        <v>3.9206942224999874</v>
      </c>
      <c r="CD48" s="66">
        <f t="shared" si="139"/>
        <v>3.4085609999999766</v>
      </c>
      <c r="CE48" s="66">
        <f t="shared" si="139"/>
        <v>3.9166166025000004</v>
      </c>
    </row>
    <row r="49" spans="1:83" x14ac:dyDescent="0.25">
      <c r="A49" s="60">
        <f t="shared" si="59"/>
        <v>42502</v>
      </c>
      <c r="B49" s="63" t="str">
        <f t="shared" ref="B49:N49" si="148">IF(AND(B$39="S/A", B19&gt;0), ((1+B19/200)^2-1)*100, IF(AND(B$39="Qtrly", B19&gt;0), ((1+B19/400)^4-1)*100, ""))</f>
        <v/>
      </c>
      <c r="C49" s="63" t="str">
        <f t="shared" si="148"/>
        <v/>
      </c>
      <c r="D49" s="63" t="str">
        <f t="shared" si="148"/>
        <v/>
      </c>
      <c r="E49" s="63"/>
      <c r="F49" s="63">
        <f t="shared" si="70"/>
        <v>2.0637823958106871</v>
      </c>
      <c r="G49" s="63">
        <f t="shared" si="71"/>
        <v>2.0590000000000002</v>
      </c>
      <c r="H49" s="63">
        <f t="shared" si="148"/>
        <v>2.048383609999993</v>
      </c>
      <c r="I49" s="63">
        <f t="shared" si="148"/>
        <v>2.070609000000001</v>
      </c>
      <c r="J49" s="63">
        <f t="shared" si="148"/>
        <v>2.1019307025000211</v>
      </c>
      <c r="K49" s="63">
        <f t="shared" si="148"/>
        <v>2.1403316025000008</v>
      </c>
      <c r="L49" s="66">
        <f t="shared" si="148"/>
        <v>2.2646787600000051</v>
      </c>
      <c r="M49" s="66">
        <f t="shared" si="148"/>
        <v>2.5065127025000189</v>
      </c>
      <c r="N49" s="66">
        <f t="shared" si="148"/>
        <v>2.6553976099999987</v>
      </c>
      <c r="O49" s="66">
        <f t="shared" ref="O49" si="149">IF(AND(O$39="S/A", O19&gt;0), ((1+O19/200)^2-1)*100, IF(AND(O$39="Qtrly", O19&gt;0), ((1+O19/400)^4-1)*100, ""))</f>
        <v>2.967697289999971</v>
      </c>
      <c r="P49" s="64"/>
      <c r="Q49" s="64"/>
      <c r="R49" s="65">
        <f t="shared" si="62"/>
        <v>42502</v>
      </c>
      <c r="S49" s="66" t="str">
        <f t="shared" ref="S49:CE49" si="150">IF(AND(S$39="S/A", S19&gt;0), ((1+S19/200)^2-1)*100, IF(AND(S$39="Qtrly", S19&gt;0), ((1+S19/400)^4-1)*100, ""))</f>
        <v/>
      </c>
      <c r="T49" s="66">
        <f t="shared" si="150"/>
        <v>3.0082904900000207</v>
      </c>
      <c r="U49" s="66">
        <f t="shared" si="150"/>
        <v>2.8226420225000215</v>
      </c>
      <c r="V49" s="66">
        <f t="shared" si="150"/>
        <v>2.8266981225000043</v>
      </c>
      <c r="W49" s="66">
        <f t="shared" si="150"/>
        <v>3.210360562499992</v>
      </c>
      <c r="X49" s="66">
        <f t="shared" si="150"/>
        <v>3.4522923224999946</v>
      </c>
      <c r="Y49" s="66">
        <f t="shared" ref="Y49" si="151">IF(AND(Y$39="S/A", Y19&gt;0), ((1+Y19/200)^2-1)*100, IF(AND(Y$39="Qtrly", Y19&gt;0), ((1+Y19/400)^4-1)*100, ""))</f>
        <v>3.8045134025000094</v>
      </c>
      <c r="Z49" s="66" t="str">
        <f t="shared" si="150"/>
        <v/>
      </c>
      <c r="AA49" s="66">
        <f t="shared" si="150"/>
        <v>3.0235150024999768</v>
      </c>
      <c r="AB49" s="66">
        <f t="shared" si="150"/>
        <v>3.516380490000004</v>
      </c>
      <c r="AC49" s="66">
        <f t="shared" si="150"/>
        <v>3.6476705625000161</v>
      </c>
      <c r="AD49" s="66">
        <f t="shared" ref="AD49" si="152">IF(AND(AD$39="S/A", AD19&gt;0), ((1+AD19/200)^2-1)*100, IF(AND(AD$39="Qtrly", AD19&gt;0), ((1+AD19/400)^4-1)*100, ""))</f>
        <v>3.8432331224999894</v>
      </c>
      <c r="AE49" s="66">
        <f t="shared" si="150"/>
        <v>4.1838697024999982</v>
      </c>
      <c r="AF49" s="66" t="str">
        <f t="shared" si="150"/>
        <v/>
      </c>
      <c r="AG49" s="66">
        <f t="shared" si="150"/>
        <v>3.0641192024999819</v>
      </c>
      <c r="AH49" s="66">
        <f t="shared" si="150"/>
        <v>3.3790730025000215</v>
      </c>
      <c r="AI49" s="66">
        <f t="shared" si="150"/>
        <v>3.5957552399999981</v>
      </c>
      <c r="AJ49" s="66">
        <f t="shared" si="150"/>
        <v>4.2195974400000003</v>
      </c>
      <c r="AK49" s="66" t="str">
        <f t="shared" si="150"/>
        <v/>
      </c>
      <c r="AL49" s="66" t="str">
        <f t="shared" si="150"/>
        <v/>
      </c>
      <c r="AM49" s="66">
        <f t="shared" si="150"/>
        <v>3.7270956224999985</v>
      </c>
      <c r="AN49" s="66">
        <f t="shared" si="150"/>
        <v>3.8819600625000117</v>
      </c>
      <c r="AO49" s="66">
        <f t="shared" ref="AO49" si="153">IF(AND(AO$39="S/A", AO19&gt;0), ((1+AO19/200)^2-1)*100, IF(AND(AO$39="Qtrly", AO19&gt;0), ((1+AO19/400)^4-1)*100, ""))</f>
        <v>4.6467620899999895</v>
      </c>
      <c r="AP49" s="66" t="str">
        <f t="shared" si="150"/>
        <v/>
      </c>
      <c r="AQ49" s="66">
        <f t="shared" si="150"/>
        <v>3.1636333025000019</v>
      </c>
      <c r="AR49" s="66">
        <f t="shared" si="150"/>
        <v>3.4706012024999788</v>
      </c>
      <c r="AS49" s="66">
        <f t="shared" si="150"/>
        <v>3.5995933526304702</v>
      </c>
      <c r="AT49" s="66">
        <f t="shared" si="150"/>
        <v>3.9013262399999915</v>
      </c>
      <c r="AU49" s="66">
        <f t="shared" ref="AU49" si="154">IF(AND(AU$39="S/A", AU19&gt;0), ((1+AU19/200)^2-1)*100, IF(AND(AU$39="Qtrly", AU19&gt;0), ((1+AU19/400)^4-1)*100, ""))</f>
        <v>4.0191950801960363</v>
      </c>
      <c r="AV49" s="66" t="str">
        <f t="shared" si="150"/>
        <v/>
      </c>
      <c r="AW49" s="66" t="str">
        <f t="shared" si="150"/>
        <v/>
      </c>
      <c r="AX49" s="382">
        <f t="shared" si="150"/>
        <v>3.4087261903864796</v>
      </c>
      <c r="AY49" s="382">
        <f t="shared" si="150"/>
        <v>3.5051890624999915</v>
      </c>
      <c r="AZ49" s="382">
        <f t="shared" ref="AZ49" si="155">IF(AND(AZ$39="S/A", AZ19&gt;0), ((1+AZ19/200)^2-1)*100, IF(AND(AZ$39="Qtrly", AZ19&gt;0), ((1+AZ19/400)^4-1)*100, ""))</f>
        <v>4.2675843225000065</v>
      </c>
      <c r="BA49" s="66">
        <f t="shared" si="150"/>
        <v>2.7587690000000054</v>
      </c>
      <c r="BB49" s="66">
        <f t="shared" si="150"/>
        <v>2.9707415025000072</v>
      </c>
      <c r="BC49" s="66">
        <f t="shared" si="150"/>
        <v>3.098639062499986</v>
      </c>
      <c r="BD49" s="66">
        <f t="shared" si="150"/>
        <v>3.1321491600000195</v>
      </c>
      <c r="BE49" s="66">
        <f t="shared" si="150"/>
        <v>3.2093446399999781</v>
      </c>
      <c r="BF49" s="66">
        <f t="shared" si="150"/>
        <v>3.5560640624999973</v>
      </c>
      <c r="BG49" s="66">
        <f t="shared" si="150"/>
        <v>3.7067273224999919</v>
      </c>
      <c r="BH49" s="66">
        <f t="shared" ref="BH49" si="156">IF(AND(BH$39="S/A", BH19&gt;0), ((1+BH19/200)^2-1)*100, IF(AND(BH$39="Qtrly", BH19&gt;0), ((1+BH19/400)^4-1)*100, ""))</f>
        <v>4.3564402499999932</v>
      </c>
      <c r="BI49" s="66" t="str">
        <f t="shared" si="150"/>
        <v/>
      </c>
      <c r="BJ49" s="66" t="str">
        <f t="shared" si="150"/>
        <v/>
      </c>
      <c r="BK49" s="66" t="str">
        <f t="shared" si="150"/>
        <v/>
      </c>
      <c r="BL49" s="66" t="str">
        <f t="shared" si="150"/>
        <v/>
      </c>
      <c r="BM49" s="66">
        <f t="shared" si="150"/>
        <v>3.3109616400000208</v>
      </c>
      <c r="BN49" s="66">
        <f t="shared" si="150"/>
        <v>3.8167399024999993</v>
      </c>
      <c r="BO49" s="66">
        <f t="shared" si="150"/>
        <v>3.9759420363411513</v>
      </c>
      <c r="BP49" s="66" t="str">
        <f t="shared" si="150"/>
        <v/>
      </c>
      <c r="BQ49" s="66">
        <f t="shared" si="150"/>
        <v>2.8135160900000011</v>
      </c>
      <c r="BR49" s="66" t="str">
        <f t="shared" si="150"/>
        <v/>
      </c>
      <c r="BS49" s="66" t="str">
        <f t="shared" si="150"/>
        <v/>
      </c>
      <c r="BT49" s="66" t="str">
        <f t="shared" si="150"/>
        <v/>
      </c>
      <c r="BU49" s="66">
        <f t="shared" si="150"/>
        <v>3.1219940099999954</v>
      </c>
      <c r="BV49" s="66">
        <f t="shared" si="150"/>
        <v>3.6425802499999715</v>
      </c>
      <c r="BW49" s="66">
        <f t="shared" si="150"/>
        <v>3.9421030400000001</v>
      </c>
      <c r="BX49" s="66">
        <f t="shared" si="150"/>
        <v>4.1012089999999946</v>
      </c>
      <c r="BY49" s="66">
        <f t="shared" ref="BY49" si="157">IF(AND(BY$39="S/A", BY19&gt;0), ((1+BY19/200)^2-1)*100, IF(AND(BY$39="Qtrly", BY19&gt;0), ((1+BY19/400)^4-1)*100, ""))</f>
        <v>4.2042848024999913</v>
      </c>
      <c r="BZ49" s="66">
        <f t="shared" si="150"/>
        <v>4.7429433599999848</v>
      </c>
      <c r="CA49" s="66" t="str">
        <f t="shared" si="150"/>
        <v/>
      </c>
      <c r="CB49" s="66">
        <f t="shared" si="150"/>
        <v>3.2469371025000138</v>
      </c>
      <c r="CC49" s="66">
        <f t="shared" ref="CC49" si="158">IF(AND(CC$39="S/A", CC19&gt;0), ((1+CC19/200)^2-1)*100, IF(AND(CC$39="Qtrly", CC19&gt;0), ((1+CC19/400)^4-1)*100, ""))</f>
        <v>3.9563768100000063</v>
      </c>
      <c r="CD49" s="66">
        <f t="shared" si="150"/>
        <v>3.4512752099999933</v>
      </c>
      <c r="CE49" s="66">
        <f t="shared" si="150"/>
        <v>3.9512789225000011</v>
      </c>
    </row>
    <row r="50" spans="1:83" x14ac:dyDescent="0.25">
      <c r="A50" s="60">
        <f t="shared" si="59"/>
        <v>42503</v>
      </c>
      <c r="B50" s="63" t="str">
        <f t="shared" ref="B50:N50" si="159">IF(AND(B$39="S/A", B20&gt;0), ((1+B20/200)^2-1)*100, IF(AND(B$39="Qtrly", B20&gt;0), ((1+B20/400)^4-1)*100, ""))</f>
        <v/>
      </c>
      <c r="C50" s="63" t="str">
        <f t="shared" si="159"/>
        <v/>
      </c>
      <c r="D50" s="63" t="str">
        <f t="shared" si="159"/>
        <v/>
      </c>
      <c r="E50" s="63"/>
      <c r="F50" s="63">
        <f t="shared" si="70"/>
        <v>2.0871394918833719</v>
      </c>
      <c r="G50" s="63">
        <f t="shared" si="71"/>
        <v>2.0840000000000001</v>
      </c>
      <c r="H50" s="63">
        <f t="shared" si="159"/>
        <v>2.0756605624999924</v>
      </c>
      <c r="I50" s="63">
        <f t="shared" si="159"/>
        <v>2.0988993600000061</v>
      </c>
      <c r="J50" s="63">
        <f t="shared" si="159"/>
        <v>2.1282042225000186</v>
      </c>
      <c r="K50" s="63">
        <f t="shared" si="159"/>
        <v>2.1655992899999976</v>
      </c>
      <c r="L50" s="66">
        <f t="shared" si="159"/>
        <v>2.2727690000000189</v>
      </c>
      <c r="M50" s="66">
        <f t="shared" si="159"/>
        <v>2.5156249999999991</v>
      </c>
      <c r="N50" s="66">
        <f t="shared" si="159"/>
        <v>2.6614768399999988</v>
      </c>
      <c r="O50" s="66">
        <f t="shared" ref="O50" si="160">IF(AND(O$39="S/A", O20&gt;0), ((1+O20/200)^2-1)*100, IF(AND(O$39="Qtrly", O20&gt;0), ((1+O20/400)^4-1)*100, ""))</f>
        <v>2.9758152899999946</v>
      </c>
      <c r="P50" s="64"/>
      <c r="Q50" s="64"/>
      <c r="R50" s="65">
        <f t="shared" si="62"/>
        <v>42503</v>
      </c>
      <c r="S50" s="66" t="str">
        <f t="shared" ref="S50:CE50" si="161">IF(AND(S$39="S/A", S20&gt;0), ((1+S20/200)^2-1)*100, IF(AND(S$39="Qtrly", S20&gt;0), ((1+S20/400)^4-1)*100, ""))</f>
        <v/>
      </c>
      <c r="T50" s="66">
        <f t="shared" si="161"/>
        <v>3.0143801600000186</v>
      </c>
      <c r="U50" s="66">
        <f t="shared" si="161"/>
        <v>2.8307543024999937</v>
      </c>
      <c r="V50" s="66">
        <f t="shared" si="161"/>
        <v>2.834810562500012</v>
      </c>
      <c r="W50" s="66">
        <f t="shared" si="161"/>
        <v>3.2225520224999915</v>
      </c>
      <c r="X50" s="66">
        <f t="shared" si="161"/>
        <v>3.4675496099999981</v>
      </c>
      <c r="Y50" s="66">
        <f t="shared" ref="Y50" si="162">IF(AND(Y$39="S/A", Y20&gt;0), ((1+Y20/200)^2-1)*100, IF(AND(Y$39="Qtrly", Y20&gt;0), ((1+Y20/400)^4-1)*100, ""))</f>
        <v>3.8177588099999937</v>
      </c>
      <c r="Z50" s="66" t="str">
        <f t="shared" si="161"/>
        <v/>
      </c>
      <c r="AA50" s="66">
        <f t="shared" si="161"/>
        <v>3.0285900900000273</v>
      </c>
      <c r="AB50" s="66">
        <f t="shared" si="161"/>
        <v>3.52859001000001</v>
      </c>
      <c r="AC50" s="66">
        <f t="shared" si="161"/>
        <v>3.6588696899999995</v>
      </c>
      <c r="AD50" s="66">
        <f t="shared" ref="AD50" si="163">IF(AND(AD$39="S/A", AD20&gt;0), ((1+AD20/200)^2-1)*100, IF(AND(AD$39="Qtrly", AD20&gt;0), ((1+AD20/400)^4-1)*100, ""))</f>
        <v>3.8493474224999824</v>
      </c>
      <c r="AE50" s="66">
        <f t="shared" si="161"/>
        <v>4.1971392899999849</v>
      </c>
      <c r="AF50" s="66" t="str">
        <f t="shared" si="161"/>
        <v/>
      </c>
      <c r="AG50" s="66">
        <f t="shared" si="161"/>
        <v>3.0681800625000033</v>
      </c>
      <c r="AH50" s="66">
        <f t="shared" si="161"/>
        <v>3.3902576100000026</v>
      </c>
      <c r="AI50" s="66">
        <f t="shared" si="161"/>
        <v>3.6079694399999696</v>
      </c>
      <c r="AJ50" s="66">
        <f t="shared" si="161"/>
        <v>4.2338902500000053</v>
      </c>
      <c r="AK50" s="66" t="str">
        <f t="shared" si="161"/>
        <v/>
      </c>
      <c r="AL50" s="66" t="str">
        <f t="shared" si="161"/>
        <v/>
      </c>
      <c r="AM50" s="66">
        <f t="shared" si="161"/>
        <v>3.7393175624999886</v>
      </c>
      <c r="AN50" s="66">
        <f t="shared" si="161"/>
        <v>3.8972490000000137</v>
      </c>
      <c r="AO50" s="66">
        <f t="shared" ref="AO50" si="164">IF(AND(AO$39="S/A", AO20&gt;0), ((1+AO20/200)^2-1)*100, IF(AND(AO$39="Qtrly", AO20&gt;0), ((1+AO20/400)^4-1)*100, ""))</f>
        <v>4.6396014224999949</v>
      </c>
      <c r="AP50" s="66" t="str">
        <f t="shared" si="161"/>
        <v/>
      </c>
      <c r="AQ50" s="66">
        <f t="shared" si="161"/>
        <v>3.1687118399999825</v>
      </c>
      <c r="AR50" s="66">
        <f t="shared" si="161"/>
        <v>3.5143456399999939</v>
      </c>
      <c r="AS50" s="66">
        <f t="shared" si="161"/>
        <v>3.6108894643809508</v>
      </c>
      <c r="AT50" s="66">
        <f t="shared" si="161"/>
        <v>3.9135584399999868</v>
      </c>
      <c r="AU50" s="66">
        <f t="shared" ref="AU50" si="165">IF(AND(AU$39="S/A", AU20&gt;0), ((1+AU20/200)^2-1)*100, IF(AND(AU$39="Qtrly", AU20&gt;0), ((1+AU20/400)^4-1)*100, ""))</f>
        <v>4.034645865760722</v>
      </c>
      <c r="AV50" s="66" t="str">
        <f t="shared" si="161"/>
        <v/>
      </c>
      <c r="AW50" s="66" t="str">
        <f t="shared" si="161"/>
        <v/>
      </c>
      <c r="AX50" s="382">
        <f t="shared" si="161"/>
        <v>3.4159045834720958</v>
      </c>
      <c r="AY50" s="382">
        <f t="shared" si="161"/>
        <v>3.5153630624999987</v>
      </c>
      <c r="AZ50" s="382">
        <f t="shared" ref="AZ50" si="166">IF(AND(AZ$39="S/A", AZ20&gt;0), ((1+AZ20/200)^2-1)*100, IF(AND(AZ$39="Qtrly", AZ20&gt;0), ((1+AZ20/400)^4-1)*100, ""))</f>
        <v>4.2829016100000006</v>
      </c>
      <c r="BA50" s="66">
        <f t="shared" si="161"/>
        <v>2.7648512900000144</v>
      </c>
      <c r="BB50" s="66">
        <f t="shared" si="161"/>
        <v>2.9819039999999797</v>
      </c>
      <c r="BC50" s="66">
        <f t="shared" si="161"/>
        <v>3.1077776399999868</v>
      </c>
      <c r="BD50" s="66">
        <f t="shared" si="161"/>
        <v>3.1453516025000239</v>
      </c>
      <c r="BE50" s="66">
        <f t="shared" si="161"/>
        <v>3.2235680099999886</v>
      </c>
      <c r="BF50" s="66">
        <f t="shared" si="161"/>
        <v>3.5682759224999971</v>
      </c>
      <c r="BG50" s="66">
        <f t="shared" si="161"/>
        <v>3.723021802500015</v>
      </c>
      <c r="BH50" s="66">
        <f t="shared" ref="BH50" si="167">IF(AND(BH$39="S/A", BH20&gt;0), ((1+BH20/200)^2-1)*100, IF(AND(BH$39="Qtrly", BH20&gt;0), ((1+BH20/400)^4-1)*100, ""))</f>
        <v>4.3707424399999972</v>
      </c>
      <c r="BI50" s="66" t="str">
        <f t="shared" si="161"/>
        <v/>
      </c>
      <c r="BJ50" s="66" t="str">
        <f t="shared" si="161"/>
        <v/>
      </c>
      <c r="BK50" s="66" t="str">
        <f t="shared" si="161"/>
        <v/>
      </c>
      <c r="BL50" s="66" t="str">
        <f t="shared" si="161"/>
        <v/>
      </c>
      <c r="BM50" s="66">
        <f t="shared" si="161"/>
        <v>3.3129944899999986</v>
      </c>
      <c r="BN50" s="66">
        <f t="shared" si="161"/>
        <v>3.8279481600000276</v>
      </c>
      <c r="BO50" s="66">
        <f t="shared" si="161"/>
        <v>3.9780013991681962</v>
      </c>
      <c r="BP50" s="66" t="str">
        <f t="shared" si="161"/>
        <v/>
      </c>
      <c r="BQ50" s="66">
        <f t="shared" si="161"/>
        <v>2.8094602499999732</v>
      </c>
      <c r="BR50" s="66" t="str">
        <f t="shared" si="161"/>
        <v/>
      </c>
      <c r="BS50" s="66" t="str">
        <f t="shared" si="161"/>
        <v/>
      </c>
      <c r="BT50" s="66" t="str">
        <f t="shared" si="161"/>
        <v/>
      </c>
      <c r="BU50" s="66">
        <f t="shared" si="161"/>
        <v>3.1250405025000205</v>
      </c>
      <c r="BV50" s="66">
        <f t="shared" si="161"/>
        <v>3.6578515624999808</v>
      </c>
      <c r="BW50" s="66">
        <f t="shared" si="161"/>
        <v>3.9584160000000201</v>
      </c>
      <c r="BX50" s="66">
        <f t="shared" si="161"/>
        <v>4.1175344400000036</v>
      </c>
      <c r="BY50" s="66">
        <f t="shared" ref="BY50" si="168">IF(AND(BY$39="S/A", BY20&gt;0), ((1+BY20/200)^2-1)*100, IF(AND(BY$39="Qtrly", BY20&gt;0), ((1+BY20/400)^4-1)*100, ""))</f>
        <v>4.2155139600000169</v>
      </c>
      <c r="BZ50" s="66">
        <f t="shared" si="161"/>
        <v>4.7572720099999799</v>
      </c>
      <c r="CA50" s="66" t="str">
        <f t="shared" si="161"/>
        <v/>
      </c>
      <c r="CB50" s="66">
        <f t="shared" si="161"/>
        <v>3.2520176899999864</v>
      </c>
      <c r="CC50" s="66">
        <f t="shared" ref="CC50" si="169">IF(AND(CC$39="S/A", CC20&gt;0), ((1+CC20/200)^2-1)*100, IF(AND(CC$39="Qtrly", CC20&gt;0), ((1+CC20/400)^4-1)*100, ""))</f>
        <v>3.9675926024999919</v>
      </c>
      <c r="CD50" s="66">
        <f t="shared" si="161"/>
        <v>3.4624637225000088</v>
      </c>
      <c r="CE50" s="66">
        <f t="shared" si="161"/>
        <v>3.965553322500015</v>
      </c>
    </row>
    <row r="51" spans="1:83" x14ac:dyDescent="0.25">
      <c r="A51" s="60">
        <f t="shared" si="59"/>
        <v>42506</v>
      </c>
      <c r="B51" s="63" t="str">
        <f t="shared" ref="B51:N51" si="170">IF(AND(B$39="S/A", B21&gt;0), ((1+B21/200)^2-1)*100, IF(AND(B$39="Qtrly", B21&gt;0), ((1+B21/400)^4-1)*100, ""))</f>
        <v/>
      </c>
      <c r="C51" s="63" t="str">
        <f t="shared" si="170"/>
        <v/>
      </c>
      <c r="D51" s="63" t="str">
        <f t="shared" si="170"/>
        <v/>
      </c>
      <c r="E51" s="63"/>
      <c r="F51" s="63">
        <f t="shared" si="70"/>
        <v>2.0942489689512955</v>
      </c>
      <c r="G51" s="63">
        <f t="shared" si="71"/>
        <v>2.0880000000000001</v>
      </c>
      <c r="H51" s="63">
        <f t="shared" si="170"/>
        <v>2.0736399225000257</v>
      </c>
      <c r="I51" s="63">
        <f t="shared" si="170"/>
        <v>2.0938472225000115</v>
      </c>
      <c r="J51" s="63">
        <f t="shared" si="170"/>
        <v>2.116077562499985</v>
      </c>
      <c r="K51" s="63">
        <f t="shared" si="170"/>
        <v>2.1433635599999779</v>
      </c>
      <c r="L51" s="66">
        <f t="shared" si="170"/>
        <v>2.2495104224999896</v>
      </c>
      <c r="M51" s="66">
        <f t="shared" si="170"/>
        <v>2.4913264400000079</v>
      </c>
      <c r="N51" s="66">
        <f t="shared" si="170"/>
        <v>2.636147902500019</v>
      </c>
      <c r="O51" s="66">
        <f t="shared" ref="O51" si="171">IF(AND(O$39="S/A", O21&gt;0), ((1+O21/200)^2-1)*100, IF(AND(O$39="Qtrly", O21&gt;0), ((1+O21/400)^4-1)*100, ""))</f>
        <v>2.9575502399999953</v>
      </c>
      <c r="P51" s="64"/>
      <c r="Q51" s="64"/>
      <c r="R51" s="65">
        <f t="shared" si="62"/>
        <v>42506</v>
      </c>
      <c r="S51" s="66" t="str">
        <f t="shared" ref="S51:CE51" si="172">IF(AND(S$39="S/A", S21&gt;0), ((1+S21/200)^2-1)*100, IF(AND(S$39="Qtrly", S21&gt;0), ((1+S21/400)^4-1)*100, ""))</f>
        <v/>
      </c>
      <c r="T51" s="66">
        <f t="shared" si="172"/>
        <v>3.0377255624999933</v>
      </c>
      <c r="U51" s="66">
        <f t="shared" si="172"/>
        <v>2.8550930625000026</v>
      </c>
      <c r="V51" s="66">
        <f t="shared" si="172"/>
        <v>2.8550930625000026</v>
      </c>
      <c r="W51" s="66">
        <f t="shared" si="172"/>
        <v>3.2093446399999781</v>
      </c>
      <c r="X51" s="66">
        <f t="shared" si="172"/>
        <v>3.4502581024999923</v>
      </c>
      <c r="Y51" s="66">
        <f t="shared" ref="Y51" si="173">IF(AND(Y$39="S/A", Y21&gt;0), ((1+Y21/200)^2-1)*100, IF(AND(Y$39="Qtrly", Y21&gt;0), ((1+Y21/400)^4-1)*100, ""))</f>
        <v>3.7963628024999974</v>
      </c>
      <c r="Z51" s="66" t="str">
        <f t="shared" si="172"/>
        <v/>
      </c>
      <c r="AA51" s="66">
        <f t="shared" si="172"/>
        <v>3.0235150024999768</v>
      </c>
      <c r="AB51" s="66">
        <f t="shared" si="172"/>
        <v>3.516380490000004</v>
      </c>
      <c r="AC51" s="66">
        <f t="shared" si="172"/>
        <v>3.6456344225000104</v>
      </c>
      <c r="AD51" s="66">
        <f t="shared" ref="AD51" si="174">IF(AND(AD$39="S/A", AD21&gt;0), ((1+AD21/200)^2-1)*100, IF(AND(AD$39="Qtrly", AD21&gt;0), ((1+AD21/400)^4-1)*100, ""))</f>
        <v>3.8299860899999816</v>
      </c>
      <c r="AE51" s="66">
        <f t="shared" si="172"/>
        <v>4.1767248899999831</v>
      </c>
      <c r="AF51" s="66" t="str">
        <f t="shared" si="172"/>
        <v/>
      </c>
      <c r="AG51" s="66">
        <f t="shared" si="172"/>
        <v>3.0641192024999819</v>
      </c>
      <c r="AH51" s="66">
        <f t="shared" si="172"/>
        <v>3.3770395025000122</v>
      </c>
      <c r="AI51" s="66">
        <f t="shared" si="172"/>
        <v>3.5947374224999828</v>
      </c>
      <c r="AJ51" s="66">
        <f t="shared" si="172"/>
        <v>4.2114305599999957</v>
      </c>
      <c r="AK51" s="66" t="str">
        <f t="shared" si="172"/>
        <v/>
      </c>
      <c r="AL51" s="66" t="str">
        <f t="shared" si="172"/>
        <v/>
      </c>
      <c r="AM51" s="66">
        <f t="shared" si="172"/>
        <v>3.7260771599999742</v>
      </c>
      <c r="AN51" s="66">
        <f t="shared" si="172"/>
        <v>3.8789024099999958</v>
      </c>
      <c r="AO51" s="66">
        <f t="shared" ref="AO51" si="175">IF(AND(AO$39="S/A", AO21&gt;0), ((1+AO21/200)^2-1)*100, IF(AND(AO$39="Qtrly", AO21&gt;0), ((1+AO21/400)^4-1)*100, ""))</f>
        <v>4.6170980625000135</v>
      </c>
      <c r="AP51" s="66" t="str">
        <f t="shared" si="172"/>
        <v/>
      </c>
      <c r="AQ51" s="66">
        <f t="shared" si="172"/>
        <v>3.1687118399999825</v>
      </c>
      <c r="AR51" s="66">
        <f t="shared" si="172"/>
        <v>3.5214677024999919</v>
      </c>
      <c r="AS51" s="66">
        <f t="shared" si="172"/>
        <v>3.5975396133711257</v>
      </c>
      <c r="AT51" s="66">
        <f t="shared" si="172"/>
        <v>3.8972490000000137</v>
      </c>
      <c r="AU51" s="66">
        <f t="shared" ref="AU51" si="176">IF(AND(AU$39="S/A", AU21&gt;0), ((1+AU21/200)^2-1)*100, IF(AND(AU$39="Qtrly", AU21&gt;0), ((1+AU21/400)^4-1)*100, ""))</f>
        <v>4.0150751613882596</v>
      </c>
      <c r="AV51" s="66" t="str">
        <f t="shared" si="172"/>
        <v/>
      </c>
      <c r="AW51" s="66" t="str">
        <f t="shared" si="172"/>
        <v/>
      </c>
      <c r="AX51" s="382">
        <f t="shared" si="172"/>
        <v>3.4118025988047362</v>
      </c>
      <c r="AY51" s="382">
        <f t="shared" si="172"/>
        <v>3.502136960000013</v>
      </c>
      <c r="AZ51" s="382">
        <f t="shared" ref="AZ51" si="177">IF(AND(AZ$39="S/A", AZ21&gt;0), ((1+AZ21/200)^2-1)*100, IF(AND(AZ$39="Qtrly", AZ21&gt;0), ((1+AZ21/400)^4-1)*100, ""))</f>
        <v>4.261457722499995</v>
      </c>
      <c r="BA51" s="66">
        <f t="shared" si="172"/>
        <v>2.7638375625000045</v>
      </c>
      <c r="BB51" s="66">
        <f t="shared" si="172"/>
        <v>2.9768300625000021</v>
      </c>
      <c r="BC51" s="66">
        <f t="shared" si="172"/>
        <v>3.0945776025000038</v>
      </c>
      <c r="BD51" s="66">
        <f t="shared" si="172"/>
        <v>3.1311336225000153</v>
      </c>
      <c r="BE51" s="66">
        <f t="shared" si="172"/>
        <v>3.2093446399999781</v>
      </c>
      <c r="BF51" s="66">
        <f t="shared" si="172"/>
        <v>3.5479232224999935</v>
      </c>
      <c r="BG51" s="66">
        <f t="shared" si="172"/>
        <v>3.7006172224999911</v>
      </c>
      <c r="BH51" s="66">
        <f t="shared" ref="BH51" si="178">IF(AND(BH$39="S/A", BH21&gt;0), ((1+BH21/200)^2-1)*100, IF(AND(BH$39="Qtrly", BH21&gt;0), ((1+BH21/400)^4-1)*100, ""))</f>
        <v>4.3431605224999892</v>
      </c>
      <c r="BI51" s="66" t="str">
        <f t="shared" si="172"/>
        <v/>
      </c>
      <c r="BJ51" s="66" t="str">
        <f t="shared" si="172"/>
        <v/>
      </c>
      <c r="BK51" s="66" t="str">
        <f t="shared" si="172"/>
        <v/>
      </c>
      <c r="BL51" s="66" t="str">
        <f t="shared" si="172"/>
        <v/>
      </c>
      <c r="BM51" s="66">
        <f t="shared" si="172"/>
        <v>3.299781322499995</v>
      </c>
      <c r="BN51" s="66">
        <f t="shared" si="172"/>
        <v>3.808588822499992</v>
      </c>
      <c r="BO51" s="66">
        <f t="shared" si="172"/>
        <v>3.934761203419801</v>
      </c>
      <c r="BP51" s="66" t="str">
        <f t="shared" si="172"/>
        <v/>
      </c>
      <c r="BQ51" s="66">
        <f t="shared" si="172"/>
        <v>2.8064184225000011</v>
      </c>
      <c r="BR51" s="66" t="str">
        <f t="shared" si="172"/>
        <v/>
      </c>
      <c r="BS51" s="66" t="str">
        <f t="shared" si="172"/>
        <v/>
      </c>
      <c r="BT51" s="66" t="str">
        <f t="shared" si="172"/>
        <v/>
      </c>
      <c r="BU51" s="66">
        <f t="shared" si="172"/>
        <v>3.1199630399999956</v>
      </c>
      <c r="BV51" s="66">
        <f t="shared" si="172"/>
        <v>3.6486886400000085</v>
      </c>
      <c r="BW51" s="66">
        <f t="shared" si="172"/>
        <v>3.9400640099999773</v>
      </c>
      <c r="BX51" s="66">
        <f t="shared" si="172"/>
        <v>4.1032496100000149</v>
      </c>
      <c r="BY51" s="66">
        <f t="shared" ref="BY51" si="179">IF(AND(BY$39="S/A", BY21&gt;0), ((1+BY21/200)^2-1)*100, IF(AND(BY$39="Qtrly", BY21&gt;0), ((1+BY21/400)^4-1)*100, ""))</f>
        <v>4.2012224100000273</v>
      </c>
      <c r="BZ51" s="66">
        <f t="shared" si="172"/>
        <v>4.738849639999998</v>
      </c>
      <c r="CA51" s="66" t="str">
        <f t="shared" si="172"/>
        <v/>
      </c>
      <c r="CB51" s="66">
        <f t="shared" si="172"/>
        <v>3.2550661025000149</v>
      </c>
      <c r="CC51" s="66">
        <f t="shared" ref="CC51" si="180">IF(AND(CC$39="S/A", CC21&gt;0), ((1+CC21/200)^2-1)*100, IF(AND(CC$39="Qtrly", CC21&gt;0), ((1+CC21/400)^4-1)*100, ""))</f>
        <v>3.9421030400000001</v>
      </c>
      <c r="CD51" s="66">
        <f t="shared" si="172"/>
        <v>3.4482239025000139</v>
      </c>
      <c r="CE51" s="66">
        <f t="shared" si="172"/>
        <v>3.9472007024999867</v>
      </c>
    </row>
    <row r="52" spans="1:83" x14ac:dyDescent="0.25">
      <c r="A52" s="60">
        <f t="shared" si="59"/>
        <v>42507</v>
      </c>
      <c r="B52" s="63" t="str">
        <f t="shared" ref="B52:N52" si="181">IF(AND(B$39="S/A", B22&gt;0), ((1+B22/200)^2-1)*100, IF(AND(B$39="Qtrly", B22&gt;0), ((1+B22/400)^4-1)*100, ""))</f>
        <v/>
      </c>
      <c r="C52" s="63" t="str">
        <f t="shared" si="181"/>
        <v/>
      </c>
      <c r="D52" s="63" t="str">
        <f t="shared" si="181"/>
        <v/>
      </c>
      <c r="E52" s="63"/>
      <c r="F52" s="63">
        <f t="shared" si="70"/>
        <v>2.1084690370849701</v>
      </c>
      <c r="G52" s="63">
        <f t="shared" si="71"/>
        <v>2.105</v>
      </c>
      <c r="H52" s="63">
        <f t="shared" si="181"/>
        <v>2.0948576400000141</v>
      </c>
      <c r="I52" s="63">
        <f t="shared" si="181"/>
        <v>2.1201197025000118</v>
      </c>
      <c r="J52" s="63">
        <f t="shared" si="181"/>
        <v>2.1474062400000049</v>
      </c>
      <c r="K52" s="63">
        <f t="shared" si="181"/>
        <v>2.1777288899999858</v>
      </c>
      <c r="L52" s="66">
        <f t="shared" si="181"/>
        <v>2.2828822499999957</v>
      </c>
      <c r="M52" s="66">
        <f t="shared" si="181"/>
        <v>2.5217000899999897</v>
      </c>
      <c r="N52" s="66">
        <f t="shared" si="181"/>
        <v>2.6675562499999916</v>
      </c>
      <c r="O52" s="66">
        <f t="shared" ref="O52" si="182">IF(AND(O$39="S/A", O22&gt;0), ((1+O22/200)^2-1)*100, IF(AND(O$39="Qtrly", O22&gt;0), ((1+O22/400)^4-1)*100, ""))</f>
        <v>2.9788596225000186</v>
      </c>
      <c r="P52" s="64"/>
      <c r="Q52" s="64"/>
      <c r="R52" s="65">
        <f t="shared" si="62"/>
        <v>42507</v>
      </c>
      <c r="S52" s="66" t="str">
        <f t="shared" ref="S52:CE52" si="183">IF(AND(S$39="S/A", S22&gt;0), ((1+S22/200)^2-1)*100, IF(AND(S$39="Qtrly", S22&gt;0), ((1+S22/400)^4-1)*100, ""))</f>
        <v/>
      </c>
      <c r="T52" s="66">
        <f t="shared" si="183"/>
        <v>3.0224999999999724</v>
      </c>
      <c r="U52" s="66">
        <f t="shared" si="183"/>
        <v>2.8459656899999963</v>
      </c>
      <c r="V52" s="66">
        <f t="shared" si="183"/>
        <v>2.8337964899999957</v>
      </c>
      <c r="W52" s="66">
        <f t="shared" si="183"/>
        <v>3.2306800625000021</v>
      </c>
      <c r="X52" s="66">
        <f t="shared" si="183"/>
        <v>3.4848425624999901</v>
      </c>
      <c r="Y52" s="66">
        <f t="shared" ref="Y52" si="184">IF(AND(Y$39="S/A", Y22&gt;0), ((1+Y22/200)^2-1)*100, IF(AND(Y$39="Qtrly", Y22&gt;0), ((1+Y22/400)^4-1)*100, ""))</f>
        <v>3.8320240400000039</v>
      </c>
      <c r="Z52" s="66" t="str">
        <f t="shared" si="183"/>
        <v/>
      </c>
      <c r="AA52" s="66">
        <f t="shared" si="183"/>
        <v>3.0306201599999971</v>
      </c>
      <c r="AB52" s="66">
        <f t="shared" si="183"/>
        <v>3.5357125625000041</v>
      </c>
      <c r="AC52" s="66">
        <f t="shared" si="183"/>
        <v>3.672105802499992</v>
      </c>
      <c r="AD52" s="66">
        <f t="shared" ref="AD52" si="185">IF(AND(AD$39="S/A", AD22&gt;0), ((1+AD22/200)^2-1)*100, IF(AND(AD$39="Qtrly", AD22&gt;0), ((1+AD22/400)^4-1)*100, ""))</f>
        <v>3.8646339599999857</v>
      </c>
      <c r="AE52" s="66">
        <f t="shared" si="183"/>
        <v>4.2093888899999765</v>
      </c>
      <c r="AF52" s="66" t="str">
        <f t="shared" si="183"/>
        <v/>
      </c>
      <c r="AG52" s="66">
        <f t="shared" si="183"/>
        <v>3.0702105225000276</v>
      </c>
      <c r="AH52" s="66">
        <f t="shared" si="183"/>
        <v>3.3922912400000227</v>
      </c>
      <c r="AI52" s="66">
        <f t="shared" si="183"/>
        <v>3.6191664224999975</v>
      </c>
      <c r="AJ52" s="66">
        <f t="shared" si="183"/>
        <v>4.2471630225000112</v>
      </c>
      <c r="AK52" s="66" t="str">
        <f t="shared" si="183"/>
        <v/>
      </c>
      <c r="AL52" s="66" t="str">
        <f t="shared" si="183"/>
        <v/>
      </c>
      <c r="AM52" s="66">
        <f t="shared" si="183"/>
        <v>3.7525588100000284</v>
      </c>
      <c r="AN52" s="66">
        <f t="shared" si="183"/>
        <v>3.9013262399999915</v>
      </c>
      <c r="AO52" s="66">
        <f t="shared" ref="AO52" si="186">IF(AND(AO$39="S/A", AO22&gt;0), ((1+AO22/200)^2-1)*100, IF(AND(AO$39="Qtrly", AO22&gt;0), ((1+AO22/400)^4-1)*100, ""))</f>
        <v>4.6068700625000014</v>
      </c>
      <c r="AP52" s="66" t="str">
        <f t="shared" si="183"/>
        <v/>
      </c>
      <c r="AQ52" s="66">
        <f t="shared" si="183"/>
        <v>3.177853522499996</v>
      </c>
      <c r="AR52" s="66">
        <f t="shared" si="183"/>
        <v>3.482808022500028</v>
      </c>
      <c r="AS52" s="66">
        <f t="shared" si="183"/>
        <v>3.6139703824472624</v>
      </c>
      <c r="AT52" s="66">
        <f t="shared" si="183"/>
        <v>3.9278302499999862</v>
      </c>
      <c r="AU52" s="66">
        <f t="shared" ref="AU52" si="187">IF(AND(AU$39="S/A", AU22&gt;0), ((1+AU22/200)^2-1)*100, IF(AND(AU$39="Qtrly", AU22&gt;0), ((1+AU22/400)^4-1)*100, ""))</f>
        <v>4.0490681518619454</v>
      </c>
      <c r="AV52" s="66" t="str">
        <f t="shared" si="183"/>
        <v/>
      </c>
      <c r="AW52" s="66" t="str">
        <f t="shared" si="183"/>
        <v/>
      </c>
      <c r="AX52" s="382">
        <f t="shared" si="183"/>
        <v>3.4097516522324067</v>
      </c>
      <c r="AY52" s="382">
        <f t="shared" si="183"/>
        <v>3.516380490000004</v>
      </c>
      <c r="AZ52" s="382">
        <f t="shared" ref="AZ52" si="188">IF(AND(AZ$39="S/A", AZ22&gt;0), ((1+AZ22/200)^2-1)*100, IF(AND(AZ$39="Qtrly", AZ22&gt;0), ((1+AZ22/400)^4-1)*100, ""))</f>
        <v>4.2971987600000094</v>
      </c>
      <c r="BA52" s="66">
        <f t="shared" si="183"/>
        <v>2.7678925024999801</v>
      </c>
      <c r="BB52" s="66">
        <f t="shared" si="183"/>
        <v>2.9890077224999922</v>
      </c>
      <c r="BC52" s="66">
        <f t="shared" si="183"/>
        <v>3.1148857025000032</v>
      </c>
      <c r="BD52" s="66">
        <f t="shared" si="183"/>
        <v>3.1524609600000142</v>
      </c>
      <c r="BE52" s="66">
        <f t="shared" si="183"/>
        <v>3.235760249999986</v>
      </c>
      <c r="BF52" s="66">
        <f t="shared" si="183"/>
        <v>3.5835417599999975</v>
      </c>
      <c r="BG52" s="66">
        <f t="shared" si="183"/>
        <v>3.7372805225000194</v>
      </c>
      <c r="BH52" s="66">
        <f t="shared" ref="BH52" si="189">IF(AND(BH$39="S/A", BH22&gt;0), ((1+BH22/200)^2-1)*100, IF(AND(BH$39="Qtrly", BH22&gt;0), ((1+BH22/400)^4-1)*100, ""))</f>
        <v>4.3778939024999852</v>
      </c>
      <c r="BI52" s="66" t="str">
        <f t="shared" si="183"/>
        <v/>
      </c>
      <c r="BJ52" s="66" t="str">
        <f t="shared" si="183"/>
        <v/>
      </c>
      <c r="BK52" s="66" t="str">
        <f t="shared" si="183"/>
        <v/>
      </c>
      <c r="BL52" s="66" t="str">
        <f t="shared" si="183"/>
        <v/>
      </c>
      <c r="BM52" s="66">
        <f t="shared" si="183"/>
        <v>3.3201096225000004</v>
      </c>
      <c r="BN52" s="66">
        <f t="shared" si="183"/>
        <v>3.8442521599999946</v>
      </c>
      <c r="BO52" s="66">
        <f t="shared" si="183"/>
        <v>3.9718234024585852</v>
      </c>
      <c r="BP52" s="66" t="str">
        <f t="shared" si="183"/>
        <v/>
      </c>
      <c r="BQ52" s="66">
        <f t="shared" si="183"/>
        <v>2.8155440400000176</v>
      </c>
      <c r="BR52" s="66" t="str">
        <f t="shared" si="183"/>
        <v/>
      </c>
      <c r="BS52" s="66" t="str">
        <f t="shared" si="183"/>
        <v/>
      </c>
      <c r="BT52" s="66" t="str">
        <f t="shared" si="183"/>
        <v/>
      </c>
      <c r="BU52" s="66">
        <f t="shared" si="183"/>
        <v>3.1575392225000165</v>
      </c>
      <c r="BV52" s="66">
        <f t="shared" si="183"/>
        <v>3.7046906024999826</v>
      </c>
      <c r="BW52" s="66">
        <f t="shared" si="183"/>
        <v>3.9757499224999826</v>
      </c>
      <c r="BX52" s="66">
        <f t="shared" si="183"/>
        <v>4.1654978225000194</v>
      </c>
      <c r="BY52" s="66">
        <f t="shared" ref="BY52" si="190">IF(AND(BY$39="S/A", BY22&gt;0), ((1+BY22/200)^2-1)*100, IF(AND(BY$39="Qtrly", BY22&gt;0), ((1+BY22/400)^4-1)*100, ""))</f>
        <v>4.2338902500000053</v>
      </c>
      <c r="BZ52" s="66">
        <f t="shared" si="183"/>
        <v>4.7818376900000015</v>
      </c>
      <c r="CA52" s="66" t="str">
        <f t="shared" si="183"/>
        <v/>
      </c>
      <c r="CB52" s="66">
        <f t="shared" si="183"/>
        <v>3.2621792400000071</v>
      </c>
      <c r="CC52" s="66">
        <f t="shared" ref="CC52" si="191">IF(AND(CC$39="S/A", CC22&gt;0), ((1+CC22/200)^2-1)*100, IF(AND(CC$39="Qtrly", CC22&gt;0), ((1+CC22/400)^4-1)*100, ""))</f>
        <v>3.965553322500015</v>
      </c>
      <c r="CD52" s="66">
        <f t="shared" si="183"/>
        <v>3.4695840000000144</v>
      </c>
      <c r="CE52" s="66">
        <f t="shared" si="183"/>
        <v>3.9828878399999823</v>
      </c>
    </row>
    <row r="53" spans="1:83" x14ac:dyDescent="0.25">
      <c r="A53" s="60">
        <f t="shared" si="59"/>
        <v>42508</v>
      </c>
      <c r="B53" s="63" t="str">
        <f t="shared" ref="B53:N53" si="192">IF(AND(B$39="S/A", B23&gt;0), ((1+B23/200)^2-1)*100, IF(AND(B$39="Qtrly", B23&gt;0), ((1+B23/400)^4-1)*100, ""))</f>
        <v/>
      </c>
      <c r="C53" s="63" t="str">
        <f t="shared" si="192"/>
        <v/>
      </c>
      <c r="D53" s="63" t="str">
        <f t="shared" si="192"/>
        <v/>
      </c>
      <c r="E53" s="63"/>
      <c r="F53" s="63">
        <f t="shared" si="70"/>
        <v>2.1338657105566705</v>
      </c>
      <c r="G53" s="63">
        <f t="shared" si="71"/>
        <v>2.1320000000000001</v>
      </c>
      <c r="H53" s="63">
        <f t="shared" si="192"/>
        <v>2.1251724899999935</v>
      </c>
      <c r="I53" s="63">
        <f t="shared" si="192"/>
        <v>2.1514489999999942</v>
      </c>
      <c r="J53" s="63">
        <f t="shared" si="192"/>
        <v>2.1736856099999979</v>
      </c>
      <c r="K53" s="63">
        <f t="shared" si="192"/>
        <v>2.2019902500000077</v>
      </c>
      <c r="L53" s="66">
        <f t="shared" si="192"/>
        <v>2.298053062499994</v>
      </c>
      <c r="M53" s="66">
        <f t="shared" si="192"/>
        <v>2.5267628025000155</v>
      </c>
      <c r="N53" s="66">
        <f t="shared" si="192"/>
        <v>2.6705960225000158</v>
      </c>
      <c r="O53" s="66">
        <f t="shared" ref="O53" si="193">IF(AND(O$39="S/A", O23&gt;0), ((1+O23/200)^2-1)*100, IF(AND(O$39="Qtrly", O23&gt;0), ((1+O23/400)^4-1)*100, ""))</f>
        <v>2.990022559999983</v>
      </c>
      <c r="P53" s="64"/>
      <c r="Q53" s="64"/>
      <c r="R53" s="65">
        <f t="shared" si="62"/>
        <v>42508</v>
      </c>
      <c r="S53" s="66" t="str">
        <f t="shared" ref="S53:CE53" si="194">IF(AND(S$39="S/A", S23&gt;0), ((1+S23/200)^2-1)*100, IF(AND(S$39="Qtrly", S23&gt;0), ((1+S23/400)^4-1)*100, ""))</f>
        <v/>
      </c>
      <c r="T53" s="66">
        <f t="shared" si="194"/>
        <v>3.0356954225000177</v>
      </c>
      <c r="U53" s="66">
        <f t="shared" si="194"/>
        <v>2.8601639999999984</v>
      </c>
      <c r="V53" s="66">
        <f t="shared" si="194"/>
        <v>2.8540788900000003</v>
      </c>
      <c r="W53" s="66">
        <f t="shared" si="194"/>
        <v>3.2499854399999917</v>
      </c>
      <c r="X53" s="66">
        <f t="shared" si="194"/>
        <v>3.49705022250002</v>
      </c>
      <c r="Y53" s="66">
        <f t="shared" ref="Y53" si="195">IF(AND(Y$39="S/A", Y23&gt;0), ((1+Y23/200)^2-1)*100, IF(AND(Y$39="Qtrly", Y23&gt;0), ((1+Y23/400)^4-1)*100, ""))</f>
        <v>3.8442521599999946</v>
      </c>
      <c r="Z53" s="66" t="str">
        <f t="shared" si="194"/>
        <v/>
      </c>
      <c r="AA53" s="66">
        <f t="shared" si="194"/>
        <v>3.0336653024999993</v>
      </c>
      <c r="AB53" s="66">
        <f t="shared" si="194"/>
        <v>3.5560640624999973</v>
      </c>
      <c r="AC53" s="66">
        <f t="shared" si="194"/>
        <v>3.6945073025000053</v>
      </c>
      <c r="AD53" s="66">
        <f t="shared" ref="AD53" si="196">IF(AND(AD$39="S/A", AD23&gt;0), ((1+AD23/200)^2-1)*100, IF(AND(AD$39="Qtrly", AD23&gt;0), ((1+AD23/400)^4-1)*100, ""))</f>
        <v>3.8819600625000117</v>
      </c>
      <c r="AE53" s="66">
        <f t="shared" si="194"/>
        <v>4.2216392100000055</v>
      </c>
      <c r="AF53" s="66" t="str">
        <f t="shared" si="194"/>
        <v/>
      </c>
      <c r="AG53" s="66">
        <f t="shared" si="194"/>
        <v>3.0742715025000145</v>
      </c>
      <c r="AH53" s="66">
        <f t="shared" si="194"/>
        <v>3.4136455625000117</v>
      </c>
      <c r="AI53" s="66">
        <f t="shared" si="194"/>
        <v>3.6405441600000144</v>
      </c>
      <c r="AJ53" s="66">
        <f t="shared" si="194"/>
        <v>4.2583944899999837</v>
      </c>
      <c r="AK53" s="66" t="str">
        <f t="shared" si="194"/>
        <v/>
      </c>
      <c r="AL53" s="66" t="str">
        <f t="shared" si="194"/>
        <v/>
      </c>
      <c r="AM53" s="66">
        <f t="shared" si="194"/>
        <v>3.7719129225000092</v>
      </c>
      <c r="AN53" s="66">
        <f t="shared" si="194"/>
        <v>3.9105003225000212</v>
      </c>
      <c r="AO53" s="66">
        <f t="shared" ref="AO53" si="197">IF(AND(AO$39="S/A", AO23&gt;0), ((1+AO23/200)^2-1)*100, IF(AND(AO$39="Qtrly", AO23&gt;0), ((1+AO23/400)^4-1)*100, ""))</f>
        <v>4.1440660100000137</v>
      </c>
      <c r="AP53" s="66" t="str">
        <f t="shared" si="194"/>
        <v/>
      </c>
      <c r="AQ53" s="66">
        <f t="shared" si="194"/>
        <v>3.1920747225000046</v>
      </c>
      <c r="AR53" s="66">
        <f t="shared" si="194"/>
        <v>3.502136960000013</v>
      </c>
      <c r="AS53" s="66">
        <f t="shared" si="194"/>
        <v>3.636565881104814</v>
      </c>
      <c r="AT53" s="66">
        <f t="shared" si="194"/>
        <v>3.9421030400000001</v>
      </c>
      <c r="AU53" s="66">
        <f t="shared" ref="AU53" si="198">IF(AND(AU$39="S/A", AU23&gt;0), ((1+AU23/200)^2-1)*100, IF(AND(AU$39="Qtrly", AU23&gt;0), ((1+AU23/400)^4-1)*100, ""))</f>
        <v>4.0717347738787879</v>
      </c>
      <c r="AV53" s="66" t="str">
        <f t="shared" si="194"/>
        <v/>
      </c>
      <c r="AW53" s="66" t="str">
        <f t="shared" si="194"/>
        <v/>
      </c>
      <c r="AX53" s="382">
        <f t="shared" si="194"/>
        <v>3.4323137424890682</v>
      </c>
      <c r="AY53" s="382">
        <f t="shared" si="194"/>
        <v>3.5357125625000041</v>
      </c>
      <c r="AZ53" s="382">
        <f t="shared" ref="AZ53" si="199">IF(AND(AZ$39="S/A", AZ23&gt;0), ((1+AZ23/200)^2-1)*100, IF(AND(AZ$39="Qtrly", AZ23&gt;0), ((1+AZ23/400)^4-1)*100, ""))</f>
        <v>4.3084329225000051</v>
      </c>
      <c r="BA53" s="66">
        <f t="shared" si="194"/>
        <v>2.7830992399999976</v>
      </c>
      <c r="BB53" s="66">
        <f t="shared" si="194"/>
        <v>3.0103203599999961</v>
      </c>
      <c r="BC53" s="66">
        <f t="shared" si="194"/>
        <v>3.1280870400000049</v>
      </c>
      <c r="BD53" s="66">
        <f t="shared" si="194"/>
        <v>3.1636333025000019</v>
      </c>
      <c r="BE53" s="66">
        <f t="shared" si="194"/>
        <v>3.2550661025000149</v>
      </c>
      <c r="BF53" s="66">
        <f t="shared" si="194"/>
        <v>3.5957552399999981</v>
      </c>
      <c r="BG53" s="66">
        <f t="shared" si="194"/>
        <v>3.7484844900000036</v>
      </c>
      <c r="BH53" s="66">
        <f t="shared" ref="BH53" si="200">IF(AND(BH$39="S/A", BH23&gt;0), ((1+BH23/200)^2-1)*100, IF(AND(BH$39="Qtrly", BH23&gt;0), ((1+BH23/400)^4-1)*100, ""))</f>
        <v>4.3881107025000254</v>
      </c>
      <c r="BI53" s="66" t="str">
        <f t="shared" si="194"/>
        <v/>
      </c>
      <c r="BJ53" s="66" t="str">
        <f t="shared" si="194"/>
        <v/>
      </c>
      <c r="BK53" s="66" t="str">
        <f t="shared" si="194"/>
        <v/>
      </c>
      <c r="BL53" s="66" t="str">
        <f t="shared" si="194"/>
        <v/>
      </c>
      <c r="BM53" s="66">
        <f t="shared" si="194"/>
        <v>3.3384068025000158</v>
      </c>
      <c r="BN53" s="66">
        <f t="shared" si="194"/>
        <v>3.8564809999999783</v>
      </c>
      <c r="BO53" s="66">
        <f t="shared" si="194"/>
        <v>4.0016862704744138</v>
      </c>
      <c r="BP53" s="66" t="str">
        <f t="shared" si="194"/>
        <v/>
      </c>
      <c r="BQ53" s="66">
        <f t="shared" si="194"/>
        <v>2.8368387224999791</v>
      </c>
      <c r="BR53" s="66" t="str">
        <f t="shared" si="194"/>
        <v/>
      </c>
      <c r="BS53" s="66" t="str">
        <f t="shared" si="194"/>
        <v/>
      </c>
      <c r="BT53" s="66" t="str">
        <f t="shared" si="194"/>
        <v/>
      </c>
      <c r="BU53" s="66">
        <f t="shared" si="194"/>
        <v>3.1809008399999783</v>
      </c>
      <c r="BV53" s="66">
        <f t="shared" si="194"/>
        <v>3.7209849224999925</v>
      </c>
      <c r="BW53" s="66">
        <f t="shared" si="194"/>
        <v>3.9839075624999998</v>
      </c>
      <c r="BX53" s="66">
        <f t="shared" si="194"/>
        <v>4.1777455624999904</v>
      </c>
      <c r="BY53" s="66">
        <f t="shared" ref="BY53" si="201">IF(AND(BY$39="S/A", BY23&gt;0), ((1+BY23/200)^2-1)*100, IF(AND(BY$39="Qtrly", BY23&gt;0), ((1+BY23/400)^4-1)*100, ""))</f>
        <v>4.246142009999998</v>
      </c>
      <c r="BZ53" s="66">
        <f t="shared" si="194"/>
        <v>4.789003222499999</v>
      </c>
      <c r="CA53" s="66" t="str">
        <f t="shared" si="194"/>
        <v/>
      </c>
      <c r="CB53" s="66">
        <f t="shared" si="194"/>
        <v>3.2774225024999826</v>
      </c>
      <c r="CC53" s="66">
        <f t="shared" ref="CC53" si="202">IF(AND(CC$39="S/A", CC23&gt;0), ((1+CC23/200)^2-1)*100, IF(AND(CC$39="Qtrly", CC23&gt;0), ((1+CC23/400)^4-1)*100, ""))</f>
        <v>3.9808484099999708</v>
      </c>
      <c r="CD53" s="66">
        <f t="shared" si="194"/>
        <v>3.4889117025000083</v>
      </c>
      <c r="CE53" s="66">
        <f t="shared" si="194"/>
        <v>3.9930852900000202</v>
      </c>
    </row>
    <row r="54" spans="1:83" x14ac:dyDescent="0.25">
      <c r="A54" s="60">
        <f t="shared" si="59"/>
        <v>42509</v>
      </c>
      <c r="B54" s="63" t="str">
        <f t="shared" ref="B54:N54" si="203">IF(AND(B$39="S/A", B24&gt;0), ((1+B24/200)^2-1)*100, IF(AND(B$39="Qtrly", B24&gt;0), ((1+B24/400)^4-1)*100, ""))</f>
        <v/>
      </c>
      <c r="C54" s="63" t="str">
        <f t="shared" si="203"/>
        <v/>
      </c>
      <c r="D54" s="63" t="str">
        <f t="shared" si="203"/>
        <v/>
      </c>
      <c r="E54" s="63"/>
      <c r="F54" s="63">
        <f t="shared" si="70"/>
        <v>2.1785753620586545</v>
      </c>
      <c r="G54" s="63">
        <f t="shared" si="71"/>
        <v>2.1749999999999998</v>
      </c>
      <c r="H54" s="63">
        <f t="shared" si="203"/>
        <v>2.1645885224999883</v>
      </c>
      <c r="I54" s="63">
        <f t="shared" si="203"/>
        <v>2.1949137225000026</v>
      </c>
      <c r="J54" s="63">
        <f t="shared" si="203"/>
        <v>2.2343432100000005</v>
      </c>
      <c r="K54" s="63">
        <f t="shared" si="203"/>
        <v>2.2636675024999997</v>
      </c>
      <c r="L54" s="66">
        <f t="shared" si="203"/>
        <v>2.3587475625000076</v>
      </c>
      <c r="M54" s="66">
        <f t="shared" si="203"/>
        <v>2.5946152100000175</v>
      </c>
      <c r="N54" s="66">
        <f t="shared" si="203"/>
        <v>2.7374824025000022</v>
      </c>
      <c r="O54" s="66">
        <f t="shared" ref="O54" si="204">IF(AND(O$39="S/A", O24&gt;0), ((1+O24/200)^2-1)*100, IF(AND(O$39="Qtrly", O24&gt;0), ((1+O24/400)^4-1)*100, ""))</f>
        <v>3.0468614400000149</v>
      </c>
      <c r="P54" s="64"/>
      <c r="Q54" s="64"/>
      <c r="R54" s="65">
        <f t="shared" si="62"/>
        <v>42509</v>
      </c>
      <c r="S54" s="66" t="str">
        <f t="shared" ref="S54:CE54" si="205">IF(AND(S$39="S/A", S24&gt;0), ((1+S24/200)^2-1)*100, IF(AND(S$39="Qtrly", S24&gt;0), ((1+S24/400)^4-1)*100, ""))</f>
        <v/>
      </c>
      <c r="T54" s="66">
        <f t="shared" si="205"/>
        <v>3.0783325624999858</v>
      </c>
      <c r="U54" s="66">
        <f t="shared" si="205"/>
        <v>2.8875492225000077</v>
      </c>
      <c r="V54" s="66">
        <f t="shared" si="205"/>
        <v>2.9058080624999816</v>
      </c>
      <c r="W54" s="66">
        <f t="shared" si="205"/>
        <v>3.3007976900000013</v>
      </c>
      <c r="X54" s="66">
        <f t="shared" si="205"/>
        <v>3.5560640624999973</v>
      </c>
      <c r="Y54" s="66">
        <f t="shared" ref="Y54" si="206">IF(AND(Y$39="S/A", Y24&gt;0), ((1+Y24/200)^2-1)*100, IF(AND(Y$39="Qtrly", Y24&gt;0), ((1+Y24/400)^4-1)*100, ""))</f>
        <v>3.9054035599999759</v>
      </c>
      <c r="Z54" s="66" t="str">
        <f t="shared" si="205"/>
        <v/>
      </c>
      <c r="AA54" s="66">
        <f t="shared" si="205"/>
        <v>3.0570128899999771</v>
      </c>
      <c r="AB54" s="66">
        <f t="shared" si="205"/>
        <v>3.6120410000000103</v>
      </c>
      <c r="AC54" s="66">
        <f t="shared" si="205"/>
        <v>3.7525588100000284</v>
      </c>
      <c r="AD54" s="66">
        <f t="shared" ref="AD54" si="207">IF(AND(AD$39="S/A", AD24&gt;0), ((1+AD24/200)^2-1)*100, IF(AND(AD$39="Qtrly", AD24&gt;0), ((1+AD24/400)^4-1)*100, ""))</f>
        <v>3.9217136400000019</v>
      </c>
      <c r="AE54" s="66">
        <f t="shared" si="205"/>
        <v>4.2839228025000065</v>
      </c>
      <c r="AF54" s="66" t="str">
        <f t="shared" si="205"/>
        <v/>
      </c>
      <c r="AG54" s="66">
        <f t="shared" si="205"/>
        <v>3.1027006025000192</v>
      </c>
      <c r="AH54" s="66">
        <f t="shared" si="205"/>
        <v>3.4614465600000033</v>
      </c>
      <c r="AI54" s="66">
        <f t="shared" si="205"/>
        <v>3.6883975625000121</v>
      </c>
      <c r="AJ54" s="66">
        <f t="shared" si="205"/>
        <v>4.3176249600000105</v>
      </c>
      <c r="AK54" s="66" t="str">
        <f t="shared" si="205"/>
        <v/>
      </c>
      <c r="AL54" s="66" t="str">
        <f t="shared" si="205"/>
        <v/>
      </c>
      <c r="AM54" s="66">
        <f t="shared" si="205"/>
        <v>3.8238723599999913</v>
      </c>
      <c r="AN54" s="66">
        <f t="shared" si="205"/>
        <v>3.968612249999981</v>
      </c>
      <c r="AO54" s="66">
        <f t="shared" ref="AO54" si="208">IF(AND(AO$39="S/A", AO24&gt;0), ((1+AO24/200)^2-1)*100, IF(AND(AO$39="Qtrly", AO24&gt;0), ((1+AO24/400)^4-1)*100, ""))</f>
        <v>4.2042848024999913</v>
      </c>
      <c r="AP54" s="66" t="str">
        <f t="shared" si="205"/>
        <v/>
      </c>
      <c r="AQ54" s="66">
        <f t="shared" si="205"/>
        <v>3.2327121225000033</v>
      </c>
      <c r="AR54" s="66">
        <f t="shared" si="205"/>
        <v>3.6089873224999902</v>
      </c>
      <c r="AS54" s="66">
        <f t="shared" si="205"/>
        <v>3.6838229565149927</v>
      </c>
      <c r="AT54" s="66">
        <f t="shared" si="205"/>
        <v>4.0022634224999853</v>
      </c>
      <c r="AU54" s="66">
        <f t="shared" ref="AU54" si="209">IF(AND(AU$39="S/A", AU24&gt;0), ((1+AU24/200)^2-1)*100, IF(AND(AU$39="Qtrly", AU24&gt;0), ((1+AU24/400)^4-1)*100, ""))</f>
        <v>4.1346025051002933</v>
      </c>
      <c r="AV54" s="66" t="str">
        <f t="shared" si="205"/>
        <v/>
      </c>
      <c r="AW54" s="66" t="str">
        <f t="shared" si="205"/>
        <v/>
      </c>
      <c r="AX54" s="382">
        <f t="shared" si="205"/>
        <v>3.4774489987176693</v>
      </c>
      <c r="AY54" s="382">
        <f t="shared" si="205"/>
        <v>3.5835417599999975</v>
      </c>
      <c r="AZ54" s="382">
        <f t="shared" ref="AZ54" si="210">IF(AND(AZ$39="S/A", AZ24&gt;0), ((1+AZ24/200)^2-1)*100, IF(AND(AZ$39="Qtrly", AZ24&gt;0), ((1+AZ24/400)^4-1)*100, ""))</f>
        <v>4.3799372225000077</v>
      </c>
      <c r="BA54" s="66">
        <f t="shared" si="205"/>
        <v>2.816558022499982</v>
      </c>
      <c r="BB54" s="66">
        <f t="shared" si="205"/>
        <v>3.062088802500007</v>
      </c>
      <c r="BC54" s="66">
        <f t="shared" si="205"/>
        <v>3.1849640000000123</v>
      </c>
      <c r="BD54" s="66">
        <f t="shared" si="205"/>
        <v>3.2235680099999886</v>
      </c>
      <c r="BE54" s="66">
        <f t="shared" si="205"/>
        <v>3.3079124024999906</v>
      </c>
      <c r="BF54" s="66">
        <f t="shared" si="205"/>
        <v>3.6537791024999988</v>
      </c>
      <c r="BG54" s="66">
        <f t="shared" si="205"/>
        <v>3.8075699600000235</v>
      </c>
      <c r="BH54" s="66">
        <f t="shared" ref="BH54" si="211">IF(AND(BH$39="S/A", BH24&gt;0), ((1+BH24/200)^2-1)*100, IF(AND(BH$39="Qtrly", BH24&gt;0), ((1+BH24/400)^4-1)*100, ""))</f>
        <v>4.4453340224999804</v>
      </c>
      <c r="BI54" s="66" t="str">
        <f t="shared" si="205"/>
        <v/>
      </c>
      <c r="BJ54" s="66" t="str">
        <f t="shared" si="205"/>
        <v/>
      </c>
      <c r="BK54" s="66" t="str">
        <f t="shared" si="205"/>
        <v/>
      </c>
      <c r="BL54" s="66" t="str">
        <f t="shared" si="205"/>
        <v/>
      </c>
      <c r="BM54" s="66">
        <f t="shared" si="205"/>
        <v>3.3902576100000026</v>
      </c>
      <c r="BN54" s="66">
        <f t="shared" si="205"/>
        <v>3.918655402499982</v>
      </c>
      <c r="BO54" s="66">
        <f t="shared" si="205"/>
        <v>4.0624616173015715</v>
      </c>
      <c r="BP54" s="66" t="str">
        <f t="shared" si="205"/>
        <v/>
      </c>
      <c r="BQ54" s="66">
        <f t="shared" si="205"/>
        <v>2.8794347024999833</v>
      </c>
      <c r="BR54" s="66" t="str">
        <f t="shared" si="205"/>
        <v/>
      </c>
      <c r="BS54" s="66" t="str">
        <f t="shared" si="205"/>
        <v/>
      </c>
      <c r="BT54" s="66" t="str">
        <f t="shared" si="205"/>
        <v/>
      </c>
      <c r="BU54" s="66">
        <f t="shared" si="205"/>
        <v>3.2184881225000073</v>
      </c>
      <c r="BV54" s="66">
        <f t="shared" si="205"/>
        <v>3.7668195599999788</v>
      </c>
      <c r="BW54" s="66">
        <f t="shared" si="205"/>
        <v>4.0461200900000049</v>
      </c>
      <c r="BX54" s="66">
        <f t="shared" si="205"/>
        <v>4.2338902500000053</v>
      </c>
      <c r="BY54" s="66">
        <f t="shared" ref="BY54" si="212">IF(AND(BY$39="S/A", BY24&gt;0), ((1+BY24/200)^2-1)*100, IF(AND(BY$39="Qtrly", BY24&gt;0), ((1+BY24/400)^4-1)*100, ""))</f>
        <v>4.304347702500011</v>
      </c>
      <c r="BZ54" s="66">
        <f t="shared" si="205"/>
        <v>4.8391688100000163</v>
      </c>
      <c r="CA54" s="66" t="str">
        <f t="shared" si="205"/>
        <v/>
      </c>
      <c r="CB54" s="66">
        <f t="shared" si="205"/>
        <v>3.3150273600000002</v>
      </c>
      <c r="CC54" s="66">
        <f t="shared" ref="CC54" si="213">IF(AND(CC$39="S/A", CC24&gt;0), ((1+CC24/200)^2-1)*100, IF(AND(CC$39="Qtrly", CC24&gt;0), ((1+CC24/400)^4-1)*100, ""))</f>
        <v>4.0410200025000176</v>
      </c>
      <c r="CD54" s="66">
        <f t="shared" si="205"/>
        <v>3.5397827024999939</v>
      </c>
      <c r="CE54" s="66">
        <f t="shared" si="205"/>
        <v>4.0512203024999804</v>
      </c>
    </row>
    <row r="55" spans="1:83" x14ac:dyDescent="0.25">
      <c r="A55" s="60">
        <f t="shared" si="59"/>
        <v>42510</v>
      </c>
      <c r="B55" s="63" t="str">
        <f t="shared" ref="B55:N55" si="214">IF(AND(B$39="S/A", B25&gt;0), ((1+B25/200)^2-1)*100, IF(AND(B$39="Qtrly", B25&gt;0), ((1+B25/400)^4-1)*100, ""))</f>
        <v/>
      </c>
      <c r="C55" s="63" t="str">
        <f t="shared" si="214"/>
        <v/>
      </c>
      <c r="D55" s="63" t="str">
        <f t="shared" si="214"/>
        <v/>
      </c>
      <c r="E55" s="63"/>
      <c r="F55" s="63">
        <f t="shared" si="70"/>
        <v>2.1938206432517759</v>
      </c>
      <c r="G55" s="63">
        <f t="shared" si="71"/>
        <v>2.1850000000000001</v>
      </c>
      <c r="H55" s="63">
        <f t="shared" si="214"/>
        <v>2.1696424100000167</v>
      </c>
      <c r="I55" s="63">
        <f t="shared" si="214"/>
        <v>2.1918809999999844</v>
      </c>
      <c r="J55" s="63">
        <f t="shared" si="214"/>
        <v>2.2211992024999905</v>
      </c>
      <c r="K55" s="63">
        <f t="shared" si="214"/>
        <v>2.2474880624999916</v>
      </c>
      <c r="L55" s="66">
        <f t="shared" si="214"/>
        <v>2.3385140625000078</v>
      </c>
      <c r="M55" s="66">
        <f t="shared" si="214"/>
        <v>2.5733456225000007</v>
      </c>
      <c r="N55" s="66">
        <f t="shared" si="214"/>
        <v>2.7101171600000029</v>
      </c>
      <c r="O55" s="66">
        <f t="shared" ref="O55" si="215">IF(AND(O$39="S/A", O25&gt;0), ((1+O25/200)^2-1)*100, IF(AND(O$39="Qtrly", O25&gt;0), ((1+O25/400)^4-1)*100, ""))</f>
        <v>3.0356954225000177</v>
      </c>
      <c r="P55" s="64"/>
      <c r="Q55" s="64"/>
      <c r="R55" s="65">
        <f t="shared" si="62"/>
        <v>42510</v>
      </c>
      <c r="S55" s="66" t="str">
        <f t="shared" ref="S55:CE55" si="216">IF(AND(S$39="S/A", S25&gt;0), ((1+S25/200)^2-1)*100, IF(AND(S$39="Qtrly", S25&gt;0), ((1+S25/400)^4-1)*100, ""))</f>
        <v/>
      </c>
      <c r="T55" s="66">
        <f t="shared" si="216"/>
        <v>3.1138702499999837</v>
      </c>
      <c r="U55" s="66">
        <f t="shared" si="216"/>
        <v>2.9179815225000238</v>
      </c>
      <c r="V55" s="66">
        <f t="shared" si="216"/>
        <v>2.9311702500000036</v>
      </c>
      <c r="W55" s="66">
        <f t="shared" si="216"/>
        <v>3.299781322499995</v>
      </c>
      <c r="X55" s="66">
        <f t="shared" si="216"/>
        <v>3.5397827024999939</v>
      </c>
      <c r="Y55" s="66">
        <f t="shared" ref="Y55" si="217">IF(AND(Y$39="S/A", Y25&gt;0), ((1+Y25/200)^2-1)*100, IF(AND(Y$39="Qtrly", Y25&gt;0), ((1+Y25/400)^4-1)*100, ""))</f>
        <v>3.8819600625000117</v>
      </c>
      <c r="Z55" s="66" t="str">
        <f t="shared" si="216"/>
        <v/>
      </c>
      <c r="AA55" s="66">
        <f t="shared" si="216"/>
        <v>3.0702105225000276</v>
      </c>
      <c r="AB55" s="66">
        <f t="shared" si="216"/>
        <v>3.6130589025000104</v>
      </c>
      <c r="AC55" s="66">
        <f t="shared" si="216"/>
        <v>3.7474659224999929</v>
      </c>
      <c r="AD55" s="66">
        <f t="shared" ref="AD55" si="218">IF(AND(AD$39="S/A", AD25&gt;0), ((1+AD25/200)^2-1)*100, IF(AND(AD$39="Qtrly", AD25&gt;0), ((1+AD25/400)^4-1)*100, ""))</f>
        <v>3.9003069224999853</v>
      </c>
      <c r="AE55" s="66">
        <f t="shared" si="216"/>
        <v>4.2624788100000144</v>
      </c>
      <c r="AF55" s="66" t="str">
        <f t="shared" si="216"/>
        <v/>
      </c>
      <c r="AG55" s="66">
        <f t="shared" si="216"/>
        <v>3.1138702499999837</v>
      </c>
      <c r="AH55" s="66">
        <f t="shared" si="216"/>
        <v>3.4644980624999988</v>
      </c>
      <c r="AI55" s="66">
        <f t="shared" si="216"/>
        <v>3.6863610224999954</v>
      </c>
      <c r="AJ55" s="66">
        <f t="shared" si="216"/>
        <v>4.2951562499999874</v>
      </c>
      <c r="AK55" s="66" t="str">
        <f t="shared" si="216"/>
        <v/>
      </c>
      <c r="AL55" s="66" t="str">
        <f t="shared" si="216"/>
        <v/>
      </c>
      <c r="AM55" s="66">
        <f t="shared" si="216"/>
        <v>3.8187777225000108</v>
      </c>
      <c r="AN55" s="66">
        <f t="shared" si="216"/>
        <v>3.9451616225000263</v>
      </c>
      <c r="AO55" s="66">
        <f t="shared" ref="AO55" si="219">IF(AND(AO$39="S/A", AO25&gt;0), ((1+AO25/200)^2-1)*100, IF(AND(AO$39="Qtrly", AO25&gt;0), ((1+AO25/400)^4-1)*100, ""))</f>
        <v>4.1532508025000192</v>
      </c>
      <c r="AP55" s="66" t="str">
        <f t="shared" si="216"/>
        <v/>
      </c>
      <c r="AQ55" s="66">
        <f t="shared" si="216"/>
        <v>3.2530338224999955</v>
      </c>
      <c r="AR55" s="66">
        <f t="shared" si="216"/>
        <v>3.616112639999991</v>
      </c>
      <c r="AS55" s="66">
        <f t="shared" si="216"/>
        <v>3.6571104502747032</v>
      </c>
      <c r="AT55" s="66">
        <f t="shared" si="216"/>
        <v>3.992065522499999</v>
      </c>
      <c r="AU55" s="66">
        <f t="shared" ref="AU55" si="220">IF(AND(AU$39="S/A", AU25&gt;0), ((1+AU25/200)^2-1)*100, IF(AND(AU$39="Qtrly", AU25&gt;0), ((1+AU25/400)^4-1)*100, ""))</f>
        <v>4.1170791278096308</v>
      </c>
      <c r="AV55" s="66" t="str">
        <f t="shared" si="216"/>
        <v/>
      </c>
      <c r="AW55" s="66" t="str">
        <f t="shared" si="216"/>
        <v/>
      </c>
      <c r="AX55" s="382">
        <f t="shared" si="216"/>
        <v>3.4825789396350615</v>
      </c>
      <c r="AY55" s="382">
        <f t="shared" si="216"/>
        <v>3.5876128399999763</v>
      </c>
      <c r="AZ55" s="382">
        <f t="shared" ref="AZ55" si="221">IF(AND(AZ$39="S/A", AZ25&gt;0), ((1+AZ25/200)^2-1)*100, IF(AND(AZ$39="Qtrly", AZ25&gt;0), ((1+AZ25/400)^4-1)*100, ""))</f>
        <v>4.3564402499999932</v>
      </c>
      <c r="BA55" s="66">
        <f t="shared" si="216"/>
        <v>2.834810562500012</v>
      </c>
      <c r="BB55" s="66">
        <f t="shared" si="216"/>
        <v>3.0661496225000029</v>
      </c>
      <c r="BC55" s="66">
        <f t="shared" si="216"/>
        <v>3.1727747600000189</v>
      </c>
      <c r="BD55" s="66">
        <f t="shared" si="216"/>
        <v>3.2235680099999886</v>
      </c>
      <c r="BE55" s="66">
        <f t="shared" si="216"/>
        <v>3.3018140625000081</v>
      </c>
      <c r="BF55" s="66">
        <f t="shared" si="216"/>
        <v>3.6476705625000161</v>
      </c>
      <c r="BG55" s="66">
        <f t="shared" si="216"/>
        <v>3.7841375024999957</v>
      </c>
      <c r="BH55" s="66">
        <f t="shared" ref="BH55" si="222">IF(AND(BH$39="S/A", BH25&gt;0), ((1+BH25/200)^2-1)*100, IF(AND(BH$39="Qtrly", BH25&gt;0), ((1+BH25/400)^4-1)*100, ""))</f>
        <v>4.4105894224999886</v>
      </c>
      <c r="BI55" s="66" t="str">
        <f t="shared" si="216"/>
        <v/>
      </c>
      <c r="BJ55" s="66" t="str">
        <f t="shared" si="216"/>
        <v/>
      </c>
      <c r="BK55" s="66" t="str">
        <f t="shared" si="216"/>
        <v/>
      </c>
      <c r="BL55" s="66" t="str">
        <f t="shared" si="216"/>
        <v/>
      </c>
      <c r="BM55" s="66">
        <f t="shared" si="216"/>
        <v>3.3902576100000026</v>
      </c>
      <c r="BN55" s="66">
        <f t="shared" si="216"/>
        <v>3.8962297025000092</v>
      </c>
      <c r="BO55" s="66">
        <f t="shared" si="216"/>
        <v>4.0397965100994693</v>
      </c>
      <c r="BP55" s="66" t="str">
        <f t="shared" si="216"/>
        <v/>
      </c>
      <c r="BQ55" s="66">
        <f t="shared" si="216"/>
        <v>2.9007360000000038</v>
      </c>
      <c r="BR55" s="66" t="str">
        <f t="shared" si="216"/>
        <v/>
      </c>
      <c r="BS55" s="66" t="str">
        <f t="shared" si="216"/>
        <v/>
      </c>
      <c r="BT55" s="66" t="str">
        <f t="shared" si="216"/>
        <v/>
      </c>
      <c r="BU55" s="66">
        <f t="shared" si="216"/>
        <v>3.2377923599999914</v>
      </c>
      <c r="BV55" s="66">
        <f t="shared" si="216"/>
        <v>3.7637636025000143</v>
      </c>
      <c r="BW55" s="66">
        <f t="shared" si="216"/>
        <v>4.026740422499997</v>
      </c>
      <c r="BX55" s="66">
        <f t="shared" si="216"/>
        <v>4.2124514024999948</v>
      </c>
      <c r="BY55" s="66">
        <f t="shared" ref="BY55" si="223">IF(AND(BY$39="S/A", BY25&gt;0), ((1+BY25/200)^2-1)*100, IF(AND(BY$39="Qtrly", BY25&gt;0), ((1+BY25/400)^4-1)*100, ""))</f>
        <v>4.2829016100000006</v>
      </c>
      <c r="BZ55" s="66">
        <f t="shared" si="216"/>
        <v>4.812548839999975</v>
      </c>
      <c r="CA55" s="66" t="str">
        <f t="shared" si="216"/>
        <v/>
      </c>
      <c r="CB55" s="66">
        <f t="shared" si="216"/>
        <v>3.3323075624999809</v>
      </c>
      <c r="CC55" s="66">
        <f t="shared" ref="CC55" si="224">IF(AND(CC$39="S/A", CC25&gt;0), ((1+CC25/200)^2-1)*100, IF(AND(CC$39="Qtrly", CC25&gt;0), ((1+CC25/400)^4-1)*100, ""))</f>
        <v>4.0175612099999869</v>
      </c>
      <c r="CD55" s="66">
        <f t="shared" si="216"/>
        <v>3.5387651599999792</v>
      </c>
      <c r="CE55" s="66">
        <f t="shared" si="216"/>
        <v>4.0349000625000242</v>
      </c>
    </row>
    <row r="56" spans="1:83" x14ac:dyDescent="0.25">
      <c r="A56" s="60">
        <f t="shared" si="59"/>
        <v>42513</v>
      </c>
      <c r="B56" s="63" t="str">
        <f t="shared" ref="B56:N56" si="225">IF(AND(B$39="S/A", B26&gt;0), ((1+B26/200)^2-1)*100, IF(AND(B$39="Qtrly", B26&gt;0), ((1+B26/400)^4-1)*100, ""))</f>
        <v/>
      </c>
      <c r="C56" s="63" t="str">
        <f t="shared" si="225"/>
        <v/>
      </c>
      <c r="D56" s="63" t="str">
        <f t="shared" si="225"/>
        <v/>
      </c>
      <c r="E56" s="63"/>
      <c r="F56" s="63">
        <f t="shared" si="70"/>
        <v>2.2232996908730041</v>
      </c>
      <c r="G56" s="63">
        <f t="shared" si="71"/>
        <v>2.2170000000000001</v>
      </c>
      <c r="H56" s="63">
        <f t="shared" si="225"/>
        <v>2.2151330225000043</v>
      </c>
      <c r="I56" s="63">
        <f t="shared" si="225"/>
        <v>2.2323210000000149</v>
      </c>
      <c r="J56" s="63">
        <f t="shared" si="225"/>
        <v>2.2596225225000266</v>
      </c>
      <c r="K56" s="63">
        <f t="shared" si="225"/>
        <v>2.2859163225000145</v>
      </c>
      <c r="L56" s="66">
        <f t="shared" si="225"/>
        <v>2.3658297599999933</v>
      </c>
      <c r="M56" s="66">
        <f t="shared" si="225"/>
        <v>2.5946152100000175</v>
      </c>
      <c r="N56" s="66">
        <f t="shared" si="225"/>
        <v>2.7374824025000022</v>
      </c>
      <c r="O56" s="66">
        <f t="shared" ref="O56" si="226">IF(AND(O$39="S/A", O26&gt;0), ((1+O26/200)^2-1)*100, IF(AND(O$39="Qtrly", O26&gt;0), ((1+O26/400)^4-1)*100, ""))</f>
        <v>3.0691952900000263</v>
      </c>
      <c r="P56" s="64"/>
      <c r="Q56" s="64"/>
      <c r="R56" s="65">
        <f t="shared" si="62"/>
        <v>42513</v>
      </c>
      <c r="S56" s="66" t="str">
        <f t="shared" ref="S56:CE56" si="227">IF(AND(S$39="S/A", S26&gt;0), ((1+S26/200)^2-1)*100, IF(AND(S$39="Qtrly", S26&gt;0), ((1+S26/400)^4-1)*100, ""))</f>
        <v/>
      </c>
      <c r="T56" s="66">
        <f t="shared" si="227"/>
        <v>3.1402736399999798</v>
      </c>
      <c r="U56" s="66">
        <f t="shared" si="227"/>
        <v>2.9433452099999924</v>
      </c>
      <c r="V56" s="66">
        <f t="shared" si="227"/>
        <v>2.9687120224999974</v>
      </c>
      <c r="W56" s="66">
        <f t="shared" si="227"/>
        <v>3.3353571599999965</v>
      </c>
      <c r="X56" s="66">
        <f t="shared" si="227"/>
        <v>3.571329000000012</v>
      </c>
      <c r="Y56" s="66">
        <f t="shared" ref="Y56" si="228">IF(AND(Y$39="S/A", Y26&gt;0), ((1+Y26/200)^2-1)*100, IF(AND(Y$39="Qtrly", Y26&gt;0), ((1+Y26/400)^4-1)*100, ""))</f>
        <v>3.9094809600000113</v>
      </c>
      <c r="Z56" s="66" t="str">
        <f t="shared" si="227"/>
        <v/>
      </c>
      <c r="AA56" s="66">
        <f t="shared" si="227"/>
        <v>3.0915315599999715</v>
      </c>
      <c r="AB56" s="66">
        <f t="shared" si="227"/>
        <v>3.6476705625000161</v>
      </c>
      <c r="AC56" s="66">
        <f t="shared" si="227"/>
        <v>3.7831187599999927</v>
      </c>
      <c r="AD56" s="66">
        <f t="shared" ref="AD56" si="229">IF(AND(AD$39="S/A", AD26&gt;0), ((1+AD26/200)^2-1)*100, IF(AND(AD$39="Qtrly", AD26&gt;0), ((1+AD26/400)^4-1)*100, ""))</f>
        <v>3.9288497025000035</v>
      </c>
      <c r="AE56" s="66">
        <f t="shared" si="227"/>
        <v>4.2880076224999897</v>
      </c>
      <c r="AF56" s="66" t="str">
        <f t="shared" si="227"/>
        <v/>
      </c>
      <c r="AG56" s="66">
        <f t="shared" si="227"/>
        <v>3.1351958024999904</v>
      </c>
      <c r="AH56" s="66">
        <f t="shared" si="227"/>
        <v>3.5041716900000131</v>
      </c>
      <c r="AI56" s="66">
        <f t="shared" si="227"/>
        <v>3.7220033599999924</v>
      </c>
      <c r="AJ56" s="66">
        <f t="shared" si="227"/>
        <v>4.3217104399999817</v>
      </c>
      <c r="AK56" s="66" t="str">
        <f t="shared" si="227"/>
        <v/>
      </c>
      <c r="AL56" s="66" t="str">
        <f t="shared" si="227"/>
        <v/>
      </c>
      <c r="AM56" s="66">
        <f t="shared" si="227"/>
        <v>3.8534237224999934</v>
      </c>
      <c r="AN56" s="66">
        <f t="shared" si="227"/>
        <v>3.9900260025000023</v>
      </c>
      <c r="AO56" s="66">
        <f t="shared" ref="AO56" si="230">IF(AND(AO$39="S/A", AO26&gt;0), ((1+AO26/200)^2-1)*100, IF(AND(AO$39="Qtrly", AO26&gt;0), ((1+AO26/400)^4-1)*100, ""))</f>
        <v>4.1552919224999929</v>
      </c>
      <c r="AP56" s="66" t="str">
        <f t="shared" si="227"/>
        <v/>
      </c>
      <c r="AQ56" s="66">
        <f t="shared" si="227"/>
        <v>3.2825038400000173</v>
      </c>
      <c r="AR56" s="66">
        <f t="shared" si="227"/>
        <v>3.599826560000019</v>
      </c>
      <c r="AS56" s="66">
        <f t="shared" si="227"/>
        <v>3.69718114554618</v>
      </c>
      <c r="AT56" s="66">
        <f t="shared" si="227"/>
        <v>4.026740422499997</v>
      </c>
      <c r="AU56" s="66">
        <f t="shared" ref="AU56" si="231">IF(AND(AU$39="S/A", AU26&gt;0), ((1+AU26/200)^2-1)*100, IF(AND(AU$39="Qtrly", AU26&gt;0), ((1+AU26/400)^4-1)*100, ""))</f>
        <v>4.1459423396179362</v>
      </c>
      <c r="AV56" s="66" t="str">
        <f t="shared" si="227"/>
        <v/>
      </c>
      <c r="AW56" s="66" t="str">
        <f t="shared" si="227"/>
        <v/>
      </c>
      <c r="AX56" s="382">
        <f t="shared" si="227"/>
        <v>3.5164413335946998</v>
      </c>
      <c r="AY56" s="382">
        <f t="shared" si="227"/>
        <v>3.6283280400000173</v>
      </c>
      <c r="AZ56" s="382">
        <f t="shared" ref="AZ56" si="232">IF(AND(AZ$39="S/A", AZ26&gt;0), ((1+AZ26/200)^2-1)*100, IF(AND(AZ$39="Qtrly", AZ26&gt;0), ((1+AZ26/400)^4-1)*100, ""))</f>
        <v>4.3850456099999935</v>
      </c>
      <c r="BA56" s="66">
        <f t="shared" si="227"/>
        <v>2.8632066225000141</v>
      </c>
      <c r="BB56" s="66">
        <f t="shared" si="227"/>
        <v>3.1067622224999925</v>
      </c>
      <c r="BC56" s="66">
        <f t="shared" si="227"/>
        <v>3.2052810000000154</v>
      </c>
      <c r="BD56" s="66">
        <f t="shared" si="227"/>
        <v>3.254049960000005</v>
      </c>
      <c r="BE56" s="66">
        <f t="shared" si="227"/>
        <v>3.3363737025000173</v>
      </c>
      <c r="BF56" s="66">
        <f t="shared" si="227"/>
        <v>3.6690512400000097</v>
      </c>
      <c r="BG56" s="66">
        <f t="shared" si="227"/>
        <v>3.8106265624999969</v>
      </c>
      <c r="BH56" s="66">
        <f t="shared" ref="BH56" si="233">IF(AND(BH$39="S/A", BH26&gt;0), ((1+BH26/200)^2-1)*100, IF(AND(BH$39="Qtrly", BH26&gt;0), ((1+BH26/400)^4-1)*100, ""))</f>
        <v>4.4279610000000025</v>
      </c>
      <c r="BI56" s="66" t="str">
        <f t="shared" si="227"/>
        <v/>
      </c>
      <c r="BJ56" s="66" t="str">
        <f t="shared" si="227"/>
        <v/>
      </c>
      <c r="BK56" s="66" t="str">
        <f t="shared" si="227"/>
        <v/>
      </c>
      <c r="BL56" s="66" t="str">
        <f t="shared" si="227"/>
        <v/>
      </c>
      <c r="BM56" s="66">
        <f t="shared" si="227"/>
        <v>3.4258490225000049</v>
      </c>
      <c r="BN56" s="66">
        <f t="shared" si="227"/>
        <v>3.925791359999975</v>
      </c>
      <c r="BO56" s="66">
        <f t="shared" si="227"/>
        <v>4.0655526006351472</v>
      </c>
      <c r="BP56" s="66" t="str">
        <f t="shared" si="227"/>
        <v/>
      </c>
      <c r="BQ56" s="66">
        <f t="shared" si="227"/>
        <v>2.9331993599999828</v>
      </c>
      <c r="BR56" s="66" t="str">
        <f t="shared" si="227"/>
        <v/>
      </c>
      <c r="BS56" s="66" t="str">
        <f t="shared" si="227"/>
        <v/>
      </c>
      <c r="BT56" s="66" t="str">
        <f t="shared" si="227"/>
        <v/>
      </c>
      <c r="BU56" s="66">
        <f t="shared" si="227"/>
        <v>3.2743737600000156</v>
      </c>
      <c r="BV56" s="66">
        <f t="shared" si="227"/>
        <v>3.7994192400000015</v>
      </c>
      <c r="BW56" s="66">
        <f t="shared" si="227"/>
        <v>4.0532604225000046</v>
      </c>
      <c r="BX56" s="66">
        <f t="shared" si="227"/>
        <v>4.242058010000016</v>
      </c>
      <c r="BY56" s="66">
        <f t="shared" ref="BY56" si="234">IF(AND(BY$39="S/A", BY26&gt;0), ((1+BY26/200)^2-1)*100, IF(AND(BY$39="Qtrly", BY26&gt;0), ((1+BY26/400)^4-1)*100, ""))</f>
        <v>4.3084329225000051</v>
      </c>
      <c r="BZ56" s="66">
        <f t="shared" si="227"/>
        <v>4.8330254399999717</v>
      </c>
      <c r="CA56" s="66" t="str">
        <f t="shared" si="227"/>
        <v/>
      </c>
      <c r="CB56" s="66">
        <f t="shared" si="227"/>
        <v>3.3638222400000029</v>
      </c>
      <c r="CC56" s="66">
        <f t="shared" ref="CC56" si="235">IF(AND(CC$39="S/A", CC26&gt;0), ((1+CC26/200)^2-1)*100, IF(AND(CC$39="Qtrly", CC26&gt;0), ((1+CC26/400)^4-1)*100, ""))</f>
        <v>4.0440800399999866</v>
      </c>
      <c r="CD56" s="66">
        <f t="shared" si="227"/>
        <v>3.5764175625000005</v>
      </c>
      <c r="CE56" s="66">
        <f t="shared" si="227"/>
        <v>4.0655015624999846</v>
      </c>
    </row>
    <row r="57" spans="1:83" x14ac:dyDescent="0.25">
      <c r="A57" s="60">
        <f t="shared" si="59"/>
        <v>42514</v>
      </c>
      <c r="B57" s="63" t="str">
        <f t="shared" ref="B57:N57" si="236">IF(AND(B$39="S/A", B27&gt;0), ((1+B27/200)^2-1)*100, IF(AND(B$39="Qtrly", B27&gt;0), ((1+B27/400)^4-1)*100, ""))</f>
        <v/>
      </c>
      <c r="C57" s="63" t="str">
        <f t="shared" si="236"/>
        <v/>
      </c>
      <c r="D57" s="63" t="str">
        <f t="shared" si="236"/>
        <v/>
      </c>
      <c r="E57" s="63"/>
      <c r="F57" s="63">
        <f t="shared" si="70"/>
        <v>2.2080511114725088</v>
      </c>
      <c r="G57" s="63">
        <f t="shared" si="71"/>
        <v>2.2000000000000002</v>
      </c>
      <c r="H57" s="63">
        <f t="shared" si="236"/>
        <v>2.1868265624999994</v>
      </c>
      <c r="I57" s="63">
        <f t="shared" si="236"/>
        <v>2.2050231224999717</v>
      </c>
      <c r="J57" s="63">
        <f t="shared" si="236"/>
        <v>2.238387690000021</v>
      </c>
      <c r="K57" s="63">
        <f t="shared" si="236"/>
        <v>2.2707464100000019</v>
      </c>
      <c r="L57" s="66">
        <f t="shared" si="236"/>
        <v>2.3476188900000139</v>
      </c>
      <c r="M57" s="66">
        <f t="shared" si="236"/>
        <v>2.576383999999976</v>
      </c>
      <c r="N57" s="66">
        <f t="shared" si="236"/>
        <v>2.7273467024999887</v>
      </c>
      <c r="O57" s="66">
        <f t="shared" ref="O57" si="237">IF(AND(O$39="S/A", O27&gt;0), ((1+O27/200)^2-1)*100, IF(AND(O$39="Qtrly", O27&gt;0), ((1+O27/400)^4-1)*100, ""))</f>
        <v>3.0559977225000257</v>
      </c>
      <c r="P57" s="64"/>
      <c r="Q57" s="64"/>
      <c r="R57" s="65">
        <f t="shared" si="62"/>
        <v>42514</v>
      </c>
      <c r="S57" s="66" t="str">
        <f t="shared" ref="S57:CE57" si="238">IF(AND(S$39="S/A", S27&gt;0), ((1+S27/200)^2-1)*100, IF(AND(S$39="Qtrly", S27&gt;0), ((1+S27/400)^4-1)*100, ""))</f>
        <v/>
      </c>
      <c r="T57" s="66">
        <f t="shared" si="238"/>
        <v>3.1230095025000182</v>
      </c>
      <c r="U57" s="66">
        <f t="shared" si="238"/>
        <v>2.9271120899999836</v>
      </c>
      <c r="V57" s="66">
        <f t="shared" si="238"/>
        <v>2.9352284899999859</v>
      </c>
      <c r="W57" s="66">
        <f t="shared" si="238"/>
        <v>3.2987649599999891</v>
      </c>
      <c r="X57" s="66">
        <f t="shared" si="238"/>
        <v>3.5408002499999869</v>
      </c>
      <c r="Y57" s="66">
        <f t="shared" ref="Y57" si="239">IF(AND(Y$39="S/A", Y27&gt;0), ((1+Y27/200)^2-1)*100, IF(AND(Y$39="Qtrly", Y27&gt;0), ((1+Y27/400)^4-1)*100, ""))</f>
        <v>3.8829792900000104</v>
      </c>
      <c r="Z57" s="66" t="str">
        <f t="shared" si="238"/>
        <v/>
      </c>
      <c r="AA57" s="66">
        <f t="shared" si="238"/>
        <v>3.0823937025000081</v>
      </c>
      <c r="AB57" s="66">
        <f t="shared" si="238"/>
        <v>3.6171305624999928</v>
      </c>
      <c r="AC57" s="66">
        <f t="shared" si="238"/>
        <v>3.7515402225000161</v>
      </c>
      <c r="AD57" s="66">
        <f t="shared" ref="AD57" si="240">IF(AND(AD$39="S/A", AD27&gt;0), ((1+AD27/200)^2-1)*100, IF(AND(AD$39="Qtrly", AD27&gt;0), ((1+AD27/400)^4-1)*100, ""))</f>
        <v>3.9003069224999853</v>
      </c>
      <c r="AE57" s="66">
        <f t="shared" si="238"/>
        <v>4.2655421024999862</v>
      </c>
      <c r="AF57" s="66" t="str">
        <f t="shared" si="238"/>
        <v/>
      </c>
      <c r="AG57" s="66">
        <f t="shared" si="238"/>
        <v>3.1270715224999801</v>
      </c>
      <c r="AH57" s="66">
        <f t="shared" si="238"/>
        <v>3.4746700625000182</v>
      </c>
      <c r="AI57" s="66">
        <f t="shared" si="238"/>
        <v>3.6904341225000303</v>
      </c>
      <c r="AJ57" s="66">
        <f t="shared" si="238"/>
        <v>4.2961775024999982</v>
      </c>
      <c r="AK57" s="66" t="str">
        <f t="shared" si="238"/>
        <v/>
      </c>
      <c r="AL57" s="66" t="str">
        <f t="shared" si="238"/>
        <v/>
      </c>
      <c r="AM57" s="66">
        <f t="shared" si="238"/>
        <v>3.8248913024999887</v>
      </c>
      <c r="AN57" s="66">
        <f t="shared" si="238"/>
        <v>3.9400640099999773</v>
      </c>
      <c r="AO57" s="66">
        <f t="shared" ref="AO57" si="241">IF(AND(AO$39="S/A", AO27&gt;0), ((1+AO27/200)^2-1)*100, IF(AND(AO$39="Qtrly", AO27&gt;0), ((1+AO27/400)^4-1)*100, ""))</f>
        <v>4.1175344400000036</v>
      </c>
      <c r="AP57" s="66" t="str">
        <f t="shared" si="238"/>
        <v/>
      </c>
      <c r="AQ57" s="66">
        <f t="shared" si="238"/>
        <v>3.2581145599999806</v>
      </c>
      <c r="AR57" s="66">
        <f t="shared" si="238"/>
        <v>3.5682759224999971</v>
      </c>
      <c r="AS57" s="66">
        <f t="shared" si="238"/>
        <v>3.6684112652214385</v>
      </c>
      <c r="AT57" s="66">
        <f t="shared" si="238"/>
        <v>3.995124839999975</v>
      </c>
      <c r="AU57" s="66">
        <f t="shared" ref="AU57" si="242">IF(AND(AU$39="S/A", AU27&gt;0), ((1+AU27/200)^2-1)*100, IF(AND(AU$39="Qtrly", AU27&gt;0), ((1+AU27/400)^4-1)*100, ""))</f>
        <v>4.1170791278096308</v>
      </c>
      <c r="AV57" s="66" t="str">
        <f t="shared" si="238"/>
        <v/>
      </c>
      <c r="AW57" s="66" t="str">
        <f t="shared" si="238"/>
        <v/>
      </c>
      <c r="AX57" s="382">
        <f t="shared" si="238"/>
        <v>3.4846309694081201</v>
      </c>
      <c r="AY57" s="382">
        <f t="shared" si="238"/>
        <v>3.5835417599999975</v>
      </c>
      <c r="AZ57" s="382">
        <f t="shared" ref="AZ57" si="243">IF(AND(AZ$39="S/A", AZ27&gt;0), ((1+AZ27/200)^2-1)*100, IF(AND(AZ$39="Qtrly", AZ27&gt;0), ((1+AZ27/400)^4-1)*100, ""))</f>
        <v>4.3584833599999984</v>
      </c>
      <c r="BA57" s="66">
        <f t="shared" si="238"/>
        <v>2.8408951025000073</v>
      </c>
      <c r="BB57" s="66">
        <f t="shared" si="238"/>
        <v>3.0641192024999819</v>
      </c>
      <c r="BC57" s="66">
        <f t="shared" si="238"/>
        <v>3.1656647025000151</v>
      </c>
      <c r="BD57" s="66">
        <f t="shared" si="238"/>
        <v>3.2083287224999868</v>
      </c>
      <c r="BE57" s="66">
        <f t="shared" si="238"/>
        <v>3.3028304400000152</v>
      </c>
      <c r="BF57" s="66">
        <f t="shared" si="238"/>
        <v>3.6435983024999841</v>
      </c>
      <c r="BG57" s="66">
        <f t="shared" si="238"/>
        <v>3.7851562499999991</v>
      </c>
      <c r="BH57" s="66">
        <f t="shared" ref="BH57" si="244">IF(AND(BH$39="S/A", BH27&gt;0), ((1+BH27/200)^2-1)*100, IF(AND(BH$39="Qtrly", BH27&gt;0), ((1+BH27/400)^4-1)*100, ""))</f>
        <v>4.4054804099999956</v>
      </c>
      <c r="BI57" s="66" t="str">
        <f t="shared" si="238"/>
        <v/>
      </c>
      <c r="BJ57" s="66" t="str">
        <f t="shared" si="238"/>
        <v/>
      </c>
      <c r="BK57" s="66" t="str">
        <f t="shared" si="238"/>
        <v/>
      </c>
      <c r="BL57" s="66" t="str">
        <f t="shared" si="238"/>
        <v/>
      </c>
      <c r="BM57" s="66">
        <f t="shared" si="238"/>
        <v>3.3902576100000026</v>
      </c>
      <c r="BN57" s="66">
        <f t="shared" si="238"/>
        <v>3.8972490000000137</v>
      </c>
      <c r="BO57" s="66">
        <f t="shared" si="238"/>
        <v>4.0418568213846706</v>
      </c>
      <c r="BP57" s="66" t="str">
        <f t="shared" si="238"/>
        <v/>
      </c>
      <c r="BQ57" s="66">
        <f t="shared" si="238"/>
        <v>2.9058080624999816</v>
      </c>
      <c r="BR57" s="66" t="str">
        <f t="shared" si="238"/>
        <v/>
      </c>
      <c r="BS57" s="66" t="str">
        <f t="shared" si="238"/>
        <v/>
      </c>
      <c r="BT57" s="66" t="str">
        <f t="shared" si="238"/>
        <v/>
      </c>
      <c r="BU57" s="66">
        <f t="shared" si="238"/>
        <v>3.2459210000000072</v>
      </c>
      <c r="BV57" s="66">
        <f t="shared" si="238"/>
        <v>3.7678382224999751</v>
      </c>
      <c r="BW57" s="66">
        <f t="shared" si="238"/>
        <v>4.0216408100000267</v>
      </c>
      <c r="BX57" s="66">
        <f t="shared" si="238"/>
        <v>4.2134722500000166</v>
      </c>
      <c r="BY57" s="66">
        <f t="shared" ref="BY57" si="245">IF(AND(BY$39="S/A", BY27&gt;0), ((1+BY27/200)^2-1)*100, IF(AND(BY$39="Qtrly", BY27&gt;0), ((1+BY27/400)^4-1)*100, ""))</f>
        <v>4.285965202499975</v>
      </c>
      <c r="BZ57" s="66">
        <f t="shared" si="238"/>
        <v>4.8105012900000244</v>
      </c>
      <c r="CA57" s="66" t="str">
        <f t="shared" si="238"/>
        <v/>
      </c>
      <c r="CB57" s="66">
        <f t="shared" si="238"/>
        <v>3.3404399224999937</v>
      </c>
      <c r="CC57" s="66">
        <f t="shared" ref="CC57" si="246">IF(AND(CC$39="S/A", CC27&gt;0), ((1+CC27/200)^2-1)*100, IF(AND(CC$39="Qtrly", CC27&gt;0), ((1+CC27/400)^4-1)*100, ""))</f>
        <v>4.029800249999993</v>
      </c>
      <c r="CD57" s="66">
        <f t="shared" si="238"/>
        <v>3.5448704900000072</v>
      </c>
      <c r="CE57" s="66">
        <f t="shared" si="238"/>
        <v>4.0359200400000184</v>
      </c>
    </row>
    <row r="58" spans="1:83" x14ac:dyDescent="0.25">
      <c r="A58" s="60">
        <f t="shared" si="59"/>
        <v>42515</v>
      </c>
      <c r="B58" s="63" t="str">
        <f t="shared" ref="B58:N58" si="247">IF(AND(B$39="S/A", B28&gt;0), ((1+B28/200)^2-1)*100, IF(AND(B$39="Qtrly", B28&gt;0), ((1+B28/400)^4-1)*100, ""))</f>
        <v/>
      </c>
      <c r="C58" s="63" t="str">
        <f t="shared" si="247"/>
        <v/>
      </c>
      <c r="D58" s="63" t="str">
        <f t="shared" si="247"/>
        <v/>
      </c>
      <c r="E58" s="63"/>
      <c r="F58" s="63">
        <f t="shared" si="70"/>
        <v>2.2100841568192697</v>
      </c>
      <c r="G58" s="63">
        <f t="shared" si="71"/>
        <v>2.2040000000000002</v>
      </c>
      <c r="H58" s="63">
        <f t="shared" si="247"/>
        <v>2.1939028100000035</v>
      </c>
      <c r="I58" s="63">
        <f t="shared" si="247"/>
        <v>2.2120999999999835</v>
      </c>
      <c r="J58" s="63">
        <f t="shared" si="247"/>
        <v>2.2434434025000005</v>
      </c>
      <c r="K58" s="63">
        <f t="shared" si="247"/>
        <v>2.2758029225000032</v>
      </c>
      <c r="L58" s="66">
        <f t="shared" si="247"/>
        <v>2.3435722499999923</v>
      </c>
      <c r="M58" s="66">
        <f t="shared" si="247"/>
        <v>2.5753712025000208</v>
      </c>
      <c r="N58" s="66">
        <f t="shared" si="247"/>
        <v>2.7151845224999915</v>
      </c>
      <c r="O58" s="66">
        <f t="shared" ref="O58" si="248">IF(AND(O$39="S/A", O28&gt;0), ((1+O28/200)^2-1)*100, IF(AND(O$39="Qtrly", O28&gt;0), ((1+O28/400)^4-1)*100, ""))</f>
        <v>3.0488916900000218</v>
      </c>
      <c r="P58" s="64"/>
      <c r="Q58" s="64"/>
      <c r="R58" s="65">
        <f t="shared" si="62"/>
        <v>42515</v>
      </c>
      <c r="S58" s="66" t="str">
        <f t="shared" ref="S58:CE58" si="249">IF(AND(S$39="S/A", S28&gt;0), ((1+S28/200)^2-1)*100, IF(AND(S$39="Qtrly", S28&gt;0), ((1+S28/400)^4-1)*100, ""))</f>
        <v/>
      </c>
      <c r="T58" s="66">
        <f t="shared" si="249"/>
        <v>3.1402736399999798</v>
      </c>
      <c r="U58" s="66">
        <f t="shared" si="249"/>
        <v>3.0011861025000197</v>
      </c>
      <c r="V58" s="66">
        <f t="shared" si="249"/>
        <v>2.9403014024999896</v>
      </c>
      <c r="W58" s="66">
        <f t="shared" si="249"/>
        <v>3.3109616400000208</v>
      </c>
      <c r="X58" s="66">
        <f t="shared" si="249"/>
        <v>3.5550464399999981</v>
      </c>
      <c r="Y58" s="66">
        <f t="shared" ref="Y58" si="250">IF(AND(Y$39="S/A", Y28&gt;0), ((1+Y28/200)^2-1)*100, IF(AND(Y$39="Qtrly", Y28&gt;0), ((1+Y28/400)^4-1)*100, ""))</f>
        <v>3.8962297025000092</v>
      </c>
      <c r="Z58" s="66" t="str">
        <f t="shared" si="249"/>
        <v/>
      </c>
      <c r="AA58" s="66">
        <f t="shared" si="249"/>
        <v>3.0590432399999923</v>
      </c>
      <c r="AB58" s="66">
        <f t="shared" si="249"/>
        <v>3.6303640099999868</v>
      </c>
      <c r="AC58" s="66">
        <f t="shared" si="249"/>
        <v>3.7617263224999808</v>
      </c>
      <c r="AD58" s="66">
        <f t="shared" ref="AD58" si="251">IF(AND(AD$39="S/A", AD28&gt;0), ((1+AD28/200)^2-1)*100, IF(AND(AD$39="Qtrly", AD28&gt;0), ((1+AD28/400)^4-1)*100, ""))</f>
        <v>3.9145778224999983</v>
      </c>
      <c r="AE58" s="66">
        <f t="shared" si="249"/>
        <v>4.2767745600000184</v>
      </c>
      <c r="AF58" s="66" t="str">
        <f t="shared" si="249"/>
        <v/>
      </c>
      <c r="AG58" s="66">
        <f t="shared" si="249"/>
        <v>3.1473828224999778</v>
      </c>
      <c r="AH58" s="66">
        <f t="shared" si="249"/>
        <v>3.4848425624999901</v>
      </c>
      <c r="AI58" s="66">
        <f t="shared" si="249"/>
        <v>3.701635560000005</v>
      </c>
      <c r="AJ58" s="66">
        <f t="shared" si="249"/>
        <v>4.3084329225000051</v>
      </c>
      <c r="AK58" s="66" t="str">
        <f t="shared" si="249"/>
        <v/>
      </c>
      <c r="AL58" s="66" t="str">
        <f t="shared" si="249"/>
        <v/>
      </c>
      <c r="AM58" s="66">
        <f t="shared" si="249"/>
        <v>3.8350810025000293</v>
      </c>
      <c r="AN58" s="66">
        <f t="shared" si="249"/>
        <v>3.9553572225</v>
      </c>
      <c r="AO58" s="66">
        <f t="shared" ref="AO58" si="252">IF(AND(AO$39="S/A", AO28&gt;0), ((1+AO28/200)^2-1)*100, IF(AND(AO$39="Qtrly", AO28&gt;0), ((1+AO28/400)^4-1)*100, ""))</f>
        <v>4.1307998025000181</v>
      </c>
      <c r="AP58" s="66" t="str">
        <f t="shared" si="249"/>
        <v/>
      </c>
      <c r="AQ58" s="66">
        <f t="shared" si="249"/>
        <v>3.2692926225000196</v>
      </c>
      <c r="AR58" s="66">
        <f t="shared" si="249"/>
        <v>3.6324000000000023</v>
      </c>
      <c r="AS58" s="66">
        <f t="shared" si="249"/>
        <v>3.6756031740001971</v>
      </c>
      <c r="AT58" s="66">
        <f t="shared" si="249"/>
        <v>4.0083824024999881</v>
      </c>
      <c r="AU58" s="66">
        <f t="shared" ref="AU58" si="253">IF(AND(AU$39="S/A", AU28&gt;0), ((1+AU28/200)^2-1)*100, IF(AND(AU$39="Qtrly", AU28&gt;0), ((1+AU28/400)^4-1)*100, ""))</f>
        <v>4.1304791585189182</v>
      </c>
      <c r="AV58" s="66" t="str">
        <f t="shared" si="249"/>
        <v/>
      </c>
      <c r="AW58" s="66" t="str">
        <f t="shared" si="249"/>
        <v/>
      </c>
      <c r="AX58" s="382">
        <f t="shared" si="249"/>
        <v>3.4866830296994111</v>
      </c>
      <c r="AY58" s="382">
        <f t="shared" si="249"/>
        <v>3.5906662024999925</v>
      </c>
      <c r="AZ58" s="382">
        <f t="shared" ref="AZ58" si="254">IF(AND(AZ$39="S/A", AZ28&gt;0), ((1+AZ28/200)^2-1)*100, IF(AND(AZ$39="Qtrly", AZ28&gt;0), ((1+AZ28/400)^4-1)*100, ""))</f>
        <v>4.3717640624999943</v>
      </c>
      <c r="BA58" s="66">
        <f t="shared" si="249"/>
        <v>2.8530647224999983</v>
      </c>
      <c r="BB58" s="66">
        <f t="shared" si="249"/>
        <v>3.0752867600000178</v>
      </c>
      <c r="BC58" s="66">
        <f t="shared" si="249"/>
        <v>3.177853522499996</v>
      </c>
      <c r="BD58" s="66">
        <f t="shared" si="249"/>
        <v>3.2235680099999886</v>
      </c>
      <c r="BE58" s="66">
        <f t="shared" si="249"/>
        <v>3.3150273600000002</v>
      </c>
      <c r="BF58" s="66">
        <f t="shared" si="249"/>
        <v>3.6568334399999847</v>
      </c>
      <c r="BG58" s="66">
        <f t="shared" si="249"/>
        <v>3.7984004225000145</v>
      </c>
      <c r="BH58" s="66">
        <f t="shared" ref="BH58" si="255">IF(AND(BH$39="S/A", BH28&gt;0), ((1+BH28/200)^2-1)*100, IF(AND(BH$39="Qtrly", BH28&gt;0), ((1+BH28/400)^4-1)*100, ""))</f>
        <v>4.4177422499999786</v>
      </c>
      <c r="BI58" s="66" t="str">
        <f t="shared" si="249"/>
        <v/>
      </c>
      <c r="BJ58" s="66" t="str">
        <f t="shared" si="249"/>
        <v/>
      </c>
      <c r="BK58" s="66" t="str">
        <f t="shared" si="249"/>
        <v/>
      </c>
      <c r="BL58" s="66" t="str">
        <f t="shared" si="249"/>
        <v/>
      </c>
      <c r="BM58" s="66">
        <f t="shared" si="249"/>
        <v>3.4034765624999963</v>
      </c>
      <c r="BN58" s="66">
        <f t="shared" si="249"/>
        <v>3.9105003225000212</v>
      </c>
      <c r="BO58" s="66">
        <f t="shared" si="249"/>
        <v>4.0542193317121056</v>
      </c>
      <c r="BP58" s="66" t="str">
        <f t="shared" si="249"/>
        <v/>
      </c>
      <c r="BQ58" s="66">
        <f t="shared" si="249"/>
        <v>2.9220395025000068</v>
      </c>
      <c r="BR58" s="66" t="str">
        <f t="shared" si="249"/>
        <v/>
      </c>
      <c r="BS58" s="66" t="str">
        <f t="shared" si="249"/>
        <v/>
      </c>
      <c r="BT58" s="66" t="str">
        <f t="shared" si="249"/>
        <v/>
      </c>
      <c r="BU58" s="66">
        <f t="shared" si="249"/>
        <v>3.2560822500000253</v>
      </c>
      <c r="BV58" s="66">
        <f t="shared" si="249"/>
        <v>3.779043840000007</v>
      </c>
      <c r="BW58" s="66">
        <f t="shared" si="249"/>
        <v>4.0338800900000082</v>
      </c>
      <c r="BX58" s="66">
        <f t="shared" si="249"/>
        <v>4.2267437225000037</v>
      </c>
      <c r="BY58" s="66">
        <f t="shared" ref="BY58" si="256">IF(AND(BY$39="S/A", BY28&gt;0), ((1+BY28/200)^2-1)*100, IF(AND(BY$39="Qtrly", BY28&gt;0), ((1+BY28/400)^4-1)*100, ""))</f>
        <v>4.2971987600000094</v>
      </c>
      <c r="BZ58" s="66">
        <f t="shared" si="249"/>
        <v>4.8217630624999952</v>
      </c>
      <c r="CA58" s="66" t="str">
        <f t="shared" si="249"/>
        <v/>
      </c>
      <c r="CB58" s="66">
        <f t="shared" si="249"/>
        <v>3.3638222400000029</v>
      </c>
      <c r="CC58" s="66">
        <f t="shared" ref="CC58" si="257">IF(AND(CC$39="S/A", CC28&gt;0), ((1+CC28/200)^2-1)*100, IF(AND(CC$39="Qtrly", CC28&gt;0), ((1+CC28/400)^4-1)*100, ""))</f>
        <v>4.0410200025000176</v>
      </c>
      <c r="CD58" s="66">
        <f t="shared" si="249"/>
        <v>3.5530112099999789</v>
      </c>
      <c r="CE58" s="66">
        <f t="shared" si="249"/>
        <v>4.0502002499999801</v>
      </c>
    </row>
    <row r="59" spans="1:83" x14ac:dyDescent="0.25">
      <c r="A59" s="60">
        <f t="shared" si="59"/>
        <v>42516</v>
      </c>
      <c r="B59" s="63" t="str">
        <f t="shared" ref="B59:N59" si="258">IF(AND(B$39="S/A", B29&gt;0), ((1+B29/200)^2-1)*100, IF(AND(B$39="Qtrly", B29&gt;0), ((1+B29/400)^4-1)*100, ""))</f>
        <v/>
      </c>
      <c r="C59" s="63" t="str">
        <f t="shared" si="258"/>
        <v/>
      </c>
      <c r="D59" s="63" t="str">
        <f t="shared" si="258"/>
        <v/>
      </c>
      <c r="E59" s="63"/>
      <c r="F59" s="63">
        <f t="shared" si="70"/>
        <v>2.1338657105566705</v>
      </c>
      <c r="G59" s="63">
        <f t="shared" si="71"/>
        <v>2.1269999999999998</v>
      </c>
      <c r="H59" s="63">
        <f t="shared" si="258"/>
        <v>2.1120355024999871</v>
      </c>
      <c r="I59" s="63">
        <f t="shared" si="258"/>
        <v>2.1271936400000024</v>
      </c>
      <c r="J59" s="63">
        <f t="shared" si="258"/>
        <v>2.1928919024999827</v>
      </c>
      <c r="K59" s="63">
        <f t="shared" si="258"/>
        <v>2.2090670225000109</v>
      </c>
      <c r="L59" s="66">
        <f t="shared" si="258"/>
        <v>2.2849049600000004</v>
      </c>
      <c r="M59" s="66">
        <f t="shared" si="258"/>
        <v>2.5044878025000106</v>
      </c>
      <c r="N59" s="66">
        <f t="shared" si="258"/>
        <v>2.6847822225000151</v>
      </c>
      <c r="O59" s="66">
        <f t="shared" ref="O59" si="259">IF(AND(O$39="S/A", O29&gt;0), ((1+O29/200)^2-1)*100, IF(AND(O$39="Qtrly", O29&gt;0), ((1+O29/400)^4-1)*100, ""))</f>
        <v>2.967697289999971</v>
      </c>
      <c r="P59" s="64"/>
      <c r="Q59" s="64"/>
      <c r="R59" s="65">
        <f t="shared" si="62"/>
        <v>42516</v>
      </c>
      <c r="S59" s="66" t="str">
        <f t="shared" ref="S59:CE59" si="260">IF(AND(S$39="S/A", S29&gt;0), ((1+S29/200)^2-1)*100, IF(AND(S$39="Qtrly", S29&gt;0), ((1+S29/400)^4-1)*100, ""))</f>
        <v/>
      </c>
      <c r="T59" s="66">
        <f t="shared" si="260"/>
        <v>3.0925469024999819</v>
      </c>
      <c r="U59" s="66">
        <f t="shared" si="260"/>
        <v>2.8946496899999952</v>
      </c>
      <c r="V59" s="66">
        <f t="shared" si="260"/>
        <v>2.9007360000000038</v>
      </c>
      <c r="W59" s="66">
        <f t="shared" si="260"/>
        <v>3.2570984024999916</v>
      </c>
      <c r="X59" s="66">
        <f t="shared" si="260"/>
        <v>3.5011196024999913</v>
      </c>
      <c r="Y59" s="66">
        <f t="shared" ref="Y59" si="261">IF(AND(Y$39="S/A", Y29&gt;0), ((1+Y29/200)^2-1)*100, IF(AND(Y$39="Qtrly", Y29&gt;0), ((1+Y29/400)^4-1)*100, ""))</f>
        <v>3.8452712025000002</v>
      </c>
      <c r="Z59" s="66" t="str">
        <f t="shared" si="260"/>
        <v/>
      </c>
      <c r="AA59" s="66">
        <f t="shared" si="260"/>
        <v>3.0722410024999869</v>
      </c>
      <c r="AB59" s="66">
        <f t="shared" si="260"/>
        <v>3.571329000000012</v>
      </c>
      <c r="AC59" s="66">
        <f t="shared" si="260"/>
        <v>3.7108008225000155</v>
      </c>
      <c r="AD59" s="66">
        <f t="shared" ref="AD59" si="262">IF(AND(AD$39="S/A", AD29&gt;0), ((1+AD29/200)^2-1)*100, IF(AND(AD$39="Qtrly", AD29&gt;0), ((1+AD29/400)^4-1)*100, ""))</f>
        <v>3.8575001024999889</v>
      </c>
      <c r="AE59" s="66">
        <f t="shared" si="260"/>
        <v>4.2257228099999988</v>
      </c>
      <c r="AF59" s="66" t="str">
        <f t="shared" si="260"/>
        <v/>
      </c>
      <c r="AG59" s="66">
        <f t="shared" si="260"/>
        <v>3.1098084900000211</v>
      </c>
      <c r="AH59" s="66">
        <f t="shared" si="260"/>
        <v>3.4227980899999899</v>
      </c>
      <c r="AI59" s="66">
        <f t="shared" si="260"/>
        <v>3.6497067224999791</v>
      </c>
      <c r="AJ59" s="66">
        <f t="shared" si="260"/>
        <v>4.261457722499995</v>
      </c>
      <c r="AK59" s="66" t="str">
        <f t="shared" si="260"/>
        <v/>
      </c>
      <c r="AL59" s="66" t="str">
        <f t="shared" si="260"/>
        <v/>
      </c>
      <c r="AM59" s="66">
        <f t="shared" si="260"/>
        <v>3.7810812899999879</v>
      </c>
      <c r="AN59" s="66">
        <f t="shared" si="260"/>
        <v>3.8982683024999742</v>
      </c>
      <c r="AO59" s="66">
        <f t="shared" ref="AO59" si="263">IF(AND(AO$39="S/A", AO29&gt;0), ((1+AO29/200)^2-1)*100, IF(AND(AO$39="Qtrly", AO29&gt;0), ((1+AO29/400)^4-1)*100, ""))</f>
        <v>4.0889657599999962</v>
      </c>
      <c r="AP59" s="66" t="str">
        <f t="shared" si="260"/>
        <v/>
      </c>
      <c r="AQ59" s="66">
        <f t="shared" si="260"/>
        <v>3.2225520224999915</v>
      </c>
      <c r="AR59" s="66">
        <f t="shared" si="260"/>
        <v>3.5336775224999784</v>
      </c>
      <c r="AS59" s="66">
        <f t="shared" si="260"/>
        <v>3.6191053985781485</v>
      </c>
      <c r="AT59" s="66">
        <f t="shared" si="260"/>
        <v>3.9461811599999841</v>
      </c>
      <c r="AU59" s="66">
        <f t="shared" ref="AU59" si="264">IF(AND(AU$39="S/A", AU29&gt;0), ((1+AU29/200)^2-1)*100, IF(AND(AU$39="Qtrly", AU29&gt;0), ((1+AU29/400)^4-1)*100, ""))</f>
        <v>4.0758563757306687</v>
      </c>
      <c r="AV59" s="66" t="str">
        <f t="shared" si="260"/>
        <v/>
      </c>
      <c r="AW59" s="66" t="str">
        <f t="shared" si="260"/>
        <v/>
      </c>
      <c r="AX59" s="382">
        <f t="shared" si="260"/>
        <v>3.4343650246601687</v>
      </c>
      <c r="AY59" s="382">
        <f t="shared" si="260"/>
        <v>3.5418178025000024</v>
      </c>
      <c r="AZ59" s="382">
        <f t="shared" ref="AZ59" si="265">IF(AND(AZ$39="S/A", AZ29&gt;0), ((1+AZ29/200)^2-1)*100, IF(AND(AZ$39="Qtrly", AZ29&gt;0), ((1+AZ29/400)^4-1)*100, ""))</f>
        <v>4.3217104399999817</v>
      </c>
      <c r="BA59" s="66">
        <f t="shared" si="260"/>
        <v>2.816558022499982</v>
      </c>
      <c r="BB59" s="66">
        <f t="shared" si="260"/>
        <v>3.0296051224999898</v>
      </c>
      <c r="BC59" s="66">
        <f t="shared" si="260"/>
        <v>3.1219940099999954</v>
      </c>
      <c r="BD59" s="66">
        <f t="shared" si="260"/>
        <v>3.1707432899999999</v>
      </c>
      <c r="BE59" s="66">
        <f t="shared" si="260"/>
        <v>3.2550661025000149</v>
      </c>
      <c r="BF59" s="66">
        <f t="shared" si="260"/>
        <v>3.6049158224999989</v>
      </c>
      <c r="BG59" s="66">
        <f t="shared" si="260"/>
        <v>3.7515402225000161</v>
      </c>
      <c r="BH59" s="66">
        <f t="shared" ref="BH59" si="266">IF(AND(BH$39="S/A", BH29&gt;0), ((1+BH29/200)^2-1)*100, IF(AND(BH$39="Qtrly", BH29&gt;0), ((1+BH29/400)^4-1)*100, ""))</f>
        <v>4.3789155600000074</v>
      </c>
      <c r="BI59" s="66" t="str">
        <f t="shared" si="260"/>
        <v/>
      </c>
      <c r="BJ59" s="66" t="str">
        <f t="shared" si="260"/>
        <v/>
      </c>
      <c r="BK59" s="66" t="str">
        <f t="shared" si="260"/>
        <v/>
      </c>
      <c r="BL59" s="66" t="str">
        <f t="shared" si="260"/>
        <v/>
      </c>
      <c r="BM59" s="66">
        <f t="shared" si="260"/>
        <v>3.3465394024999817</v>
      </c>
      <c r="BN59" s="66">
        <f t="shared" si="260"/>
        <v>3.8534237224999934</v>
      </c>
      <c r="BO59" s="66">
        <f t="shared" si="260"/>
        <v>3.9996265558339905</v>
      </c>
      <c r="BP59" s="66" t="str">
        <f t="shared" si="260"/>
        <v/>
      </c>
      <c r="BQ59" s="66">
        <f t="shared" si="260"/>
        <v>2.8753775625000033</v>
      </c>
      <c r="BR59" s="66" t="str">
        <f t="shared" si="260"/>
        <v/>
      </c>
      <c r="BS59" s="66" t="str">
        <f t="shared" si="260"/>
        <v/>
      </c>
      <c r="BT59" s="66" t="str">
        <f t="shared" si="260"/>
        <v/>
      </c>
      <c r="BU59" s="66">
        <f t="shared" si="260"/>
        <v>3.2134083600000141</v>
      </c>
      <c r="BV59" s="66">
        <f t="shared" si="260"/>
        <v>3.7270956224999985</v>
      </c>
      <c r="BW59" s="66">
        <f t="shared" si="260"/>
        <v>3.9869667600000103</v>
      </c>
      <c r="BX59" s="66">
        <f t="shared" si="260"/>
        <v>4.1869318400000077</v>
      </c>
      <c r="BY59" s="66">
        <f t="shared" ref="BY59" si="267">IF(AND(BY$39="S/A", BY29&gt;0), ((1+BY29/200)^2-1)*100, IF(AND(BY$39="Qtrly", BY29&gt;0), ((1+BY29/400)^4-1)*100, ""))</f>
        <v>4.2665632099999851</v>
      </c>
      <c r="BZ59" s="66">
        <f t="shared" si="260"/>
        <v>4.7930979225000003</v>
      </c>
      <c r="CA59" s="66" t="str">
        <f t="shared" si="260"/>
        <v/>
      </c>
      <c r="CB59" s="66">
        <f t="shared" si="260"/>
        <v>3.3221425625000078</v>
      </c>
      <c r="CC59" s="66">
        <f t="shared" ref="CC59" si="268">IF(AND(CC$39="S/A", CC29&gt;0), ((1+CC29/200)^2-1)*100, IF(AND(CC$39="Qtrly", CC29&gt;0), ((1+CC29/400)^4-1)*100, ""))</f>
        <v>3.995124839999975</v>
      </c>
      <c r="CD59" s="66">
        <f t="shared" si="260"/>
        <v>3.4990849024999937</v>
      </c>
      <c r="CE59" s="66">
        <f t="shared" si="260"/>
        <v>3.9941050625000196</v>
      </c>
    </row>
    <row r="60" spans="1:83" x14ac:dyDescent="0.25">
      <c r="A60" s="60">
        <f t="shared" si="59"/>
        <v>42517</v>
      </c>
      <c r="B60" s="63" t="str">
        <f t="shared" ref="B60:N60" si="269">IF(AND(B$39="S/A", B30&gt;0), ((1+B30/200)^2-1)*100, IF(AND(B$39="Qtrly", B30&gt;0), ((1+B30/400)^4-1)*100, ""))</f>
        <v/>
      </c>
      <c r="C60" s="63" t="str">
        <f t="shared" si="269"/>
        <v/>
      </c>
      <c r="D60" s="63" t="str">
        <f t="shared" si="269"/>
        <v/>
      </c>
      <c r="E60" s="63"/>
      <c r="F60" s="63">
        <f t="shared" si="70"/>
        <v>2.1186271380415178</v>
      </c>
      <c r="G60" s="63">
        <f t="shared" si="71"/>
        <v>2.1080000000000001</v>
      </c>
      <c r="H60" s="63">
        <f>IF(AND(H$39="S/A", H30&gt;0), ((1+H30/200)^2-1)*100, IF(AND(H$39="Qtrly", H30&gt;0), ((1+H30/400)^4-1)*100, ""))</f>
        <v>2.0837433224999868</v>
      </c>
      <c r="I60" s="63">
        <f t="shared" si="269"/>
        <v>2.0999098025000107</v>
      </c>
      <c r="J60" s="63">
        <f t="shared" si="269"/>
        <v>2.129214810000013</v>
      </c>
      <c r="K60" s="63">
        <f t="shared" si="269"/>
        <v>2.1534704100000024</v>
      </c>
      <c r="L60" s="66">
        <f t="shared" si="269"/>
        <v>2.2191771224999712</v>
      </c>
      <c r="M60" s="66">
        <f t="shared" si="269"/>
        <v>2.4488108899999972</v>
      </c>
      <c r="N60" s="66">
        <f t="shared" si="269"/>
        <v>2.5915765624999976</v>
      </c>
      <c r="O60" s="66">
        <f t="shared" ref="O60" si="270">IF(AND(O$39="S/A", O30&gt;0), ((1+O30/200)^2-1)*100, IF(AND(O$39="Qtrly", O30&gt;0), ((1+O30/400)^4-1)*100, ""))</f>
        <v>2.8875492225000077</v>
      </c>
      <c r="P60" s="64"/>
      <c r="Q60" s="64"/>
      <c r="R60" s="65">
        <f t="shared" si="62"/>
        <v>42517</v>
      </c>
      <c r="S60" s="66" t="str">
        <f t="shared" ref="S60:CE60" si="271">IF(AND(S$39="S/A", S30&gt;0), ((1+S30/200)^2-1)*100, IF(AND(S$39="Qtrly", S30&gt;0), ((1+S30/400)^4-1)*100, ""))</f>
        <v/>
      </c>
      <c r="T60" s="66">
        <f t="shared" si="271"/>
        <v>3.0945776025000038</v>
      </c>
      <c r="U60" s="66">
        <f t="shared" si="271"/>
        <v>2.8936353224999989</v>
      </c>
      <c r="V60" s="66">
        <f t="shared" si="271"/>
        <v>2.9047936400000252</v>
      </c>
      <c r="W60" s="66">
        <f t="shared" si="271"/>
        <v>3.2377923599999914</v>
      </c>
      <c r="X60" s="66">
        <f t="shared" si="271"/>
        <v>3.4797562499999879</v>
      </c>
      <c r="Y60" s="66">
        <f t="shared" ref="Y60" si="272">IF(AND(Y$39="S/A", Y30&gt;0), ((1+Y30/200)^2-1)*100, IF(AND(Y$39="Qtrly", Y30&gt;0), ((1+Y30/400)^4-1)*100, ""))</f>
        <v>3.8279481600000276</v>
      </c>
      <c r="Z60" s="66" t="str">
        <f t="shared" si="271"/>
        <v/>
      </c>
      <c r="AA60" s="66">
        <f t="shared" si="271"/>
        <v>3.0580280624999956</v>
      </c>
      <c r="AB60" s="66">
        <f t="shared" si="271"/>
        <v>3.5519936025000254</v>
      </c>
      <c r="AC60" s="66">
        <f t="shared" si="271"/>
        <v>3.6843245024999804</v>
      </c>
      <c r="AD60" s="66">
        <f t="shared" ref="AD60" si="273">IF(AND(AD$39="S/A", AD30&gt;0), ((1+AD30/200)^2-1)*100, IF(AND(AD$39="Qtrly", AD30&gt;0), ((1+AD30/400)^4-1)*100, ""))</f>
        <v>3.8442521599999946</v>
      </c>
      <c r="AE60" s="66">
        <f t="shared" si="271"/>
        <v>4.2063264225000063</v>
      </c>
      <c r="AF60" s="66" t="str">
        <f t="shared" si="271"/>
        <v/>
      </c>
      <c r="AG60" s="66">
        <f t="shared" si="271"/>
        <v>3.0996544399999992</v>
      </c>
      <c r="AH60" s="66">
        <f t="shared" si="271"/>
        <v>3.4044934400000004</v>
      </c>
      <c r="AI60" s="66">
        <f t="shared" si="271"/>
        <v>3.6303640099999868</v>
      </c>
      <c r="AJ60" s="66">
        <f t="shared" si="271"/>
        <v>4.242058010000016</v>
      </c>
      <c r="AK60" s="66" t="str">
        <f t="shared" si="271"/>
        <v/>
      </c>
      <c r="AL60" s="66" t="str">
        <f t="shared" si="271"/>
        <v/>
      </c>
      <c r="AM60" s="66">
        <f t="shared" si="271"/>
        <v>3.7596890624999713</v>
      </c>
      <c r="AN60" s="66">
        <f t="shared" si="271"/>
        <v>3.8768640000000243</v>
      </c>
      <c r="AO60" s="66">
        <f t="shared" ref="AO60" si="274">IF(AND(AO$39="S/A", AO30&gt;0), ((1+AO30/200)^2-1)*100, IF(AND(AO$39="Qtrly", AO30&gt;0), ((1+AO30/400)^4-1)*100, ""))</f>
        <v>4.0695821025000134</v>
      </c>
      <c r="AP60" s="66" t="str">
        <f t="shared" si="271"/>
        <v/>
      </c>
      <c r="AQ60" s="66">
        <f t="shared" si="271"/>
        <v>3.2235680099999886</v>
      </c>
      <c r="AR60" s="66">
        <f t="shared" si="271"/>
        <v>3.5774352900000084</v>
      </c>
      <c r="AS60" s="66">
        <f t="shared" si="271"/>
        <v>3.605754753620638</v>
      </c>
      <c r="AT60" s="66">
        <f t="shared" si="271"/>
        <v>3.9298691599999991</v>
      </c>
      <c r="AU60" s="66">
        <f t="shared" ref="AU60" si="275">IF(AND(AU$39="S/A", AU30&gt;0), ((1+AU30/200)^2-1)*100, IF(AND(AU$39="Qtrly", AU30&gt;0), ((1+AU30/400)^4-1)*100, ""))</f>
        <v>4.0573101314282045</v>
      </c>
      <c r="AV60" s="66" t="str">
        <f t="shared" si="271"/>
        <v/>
      </c>
      <c r="AW60" s="66" t="str">
        <f t="shared" si="271"/>
        <v/>
      </c>
      <c r="AX60" s="382">
        <f t="shared" si="271"/>
        <v>3.4261600790372215</v>
      </c>
      <c r="AY60" s="382">
        <f t="shared" si="271"/>
        <v>3.5245200900000162</v>
      </c>
      <c r="AZ60" s="382">
        <f t="shared" ref="AZ60" si="276">IF(AND(AZ$39="S/A", AZ30&gt;0), ((1+AZ30/200)^2-1)*100, IF(AND(AZ$39="Qtrly", AZ30&gt;0), ((1+AZ30/400)^4-1)*100, ""))</f>
        <v>4.3033264099999968</v>
      </c>
      <c r="BA60" s="66">
        <f t="shared" si="271"/>
        <v>2.8084463025000117</v>
      </c>
      <c r="BB60" s="66">
        <f t="shared" si="271"/>
        <v>3.0093054224999749</v>
      </c>
      <c r="BC60" s="66">
        <f t="shared" si="271"/>
        <v>3.1027006025000192</v>
      </c>
      <c r="BD60" s="66">
        <f t="shared" si="271"/>
        <v>3.1504296900000117</v>
      </c>
      <c r="BE60" s="66">
        <f t="shared" si="271"/>
        <v>3.2347442025000284</v>
      </c>
      <c r="BF60" s="66">
        <f t="shared" si="271"/>
        <v>3.5876128399999763</v>
      </c>
      <c r="BG60" s="66">
        <f t="shared" si="271"/>
        <v>3.733206502499975</v>
      </c>
      <c r="BH60" s="66">
        <f t="shared" ref="BH60" si="277">IF(AND(BH$39="S/A", BH30&gt;0), ((1+BH30/200)^2-1)*100, IF(AND(BH$39="Qtrly", BH30&gt;0), ((1+BH30/400)^4-1)*100, ""))</f>
        <v>4.3686992099999822</v>
      </c>
      <c r="BI60" s="66" t="str">
        <f t="shared" si="271"/>
        <v/>
      </c>
      <c r="BJ60" s="66" t="str">
        <f t="shared" si="271"/>
        <v/>
      </c>
      <c r="BK60" s="66" t="str">
        <f t="shared" si="271"/>
        <v/>
      </c>
      <c r="BL60" s="66" t="str">
        <f t="shared" si="271"/>
        <v/>
      </c>
      <c r="BM60" s="66">
        <f t="shared" si="271"/>
        <v>3.3272250000000003</v>
      </c>
      <c r="BN60" s="66">
        <f t="shared" si="271"/>
        <v>3.8360999999999867</v>
      </c>
      <c r="BO60" s="66">
        <f t="shared" si="271"/>
        <v>3.9738827041047475</v>
      </c>
      <c r="BP60" s="66" t="str">
        <f t="shared" si="271"/>
        <v/>
      </c>
      <c r="BQ60" s="66">
        <f t="shared" si="271"/>
        <v>2.8692920025000124</v>
      </c>
      <c r="BR60" s="66" t="str">
        <f t="shared" si="271"/>
        <v/>
      </c>
      <c r="BS60" s="66" t="str">
        <f t="shared" si="271"/>
        <v/>
      </c>
      <c r="BT60" s="66" t="str">
        <f t="shared" si="271"/>
        <v/>
      </c>
      <c r="BU60" s="66">
        <f t="shared" si="271"/>
        <v>3.2052810000000154</v>
      </c>
      <c r="BV60" s="66">
        <f t="shared" si="271"/>
        <v>3.7087640625000029</v>
      </c>
      <c r="BW60" s="66">
        <f t="shared" si="271"/>
        <v>3.965553322500015</v>
      </c>
      <c r="BX60" s="66">
        <f t="shared" si="271"/>
        <v>4.1685596899999844</v>
      </c>
      <c r="BY60" s="66">
        <f t="shared" ref="BY60" si="278">IF(AND(BY$39="S/A", BY30&gt;0), ((1+BY30/200)^2-1)*100, IF(AND(BY$39="Qtrly", BY30&gt;0), ((1+BY30/400)^4-1)*100, ""))</f>
        <v>4.2471630225000112</v>
      </c>
      <c r="BZ60" s="66">
        <f t="shared" si="271"/>
        <v>4.7767196025000125</v>
      </c>
      <c r="CA60" s="66" t="str">
        <f t="shared" si="271"/>
        <v/>
      </c>
      <c r="CB60" s="66">
        <f t="shared" si="271"/>
        <v>3.299781322499995</v>
      </c>
      <c r="CC60" s="66">
        <f t="shared" ref="CC60" si="279">IF(AND(CC$39="S/A", CC30&gt;0), ((1+CC30/200)^2-1)*100, IF(AND(CC$39="Qtrly", CC30&gt;0), ((1+CC30/400)^4-1)*100, ""))</f>
        <v>3.9747302399999906</v>
      </c>
      <c r="CD60" s="66">
        <f t="shared" si="271"/>
        <v>3.4807735025000008</v>
      </c>
      <c r="CE60" s="66">
        <f t="shared" si="271"/>
        <v>3.9737105625000213</v>
      </c>
    </row>
    <row r="61" spans="1:83" x14ac:dyDescent="0.25">
      <c r="A61" s="60">
        <f t="shared" si="59"/>
        <v>42520</v>
      </c>
      <c r="B61" s="63" t="str">
        <f t="shared" ref="B61:N61" si="280">IF(AND(B$39="S/A", B31&gt;0), ((1+B31/200)^2-1)*100, IF(AND(B$39="Qtrly", B31&gt;0), ((1+B31/400)^4-1)*100, ""))</f>
        <v/>
      </c>
      <c r="C61" s="63" t="str">
        <f t="shared" si="280"/>
        <v/>
      </c>
      <c r="D61" s="63" t="str">
        <f t="shared" si="280"/>
        <v/>
      </c>
      <c r="E61" s="63"/>
      <c r="F61" s="63">
        <f t="shared" si="70"/>
        <v>2.1358976490757575</v>
      </c>
      <c r="G61" s="63">
        <f t="shared" si="71"/>
        <v>2.129</v>
      </c>
      <c r="H61" s="63">
        <f t="shared" si="280"/>
        <v>2.1180986224999865</v>
      </c>
      <c r="I61" s="63">
        <f t="shared" si="280"/>
        <v>2.1241619224999786</v>
      </c>
      <c r="J61" s="63">
        <f t="shared" si="280"/>
        <v>2.1504383024999907</v>
      </c>
      <c r="K61" s="63">
        <f t="shared" si="280"/>
        <v>2.1746964225000109</v>
      </c>
      <c r="L61" s="66">
        <f t="shared" si="280"/>
        <v>2.2404099599999894</v>
      </c>
      <c r="M61" s="66">
        <f t="shared" si="280"/>
        <v>2.4710798400000122</v>
      </c>
      <c r="N61" s="66">
        <f t="shared" si="280"/>
        <v>2.6148740100000012</v>
      </c>
      <c r="O61" s="66">
        <f t="shared" ref="O61" si="281">IF(AND(O$39="S/A", O31&gt;0), ((1+O31/200)^2-1)*100, IF(AND(O$39="Qtrly", O31&gt;0), ((1+O31/400)^4-1)*100, ""))</f>
        <v>2.9139236224999809</v>
      </c>
      <c r="P61" s="64"/>
      <c r="Q61" s="64"/>
      <c r="R61" s="65">
        <f t="shared" si="62"/>
        <v>42520</v>
      </c>
      <c r="S61" s="66" t="str">
        <f t="shared" ref="S61:CE61" si="282">IF(AND(S$39="S/A", S31&gt;0), ((1+S31/200)^2-1)*100, IF(AND(S$39="Qtrly", S31&gt;0), ((1+S31/400)^4-1)*100, ""))</f>
        <v/>
      </c>
      <c r="T61" s="66">
        <f t="shared" si="282"/>
        <v>3.1047314024999828</v>
      </c>
      <c r="U61" s="66">
        <f t="shared" si="282"/>
        <v>2.9108802500000142</v>
      </c>
      <c r="V61" s="66">
        <f t="shared" si="282"/>
        <v>2.9159525625000127</v>
      </c>
      <c r="W61" s="66">
        <f t="shared" si="282"/>
        <v>3.2703088399999691</v>
      </c>
      <c r="X61" s="66">
        <f t="shared" si="282"/>
        <v>3.5204502499999846</v>
      </c>
      <c r="Y61" s="66">
        <f t="shared" ref="Y61:Y62" si="283">IF(AND(Y$39="S/A", Y31&gt;0), ((1+Y31/200)^2-1)*100, IF(AND(Y$39="Qtrly", Y31&gt;0), ((1+Y31/400)^4-1)*100, ""))</f>
        <v>3.8615765625000131</v>
      </c>
      <c r="Z61" s="66" t="str">
        <f t="shared" si="282"/>
        <v/>
      </c>
      <c r="AA61" s="66">
        <f t="shared" si="282"/>
        <v>3.0803631224999961</v>
      </c>
      <c r="AB61" s="66">
        <f t="shared" si="282"/>
        <v>3.5764175625000005</v>
      </c>
      <c r="AC61" s="66">
        <f t="shared" si="282"/>
        <v>3.7128376024999854</v>
      </c>
      <c r="AD61" s="66">
        <f t="shared" ref="AD61" si="284">IF(AND(AD$39="S/A", AD31&gt;0), ((1+AD31/200)^2-1)*100, IF(AND(AD$39="Qtrly", AD31&gt;0), ((1+AD31/400)^4-1)*100, ""))</f>
        <v>3.890114022500013</v>
      </c>
      <c r="AE61" s="66">
        <f t="shared" si="282"/>
        <v>4.2287855625000148</v>
      </c>
      <c r="AF61" s="66" t="str">
        <f t="shared" si="282"/>
        <v/>
      </c>
      <c r="AG61" s="66">
        <f t="shared" si="282"/>
        <v>3.1230095025000182</v>
      </c>
      <c r="AH61" s="66">
        <f t="shared" si="282"/>
        <v>3.4360191224999781</v>
      </c>
      <c r="AI61" s="66">
        <f t="shared" si="282"/>
        <v>3.6598878224999964</v>
      </c>
      <c r="AJ61" s="66">
        <f t="shared" si="282"/>
        <v>4.2737111024999885</v>
      </c>
      <c r="AK61" s="66" t="str">
        <f t="shared" si="282"/>
        <v/>
      </c>
      <c r="AL61" s="66" t="str">
        <f t="shared" si="282"/>
        <v/>
      </c>
      <c r="AM61" s="66">
        <f t="shared" si="282"/>
        <v>3.7841375024999957</v>
      </c>
      <c r="AN61" s="66">
        <f t="shared" si="282"/>
        <v>3.9196748099999956</v>
      </c>
      <c r="AO61" s="66">
        <f t="shared" ref="AO61" si="285">IF(AND(AO$39="S/A", AO31&gt;0), ((1+AO31/200)^2-1)*100, IF(AND(AO$39="Qtrly", AO31&gt;0), ((1+AO31/400)^4-1)*100, ""))</f>
        <v>4.1481480899999923</v>
      </c>
      <c r="AP61" s="66" t="str">
        <f t="shared" si="282"/>
        <v/>
      </c>
      <c r="AQ61" s="66">
        <f t="shared" si="282"/>
        <v>3.244904902500001</v>
      </c>
      <c r="AR61" s="66">
        <f t="shared" si="282"/>
        <v>3.558099322500019</v>
      </c>
      <c r="AS61" s="66">
        <f t="shared" si="282"/>
        <v>3.6375930370268872</v>
      </c>
      <c r="AT61" s="66">
        <f t="shared" si="282"/>
        <v>3.9696319024999926</v>
      </c>
      <c r="AU61" s="66">
        <f t="shared" ref="AU61" si="286">IF(AND(AU$39="S/A", AU31&gt;0), ((1+AU31/200)^2-1)*100, IF(AND(AU$39="Qtrly", AU31&gt;0), ((1+AU31/400)^4-1)*100, ""))</f>
        <v>4.086160915958037</v>
      </c>
      <c r="AV61" s="66" t="str">
        <f t="shared" si="282"/>
        <v/>
      </c>
      <c r="AW61" s="66" t="str">
        <f t="shared" si="282"/>
        <v/>
      </c>
      <c r="AX61" s="382">
        <f t="shared" si="282"/>
        <v>3.4497506134971267</v>
      </c>
      <c r="AY61" s="382">
        <f t="shared" si="282"/>
        <v>3.5540288224999772</v>
      </c>
      <c r="AZ61" s="382">
        <f t="shared" ref="AZ61" si="287">IF(AND(AZ$39="S/A", AZ31&gt;0), ((1+AZ31/200)^2-1)*100, IF(AND(AZ$39="Qtrly", AZ31&gt;0), ((1+AZ31/400)^4-1)*100, ""))</f>
        <v>4.3349888024999839</v>
      </c>
      <c r="BA61" s="66">
        <f t="shared" si="282"/>
        <v>2.834810562500012</v>
      </c>
      <c r="BB61" s="66">
        <f t="shared" si="282"/>
        <v>3.0580280624999956</v>
      </c>
      <c r="BC61" s="66">
        <f t="shared" si="282"/>
        <v>3.1555079024999877</v>
      </c>
      <c r="BD61" s="66">
        <f t="shared" si="282"/>
        <v>3.1819166224999806</v>
      </c>
      <c r="BE61" s="66">
        <f t="shared" si="282"/>
        <v>3.294699560000014</v>
      </c>
      <c r="BF61" s="66">
        <f t="shared" si="282"/>
        <v>3.6130589025000104</v>
      </c>
      <c r="BG61" s="66">
        <f t="shared" si="282"/>
        <v>3.7912688400000061</v>
      </c>
      <c r="BH61" s="66">
        <f t="shared" ref="BH61" si="288">IF(AND(BH$39="S/A", BH31&gt;0), ((1+BH31/200)^2-1)*100, IF(AND(BH$39="Qtrly", BH31&gt;0), ((1+BH31/400)^4-1)*100, ""))</f>
        <v>4.4003715225000128</v>
      </c>
      <c r="BI61" s="66" t="str">
        <f t="shared" si="282"/>
        <v/>
      </c>
      <c r="BJ61" s="66" t="str">
        <f t="shared" si="282"/>
        <v/>
      </c>
      <c r="BK61" s="66" t="str">
        <f t="shared" si="282"/>
        <v/>
      </c>
      <c r="BL61" s="66" t="str">
        <f t="shared" si="282"/>
        <v/>
      </c>
      <c r="BM61" s="66">
        <f t="shared" si="282"/>
        <v>3.3485726024999884</v>
      </c>
      <c r="BN61" s="66">
        <f t="shared" si="282"/>
        <v>3.8646339599999857</v>
      </c>
      <c r="BO61" s="66">
        <f t="shared" si="282"/>
        <v>3.998596709986546</v>
      </c>
      <c r="BP61" s="66" t="str">
        <f t="shared" si="282"/>
        <v/>
      </c>
      <c r="BQ61" s="66">
        <f t="shared" si="282"/>
        <v>2.8926209599999808</v>
      </c>
      <c r="BR61" s="66" t="str">
        <f t="shared" si="282"/>
        <v/>
      </c>
      <c r="BS61" s="66" t="str">
        <f t="shared" si="282"/>
        <v/>
      </c>
      <c r="BT61" s="66" t="str">
        <f t="shared" si="282"/>
        <v/>
      </c>
      <c r="BU61" s="66">
        <f t="shared" si="282"/>
        <v>3.2306800625000021</v>
      </c>
      <c r="BV61" s="66">
        <f t="shared" si="282"/>
        <v>3.7688568899999941</v>
      </c>
      <c r="BW61" s="66">
        <f t="shared" si="282"/>
        <v>4.0104221024999998</v>
      </c>
      <c r="BX61" s="66">
        <f t="shared" si="282"/>
        <v>4.2032639999999954</v>
      </c>
      <c r="BY61" s="66">
        <f t="shared" ref="BY61" si="289">IF(AND(BY$39="S/A", BY31&gt;0), ((1+BY31/200)^2-1)*100, IF(AND(BY$39="Qtrly", BY31&gt;0), ((1+BY31/400)^4-1)*100, ""))</f>
        <v>4.2696265625000063</v>
      </c>
      <c r="BZ61" s="66">
        <f t="shared" si="282"/>
        <v>4.8033350225000104</v>
      </c>
      <c r="CA61" s="66" t="str">
        <f t="shared" si="282"/>
        <v/>
      </c>
      <c r="CB61" s="66">
        <f t="shared" si="282"/>
        <v>3.3262085024999832</v>
      </c>
      <c r="CC61" s="66">
        <f t="shared" ref="CC61" si="290">IF(AND(CC$39="S/A", CC31&gt;0), ((1+CC31/200)^2-1)*100, IF(AND(CC$39="Qtrly", CC31&gt;0), ((1+CC31/400)^4-1)*100, ""))</f>
        <v>4.016541322499978</v>
      </c>
      <c r="CD61" s="66">
        <f t="shared" si="282"/>
        <v>3.4919636099999929</v>
      </c>
      <c r="CE61" s="66">
        <f t="shared" si="282"/>
        <v>4.004303062499992</v>
      </c>
    </row>
    <row r="62" spans="1:83" x14ac:dyDescent="0.25">
      <c r="A62" s="60">
        <f t="shared" si="59"/>
        <v>42521</v>
      </c>
      <c r="B62" s="63" t="str">
        <f t="shared" ref="B62:N62" si="291">IF(AND(B$39="S/A", B32&gt;0), ((1+B32/200)^2-1)*100, IF(AND(B$39="Qtrly", B32&gt;0), ((1+B32/400)^4-1)*100, ""))</f>
        <v/>
      </c>
      <c r="C62" s="63" t="str">
        <f t="shared" si="291"/>
        <v/>
      </c>
      <c r="D62" s="63" t="str">
        <f t="shared" si="291"/>
        <v/>
      </c>
      <c r="E62" s="63"/>
      <c r="F62" s="63">
        <f t="shared" si="70"/>
        <v>2.1501220676495736</v>
      </c>
      <c r="G62" s="63">
        <f t="shared" si="71"/>
        <v>2.141</v>
      </c>
      <c r="H62" s="63">
        <f t="shared" si="291"/>
        <v>2.1261830625000089</v>
      </c>
      <c r="I62" s="63">
        <f t="shared" si="291"/>
        <v>2.1322466024999986</v>
      </c>
      <c r="J62" s="63">
        <f t="shared" si="291"/>
        <v>2.1595347599999926</v>
      </c>
      <c r="K62" s="63">
        <f t="shared" si="291"/>
        <v>2.1868265624999994</v>
      </c>
      <c r="L62" s="66">
        <f t="shared" si="291"/>
        <v>2.2606337599999859</v>
      </c>
      <c r="M62" s="66">
        <f t="shared" si="291"/>
        <v>2.4933512099999833</v>
      </c>
      <c r="N62" s="66">
        <f t="shared" si="291"/>
        <v>2.636147902500019</v>
      </c>
      <c r="O62" s="66">
        <f t="shared" ref="O62" si="292">IF(AND(O$39="S/A", O32&gt;0), ((1+O32/200)^2-1)*100, IF(AND(O$39="Qtrly", O32&gt;0), ((1+O32/400)^4-1)*100, ""))</f>
        <v>2.9321848025000152</v>
      </c>
      <c r="P62" s="64"/>
      <c r="Q62" s="64"/>
      <c r="R62" s="65">
        <f t="shared" si="62"/>
        <v>42521</v>
      </c>
      <c r="S62" s="66" t="str">
        <f t="shared" ref="S62:CE62" si="293">IF(AND(S$39="S/A", S32&gt;0), ((1+S32/200)^2-1)*100, IF(AND(S$39="Qtrly", S32&gt;0), ((1+S32/400)^4-1)*100, ""))</f>
        <v/>
      </c>
      <c r="T62" s="66">
        <f t="shared" si="293"/>
        <v>3.1301180900000114</v>
      </c>
      <c r="U62" s="66">
        <f t="shared" si="293"/>
        <v>2.9311702500000036</v>
      </c>
      <c r="V62" s="66">
        <f t="shared" si="293"/>
        <v>2.9463890625000211</v>
      </c>
      <c r="W62" s="66">
        <f t="shared" si="293"/>
        <v>3.2906342399999788</v>
      </c>
      <c r="X62" s="66">
        <f t="shared" si="293"/>
        <v>3.5438529225000126</v>
      </c>
      <c r="Y62" s="66">
        <f t="shared" si="283"/>
        <v>3.8941911225000014</v>
      </c>
      <c r="Z62" s="66" t="str">
        <f t="shared" si="293"/>
        <v/>
      </c>
      <c r="AA62" s="66">
        <f t="shared" si="293"/>
        <v>3.0966083225000052</v>
      </c>
      <c r="AB62" s="66">
        <f t="shared" si="293"/>
        <v>3.6028801024999835</v>
      </c>
      <c r="AC62" s="66">
        <f t="shared" si="293"/>
        <v>3.7393175624999886</v>
      </c>
      <c r="AD62" s="66">
        <f t="shared" ref="AD62" si="294">IF(AND(AD$39="S/A", AD32&gt;0), ((1+AD32/200)^2-1)*100, IF(AND(AD$39="Qtrly", AD32&gt;0), ((1+AD32/400)^4-1)*100, ""))</f>
        <v>3.9227330624999945</v>
      </c>
      <c r="AE62" s="66">
        <f t="shared" si="293"/>
        <v>4.2716688224999855</v>
      </c>
      <c r="AF62" s="66" t="str">
        <f t="shared" si="293"/>
        <v/>
      </c>
      <c r="AG62" s="66">
        <f t="shared" si="293"/>
        <v>3.1412892224999878</v>
      </c>
      <c r="AH62" s="66">
        <f t="shared" si="293"/>
        <v>3.4543265625000208</v>
      </c>
      <c r="AI62" s="66">
        <f t="shared" si="293"/>
        <v>3.6822880025000115</v>
      </c>
      <c r="AJ62" s="66">
        <f t="shared" si="293"/>
        <v>4.3094542399999991</v>
      </c>
      <c r="AK62" s="66" t="str">
        <f t="shared" si="293"/>
        <v/>
      </c>
      <c r="AL62" s="66" t="str">
        <f t="shared" si="293"/>
        <v/>
      </c>
      <c r="AM62" s="66">
        <f t="shared" si="293"/>
        <v>3.8136832100000184</v>
      </c>
      <c r="AN62" s="66">
        <f t="shared" si="293"/>
        <v>3.9492398024999931</v>
      </c>
      <c r="AO62" s="66">
        <f t="shared" ref="AO62" si="295">IF(AND(AO$39="S/A", AO32&gt;0), ((1+AO32/200)^2-1)*100, IF(AND(AO$39="Qtrly", AO32&gt;0), ((1+AO32/400)^4-1)*100, ""))</f>
        <v>4.1716216024999975</v>
      </c>
      <c r="AP62" s="66" t="str">
        <f t="shared" si="293"/>
        <v/>
      </c>
      <c r="AQ62" s="66">
        <f t="shared" si="293"/>
        <v>3.2713250624999857</v>
      </c>
      <c r="AR62" s="66">
        <f t="shared" si="293"/>
        <v>3.6201843600000227</v>
      </c>
      <c r="AS62" s="66">
        <f t="shared" si="293"/>
        <v>3.6540285701909259</v>
      </c>
      <c r="AT62" s="66">
        <f t="shared" si="293"/>
        <v>3.987986502499985</v>
      </c>
      <c r="AU62" s="66">
        <f t="shared" ref="AU62" si="296">IF(AND(AU$39="S/A", AU32&gt;0), ((1+AU32/200)^2-1)*100, IF(AND(AU$39="Qtrly", AU32&gt;0), ((1+AU32/400)^4-1)*100, ""))</f>
        <v>4.1201713277932317</v>
      </c>
      <c r="AV62" s="66" t="str">
        <f t="shared" si="293"/>
        <v/>
      </c>
      <c r="AW62" s="66" t="str">
        <f t="shared" si="293"/>
        <v/>
      </c>
      <c r="AX62" s="382">
        <f t="shared" si="293"/>
        <v>3.4733451833112605</v>
      </c>
      <c r="AY62" s="382">
        <f t="shared" si="293"/>
        <v>3.5723467025000177</v>
      </c>
      <c r="AZ62" s="382"/>
      <c r="BA62" s="66">
        <f t="shared" si="293"/>
        <v>2.8601639999999984</v>
      </c>
      <c r="BB62" s="66">
        <f t="shared" si="293"/>
        <v>3.0600584225000116</v>
      </c>
      <c r="BC62" s="66">
        <f t="shared" si="293"/>
        <v>3.1534766024999827</v>
      </c>
      <c r="BD62" s="66">
        <f t="shared" si="293"/>
        <v>3.2032492099999921</v>
      </c>
      <c r="BE62" s="66">
        <f t="shared" si="293"/>
        <v>3.2906342399999788</v>
      </c>
      <c r="BF62" s="66">
        <f t="shared" si="293"/>
        <v>3.644616359999997</v>
      </c>
      <c r="BG62" s="66">
        <f t="shared" si="293"/>
        <v>3.8004380625000111</v>
      </c>
      <c r="BH62" s="66">
        <f t="shared" ref="BH62" si="297">IF(AND(BH$39="S/A", BH32&gt;0), ((1+BH32/200)^2-1)*100, IF(AND(BH$39="Qtrly", BH32&gt;0), ((1+BH32/400)^4-1)*100, ""))</f>
        <v>4.4392022024999811</v>
      </c>
      <c r="BI62" s="66" t="str">
        <f t="shared" si="293"/>
        <v/>
      </c>
      <c r="BJ62" s="66" t="str">
        <f t="shared" si="293"/>
        <v/>
      </c>
      <c r="BK62" s="66" t="str">
        <f t="shared" si="293"/>
        <v/>
      </c>
      <c r="BL62" s="66" t="str">
        <f t="shared" si="293"/>
        <v/>
      </c>
      <c r="BM62" s="66">
        <f t="shared" si="293"/>
        <v>3.3699224100000036</v>
      </c>
      <c r="BN62" s="66">
        <f t="shared" si="293"/>
        <v>3.8952104100000051</v>
      </c>
      <c r="BO62" s="66">
        <f t="shared" si="293"/>
        <v>4.0377362294143238</v>
      </c>
      <c r="BP62" s="66" t="str">
        <f t="shared" si="293"/>
        <v/>
      </c>
      <c r="BQ62" s="66">
        <f t="shared" si="293"/>
        <v>2.9189960099999857</v>
      </c>
      <c r="BR62" s="66" t="str">
        <f t="shared" si="293"/>
        <v/>
      </c>
      <c r="BS62" s="66" t="str">
        <f t="shared" si="293"/>
        <v/>
      </c>
      <c r="BT62" s="66" t="str">
        <f t="shared" si="293"/>
        <v/>
      </c>
      <c r="BU62" s="66">
        <f t="shared" si="293"/>
        <v>3.2530338224999955</v>
      </c>
      <c r="BV62" s="66">
        <f t="shared" si="293"/>
        <v>3.7607076899999869</v>
      </c>
      <c r="BW62" s="66"/>
      <c r="BX62" s="66">
        <f t="shared" si="293"/>
        <v>4.2338902500000053</v>
      </c>
      <c r="BY62" s="66">
        <f t="shared" ref="BY62" si="298">IF(AND(BY$39="S/A", BY32&gt;0), ((1+BY32/200)^2-1)*100, IF(AND(BY$39="Qtrly", BY32&gt;0), ((1+BY32/400)^4-1)*100, ""))</f>
        <v>4.312518222500028</v>
      </c>
      <c r="BZ62" s="66">
        <f t="shared" si="293"/>
        <v>4.8463363025000206</v>
      </c>
      <c r="CA62" s="66" t="str">
        <f t="shared" si="293"/>
        <v/>
      </c>
      <c r="CB62" s="66">
        <f t="shared" si="293"/>
        <v>3.3526390624999847</v>
      </c>
      <c r="CC62" s="66">
        <f t="shared" ref="CC62" si="299">IF(AND(CC$39="S/A", CC32&gt;0), ((1+CC32/200)^2-1)*100, IF(AND(CC$39="Qtrly", CC32&gt;0), ((1+CC32/400)^4-1)*100, ""))</f>
        <v>4.0532604225000046</v>
      </c>
      <c r="CD62" s="66">
        <f t="shared" si="293"/>
        <v>3.5092586025000205</v>
      </c>
      <c r="CE62" s="66">
        <f t="shared" si="293"/>
        <v>4.0369400224999907</v>
      </c>
    </row>
    <row r="63" spans="1:83" x14ac:dyDescent="0.25">
      <c r="A63" s="60" t="str">
        <f t="shared" si="59"/>
        <v/>
      </c>
      <c r="B63" s="67" t="str">
        <f t="shared" ref="B63:N63" si="300">IF(AND(B$39="S/A", B33&gt;0), ((1+B33/200)^2-1)*100, IF(AND(B$39="Qtrly", B33&gt;0), ((1+B33/400)^4-1)*100, ""))</f>
        <v/>
      </c>
      <c r="C63" s="67" t="str">
        <f t="shared" si="300"/>
        <v/>
      </c>
      <c r="D63" s="67" t="str">
        <f t="shared" si="300"/>
        <v/>
      </c>
      <c r="E63" s="67"/>
      <c r="F63" s="67"/>
      <c r="G63" s="67"/>
      <c r="H63" s="67" t="str">
        <f t="shared" si="300"/>
        <v/>
      </c>
      <c r="I63" s="67" t="str">
        <f t="shared" si="300"/>
        <v/>
      </c>
      <c r="J63" s="67" t="str">
        <f t="shared" si="300"/>
        <v/>
      </c>
      <c r="K63" s="67" t="str">
        <f t="shared" si="300"/>
        <v/>
      </c>
      <c r="L63" s="68" t="str">
        <f t="shared" si="300"/>
        <v/>
      </c>
      <c r="M63" s="68" t="str">
        <f t="shared" si="300"/>
        <v/>
      </c>
      <c r="N63" s="68" t="str">
        <f t="shared" si="300"/>
        <v/>
      </c>
      <c r="O63" s="68" t="str">
        <f t="shared" ref="O63" si="301">IF(AND(O$39="S/A", O33&gt;0), ((1+O33/200)^2-1)*100, IF(AND(O$39="Qtrly", O33&gt;0), ((1+O33/400)^4-1)*100, ""))</f>
        <v/>
      </c>
      <c r="P63" s="64"/>
      <c r="Q63" s="64"/>
      <c r="R63" s="65" t="str">
        <f t="shared" si="62"/>
        <v/>
      </c>
      <c r="S63" s="68" t="str">
        <f t="shared" ref="S63:CE63" si="302">IF(AND(S$39="S/A", S33&gt;0), ((1+S33/200)^2-1)*100, IF(AND(S$39="Qtrly", S33&gt;0), ((1+S33/400)^4-1)*100, ""))</f>
        <v/>
      </c>
      <c r="T63" s="68" t="str">
        <f t="shared" si="302"/>
        <v/>
      </c>
      <c r="U63" s="68" t="str">
        <f t="shared" si="302"/>
        <v/>
      </c>
      <c r="V63" s="68" t="str">
        <f t="shared" si="302"/>
        <v/>
      </c>
      <c r="W63" s="68" t="str">
        <f t="shared" si="302"/>
        <v/>
      </c>
      <c r="X63" s="68" t="str">
        <f t="shared" si="302"/>
        <v/>
      </c>
      <c r="Y63" s="68"/>
      <c r="Z63" s="68" t="str">
        <f t="shared" si="302"/>
        <v/>
      </c>
      <c r="AA63" s="68" t="str">
        <f t="shared" si="302"/>
        <v/>
      </c>
      <c r="AB63" s="68" t="str">
        <f t="shared" si="302"/>
        <v/>
      </c>
      <c r="AC63" s="68" t="str">
        <f t="shared" si="302"/>
        <v/>
      </c>
      <c r="AD63" s="68" t="str">
        <f t="shared" ref="AD63" si="303">IF(AND(AD$39="S/A", AD33&gt;0), ((1+AD33/200)^2-1)*100, IF(AND(AD$39="Qtrly", AD33&gt;0), ((1+AD33/400)^4-1)*100, ""))</f>
        <v/>
      </c>
      <c r="AE63" s="68" t="str">
        <f t="shared" si="302"/>
        <v/>
      </c>
      <c r="AF63" s="68" t="str">
        <f t="shared" si="302"/>
        <v/>
      </c>
      <c r="AG63" s="68" t="str">
        <f t="shared" si="302"/>
        <v/>
      </c>
      <c r="AH63" s="68" t="str">
        <f t="shared" si="302"/>
        <v/>
      </c>
      <c r="AI63" s="68" t="str">
        <f t="shared" si="302"/>
        <v/>
      </c>
      <c r="AJ63" s="68" t="str">
        <f t="shared" si="302"/>
        <v/>
      </c>
      <c r="AK63" s="68" t="str">
        <f t="shared" si="302"/>
        <v/>
      </c>
      <c r="AL63" s="68" t="str">
        <f t="shared" si="302"/>
        <v/>
      </c>
      <c r="AM63" s="68" t="str">
        <f t="shared" si="302"/>
        <v/>
      </c>
      <c r="AN63" s="68" t="str">
        <f t="shared" si="302"/>
        <v/>
      </c>
      <c r="AO63" s="68" t="str">
        <f t="shared" ref="AO63" si="304">IF(AND(AO$39="S/A", AO33&gt;0), ((1+AO33/200)^2-1)*100, IF(AND(AO$39="Qtrly", AO33&gt;0), ((1+AO33/400)^4-1)*100, ""))</f>
        <v/>
      </c>
      <c r="AP63" s="68" t="str">
        <f t="shared" si="302"/>
        <v/>
      </c>
      <c r="AQ63" s="68" t="str">
        <f t="shared" si="302"/>
        <v/>
      </c>
      <c r="AR63" s="68" t="str">
        <f t="shared" si="302"/>
        <v/>
      </c>
      <c r="AS63" s="68" t="str">
        <f t="shared" si="302"/>
        <v/>
      </c>
      <c r="AT63" s="68" t="str">
        <f t="shared" si="302"/>
        <v/>
      </c>
      <c r="AU63" s="68" t="str">
        <f t="shared" ref="AU63" si="305">IF(AND(AU$39="S/A", AU33&gt;0), ((1+AU33/200)^2-1)*100, IF(AND(AU$39="Qtrly", AU33&gt;0), ((1+AU33/400)^4-1)*100, ""))</f>
        <v/>
      </c>
      <c r="AV63" s="68" t="str">
        <f t="shared" si="302"/>
        <v/>
      </c>
      <c r="AW63" s="68" t="str">
        <f t="shared" si="302"/>
        <v/>
      </c>
      <c r="AX63" s="383" t="str">
        <f t="shared" si="302"/>
        <v/>
      </c>
      <c r="AY63" s="383" t="str">
        <f t="shared" si="302"/>
        <v/>
      </c>
      <c r="AZ63" s="383"/>
      <c r="BA63" s="68" t="str">
        <f t="shared" si="302"/>
        <v/>
      </c>
      <c r="BB63" s="68" t="str">
        <f t="shared" si="302"/>
        <v/>
      </c>
      <c r="BC63" s="68" t="str">
        <f t="shared" si="302"/>
        <v/>
      </c>
      <c r="BD63" s="68" t="str">
        <f t="shared" si="302"/>
        <v/>
      </c>
      <c r="BE63" s="68" t="str">
        <f t="shared" si="302"/>
        <v/>
      </c>
      <c r="BF63" s="68" t="str">
        <f t="shared" si="302"/>
        <v/>
      </c>
      <c r="BG63" s="68" t="str">
        <f t="shared" si="302"/>
        <v/>
      </c>
      <c r="BH63" s="68" t="str">
        <f t="shared" ref="BH63" si="306">IF(AND(BH$39="S/A", BH33&gt;0), ((1+BH33/200)^2-1)*100, IF(AND(BH$39="Qtrly", BH33&gt;0), ((1+BH33/400)^4-1)*100, ""))</f>
        <v/>
      </c>
      <c r="BI63" s="68" t="str">
        <f t="shared" si="302"/>
        <v/>
      </c>
      <c r="BJ63" s="68" t="str">
        <f t="shared" si="302"/>
        <v/>
      </c>
      <c r="BK63" s="68" t="str">
        <f t="shared" si="302"/>
        <v/>
      </c>
      <c r="BL63" s="68" t="str">
        <f t="shared" si="302"/>
        <v/>
      </c>
      <c r="BM63" s="68" t="str">
        <f t="shared" si="302"/>
        <v/>
      </c>
      <c r="BN63" s="68" t="str">
        <f t="shared" si="302"/>
        <v/>
      </c>
      <c r="BO63" s="68" t="str">
        <f t="shared" si="302"/>
        <v/>
      </c>
      <c r="BP63" s="68" t="str">
        <f t="shared" si="302"/>
        <v/>
      </c>
      <c r="BQ63" s="68" t="str">
        <f t="shared" si="302"/>
        <v/>
      </c>
      <c r="BR63" s="68" t="str">
        <f t="shared" si="302"/>
        <v/>
      </c>
      <c r="BS63" s="68" t="str">
        <f t="shared" si="302"/>
        <v/>
      </c>
      <c r="BT63" s="68" t="str">
        <f t="shared" si="302"/>
        <v/>
      </c>
      <c r="BU63" s="68" t="str">
        <f t="shared" si="302"/>
        <v/>
      </c>
      <c r="BV63" s="68" t="str">
        <f t="shared" si="302"/>
        <v/>
      </c>
      <c r="BW63" s="68"/>
      <c r="BX63" s="68" t="str">
        <f t="shared" si="302"/>
        <v/>
      </c>
      <c r="BY63" s="68" t="str">
        <f t="shared" ref="BY63" si="307">IF(AND(BY$39="S/A", BY33&gt;0), ((1+BY33/200)^2-1)*100, IF(AND(BY$39="Qtrly", BY33&gt;0), ((1+BY33/400)^4-1)*100, ""))</f>
        <v/>
      </c>
      <c r="BZ63" s="68" t="str">
        <f t="shared" si="302"/>
        <v/>
      </c>
      <c r="CA63" s="68" t="str">
        <f t="shared" si="302"/>
        <v/>
      </c>
      <c r="CB63" s="68" t="str">
        <f t="shared" si="302"/>
        <v/>
      </c>
      <c r="CC63" s="68" t="str">
        <f t="shared" ref="CC63" si="308">IF(AND(CC$39="S/A", CC33&gt;0), ((1+CC33/200)^2-1)*100, IF(AND(CC$39="Qtrly", CC33&gt;0), ((1+CC33/400)^4-1)*100, ""))</f>
        <v/>
      </c>
      <c r="CD63" s="68" t="str">
        <f t="shared" si="302"/>
        <v/>
      </c>
      <c r="CE63" s="68" t="str">
        <f t="shared" si="302"/>
        <v/>
      </c>
    </row>
    <row r="64" spans="1:83" x14ac:dyDescent="0.25">
      <c r="A64" s="71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76"/>
      <c r="P64" s="64"/>
      <c r="Q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3" ht="15" customHeight="1" x14ac:dyDescent="0.25">
      <c r="A65" s="71"/>
      <c r="B65" s="416" t="s">
        <v>7</v>
      </c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8"/>
      <c r="P65" s="37"/>
      <c r="Q65" s="38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3" x14ac:dyDescent="0.25">
      <c r="A66" s="74" t="s">
        <v>8</v>
      </c>
      <c r="B66" s="75"/>
      <c r="C66" s="76"/>
      <c r="D66" s="76"/>
      <c r="E66" s="76"/>
      <c r="F66" s="76">
        <f>AVERAGE(F41:F63)</f>
        <v>2.1160532786956945</v>
      </c>
      <c r="G66" s="76">
        <f>AVERAGE(G41:G63)</f>
        <v>2.1111363636363638</v>
      </c>
      <c r="H66" s="76">
        <f t="shared" ref="H66:O66" si="309">AVERAGE(H41:H63)</f>
        <v>2.0992295814772741</v>
      </c>
      <c r="I66" s="76">
        <f t="shared" si="309"/>
        <v>2.1197607490909083</v>
      </c>
      <c r="J66" s="76">
        <f t="shared" si="309"/>
        <v>2.1636324121590969</v>
      </c>
      <c r="K66" s="76">
        <f t="shared" si="309"/>
        <v>2.2006207006818195</v>
      </c>
      <c r="L66" s="76">
        <f t="shared" si="309"/>
        <v>2.3105242137499982</v>
      </c>
      <c r="M66" s="76">
        <f t="shared" si="309"/>
        <v>2.5543482887500017</v>
      </c>
      <c r="N66" s="76">
        <f t="shared" si="309"/>
        <v>2.6969565995454583</v>
      </c>
      <c r="O66" s="77">
        <f t="shared" si="309"/>
        <v>3.0139377356818202</v>
      </c>
      <c r="P66" s="64"/>
      <c r="Q66" s="64"/>
      <c r="S66" s="21"/>
      <c r="T66" s="21"/>
      <c r="U66" s="21"/>
      <c r="V66" s="21"/>
      <c r="W66" s="21"/>
      <c r="AN66" s="21"/>
      <c r="AO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</row>
    <row r="67" spans="1:83" x14ac:dyDescent="0.25">
      <c r="A67" s="78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9"/>
      <c r="M67" s="69"/>
      <c r="N67" s="69"/>
      <c r="O67" s="76"/>
      <c r="P67" s="64"/>
      <c r="Q67" s="64"/>
      <c r="S67" s="21"/>
      <c r="T67" s="21"/>
      <c r="U67" s="21"/>
      <c r="V67" s="21"/>
      <c r="W67" s="21"/>
      <c r="AN67" s="21"/>
      <c r="AO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</row>
    <row r="68" spans="1:83" x14ac:dyDescent="0.25">
      <c r="A68" s="78"/>
      <c r="B68" s="406" t="s">
        <v>9</v>
      </c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8"/>
      <c r="P68" s="39"/>
      <c r="Q68" s="39"/>
      <c r="S68" s="21"/>
      <c r="T68" s="21"/>
      <c r="U68" s="21"/>
      <c r="V68" s="21"/>
      <c r="W68" s="21"/>
      <c r="AN68" s="21"/>
      <c r="AO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</row>
    <row r="69" spans="1:83" x14ac:dyDescent="0.25">
      <c r="A69" s="78"/>
      <c r="B69" s="235"/>
      <c r="C69" s="236"/>
      <c r="H69" s="236" t="s">
        <v>189</v>
      </c>
      <c r="I69" s="236" t="s">
        <v>18</v>
      </c>
      <c r="J69" s="236"/>
      <c r="K69" s="236"/>
      <c r="L69" s="236"/>
      <c r="M69" s="236"/>
      <c r="N69" s="236"/>
      <c r="O69" s="237"/>
      <c r="P69" s="39"/>
      <c r="Q69" s="39"/>
      <c r="S69" s="21"/>
      <c r="T69" s="21"/>
      <c r="U69" s="21"/>
      <c r="V69" s="21"/>
      <c r="W69" s="21"/>
      <c r="AN69" s="21"/>
      <c r="AO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</row>
    <row r="70" spans="1:83" x14ac:dyDescent="0.25">
      <c r="A70" s="78"/>
      <c r="B70" s="63"/>
      <c r="C70" s="2"/>
      <c r="H70" s="91">
        <v>5</v>
      </c>
      <c r="I70" s="238">
        <f>K66+(L66-K66)/(L10-K10)*($B$3+(365*5+1)-K10)</f>
        <v>2.2032897859991896</v>
      </c>
      <c r="J70" s="64"/>
      <c r="K70" s="386"/>
      <c r="L70" s="40"/>
      <c r="M70" s="40"/>
      <c r="N70" s="40"/>
      <c r="O70" s="41"/>
      <c r="P70" s="40"/>
      <c r="Q70" s="40"/>
      <c r="S70" s="21"/>
      <c r="T70" s="21"/>
      <c r="U70" s="21"/>
      <c r="V70" s="21"/>
      <c r="W70" s="21"/>
      <c r="AN70" s="21"/>
      <c r="AO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</row>
    <row r="71" spans="1:83" x14ac:dyDescent="0.25">
      <c r="A71" s="78"/>
      <c r="B71" s="63"/>
      <c r="C71" s="2"/>
      <c r="H71" s="91">
        <v>4</v>
      </c>
      <c r="I71" s="238">
        <f>J66+(K66-J66)/(K10-J10)*($B$3+(365*4+1)-J10)</f>
        <v>2.1680335502871171</v>
      </c>
      <c r="J71" s="64"/>
      <c r="K71" s="21"/>
      <c r="L71" s="40"/>
      <c r="M71" s="40"/>
      <c r="N71" s="40"/>
      <c r="O71" s="41"/>
      <c r="P71" s="40"/>
      <c r="Q71" s="40"/>
      <c r="S71" s="21"/>
      <c r="T71" s="21"/>
      <c r="U71" s="21"/>
      <c r="V71" s="21"/>
      <c r="W71" s="21"/>
      <c r="AN71" s="21"/>
      <c r="AO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</row>
    <row r="72" spans="1:83" x14ac:dyDescent="0.25">
      <c r="A72" s="78"/>
      <c r="B72" s="79"/>
      <c r="C72" s="69"/>
      <c r="D72" s="18"/>
      <c r="E72" s="18"/>
      <c r="F72" s="18"/>
      <c r="G72" s="18"/>
      <c r="H72" s="227">
        <v>3</v>
      </c>
      <c r="I72" s="244">
        <f>I66+(J66-I66)/(J10-I10)*($B$3+(365*3+1)-I10)</f>
        <v>2.1284908785175753</v>
      </c>
      <c r="J72" s="18"/>
      <c r="K72" s="385"/>
      <c r="L72" s="69"/>
      <c r="M72" s="69"/>
      <c r="N72" s="69"/>
      <c r="O72" s="24"/>
      <c r="P72" s="64"/>
      <c r="Q72" s="64"/>
      <c r="S72" s="21"/>
      <c r="T72" s="21"/>
      <c r="U72" s="21"/>
      <c r="V72" s="356"/>
      <c r="W72" s="21"/>
      <c r="AA72" s="356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 spans="1:83" x14ac:dyDescent="0.25">
      <c r="A73" s="78"/>
      <c r="L73" s="2"/>
      <c r="M73" s="2"/>
      <c r="N73" s="2"/>
      <c r="S73" s="21"/>
      <c r="T73" s="21"/>
      <c r="U73" s="21"/>
      <c r="V73" s="21"/>
      <c r="W73" s="21"/>
      <c r="AA73" s="154"/>
      <c r="AX73" s="239"/>
      <c r="AY73" s="239"/>
      <c r="AZ73" s="239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</row>
    <row r="74" spans="1:83" x14ac:dyDescent="0.25">
      <c r="A74" s="78"/>
      <c r="U74" s="21"/>
      <c r="V74" s="21"/>
      <c r="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</row>
    <row r="75" spans="1:83" x14ac:dyDescent="0.25">
      <c r="A75" s="78"/>
      <c r="S75" s="406" t="s">
        <v>10</v>
      </c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7"/>
      <c r="AR75" s="407"/>
      <c r="AS75" s="407"/>
      <c r="AT75" s="407"/>
      <c r="AU75" s="407"/>
      <c r="AV75" s="407"/>
      <c r="AW75" s="407"/>
      <c r="AX75" s="407"/>
      <c r="AY75" s="407"/>
      <c r="AZ75" s="407"/>
      <c r="BA75" s="407"/>
      <c r="BB75" s="407"/>
      <c r="BC75" s="407"/>
      <c r="BD75" s="407"/>
      <c r="BE75" s="407"/>
      <c r="BF75" s="407"/>
      <c r="BG75" s="407"/>
      <c r="BH75" s="407"/>
      <c r="BI75" s="407"/>
      <c r="BJ75" s="407"/>
      <c r="BK75" s="407"/>
      <c r="BL75" s="407"/>
      <c r="BM75" s="407"/>
      <c r="BN75" s="407"/>
      <c r="BO75" s="407"/>
      <c r="BP75" s="407"/>
      <c r="BQ75" s="407"/>
      <c r="BR75" s="407"/>
      <c r="BS75" s="407"/>
      <c r="BT75" s="407"/>
      <c r="BU75" s="407"/>
      <c r="BV75" s="407"/>
      <c r="BW75" s="407"/>
      <c r="BX75" s="407"/>
      <c r="BY75" s="407"/>
      <c r="BZ75" s="407"/>
      <c r="CA75" s="407"/>
      <c r="CB75" s="407"/>
      <c r="CC75" s="407"/>
      <c r="CD75" s="407"/>
      <c r="CE75" s="408"/>
    </row>
    <row r="76" spans="1:83" x14ac:dyDescent="0.25">
      <c r="R76" s="199" t="str">
        <f t="shared" ref="R76:R102" si="310">A7</f>
        <v>Security name</v>
      </c>
      <c r="S76" s="88" t="str">
        <f t="shared" ref="S76" si="311">S7</f>
        <v>AIANZ 7 1/4 11/07/15</v>
      </c>
      <c r="T76" s="88" t="str">
        <f t="shared" ref="T76:CE76" si="312">T7</f>
        <v>AIANZ 8 08/10/16</v>
      </c>
      <c r="U76" s="88" t="str">
        <f t="shared" si="312"/>
        <v>AIANZ 8 11/15/16</v>
      </c>
      <c r="V76" s="88" t="str">
        <f t="shared" si="312"/>
        <v>AIANZ 5.47 10/17/17</v>
      </c>
      <c r="W76" s="88" t="str">
        <f t="shared" si="312"/>
        <v>AIANZ 4.73 12/13/19</v>
      </c>
      <c r="X76" s="88" t="str">
        <f t="shared" si="312"/>
        <v>AIANZ 5.52 05/28/21</v>
      </c>
      <c r="Y76" s="88" t="str">
        <f t="shared" ref="Y76" si="313">Y7</f>
        <v>AIANZ 4.28 11/09/22</v>
      </c>
      <c r="Z76" s="88" t="str">
        <f t="shared" si="312"/>
        <v>GENEPO 7.65 03/15/16</v>
      </c>
      <c r="AA76" s="88" t="str">
        <f t="shared" si="312"/>
        <v>GENEPO 7.185 09/15/16</v>
      </c>
      <c r="AB76" s="88" t="str">
        <f t="shared" si="312"/>
        <v>GENEPO 5.205 11/01/19</v>
      </c>
      <c r="AC76" s="88" t="str">
        <f t="shared" si="312"/>
        <v>GENEPO 8.3 06/23/20</v>
      </c>
      <c r="AD76" s="88" t="str">
        <f t="shared" ref="AD76" si="314">AD7</f>
        <v>GENEPO 4.14 03/18/22</v>
      </c>
      <c r="AE76" s="88" t="str">
        <f t="shared" si="312"/>
        <v>GENEPO 5.81 03/08/23</v>
      </c>
      <c r="AF76" s="88" t="str">
        <f t="shared" si="312"/>
        <v>MRPNZ 8.36 05/15/13</v>
      </c>
      <c r="AG76" s="88" t="str">
        <f t="shared" si="312"/>
        <v>MRPNZ 7.55 10/12/16</v>
      </c>
      <c r="AH76" s="88" t="str">
        <f t="shared" si="312"/>
        <v>MRPNZ 5.029 03/06/19</v>
      </c>
      <c r="AI76" s="88" t="str">
        <f t="shared" si="312"/>
        <v>MRPNZ 8.21 02/11/20</v>
      </c>
      <c r="AJ76" s="88" t="str">
        <f t="shared" si="312"/>
        <v>MRPNZ 5.793 03/06/23</v>
      </c>
      <c r="AK76" s="88" t="str">
        <f t="shared" si="312"/>
        <v>VCTNZ 7.8 10/15/14</v>
      </c>
      <c r="AL76" s="88" t="str">
        <f t="shared" si="312"/>
        <v>WIANZ 7 1/2 11/15/13</v>
      </c>
      <c r="AM76" s="88" t="str">
        <f t="shared" si="312"/>
        <v>WIANZ 5.27 06/11/20</v>
      </c>
      <c r="AN76" s="88" t="str">
        <f t="shared" si="312"/>
        <v>WIANZ 6 1/4 05/15/21</v>
      </c>
      <c r="AO76" s="88" t="str">
        <f t="shared" ref="AO76" si="315">AO7</f>
        <v>WIANZ 4 1/4 05/12/23</v>
      </c>
      <c r="AP76" s="88" t="str">
        <f t="shared" si="312"/>
        <v>CENNZ 8 05/15/14</v>
      </c>
      <c r="AQ76" s="88" t="str">
        <f t="shared" si="312"/>
        <v>CENNZ 7.855 04/13/17</v>
      </c>
      <c r="AR76" s="88" t="str">
        <f t="shared" si="312"/>
        <v>CENNZ 4.8 05/24/18</v>
      </c>
      <c r="AS76" s="88" t="str">
        <f t="shared" si="312"/>
        <v>CENNZ 5.8 05/15/19</v>
      </c>
      <c r="AT76" s="88" t="str">
        <f t="shared" si="312"/>
        <v>CENNZ 5.277 05/27/20</v>
      </c>
      <c r="AU76" s="88" t="str">
        <f t="shared" ref="AU76" si="316">AU7</f>
        <v>CENNZ 4.4 11/15/21</v>
      </c>
      <c r="AV76" s="88" t="str">
        <f t="shared" si="312"/>
        <v>PIFAU 6.39 03/29/13</v>
      </c>
      <c r="AW76" s="88" t="str">
        <f t="shared" si="312"/>
        <v>PIFAU 6.53 06/29/15</v>
      </c>
      <c r="AX76" s="371" t="str">
        <f t="shared" si="312"/>
        <v>PIFAU 6.74 09/28/17</v>
      </c>
      <c r="AY76" s="371" t="str">
        <f t="shared" si="312"/>
        <v>PIFAU 6.31 12/20/18</v>
      </c>
      <c r="AZ76" s="371" t="str">
        <f t="shared" ref="AZ76" si="317">AZ7</f>
        <v>PIFAU 4.76 09/28/22</v>
      </c>
      <c r="BA76" s="58" t="str">
        <f t="shared" si="312"/>
        <v>TPNZ 6.595 02/15/17</v>
      </c>
      <c r="BB76" s="88" t="str">
        <f t="shared" si="312"/>
        <v>TPNZ 5.14 11/30/18</v>
      </c>
      <c r="BC76" s="88" t="str">
        <f t="shared" si="312"/>
        <v>TPNZ 4.65 09/06/19</v>
      </c>
      <c r="BD76" s="88" t="str">
        <f t="shared" si="312"/>
        <v>TPNZ 7.19 11/12/19</v>
      </c>
      <c r="BE76" s="88" t="str">
        <f t="shared" si="312"/>
        <v>TPNZ 6.95 06/10/20</v>
      </c>
      <c r="BF76" s="88" t="str">
        <f t="shared" ref="BF76" si="318">BF7</f>
        <v>TPNZ 4.3 06/30/22</v>
      </c>
      <c r="BG76" s="88" t="str">
        <f t="shared" si="312"/>
        <v>TPNZ 5.448 03/15/23</v>
      </c>
      <c r="BH76" s="88" t="str">
        <f t="shared" ref="BH76" si="319">BH7</f>
        <v>TPNZ 5.893 03/15/28</v>
      </c>
      <c r="BI76" s="88" t="str">
        <f t="shared" si="312"/>
        <v>SPKNZ 6.92 03/22/13</v>
      </c>
      <c r="BJ76" s="88" t="str">
        <f t="shared" si="312"/>
        <v>SPKNZ 8.65 06/15/15</v>
      </c>
      <c r="BK76" s="88" t="str">
        <f t="shared" si="312"/>
        <v>SPKNZ 8.35 06/15/15</v>
      </c>
      <c r="BL76" s="88" t="str">
        <f t="shared" si="312"/>
        <v>SPKNZ 7.04 03/22/16</v>
      </c>
      <c r="BM76" s="88" t="str">
        <f t="shared" si="312"/>
        <v>SPKNZ 5 1/4 10/25/19</v>
      </c>
      <c r="BN76" s="88" t="str">
        <f t="shared" ref="BN76:BO76" si="320">BN7</f>
        <v>SPKNZ 4 1/2 03/25/22</v>
      </c>
      <c r="BO76" s="88" t="str">
        <f t="shared" si="320"/>
        <v>SPKNZ 4.51 03/10/23</v>
      </c>
      <c r="BP76" s="88" t="str">
        <f t="shared" si="312"/>
        <v>TLSAU 7.15 11/24/14</v>
      </c>
      <c r="BQ76" s="88" t="str">
        <f t="shared" si="312"/>
        <v>TLSAU 7.515 07/11/17</v>
      </c>
      <c r="BR76" s="88" t="str">
        <f t="shared" si="312"/>
        <v>FCGNZ 6.86 04/21/14</v>
      </c>
      <c r="BS76" s="88" t="str">
        <f t="shared" si="312"/>
        <v>FCGNZ 7 3/4 03/10/15</v>
      </c>
      <c r="BT76" s="88" t="str">
        <f t="shared" si="312"/>
        <v>FCGNZ 6.83 03/04/16</v>
      </c>
      <c r="BU76" s="88" t="str">
        <f t="shared" si="312"/>
        <v>FCGNZ 4.6 10/24/17</v>
      </c>
      <c r="BV76" s="88" t="str">
        <f t="shared" si="312"/>
        <v>FCGNZ 5.52 02/25/20</v>
      </c>
      <c r="BW76" s="88" t="str">
        <f t="shared" si="312"/>
        <v>FCGNZ 4.33 10/20/21</v>
      </c>
      <c r="BX76" s="88" t="str">
        <f t="shared" si="312"/>
        <v>FCGNZ 5.9 02/25/22</v>
      </c>
      <c r="BY76" s="88" t="str">
        <f t="shared" si="312"/>
        <v>FCGNZ 4.42 03/07/23</v>
      </c>
      <c r="BZ76" s="88" t="str">
        <f t="shared" ref="BZ76" si="321">BZ7</f>
        <v>FCGNZ 5.08 06/19/25</v>
      </c>
      <c r="CA76" s="88" t="str">
        <f t="shared" si="312"/>
        <v>MERINZ 7.15 03/16/15</v>
      </c>
      <c r="CB76" s="88" t="str">
        <f t="shared" si="312"/>
        <v>MERINZ 7.55 03/16/17</v>
      </c>
      <c r="CC76" s="88" t="str">
        <f t="shared" ref="CC76" si="322">CC7</f>
        <v>MERINZ 4.53 03/14/23</v>
      </c>
      <c r="CD76" s="88" t="str">
        <f t="shared" si="312"/>
        <v>CHRINT 5.15 12/06/19</v>
      </c>
      <c r="CE76" s="58" t="str">
        <f t="shared" si="312"/>
        <v>CHRINT 6 1/4 10/04/21</v>
      </c>
    </row>
    <row r="77" spans="1:83" x14ac:dyDescent="0.25">
      <c r="R77" s="199" t="str">
        <f t="shared" si="310"/>
        <v>Bond credit rating</v>
      </c>
      <c r="S77" s="57" t="str">
        <f t="shared" ref="S77:BG77" si="323">S8</f>
        <v>NR</v>
      </c>
      <c r="T77" s="57" t="str">
        <f t="shared" si="323"/>
        <v>A-</v>
      </c>
      <c r="U77" s="57" t="str">
        <f t="shared" si="323"/>
        <v>A-</v>
      </c>
      <c r="V77" s="57" t="str">
        <f t="shared" si="323"/>
        <v>A-</v>
      </c>
      <c r="W77" s="57" t="str">
        <f t="shared" si="323"/>
        <v>A-</v>
      </c>
      <c r="X77" s="57" t="str">
        <f t="shared" si="323"/>
        <v>A-</v>
      </c>
      <c r="Y77" s="57" t="str">
        <f t="shared" ref="Y77" si="324">Y8</f>
        <v>A-</v>
      </c>
      <c r="Z77" s="57" t="str">
        <f t="shared" si="323"/>
        <v>NR</v>
      </c>
      <c r="AA77" s="57" t="str">
        <f t="shared" si="323"/>
        <v>BBB+</v>
      </c>
      <c r="AB77" s="57" t="str">
        <f t="shared" si="323"/>
        <v>#N/A N/A</v>
      </c>
      <c r="AC77" s="57" t="str">
        <f t="shared" si="323"/>
        <v>BBB+</v>
      </c>
      <c r="AD77" s="57" t="str">
        <f t="shared" ref="AD77" si="325">AD8</f>
        <v>BBB+</v>
      </c>
      <c r="AE77" s="57" t="str">
        <f t="shared" si="323"/>
        <v>BBB+</v>
      </c>
      <c r="AF77" s="57" t="str">
        <f t="shared" si="323"/>
        <v>NR</v>
      </c>
      <c r="AG77" s="57" t="str">
        <f t="shared" si="323"/>
        <v>BBB+</v>
      </c>
      <c r="AH77" s="57" t="str">
        <f t="shared" si="323"/>
        <v>BBB+</v>
      </c>
      <c r="AI77" s="57" t="str">
        <f t="shared" si="323"/>
        <v>BBB+</v>
      </c>
      <c r="AJ77" s="57" t="str">
        <f t="shared" si="323"/>
        <v>BBB+</v>
      </c>
      <c r="AK77" s="57" t="str">
        <f t="shared" si="323"/>
        <v>NR</v>
      </c>
      <c r="AL77" s="57" t="str">
        <f t="shared" si="323"/>
        <v>NR</v>
      </c>
      <c r="AM77" s="57" t="str">
        <f t="shared" si="323"/>
        <v>BBB+</v>
      </c>
      <c r="AN77" s="57" t="str">
        <f t="shared" si="323"/>
        <v>#N/A N/A</v>
      </c>
      <c r="AO77" s="57" t="str">
        <f t="shared" ref="AO77" si="326">AO8</f>
        <v>#N/A N/A</v>
      </c>
      <c r="AP77" s="57" t="str">
        <f t="shared" si="323"/>
        <v>NR</v>
      </c>
      <c r="AQ77" s="57" t="str">
        <f t="shared" si="323"/>
        <v>BBB</v>
      </c>
      <c r="AR77" s="57" t="str">
        <f t="shared" si="323"/>
        <v>BBB</v>
      </c>
      <c r="AS77" s="57" t="str">
        <f t="shared" si="323"/>
        <v>BBB</v>
      </c>
      <c r="AT77" s="57" t="str">
        <f t="shared" si="323"/>
        <v>BBB</v>
      </c>
      <c r="AU77" s="57" t="str">
        <f t="shared" ref="AU77" si="327">AU8</f>
        <v>BBB</v>
      </c>
      <c r="AV77" s="57" t="str">
        <f t="shared" si="323"/>
        <v>NR</v>
      </c>
      <c r="AW77" s="57" t="str">
        <f t="shared" si="323"/>
        <v>NR</v>
      </c>
      <c r="AX77" s="372" t="str">
        <f t="shared" si="323"/>
        <v>BBB</v>
      </c>
      <c r="AY77" s="372" t="str">
        <f t="shared" si="323"/>
        <v>BBB</v>
      </c>
      <c r="AZ77" s="372" t="str">
        <f t="shared" ref="AZ77" si="328">AZ8</f>
        <v>BBB</v>
      </c>
      <c r="BA77" s="56" t="str">
        <f t="shared" si="323"/>
        <v>AA-</v>
      </c>
      <c r="BB77" s="57" t="str">
        <f t="shared" si="323"/>
        <v>AA-</v>
      </c>
      <c r="BC77" s="57" t="str">
        <f t="shared" si="323"/>
        <v>AA-</v>
      </c>
      <c r="BD77" s="57" t="str">
        <f t="shared" si="323"/>
        <v>AA-</v>
      </c>
      <c r="BE77" s="57" t="str">
        <f t="shared" si="323"/>
        <v>AA-</v>
      </c>
      <c r="BF77" s="57" t="str">
        <f t="shared" ref="BF77" si="329">BF8</f>
        <v>AA-</v>
      </c>
      <c r="BG77" s="57" t="str">
        <f t="shared" si="323"/>
        <v>AA-</v>
      </c>
      <c r="BH77" s="57" t="str">
        <f t="shared" ref="BH77" si="330">BH8</f>
        <v>AA-</v>
      </c>
      <c r="BI77" s="57" t="str">
        <f t="shared" ref="BI77:CE77" si="331">BI8</f>
        <v>NR</v>
      </c>
      <c r="BJ77" s="57" t="str">
        <f t="shared" si="331"/>
        <v>#N/A N/A</v>
      </c>
      <c r="BK77" s="57" t="str">
        <f t="shared" si="331"/>
        <v>#N/A N/A</v>
      </c>
      <c r="BL77" s="57" t="str">
        <f t="shared" si="331"/>
        <v>NR</v>
      </c>
      <c r="BM77" s="57" t="str">
        <f t="shared" si="331"/>
        <v>A-</v>
      </c>
      <c r="BN77" s="57" t="str">
        <f t="shared" ref="BN77:BO77" si="332">BN8</f>
        <v>A-</v>
      </c>
      <c r="BO77" s="57" t="str">
        <f t="shared" si="332"/>
        <v>A-</v>
      </c>
      <c r="BP77" s="57" t="str">
        <f t="shared" si="331"/>
        <v>NR</v>
      </c>
      <c r="BQ77" s="57" t="str">
        <f t="shared" si="331"/>
        <v>A</v>
      </c>
      <c r="BR77" s="57" t="str">
        <f t="shared" si="331"/>
        <v>NR</v>
      </c>
      <c r="BS77" s="57" t="str">
        <f t="shared" si="331"/>
        <v>NR</v>
      </c>
      <c r="BT77" s="57" t="str">
        <f t="shared" si="331"/>
        <v>NR</v>
      </c>
      <c r="BU77" s="57" t="str">
        <f t="shared" si="331"/>
        <v>A-</v>
      </c>
      <c r="BV77" s="57" t="str">
        <f t="shared" si="331"/>
        <v>A-</v>
      </c>
      <c r="BW77" s="57" t="str">
        <f t="shared" si="331"/>
        <v>A-</v>
      </c>
      <c r="BX77" s="57" t="str">
        <f t="shared" si="331"/>
        <v>A-</v>
      </c>
      <c r="BY77" s="57" t="str">
        <f t="shared" si="331"/>
        <v>A-</v>
      </c>
      <c r="BZ77" s="57" t="str">
        <f t="shared" ref="BZ77" si="333">BZ8</f>
        <v>A-</v>
      </c>
      <c r="CA77" s="57" t="str">
        <f t="shared" si="331"/>
        <v>NR</v>
      </c>
      <c r="CB77" s="57" t="str">
        <f t="shared" si="331"/>
        <v>BBB+</v>
      </c>
      <c r="CC77" s="57" t="str">
        <f t="shared" ref="CC77" si="334">CC8</f>
        <v>BBB+</v>
      </c>
      <c r="CD77" s="57" t="str">
        <f t="shared" si="331"/>
        <v>BBB+</v>
      </c>
      <c r="CE77" s="56" t="str">
        <f t="shared" si="331"/>
        <v>BBB+</v>
      </c>
    </row>
    <row r="78" spans="1:83" x14ac:dyDescent="0.25">
      <c r="R78" s="199" t="str">
        <f t="shared" si="310"/>
        <v>Coupon frequency</v>
      </c>
      <c r="S78" s="57" t="str">
        <f t="shared" ref="S78:BG78" si="335">S9</f>
        <v>#N/A N/A</v>
      </c>
      <c r="T78" s="57" t="str">
        <f t="shared" si="335"/>
        <v>S/A</v>
      </c>
      <c r="U78" s="57" t="str">
        <f t="shared" si="335"/>
        <v>S/A</v>
      </c>
      <c r="V78" s="57" t="str">
        <f t="shared" si="335"/>
        <v>S/A</v>
      </c>
      <c r="W78" s="57" t="str">
        <f t="shared" si="335"/>
        <v>S/A</v>
      </c>
      <c r="X78" s="57" t="str">
        <f t="shared" si="335"/>
        <v>S/A</v>
      </c>
      <c r="Y78" s="57" t="str">
        <f t="shared" ref="Y78" si="336">Y9</f>
        <v>S/A</v>
      </c>
      <c r="Z78" s="57" t="str">
        <f t="shared" si="335"/>
        <v>S/A</v>
      </c>
      <c r="AA78" s="57" t="str">
        <f t="shared" si="335"/>
        <v>S/A</v>
      </c>
      <c r="AB78" s="57" t="str">
        <f t="shared" si="335"/>
        <v>S/A</v>
      </c>
      <c r="AC78" s="57" t="str">
        <f t="shared" si="335"/>
        <v>S/A</v>
      </c>
      <c r="AD78" s="57" t="str">
        <f t="shared" ref="AD78" si="337">AD9</f>
        <v>S/A</v>
      </c>
      <c r="AE78" s="57" t="str">
        <f t="shared" si="335"/>
        <v>S/A</v>
      </c>
      <c r="AF78" s="57" t="str">
        <f t="shared" si="335"/>
        <v>#N/A N/A</v>
      </c>
      <c r="AG78" s="57" t="str">
        <f t="shared" si="335"/>
        <v>S/A</v>
      </c>
      <c r="AH78" s="57" t="str">
        <f t="shared" si="335"/>
        <v>S/A</v>
      </c>
      <c r="AI78" s="57" t="str">
        <f t="shared" si="335"/>
        <v>S/A</v>
      </c>
      <c r="AJ78" s="57" t="str">
        <f t="shared" si="335"/>
        <v>S/A</v>
      </c>
      <c r="AK78" s="57" t="str">
        <f t="shared" si="335"/>
        <v>#N/A N/A</v>
      </c>
      <c r="AL78" s="57" t="str">
        <f t="shared" si="335"/>
        <v>#N/A N/A</v>
      </c>
      <c r="AM78" s="57" t="str">
        <f t="shared" si="335"/>
        <v>S/A</v>
      </c>
      <c r="AN78" s="57" t="str">
        <f t="shared" si="335"/>
        <v>S/A</v>
      </c>
      <c r="AO78" s="57" t="str">
        <f t="shared" ref="AO78" si="338">AO9</f>
        <v>S/A</v>
      </c>
      <c r="AP78" s="57" t="str">
        <f t="shared" si="335"/>
        <v>#N/A N/A</v>
      </c>
      <c r="AQ78" s="57" t="str">
        <f t="shared" si="335"/>
        <v>S/A</v>
      </c>
      <c r="AR78" s="57" t="str">
        <f t="shared" si="335"/>
        <v>S/A</v>
      </c>
      <c r="AS78" s="57" t="str">
        <f t="shared" si="335"/>
        <v>Qtrly</v>
      </c>
      <c r="AT78" s="57" t="str">
        <f t="shared" si="335"/>
        <v>S/A</v>
      </c>
      <c r="AU78" s="57" t="str">
        <f t="shared" ref="AU78" si="339">AU9</f>
        <v>Qtrly</v>
      </c>
      <c r="AV78" s="57" t="str">
        <f t="shared" si="335"/>
        <v>#N/A N/A</v>
      </c>
      <c r="AW78" s="57" t="str">
        <f t="shared" si="335"/>
        <v>#N/A N/A</v>
      </c>
      <c r="AX78" s="372" t="str">
        <f t="shared" si="335"/>
        <v>Qtrly</v>
      </c>
      <c r="AY78" s="372" t="str">
        <f t="shared" si="335"/>
        <v>S/A</v>
      </c>
      <c r="AZ78" s="372" t="str">
        <f t="shared" ref="AZ78" si="340">AZ9</f>
        <v>S/A</v>
      </c>
      <c r="BA78" s="56" t="str">
        <f t="shared" si="335"/>
        <v>S/A</v>
      </c>
      <c r="BB78" s="57" t="str">
        <f t="shared" si="335"/>
        <v>S/A</v>
      </c>
      <c r="BC78" s="57" t="str">
        <f t="shared" si="335"/>
        <v>S/A</v>
      </c>
      <c r="BD78" s="57" t="str">
        <f t="shared" si="335"/>
        <v>S/A</v>
      </c>
      <c r="BE78" s="57" t="str">
        <f t="shared" si="335"/>
        <v>S/A</v>
      </c>
      <c r="BF78" s="57" t="str">
        <f t="shared" ref="BF78" si="341">BF9</f>
        <v>S/A</v>
      </c>
      <c r="BG78" s="57" t="str">
        <f t="shared" si="335"/>
        <v>S/A</v>
      </c>
      <c r="BH78" s="57" t="str">
        <f t="shared" ref="BH78" si="342">BH9</f>
        <v>S/A</v>
      </c>
      <c r="BI78" s="57" t="str">
        <f t="shared" ref="BI78:CE78" si="343">BI9</f>
        <v>#N/A N/A</v>
      </c>
      <c r="BJ78" s="57" t="str">
        <f t="shared" si="343"/>
        <v>#N/A N/A</v>
      </c>
      <c r="BK78" s="57" t="str">
        <f t="shared" si="343"/>
        <v>#N/A N/A</v>
      </c>
      <c r="BL78" s="57" t="str">
        <f t="shared" si="343"/>
        <v>S/A</v>
      </c>
      <c r="BM78" s="57" t="str">
        <f t="shared" si="343"/>
        <v>S/A</v>
      </c>
      <c r="BN78" s="57" t="str">
        <f t="shared" ref="BN78:BO78" si="344">BN9</f>
        <v>S/A</v>
      </c>
      <c r="BO78" s="57" t="str">
        <f t="shared" si="344"/>
        <v>Qtrly</v>
      </c>
      <c r="BP78" s="57" t="str">
        <f t="shared" si="343"/>
        <v>#N/A N/A</v>
      </c>
      <c r="BQ78" s="57" t="str">
        <f t="shared" si="343"/>
        <v>S/A</v>
      </c>
      <c r="BR78" s="57" t="str">
        <f t="shared" si="343"/>
        <v>#N/A N/A</v>
      </c>
      <c r="BS78" s="57" t="str">
        <f t="shared" si="343"/>
        <v>#N/A N/A</v>
      </c>
      <c r="BT78" s="57" t="str">
        <f t="shared" si="343"/>
        <v>S/A</v>
      </c>
      <c r="BU78" s="57" t="str">
        <f t="shared" si="343"/>
        <v>S/A</v>
      </c>
      <c r="BV78" s="57" t="str">
        <f t="shared" si="343"/>
        <v>S/A</v>
      </c>
      <c r="BW78" s="57" t="str">
        <f t="shared" si="343"/>
        <v>S/A</v>
      </c>
      <c r="BX78" s="57" t="str">
        <f t="shared" si="343"/>
        <v>S/A</v>
      </c>
      <c r="BY78" s="57" t="str">
        <f t="shared" si="343"/>
        <v>S/A</v>
      </c>
      <c r="BZ78" s="57" t="str">
        <f t="shared" ref="BZ78" si="345">BZ9</f>
        <v>S/A</v>
      </c>
      <c r="CA78" s="57" t="str">
        <f t="shared" si="343"/>
        <v>#N/A N/A</v>
      </c>
      <c r="CB78" s="57" t="str">
        <f t="shared" si="343"/>
        <v>S/A</v>
      </c>
      <c r="CC78" s="57" t="str">
        <f t="shared" ref="CC78" si="346">CC9</f>
        <v>S/A</v>
      </c>
      <c r="CD78" s="57" t="str">
        <f t="shared" si="343"/>
        <v>S/A</v>
      </c>
      <c r="CE78" s="56" t="str">
        <f t="shared" si="343"/>
        <v>S/A</v>
      </c>
    </row>
    <row r="79" spans="1:83" x14ac:dyDescent="0.25">
      <c r="B79" s="70"/>
      <c r="K79" s="21"/>
      <c r="L79" s="21"/>
      <c r="M79" s="21"/>
      <c r="N79" s="21"/>
      <c r="O79" s="21"/>
      <c r="P79" s="21"/>
      <c r="Q79" s="21"/>
      <c r="R79" s="199" t="str">
        <f t="shared" si="310"/>
        <v>Maturity date</v>
      </c>
      <c r="S79" s="163" t="str">
        <f t="shared" ref="S79:CE79" si="347">S10</f>
        <v>7/11/2015</v>
      </c>
      <c r="T79" s="163" t="str">
        <f t="shared" si="347"/>
        <v>10/08/2016</v>
      </c>
      <c r="U79" s="163" t="str">
        <f t="shared" si="347"/>
        <v>15/11/2016</v>
      </c>
      <c r="V79" s="163" t="str">
        <f t="shared" si="347"/>
        <v>17/10/2017</v>
      </c>
      <c r="W79" s="163" t="str">
        <f t="shared" si="347"/>
        <v>13/12/2019</v>
      </c>
      <c r="X79" s="163" t="str">
        <f t="shared" si="347"/>
        <v>28/05/2021</v>
      </c>
      <c r="Y79" s="163" t="str">
        <f t="shared" ref="Y79" si="348">Y10</f>
        <v>9/11/2022</v>
      </c>
      <c r="Z79" s="163" t="str">
        <f t="shared" si="347"/>
        <v>15/03/2016</v>
      </c>
      <c r="AA79" s="163" t="str">
        <f t="shared" si="347"/>
        <v>15/09/2016</v>
      </c>
      <c r="AB79" s="163" t="str">
        <f t="shared" si="347"/>
        <v>1/11/2019</v>
      </c>
      <c r="AC79" s="163" t="str">
        <f t="shared" si="347"/>
        <v>23/06/2020</v>
      </c>
      <c r="AD79" s="163" t="str">
        <f t="shared" ref="AD79" si="349">AD10</f>
        <v>18/03/2022</v>
      </c>
      <c r="AE79" s="163" t="str">
        <f t="shared" si="347"/>
        <v>8/03/2023</v>
      </c>
      <c r="AF79" s="163" t="str">
        <f t="shared" si="347"/>
        <v>15/05/2013</v>
      </c>
      <c r="AG79" s="163" t="str">
        <f t="shared" si="347"/>
        <v>12/10/2016</v>
      </c>
      <c r="AH79" s="163" t="str">
        <f t="shared" si="347"/>
        <v>6/03/2019</v>
      </c>
      <c r="AI79" s="163" t="str">
        <f t="shared" si="347"/>
        <v>11/02/2020</v>
      </c>
      <c r="AJ79" s="163" t="str">
        <f t="shared" si="347"/>
        <v>6/03/2023</v>
      </c>
      <c r="AK79" s="163" t="str">
        <f t="shared" si="347"/>
        <v>15/10/2014</v>
      </c>
      <c r="AL79" s="163" t="str">
        <f t="shared" si="347"/>
        <v>15/11/2013</v>
      </c>
      <c r="AM79" s="163" t="str">
        <f t="shared" si="347"/>
        <v>11/06/2020</v>
      </c>
      <c r="AN79" s="163" t="str">
        <f t="shared" si="347"/>
        <v>15/05/2021</v>
      </c>
      <c r="AO79" s="163" t="str">
        <f t="shared" ref="AO79" si="350">AO10</f>
        <v>12/05/2023</v>
      </c>
      <c r="AP79" s="163" t="str">
        <f t="shared" si="347"/>
        <v>15/05/2014</v>
      </c>
      <c r="AQ79" s="163" t="str">
        <f t="shared" si="347"/>
        <v>13/04/2017</v>
      </c>
      <c r="AR79" s="163" t="str">
        <f t="shared" si="347"/>
        <v>24/05/2018</v>
      </c>
      <c r="AS79" s="163" t="str">
        <f t="shared" si="347"/>
        <v>15/05/2019</v>
      </c>
      <c r="AT79" s="163" t="str">
        <f t="shared" si="347"/>
        <v>27/05/2020</v>
      </c>
      <c r="AU79" s="161" t="str">
        <f t="shared" ref="AU79" si="351">AU10</f>
        <v>15/11/2021</v>
      </c>
      <c r="AV79" s="163" t="str">
        <f t="shared" si="347"/>
        <v>29/03/2013</v>
      </c>
      <c r="AW79" s="163" t="str">
        <f t="shared" si="347"/>
        <v>29/06/2015</v>
      </c>
      <c r="AX79" s="381" t="str">
        <f t="shared" si="347"/>
        <v>28/09/2017</v>
      </c>
      <c r="AY79" s="381" t="str">
        <f t="shared" si="347"/>
        <v>20/12/2018</v>
      </c>
      <c r="AZ79" s="381" t="str">
        <f t="shared" ref="AZ79" si="352">AZ10</f>
        <v>28/09/2022</v>
      </c>
      <c r="BA79" s="166" t="str">
        <f t="shared" si="347"/>
        <v>15/02/2017</v>
      </c>
      <c r="BB79" s="163" t="str">
        <f t="shared" si="347"/>
        <v>30/11/2018</v>
      </c>
      <c r="BC79" s="163" t="str">
        <f t="shared" si="347"/>
        <v>6/09/2019</v>
      </c>
      <c r="BD79" s="163" t="str">
        <f t="shared" si="347"/>
        <v>12/11/2019</v>
      </c>
      <c r="BE79" s="163" t="str">
        <f t="shared" si="347"/>
        <v>10/06/2020</v>
      </c>
      <c r="BF79" s="163" t="str">
        <f t="shared" ref="BF79" si="353">BF10</f>
        <v>30/06/2022</v>
      </c>
      <c r="BG79" s="163" t="str">
        <f t="shared" si="347"/>
        <v>15/03/2023</v>
      </c>
      <c r="BH79" s="163" t="str">
        <f t="shared" ref="BH79" si="354">BH10</f>
        <v>15/03/2028</v>
      </c>
      <c r="BI79" s="163" t="str">
        <f t="shared" si="347"/>
        <v>22/03/2013</v>
      </c>
      <c r="BJ79" s="163" t="str">
        <f t="shared" si="347"/>
        <v>15/06/2015</v>
      </c>
      <c r="BK79" s="163" t="str">
        <f t="shared" si="347"/>
        <v>15/06/2015</v>
      </c>
      <c r="BL79" s="163" t="str">
        <f t="shared" si="347"/>
        <v>22/03/2016</v>
      </c>
      <c r="BM79" s="163" t="str">
        <f t="shared" si="347"/>
        <v>25/10/2019</v>
      </c>
      <c r="BN79" s="163" t="str">
        <f t="shared" ref="BN79:BO79" si="355">BN10</f>
        <v>25/03/2022</v>
      </c>
      <c r="BO79" s="163" t="str">
        <f t="shared" si="355"/>
        <v>10/03/2023</v>
      </c>
      <c r="BP79" s="163" t="str">
        <f t="shared" si="347"/>
        <v>24/11/2014</v>
      </c>
      <c r="BQ79" s="163" t="str">
        <f t="shared" si="347"/>
        <v>11/07/2017</v>
      </c>
      <c r="BR79" s="163" t="str">
        <f t="shared" si="347"/>
        <v>21/04/2014</v>
      </c>
      <c r="BS79" s="163" t="str">
        <f t="shared" si="347"/>
        <v>10/03/2015</v>
      </c>
      <c r="BT79" s="163" t="str">
        <f t="shared" si="347"/>
        <v>4/03/2016</v>
      </c>
      <c r="BU79" s="163" t="str">
        <f t="shared" si="347"/>
        <v>24/10/2017</v>
      </c>
      <c r="BV79" s="163" t="str">
        <f t="shared" si="347"/>
        <v>25/02/2020</v>
      </c>
      <c r="BW79" s="163" t="str">
        <f t="shared" si="347"/>
        <v>20/10/2021</v>
      </c>
      <c r="BX79" s="163" t="str">
        <f t="shared" si="347"/>
        <v>25/02/2022</v>
      </c>
      <c r="BY79" s="163" t="str">
        <f t="shared" si="347"/>
        <v>7/03/2023</v>
      </c>
      <c r="BZ79" s="163" t="str">
        <f t="shared" ref="BZ79" si="356">BZ10</f>
        <v>19/06/2025</v>
      </c>
      <c r="CA79" s="163" t="str">
        <f t="shared" si="347"/>
        <v>16/03/2015</v>
      </c>
      <c r="CB79" s="163" t="str">
        <f t="shared" si="347"/>
        <v>16/03/2017</v>
      </c>
      <c r="CC79" s="163" t="str">
        <f t="shared" ref="CC79" si="357">CC10</f>
        <v>14/03/2023</v>
      </c>
      <c r="CD79" s="163" t="str">
        <f t="shared" si="347"/>
        <v>6/12/2019</v>
      </c>
      <c r="CE79" s="166" t="str">
        <f t="shared" si="347"/>
        <v>4/10/2021</v>
      </c>
    </row>
    <row r="80" spans="1:83" x14ac:dyDescent="0.25">
      <c r="B80" s="70"/>
      <c r="R80" s="71">
        <f t="shared" si="310"/>
        <v>42492</v>
      </c>
      <c r="S80" s="241" t="str">
        <f t="shared" ref="S80:S102" si="358">IF(S41="","",S41-(D41+(E41-D41)/($E$10-$D$10)*($S$10-$D$10)))</f>
        <v/>
      </c>
      <c r="T80" s="241">
        <f t="shared" ref="T80:T102" si="359">IF(T41="","",T41-(G41+(H41-G41)/($H$10-$G$10)*($T$10-$G$10)))</f>
        <v>0.95057432657724927</v>
      </c>
      <c r="U80" s="242">
        <f t="shared" ref="U80:U102" si="360">IF(U41="","",U41-(G41+(H41-G41)/($H$10-$G$10)*($U$10-$G$10)))</f>
        <v>0.76975480713517763</v>
      </c>
      <c r="V80" s="241">
        <f t="shared" ref="V80:V102" si="361">IF(V41="","",V41-(G41+(H41-G41)/($H$10-$G$10)*($V$10-$G$10)))</f>
        <v>0.76416431752146607</v>
      </c>
      <c r="W80" s="242">
        <f>IF(W41="","",W41-(I41+(J41-I41)/($J$10-$I$10)*($W$10-$I$10)))</f>
        <v>1.0926682234194209</v>
      </c>
      <c r="X80" s="217">
        <f>IF(X41="","",X41-(K41+(L41-K41)/($L$10-$K$10)*($X$10-$K$10)))</f>
        <v>1.2873259070714611</v>
      </c>
      <c r="Y80" s="217">
        <f>IF(Y41="","",Y41-(L41+(O41-L41)/($L$10-$K$10)*($Y$10-$K$10)))</f>
        <v>0.88193510293211919</v>
      </c>
      <c r="Z80" s="217" t="str">
        <f t="shared" ref="Z80:Z97" si="362">IF(Z41="","",Z41-(E41+(G41-E41)/($G$10-$E$10)*($Z$10-$E$10)))</f>
        <v/>
      </c>
      <c r="AA80" s="242">
        <f>IF(AA41="","",AA41-(F41+(G41-F41)/($G$10-$F$10)*($AA$10-$F$10)))</f>
        <v>0.94243656558701883</v>
      </c>
      <c r="AB80" s="217">
        <f>IF(AB41="","",AB41-(I41+(J41-I41)/($J$10-$I$10)*($AB$10-$I$10)))</f>
        <v>1.4012698730856208</v>
      </c>
      <c r="AC80" s="217">
        <f>IF(AC41="","",AC41-(J41+(K41-J41)/($K$10-$J$10)*($AC$10-$J$10)))</f>
        <v>1.491630926867106</v>
      </c>
      <c r="AD80" s="242">
        <f>IF(AD41="","",AD41-(K41+(L41-K41)/($L$10-$K$10)*($AD$10-$K$10)))</f>
        <v>1.5654814300714324</v>
      </c>
      <c r="AE80" s="242">
        <f t="shared" ref="AE80:AE102" si="363">IF(AE41="","",AE41-(K41+(L41-K41)/($L$10-$K$10)*($AE$10-$K$10)))</f>
        <v>1.8568131472142926</v>
      </c>
      <c r="AF80" s="243" t="str">
        <f t="shared" ref="AF80:AF102" si="364">IF(AF41="","",AF41-(C41+(G41-C41)/($G$10-$C$10)*($AF$10-$C$10)))</f>
        <v/>
      </c>
      <c r="AG80" s="242">
        <f t="shared" ref="AG80:AG102" si="365">IF(AG41="","",AG41-(G41+(H41-G41)/($H$10-$G$10)*($AG$10-$G$10)))</f>
        <v>0.99318251477467356</v>
      </c>
      <c r="AH80" s="242">
        <f t="shared" ref="AH80:AH102" si="366">IF(AH41="","",AH41-(H41+(I41-H41)/($I$10-$H$10)*($AH$10-$H$10)))</f>
        <v>1.3072814503022117</v>
      </c>
      <c r="AI80" s="242">
        <f t="shared" ref="AI80:AI102" si="367">IF(AI41="","",AI41-(I41+(J41-I41)/($J$10-$I$10)*($AI$10-$I$10)))</f>
        <v>1.4570005185390666</v>
      </c>
      <c r="AJ80" s="243">
        <f t="shared" ref="AJ80:AJ102" si="368">IF(AJ41="","",AJ41-(K41+(L41-K41)/($L$10-$K$10)*($AJ$10-$K$10)))</f>
        <v>1.8930536828571416</v>
      </c>
      <c r="AK80" s="242" t="str">
        <f t="shared" ref="AK80:AK102" si="369">IF(AK41="","",AK41-(C41+(D41-C41)/($D$10-$C$10)*($AK$10-$C$10)))</f>
        <v/>
      </c>
      <c r="AL80" s="242" t="str">
        <f t="shared" ref="AL80:AL102" si="370">IF(AL41="","",AL41-(C41+(D41-C41)/($D$10-$C$10)*($AL$10-$C$10)))</f>
        <v/>
      </c>
      <c r="AM80" s="242">
        <f t="shared" ref="AM80:AM102" si="371">IF(AM41="","",AM41-(J41+(K41-J41)/($K$10-$J$10)*($AM$10-$J$10)))</f>
        <v>1.5837442736076124</v>
      </c>
      <c r="AN80" s="242">
        <f t="shared" ref="AN80:AN102" si="372">IF(AN41="","",AN41-(K41+(L41-K41)/($L$10-$K$10)*($AN$10-$K$10)))</f>
        <v>1.7133129824999926</v>
      </c>
      <c r="AO80" s="242" t="str">
        <f>IF(AO41="","",AO41-(L41+(M41-L41)/($M$10-$L$10)*($AO$10-$L$10)))</f>
        <v/>
      </c>
      <c r="AP80" s="242" t="str">
        <f t="shared" ref="AP80:AP102" si="373">IF(AP41="","",AP41-(C41+(D41-C41)/($D$10-$C$10)*($AP$10-$C$10)))</f>
        <v/>
      </c>
      <c r="AQ80" s="242">
        <f t="shared" ref="AQ80:AQ102" si="374">IF(AQ41="","",AQ41-(G41+(H41-G41)/($H$10-$G$10)*($AQ$10-$G$10)))</f>
        <v>1.1052047395386189</v>
      </c>
      <c r="AR80" s="242">
        <f t="shared" ref="AR80:AR102" si="375">IF(AR41="","",AR41-(H41+(I41-H41)/($I$10-$H$10)*($AR$10-$H$10)))</f>
        <v>1.4593750735164579</v>
      </c>
      <c r="AS80" s="242">
        <f t="shared" ref="AS80:AS102" si="376">IF(AS41="","",AS41-(I41+(J41-I41)/($J$10-$I$10)*($AS$10-$I$10)))</f>
        <v>1.5764323110975735</v>
      </c>
      <c r="AT80" s="284">
        <f t="shared" ref="AT80:AT102" si="377">IF(AT41="","",AT41-(J41+(K41-J41)/($K$10-$J$10)*($AT$10-$J$10)))</f>
        <v>1.7445709051582421</v>
      </c>
      <c r="AU80" s="242">
        <f t="shared" ref="AU80:AU102" si="378">IF(AU41="","",AU41-(K41+(L41-K41)/($L$10-$K$10)*($AU$10-$K$10)))</f>
        <v>1.8014696917362913</v>
      </c>
      <c r="AV80" s="242"/>
      <c r="AW80" s="243" t="str">
        <f t="shared" ref="AW80:AW102" si="379">IF(AW41="","",AW41-(D41+(G41-D41)/($G$10-$D$10)*($AW$10-$D$10)))</f>
        <v/>
      </c>
      <c r="AX80" s="382">
        <f t="shared" ref="AX80:AX102" si="380">IF(AX41="","",AX41-(G41+(H41-G41)/($H$10-$G$10)*($AX$10-$G$10)))</f>
        <v>1.356254060764265</v>
      </c>
      <c r="AY80" s="382">
        <f t="shared" ref="AY80:AY100" si="381">IF(AY41="","",AY41-(H41+(I41-H41)/($I$10-$H$10)*($AY$10-$H$10)))</f>
        <v>1.4337626181318797</v>
      </c>
      <c r="AZ80" s="382">
        <f t="shared" ref="AZ80:AZ100" si="382">IF(AZ41="","",AZ41-(I41+(J41-I41)/($I$10-$H$10)*($AY$10-$H$10)))</f>
        <v>2.1643639468681655</v>
      </c>
      <c r="BA80" s="243">
        <f t="shared" ref="BA80:BA102" si="383">IF(BA41="","",BA41-(G41+(H41-G41)/($H$10-$G$10)*($BA$10-$G$10)))</f>
        <v>0.69482489116952362</v>
      </c>
      <c r="BB80" s="242">
        <f t="shared" ref="BB80:BB102" si="384">IF(BB41="","",BB41-(H41+(I41-H41)/($I$10-$H$10)*($BB$10-$H$10)))</f>
        <v>0.91627430769230322</v>
      </c>
      <c r="BC80" s="243">
        <f t="shared" ref="BC80:BC102" si="385">IF(BC41="","",BC41-(I41+(J41-I41)/($J$10-$I$10)*($BC$10-$I$10)))</f>
        <v>0.96700334680732558</v>
      </c>
      <c r="BD80" s="242">
        <f t="shared" ref="BD80:BD102" si="386">IF(BD41="","",BD41-(I41+(J41-I41)/($J$10-$I$10)*($BD$10-$I$10)))</f>
        <v>1.0100449273992522</v>
      </c>
      <c r="BE80" s="284">
        <f t="shared" ref="BE80:BE102" si="387">IF(BE41="","",BE41-(J41+(K41-J41)/($K$10-$J$10)*($BE$10-$J$10)))</f>
        <v>1.0292630635442999</v>
      </c>
      <c r="BF80" s="284">
        <f t="shared" ref="BF80:BF102" si="388">IF(BF41="","",BF41-(K41+(L41-K41)/($L$10-$K$10)*($BF$10-$K$10)))</f>
        <v>1.2882720291428509</v>
      </c>
      <c r="BG80" s="285">
        <f t="shared" ref="BG80:BG102" si="389">IF(BG41="","",BG41-(K41+(L41-K41)/($L$10-$K$10)*($BG$10-$K$10)))</f>
        <v>1.3888742462143164</v>
      </c>
      <c r="BH80" s="243"/>
      <c r="BI80" s="242"/>
      <c r="BJ80" s="241" t="str">
        <f t="shared" ref="BJ80:BJ102" si="390">IF(BJ41="","",BJ41-(D41+(G41-D41)/($G$10-$D$10)*($BJ$10-$D$10)))</f>
        <v/>
      </c>
      <c r="BK80" s="241" t="str">
        <f t="shared" ref="BK80:BK102" si="391">IF(BK41="","",BK41-(D41+(G41-D41)/($G$10-$D$10)*($BK$10-$D$10)))</f>
        <v/>
      </c>
      <c r="BL80" s="242" t="str">
        <f t="shared" ref="BL80:BL97" si="392">IF(BL41="","",BL41-(E41+(G41-E41)/($G$10-$E$10)*($BL$10-$E$10)))</f>
        <v/>
      </c>
      <c r="BM80" s="217">
        <f t="shared" ref="BM80:BM102" si="393">IF(BM41="","",BM41-(I41+(J41-I41)/($J$10-$I$10)*($BM$10-$I$10)))</f>
        <v>1.2148187251133624</v>
      </c>
      <c r="BN80" s="217">
        <f t="shared" ref="BN80:BN102" si="394">IF(BN41="","",BN41-(K41+(L41-K41)/($L$10-$K$10)*($BN$10-$K$10)))</f>
        <v>1.5729367040714552</v>
      </c>
      <c r="BO80" s="217">
        <f t="shared" ref="BO80:BO102" si="395">IF(BO41="","",BO41-(L41+(N41-L41)/($N$10-$L$10)*($BO$10-$L$10)))</f>
        <v>1.6500677922051668</v>
      </c>
      <c r="BP80" s="242" t="str">
        <f t="shared" ref="BP80:BP102" si="396">IF(BP41="","",BP41-(C41+(D41-C41)/($D$10-$C$10)*($BP$10-$C$10)))</f>
        <v/>
      </c>
      <c r="BQ80" s="243">
        <f t="shared" ref="BQ80:BQ102" si="397">IF(BQ41="","",BQ41-(G41+(H41-G41)/($H$10-$G$10)*($BQ$10-$G$10)))</f>
        <v>0.75734257115880155</v>
      </c>
      <c r="BR80" s="242" t="str">
        <f t="shared" ref="BR80:BR102" si="398">IF(BR41="","",BR41-(C41+(D41-C41)/($D$10-$C$10)*($BR$10-$C$10)))</f>
        <v/>
      </c>
      <c r="BS80" s="243" t="str">
        <f t="shared" ref="BS80:BS102" si="399">IF(BS41="","",BS41-(C41+(D41-C41)/($D$10-$C$10)*($BS$10-$C$10)))</f>
        <v/>
      </c>
      <c r="BT80" s="242" t="str">
        <f t="shared" ref="BT80:BT97" si="400">IF(BT41="","",BT41-(E41+(G41-E41)/($G$10-$E$10)*($BT$10-$E$10)))</f>
        <v/>
      </c>
      <c r="BU80" s="242">
        <f t="shared" ref="BU80:BU102" si="401">IF(BU41="","",BU41-(G41+(H41-G41)/($H$10-$G$10)*($BU$10-$G$10)))</f>
        <v>1.0590842181544997</v>
      </c>
      <c r="BV80" s="242">
        <f t="shared" ref="BV80:BV102" si="402">IF(BV41="","",BV41-(I41+(J41-I41)/($J$10-$I$10)*($BV$10-$I$10)))</f>
        <v>1.4636539894836238</v>
      </c>
      <c r="BW80" s="242">
        <f t="shared" ref="BW80:BW102" si="403">IF(BW41="","",BW41-(K41+(L41-K41)/($L$10-$K$10)*($BW$10-$K$10)))</f>
        <v>1.7285457967143025</v>
      </c>
      <c r="BX80" s="242">
        <f t="shared" ref="BX80:BX102" si="404">IF(BX41="","",BX41-(K41+(L41-K41)/($L$10-$K$10)*($BX$10-$K$10)))</f>
        <v>1.862411685571439</v>
      </c>
      <c r="BY80" s="242">
        <f t="shared" ref="BY80:BY98" si="405">IF(BY41="","",BY41-(K41+(N41-K41)/($N$10-$L$10)*($BZ$10-$L$10)))</f>
        <v>1.7450548797535794</v>
      </c>
      <c r="BZ80" s="242">
        <f t="shared" ref="BZ80:BZ98" si="406">IF(BZ41="","",BZ41-(L41+(N41-L41)/($N$10-$L$10)*($BZ$10-$L$10)))</f>
        <v>2.1955776610968516</v>
      </c>
      <c r="CA80" s="242" t="str">
        <f t="shared" ref="CA80:CA102" si="407">IF(CA41="","",CA41-(C41+(D41-C41)/($D$10-$C$10)*($CA$10-$C$10)))</f>
        <v/>
      </c>
      <c r="CB80" s="217">
        <f t="shared" ref="CB80:CB102" si="408">IF(CB41="","",CB41-(G41+(H41-G41)/($H$10-$G$10)*($CB$10-$G$10)))</f>
        <v>1.2208379270064555</v>
      </c>
      <c r="CC80" s="217">
        <f t="shared" ref="CC80:CC102" si="409">IF(CC41="","",CC41-(H41+(I41-H41)/($H$10-$G$10)*($CB$10-$G$10)))</f>
        <v>1.9968996905257375</v>
      </c>
      <c r="CD80" s="242">
        <f t="shared" ref="CD80:CD102" si="410">IF(CD41="","",CD41-(I41+(J41-I41)/($J$10-$I$10)*($CD$10-$I$10)))</f>
        <v>1.3690376879471216</v>
      </c>
      <c r="CE80" s="242">
        <f t="shared" ref="CE80:CE102" si="411">IF(CE41="","",CE41-(K41+(L41-K41)/($L$10-$K$10)*($CE$10-$K$10)))</f>
        <v>1.7396180643571659</v>
      </c>
    </row>
    <row r="81" spans="2:83" x14ac:dyDescent="0.25">
      <c r="B81" s="70"/>
      <c r="R81" s="71">
        <f t="shared" si="310"/>
        <v>42493</v>
      </c>
      <c r="S81" s="241" t="str">
        <f t="shared" si="358"/>
        <v/>
      </c>
      <c r="T81" s="215">
        <f>IF(T42="","",T42-(G42+(H42-G42)/($H$10-$G$10)*($T$10-$G$10)))</f>
        <v>0.92332020329400333</v>
      </c>
      <c r="U81" s="216">
        <f t="shared" si="360"/>
        <v>0.71592935513949429</v>
      </c>
      <c r="V81" s="215">
        <f t="shared" si="361"/>
        <v>0.7624656541094228</v>
      </c>
      <c r="W81" s="216">
        <f t="shared" ref="W81:W102" si="412">IF(W42="","",W42-(I42+(J42-I42)/($J$10-$I$10)*($W$10-$I$10)))</f>
        <v>1.1152719061209067</v>
      </c>
      <c r="X81" s="217">
        <f t="shared" ref="X81:X102" si="413">IF(X42="","",X42-(K42+(L42-K42)/($L$10-$K$10)*($X$10-$K$10)))</f>
        <v>1.2965812397678391</v>
      </c>
      <c r="Y81" s="217">
        <f t="shared" ref="Y81:Y101" si="414">IF(Y42="","",Y42-(L42+(O42-L42)/($L$10-$K$10)*($Y$10-$K$10)))</f>
        <v>0.88818694713927293</v>
      </c>
      <c r="Z81" s="217" t="str">
        <f t="shared" si="362"/>
        <v/>
      </c>
      <c r="AA81" s="242">
        <f t="shared" ref="AA81:AA102" si="415">IF(AA42="","",AA42-(F42+(G42-F42)/($G$10-$F$10)*($AA$10-$F$10)))</f>
        <v>0.89269371829306055</v>
      </c>
      <c r="AB81" s="217">
        <f t="shared" ref="AB81:AB102" si="416">IF(AB42="","",AB42-(I42+(J42-I42)/($J$10-$I$10)*($AB$10-$I$10)))</f>
        <v>1.4317967853715632</v>
      </c>
      <c r="AC81" s="217">
        <f t="shared" ref="AC81:AC102" si="417">IF(AC42="","",AC42-(J42+(K42-J42)/($K$10-$J$10)*($AC$10-$J$10)))</f>
        <v>1.5275039916772215</v>
      </c>
      <c r="AD81" s="242">
        <f t="shared" ref="AD81:AD102" si="418">IF(AD42="","",AD42-(K42+(L42-K42)/($L$10-$K$10)*($AD$10-$K$10)))</f>
        <v>1.5996647595178413</v>
      </c>
      <c r="AE81" s="216">
        <f t="shared" si="363"/>
        <v>1.888523555678558</v>
      </c>
      <c r="AF81" s="218" t="str">
        <f t="shared" si="364"/>
        <v/>
      </c>
      <c r="AG81" s="216">
        <f t="shared" si="365"/>
        <v>0.91822091060086164</v>
      </c>
      <c r="AH81" s="216">
        <f t="shared" si="366"/>
        <v>1.3316354942308082</v>
      </c>
      <c r="AI81" s="216">
        <f t="shared" si="367"/>
        <v>1.4941617096914306</v>
      </c>
      <c r="AJ81" s="243">
        <f t="shared" si="368"/>
        <v>1.9390728682142955</v>
      </c>
      <c r="AK81" s="242" t="str">
        <f t="shared" si="369"/>
        <v/>
      </c>
      <c r="AL81" s="242" t="str">
        <f t="shared" si="370"/>
        <v/>
      </c>
      <c r="AM81" s="216">
        <f t="shared" si="371"/>
        <v>1.6167156001898664</v>
      </c>
      <c r="AN81" s="216">
        <f t="shared" si="372"/>
        <v>1.7103546000000192</v>
      </c>
      <c r="AO81" s="242" t="str">
        <f t="shared" ref="AO81:AO102" si="419">IF(AO42="","",AO42-(L42+(M42-L42)/($M$10-$L$10)*($AO$10-$L$10)))</f>
        <v/>
      </c>
      <c r="AP81" s="242" t="str">
        <f t="shared" si="373"/>
        <v/>
      </c>
      <c r="AQ81" s="216">
        <f t="shared" si="374"/>
        <v>1.0721985828969909</v>
      </c>
      <c r="AR81" s="216">
        <f t="shared" si="375"/>
        <v>1.4757079292307735</v>
      </c>
      <c r="AS81" s="216">
        <f t="shared" si="376"/>
        <v>1.5835263019428214</v>
      </c>
      <c r="AT81" s="242">
        <f t="shared" si="377"/>
        <v>1.7892092189557141</v>
      </c>
      <c r="AU81" s="242">
        <f t="shared" si="378"/>
        <v>1.8339302168140961</v>
      </c>
      <c r="AV81" s="216"/>
      <c r="AW81" s="243" t="str">
        <f t="shared" si="379"/>
        <v/>
      </c>
      <c r="AX81" s="382">
        <f t="shared" si="380"/>
        <v>1.3500807018726131</v>
      </c>
      <c r="AY81" s="382">
        <f t="shared" si="381"/>
        <v>1.45794242884618</v>
      </c>
      <c r="AZ81" s="382">
        <f t="shared" si="382"/>
        <v>2.2086634737912054</v>
      </c>
      <c r="BA81" s="218">
        <f t="shared" si="383"/>
        <v>0.65139842771459211</v>
      </c>
      <c r="BB81" s="216">
        <f t="shared" si="384"/>
        <v>0.93763322019234741</v>
      </c>
      <c r="BC81" s="218">
        <f t="shared" si="385"/>
        <v>0.995201013539043</v>
      </c>
      <c r="BD81" s="216">
        <f t="shared" si="386"/>
        <v>1.0396026876511364</v>
      </c>
      <c r="BE81" s="242">
        <f t="shared" si="387"/>
        <v>1.1009225486075889</v>
      </c>
      <c r="BF81" s="242">
        <f t="shared" si="388"/>
        <v>1.3429186651607194</v>
      </c>
      <c r="BG81" s="217">
        <f t="shared" si="389"/>
        <v>1.4184602355535691</v>
      </c>
      <c r="BH81" s="218"/>
      <c r="BI81" s="216"/>
      <c r="BJ81" s="241" t="str">
        <f t="shared" si="390"/>
        <v/>
      </c>
      <c r="BK81" s="241" t="str">
        <f t="shared" si="391"/>
        <v/>
      </c>
      <c r="BL81" s="242" t="str">
        <f t="shared" si="392"/>
        <v/>
      </c>
      <c r="BM81" s="217">
        <f t="shared" si="393"/>
        <v>1.2442882073299768</v>
      </c>
      <c r="BN81" s="217">
        <f t="shared" si="394"/>
        <v>1.5846992293928444</v>
      </c>
      <c r="BO81" s="217">
        <f t="shared" si="395"/>
        <v>1.6732285387487384</v>
      </c>
      <c r="BP81" s="242" t="str">
        <f t="shared" si="396"/>
        <v/>
      </c>
      <c r="BQ81" s="218">
        <f t="shared" si="397"/>
        <v>0.74052560690987956</v>
      </c>
      <c r="BR81" s="242" t="str">
        <f t="shared" si="398"/>
        <v/>
      </c>
      <c r="BS81" s="243" t="str">
        <f t="shared" si="399"/>
        <v/>
      </c>
      <c r="BT81" s="242" t="str">
        <f t="shared" si="400"/>
        <v/>
      </c>
      <c r="BU81" s="216">
        <f t="shared" si="401"/>
        <v>1.0601721690879731</v>
      </c>
      <c r="BV81" s="216">
        <f t="shared" si="402"/>
        <v>1.5314402057745609</v>
      </c>
      <c r="BW81" s="242">
        <f t="shared" si="403"/>
        <v>1.7533611821785748</v>
      </c>
      <c r="BX81" s="216">
        <f t="shared" si="404"/>
        <v>1.8792710698928903</v>
      </c>
      <c r="BY81" s="242">
        <f t="shared" si="405"/>
        <v>1.7857877684616974</v>
      </c>
      <c r="BZ81" s="242">
        <f t="shared" si="406"/>
        <v>2.2235414051608311</v>
      </c>
      <c r="CA81" s="242" t="str">
        <f t="shared" si="407"/>
        <v/>
      </c>
      <c r="CB81" s="217">
        <f t="shared" si="408"/>
        <v>1.1846517529828549</v>
      </c>
      <c r="CC81" s="217">
        <f t="shared" si="409"/>
        <v>2.1005713496459282</v>
      </c>
      <c r="CD81" s="216">
        <f t="shared" si="410"/>
        <v>1.3620898255793579</v>
      </c>
      <c r="CE81" s="216">
        <f t="shared" si="411"/>
        <v>1.752168624964296</v>
      </c>
    </row>
    <row r="82" spans="2:83" x14ac:dyDescent="0.25">
      <c r="B82" s="70"/>
      <c r="R82" s="71">
        <f t="shared" si="310"/>
        <v>42494</v>
      </c>
      <c r="S82" s="241" t="str">
        <f t="shared" si="358"/>
        <v/>
      </c>
      <c r="T82" s="215">
        <f t="shared" si="359"/>
        <v>0.95380899357297633</v>
      </c>
      <c r="U82" s="216">
        <f t="shared" si="360"/>
        <v>0.79470083437768935</v>
      </c>
      <c r="V82" s="215">
        <f t="shared" si="361"/>
        <v>0.78415909974247278</v>
      </c>
      <c r="W82" s="216">
        <f t="shared" si="412"/>
        <v>1.1172293270025211</v>
      </c>
      <c r="X82" s="217">
        <f t="shared" si="413"/>
        <v>1.3196461112714073</v>
      </c>
      <c r="Y82" s="217">
        <f t="shared" si="414"/>
        <v>0.93887752123212742</v>
      </c>
      <c r="Z82" s="217" t="str">
        <f t="shared" si="362"/>
        <v/>
      </c>
      <c r="AA82" s="242">
        <f t="shared" si="415"/>
        <v>0.93129720946242633</v>
      </c>
      <c r="AB82" s="217">
        <f t="shared" si="416"/>
        <v>1.428632201309834</v>
      </c>
      <c r="AC82" s="217">
        <f t="shared" si="417"/>
        <v>1.5315439410759462</v>
      </c>
      <c r="AD82" s="242">
        <f t="shared" si="418"/>
        <v>1.6127408663714493</v>
      </c>
      <c r="AE82" s="216">
        <f t="shared" si="363"/>
        <v>1.8938825955143148</v>
      </c>
      <c r="AF82" s="218" t="str">
        <f t="shared" si="364"/>
        <v/>
      </c>
      <c r="AG82" s="216">
        <f t="shared" si="365"/>
        <v>1.0121080952038843</v>
      </c>
      <c r="AH82" s="216">
        <f t="shared" si="366"/>
        <v>1.3245109677857343</v>
      </c>
      <c r="AI82" s="216">
        <f t="shared" si="367"/>
        <v>1.4928674969206086</v>
      </c>
      <c r="AJ82" s="243">
        <f t="shared" si="368"/>
        <v>1.9290870668571833</v>
      </c>
      <c r="AK82" s="242" t="str">
        <f t="shared" si="369"/>
        <v/>
      </c>
      <c r="AL82" s="242" t="str">
        <f t="shared" si="370"/>
        <v/>
      </c>
      <c r="AM82" s="216">
        <f t="shared" si="371"/>
        <v>1.5994430068670695</v>
      </c>
      <c r="AN82" s="216">
        <f t="shared" si="372"/>
        <v>1.7332835324999962</v>
      </c>
      <c r="AO82" s="242" t="str">
        <f t="shared" si="419"/>
        <v/>
      </c>
      <c r="AP82" s="242" t="str">
        <f t="shared" si="373"/>
        <v/>
      </c>
      <c r="AQ82" s="216">
        <f t="shared" si="374"/>
        <v>1.1249825155364972</v>
      </c>
      <c r="AR82" s="216">
        <f t="shared" si="375"/>
        <v>1.4812865396428596</v>
      </c>
      <c r="AS82" s="216">
        <f t="shared" si="376"/>
        <v>1.5852273491815239</v>
      </c>
      <c r="AT82" s="242">
        <f t="shared" si="377"/>
        <v>1.7880741209809909</v>
      </c>
      <c r="AU82" s="242">
        <f t="shared" si="378"/>
        <v>1.8355841199417511</v>
      </c>
      <c r="AV82" s="216"/>
      <c r="AW82" s="243" t="str">
        <f t="shared" si="379"/>
        <v/>
      </c>
      <c r="AX82" s="382">
        <f t="shared" si="380"/>
        <v>1.4081898226269911</v>
      </c>
      <c r="AY82" s="382">
        <f t="shared" si="381"/>
        <v>1.4484279021428379</v>
      </c>
      <c r="AZ82" s="382">
        <f t="shared" si="382"/>
        <v>2.2057509799999986</v>
      </c>
      <c r="BA82" s="218">
        <f t="shared" si="383"/>
        <v>0.7116304659656878</v>
      </c>
      <c r="BB82" s="216">
        <f t="shared" si="384"/>
        <v>0.92226525750001009</v>
      </c>
      <c r="BC82" s="218">
        <f t="shared" si="385"/>
        <v>0.99243260705291014</v>
      </c>
      <c r="BD82" s="216">
        <f t="shared" si="386"/>
        <v>1.0421013337531604</v>
      </c>
      <c r="BE82" s="242">
        <f t="shared" si="387"/>
        <v>1.102000605474649</v>
      </c>
      <c r="BF82" s="242">
        <f t="shared" si="388"/>
        <v>1.3239273140428742</v>
      </c>
      <c r="BG82" s="217">
        <f t="shared" si="389"/>
        <v>1.4219477033143244</v>
      </c>
      <c r="BH82" s="218"/>
      <c r="BI82" s="216"/>
      <c r="BJ82" s="241" t="str">
        <f t="shared" si="390"/>
        <v/>
      </c>
      <c r="BK82" s="241" t="str">
        <f t="shared" si="391"/>
        <v/>
      </c>
      <c r="BL82" s="242" t="str">
        <f t="shared" si="392"/>
        <v/>
      </c>
      <c r="BM82" s="217">
        <f t="shared" si="393"/>
        <v>1.2438603945277249</v>
      </c>
      <c r="BN82" s="217">
        <f t="shared" si="394"/>
        <v>1.6059645891714198</v>
      </c>
      <c r="BO82" s="217">
        <f t="shared" si="395"/>
        <v>1.6827274370066259</v>
      </c>
      <c r="BP82" s="242" t="str">
        <f t="shared" si="396"/>
        <v/>
      </c>
      <c r="BQ82" s="218">
        <f t="shared" si="397"/>
        <v>0.77988059609440397</v>
      </c>
      <c r="BR82" s="242" t="str">
        <f t="shared" si="398"/>
        <v/>
      </c>
      <c r="BS82" s="243" t="str">
        <f t="shared" si="399"/>
        <v/>
      </c>
      <c r="BT82" s="242" t="str">
        <f t="shared" si="400"/>
        <v/>
      </c>
      <c r="BU82" s="216">
        <f t="shared" si="401"/>
        <v>1.0847420621458812</v>
      </c>
      <c r="BV82" s="216">
        <f t="shared" si="402"/>
        <v>1.5348909854848798</v>
      </c>
      <c r="BW82" s="242">
        <f t="shared" si="403"/>
        <v>1.7626911664142764</v>
      </c>
      <c r="BX82" s="216">
        <f t="shared" si="404"/>
        <v>1.9013745004714457</v>
      </c>
      <c r="BY82" s="242">
        <f t="shared" si="405"/>
        <v>1.786233507037974</v>
      </c>
      <c r="BZ82" s="242">
        <f t="shared" si="406"/>
        <v>2.2406170922108091</v>
      </c>
      <c r="CA82" s="242" t="str">
        <f t="shared" si="407"/>
        <v/>
      </c>
      <c r="CB82" s="217">
        <f t="shared" si="408"/>
        <v>1.2086765484227713</v>
      </c>
      <c r="CC82" s="217">
        <f t="shared" si="409"/>
        <v>2.0194715572639192</v>
      </c>
      <c r="CD82" s="216">
        <f t="shared" si="410"/>
        <v>1.3952229027204193</v>
      </c>
      <c r="CE82" s="216">
        <f t="shared" si="411"/>
        <v>1.7726493171571138</v>
      </c>
    </row>
    <row r="83" spans="2:83" x14ac:dyDescent="0.25">
      <c r="B83" s="70"/>
      <c r="R83" s="71">
        <f t="shared" si="310"/>
        <v>42495</v>
      </c>
      <c r="S83" s="241" t="str">
        <f t="shared" si="358"/>
        <v/>
      </c>
      <c r="T83" s="215">
        <f t="shared" si="359"/>
        <v>0.95287455269315124</v>
      </c>
      <c r="U83" s="216">
        <f t="shared" si="360"/>
        <v>0.77931501908798717</v>
      </c>
      <c r="V83" s="215">
        <f t="shared" si="361"/>
        <v>0.78705359505364614</v>
      </c>
      <c r="W83" s="216">
        <f t="shared" si="412"/>
        <v>1.1121113207997513</v>
      </c>
      <c r="X83" s="217">
        <f t="shared" si="413"/>
        <v>1.3177470059250038</v>
      </c>
      <c r="Y83" s="217">
        <f t="shared" si="414"/>
        <v>0.96494511929642979</v>
      </c>
      <c r="Z83" s="217" t="str">
        <f t="shared" si="362"/>
        <v/>
      </c>
      <c r="AA83" s="242">
        <f t="shared" si="415"/>
        <v>0.97293218165007866</v>
      </c>
      <c r="AB83" s="217">
        <f t="shared" si="416"/>
        <v>1.4268896933689965</v>
      </c>
      <c r="AC83" s="217">
        <f t="shared" si="417"/>
        <v>1.5275825161898822</v>
      </c>
      <c r="AD83" s="242">
        <f t="shared" si="418"/>
        <v>1.6209015785750083</v>
      </c>
      <c r="AE83" s="216">
        <f t="shared" si="363"/>
        <v>1.9056191809500351</v>
      </c>
      <c r="AF83" s="218" t="str">
        <f t="shared" si="364"/>
        <v/>
      </c>
      <c r="AG83" s="216">
        <f t="shared" si="365"/>
        <v>1.0031774131866928</v>
      </c>
      <c r="AH83" s="216">
        <f t="shared" si="366"/>
        <v>1.3202137474285687</v>
      </c>
      <c r="AI83" s="216">
        <f t="shared" si="367"/>
        <v>1.4906368210579211</v>
      </c>
      <c r="AJ83" s="243">
        <f t="shared" si="368"/>
        <v>1.9407618485000171</v>
      </c>
      <c r="AK83" s="242" t="str">
        <f t="shared" si="369"/>
        <v/>
      </c>
      <c r="AL83" s="242" t="str">
        <f t="shared" si="370"/>
        <v/>
      </c>
      <c r="AM83" s="216">
        <f t="shared" si="371"/>
        <v>1.5974453889177291</v>
      </c>
      <c r="AN83" s="216">
        <f t="shared" si="372"/>
        <v>1.7319738499999904</v>
      </c>
      <c r="AO83" s="242" t="str">
        <f t="shared" si="419"/>
        <v/>
      </c>
      <c r="AP83" s="242" t="str">
        <f t="shared" si="373"/>
        <v/>
      </c>
      <c r="AQ83" s="216">
        <f t="shared" si="374"/>
        <v>1.1142871725965624</v>
      </c>
      <c r="AR83" s="216">
        <f t="shared" si="375"/>
        <v>1.4811668457142781</v>
      </c>
      <c r="AS83" s="216">
        <f t="shared" si="376"/>
        <v>1.5805781359061175</v>
      </c>
      <c r="AT83" s="242">
        <f t="shared" si="377"/>
        <v>1.7849487592025381</v>
      </c>
      <c r="AU83" s="242">
        <f t="shared" si="378"/>
        <v>1.8389491534488132</v>
      </c>
      <c r="AV83" s="216"/>
      <c r="AW83" s="243" t="str">
        <f t="shared" si="379"/>
        <v/>
      </c>
      <c r="AX83" s="382">
        <f t="shared" si="380"/>
        <v>1.3766649309242456</v>
      </c>
      <c r="AY83" s="382">
        <f t="shared" si="381"/>
        <v>1.4476760532142636</v>
      </c>
      <c r="AZ83" s="382">
        <f t="shared" si="382"/>
        <v>2.195078169478045</v>
      </c>
      <c r="BA83" s="218">
        <f t="shared" si="383"/>
        <v>0.70502639667381528</v>
      </c>
      <c r="BB83" s="216">
        <f t="shared" si="384"/>
        <v>0.91637328749997282</v>
      </c>
      <c r="BC83" s="218">
        <f t="shared" si="385"/>
        <v>0.98787070679472899</v>
      </c>
      <c r="BD83" s="216">
        <f t="shared" si="386"/>
        <v>1.0344916741246908</v>
      </c>
      <c r="BE83" s="242">
        <f t="shared" si="387"/>
        <v>1.0960163764367201</v>
      </c>
      <c r="BF83" s="242">
        <f t="shared" si="388"/>
        <v>1.3319383659749877</v>
      </c>
      <c r="BG83" s="217">
        <f t="shared" si="389"/>
        <v>1.4349877295249924</v>
      </c>
      <c r="BH83" s="218"/>
      <c r="BI83" s="216"/>
      <c r="BJ83" s="241" t="str">
        <f t="shared" si="390"/>
        <v/>
      </c>
      <c r="BK83" s="241" t="str">
        <f t="shared" si="391"/>
        <v/>
      </c>
      <c r="BL83" s="242" t="str">
        <f t="shared" si="392"/>
        <v/>
      </c>
      <c r="BM83" s="217">
        <f t="shared" si="393"/>
        <v>1.2349226137972225</v>
      </c>
      <c r="BN83" s="217">
        <f t="shared" si="394"/>
        <v>1.6122801946500056</v>
      </c>
      <c r="BO83" s="217">
        <f t="shared" si="395"/>
        <v>1.6957956997563639</v>
      </c>
      <c r="BP83" s="242" t="str">
        <f t="shared" si="396"/>
        <v/>
      </c>
      <c r="BQ83" s="218">
        <f t="shared" si="397"/>
        <v>0.77389505789697832</v>
      </c>
      <c r="BR83" s="242" t="str">
        <f t="shared" si="398"/>
        <v/>
      </c>
      <c r="BS83" s="243" t="str">
        <f t="shared" si="399"/>
        <v/>
      </c>
      <c r="BT83" s="242" t="str">
        <f t="shared" si="400"/>
        <v/>
      </c>
      <c r="BU83" s="216">
        <f t="shared" si="401"/>
        <v>1.0846889678862657</v>
      </c>
      <c r="BV83" s="216">
        <f t="shared" si="402"/>
        <v>1.5338854677015412</v>
      </c>
      <c r="BW83" s="242">
        <f t="shared" si="403"/>
        <v>1.7636756035500181</v>
      </c>
      <c r="BX83" s="216">
        <f t="shared" si="404"/>
        <v>1.9058484703499872</v>
      </c>
      <c r="BY83" s="242">
        <f t="shared" si="405"/>
        <v>1.7965432557101169</v>
      </c>
      <c r="BZ83" s="242">
        <f t="shared" si="406"/>
        <v>2.2575327432152847</v>
      </c>
      <c r="CA83" s="242" t="str">
        <f t="shared" si="407"/>
        <v/>
      </c>
      <c r="CB83" s="217">
        <f t="shared" si="408"/>
        <v>1.1923793312661117</v>
      </c>
      <c r="CC83" s="217">
        <f t="shared" si="409"/>
        <v>2.0013680511480576</v>
      </c>
      <c r="CD83" s="216">
        <f t="shared" si="410"/>
        <v>1.3950374037279563</v>
      </c>
      <c r="CE83" s="216">
        <f t="shared" si="411"/>
        <v>1.774212456449979</v>
      </c>
    </row>
    <row r="84" spans="2:83" x14ac:dyDescent="0.25">
      <c r="B84" s="70"/>
      <c r="R84" s="71">
        <f t="shared" si="310"/>
        <v>42496</v>
      </c>
      <c r="S84" s="241" t="str">
        <f t="shared" si="358"/>
        <v/>
      </c>
      <c r="T84" s="215">
        <f t="shared" si="359"/>
        <v>0.93575786134119898</v>
      </c>
      <c r="U84" s="216">
        <f t="shared" si="360"/>
        <v>0.7577840004721299</v>
      </c>
      <c r="V84" s="215">
        <f t="shared" si="361"/>
        <v>0.77403046467809933</v>
      </c>
      <c r="W84" s="216">
        <f>IF(W45="","",W45-(I45+(J45-I45)/($J$10-$I$10)*($W$10-$I$10)))</f>
        <v>1.0985214841750386</v>
      </c>
      <c r="X84" s="217">
        <f t="shared" si="413"/>
        <v>1.3092024019392898</v>
      </c>
      <c r="Y84" s="217">
        <f t="shared" si="414"/>
        <v>0.973712795885743</v>
      </c>
      <c r="Z84" s="217" t="str">
        <f t="shared" si="362"/>
        <v/>
      </c>
      <c r="AA84" s="242">
        <f t="shared" si="415"/>
        <v>0.92224784330549037</v>
      </c>
      <c r="AB84" s="217">
        <f t="shared" si="416"/>
        <v>1.4114605085327301</v>
      </c>
      <c r="AC84" s="217">
        <f t="shared" si="417"/>
        <v>1.5155434601075699</v>
      </c>
      <c r="AD84" s="242">
        <f t="shared" si="418"/>
        <v>1.6156125759892825</v>
      </c>
      <c r="AE84" s="216">
        <f t="shared" si="363"/>
        <v>1.9022579802928821</v>
      </c>
      <c r="AF84" s="218" t="str">
        <f t="shared" si="364"/>
        <v/>
      </c>
      <c r="AG84" s="216">
        <f t="shared" si="365"/>
        <v>0.98903948587981239</v>
      </c>
      <c r="AH84" s="216">
        <f t="shared" si="366"/>
        <v>1.3034590311922996</v>
      </c>
      <c r="AI84" s="216">
        <f t="shared" si="367"/>
        <v>1.4762798922354801</v>
      </c>
      <c r="AJ84" s="243">
        <f t="shared" si="368"/>
        <v>1.9383817555714509</v>
      </c>
      <c r="AK84" s="242" t="str">
        <f t="shared" si="369"/>
        <v/>
      </c>
      <c r="AL84" s="242" t="str">
        <f t="shared" si="370"/>
        <v/>
      </c>
      <c r="AM84" s="216">
        <f t="shared" si="371"/>
        <v>1.5932143419366849</v>
      </c>
      <c r="AN84" s="216">
        <f t="shared" si="372"/>
        <v>1.7241069725000502</v>
      </c>
      <c r="AO84" s="242" t="str">
        <f t="shared" si="419"/>
        <v/>
      </c>
      <c r="AP84" s="242" t="str">
        <f t="shared" si="373"/>
        <v/>
      </c>
      <c r="AQ84" s="216">
        <f t="shared" si="374"/>
        <v>1.097439486920619</v>
      </c>
      <c r="AR84" s="216">
        <f t="shared" si="375"/>
        <v>1.4713512401923223</v>
      </c>
      <c r="AS84" s="216">
        <f t="shared" si="376"/>
        <v>1.5645895587849994</v>
      </c>
      <c r="AT84" s="242">
        <f t="shared" si="377"/>
        <v>1.7690495748480939</v>
      </c>
      <c r="AU84" s="242">
        <f t="shared" si="378"/>
        <v>1.8301570055670457</v>
      </c>
      <c r="AV84" s="216"/>
      <c r="AW84" s="243" t="str">
        <f t="shared" si="379"/>
        <v/>
      </c>
      <c r="AX84" s="382">
        <f t="shared" si="380"/>
        <v>1.3655088799006818</v>
      </c>
      <c r="AY84" s="382">
        <f t="shared" si="381"/>
        <v>1.4330818390384468</v>
      </c>
      <c r="AZ84" s="382">
        <f t="shared" si="382"/>
        <v>2.1697973646153597</v>
      </c>
      <c r="BA84" s="218">
        <f t="shared" si="383"/>
        <v>0.68779807995707243</v>
      </c>
      <c r="BB84" s="216">
        <f t="shared" si="384"/>
        <v>0.89870465807693023</v>
      </c>
      <c r="BC84" s="218">
        <f t="shared" si="385"/>
        <v>0.97338869017628138</v>
      </c>
      <c r="BD84" s="216">
        <f t="shared" si="386"/>
        <v>1.0217027733437991</v>
      </c>
      <c r="BE84" s="242">
        <f t="shared" si="387"/>
        <v>1.0797708997974746</v>
      </c>
      <c r="BF84" s="242">
        <f t="shared" si="388"/>
        <v>1.3188266690035544</v>
      </c>
      <c r="BG84" s="217">
        <f t="shared" si="389"/>
        <v>1.422764813067857</v>
      </c>
      <c r="BH84" s="218"/>
      <c r="BI84" s="216"/>
      <c r="BJ84" s="241" t="str">
        <f t="shared" si="390"/>
        <v/>
      </c>
      <c r="BK84" s="241" t="str">
        <f t="shared" si="391"/>
        <v/>
      </c>
      <c r="BL84" s="242" t="str">
        <f t="shared" si="392"/>
        <v/>
      </c>
      <c r="BM84" s="217">
        <f t="shared" si="393"/>
        <v>1.2081098034256659</v>
      </c>
      <c r="BN84" s="217">
        <f t="shared" si="394"/>
        <v>1.599944816264331</v>
      </c>
      <c r="BO84" s="217">
        <f>IF(BO45="","",BO45-(L45+(N45-L45)/($N$10-$L$10)*($BO$10-$L$10)))</f>
        <v>1.6888720931632539</v>
      </c>
      <c r="BP84" s="242" t="str">
        <f t="shared" si="396"/>
        <v/>
      </c>
      <c r="BQ84" s="218">
        <f t="shared" si="397"/>
        <v>0.76016739261800659</v>
      </c>
      <c r="BR84" s="242" t="str">
        <f t="shared" si="398"/>
        <v/>
      </c>
      <c r="BS84" s="243" t="str">
        <f t="shared" si="399"/>
        <v/>
      </c>
      <c r="BT84" s="242" t="str">
        <f t="shared" si="400"/>
        <v/>
      </c>
      <c r="BU84" s="216">
        <f t="shared" si="401"/>
        <v>1.075176737682384</v>
      </c>
      <c r="BV84" s="216">
        <f t="shared" si="402"/>
        <v>1.5221153599495874</v>
      </c>
      <c r="BW84" s="242">
        <f t="shared" si="403"/>
        <v>1.7576192529928614</v>
      </c>
      <c r="BX84" s="216">
        <f t="shared" si="404"/>
        <v>1.8991654551643058</v>
      </c>
      <c r="BY84" s="242">
        <f t="shared" si="405"/>
        <v>1.7900748453661768</v>
      </c>
      <c r="BZ84" s="242">
        <f t="shared" si="406"/>
        <v>2.2514546049537758</v>
      </c>
      <c r="CA84" s="242" t="str">
        <f t="shared" si="407"/>
        <v/>
      </c>
      <c r="CB84" s="217">
        <f t="shared" si="408"/>
        <v>1.1814089749034258</v>
      </c>
      <c r="CC84" s="217">
        <f t="shared" si="409"/>
        <v>1.9560919270922648</v>
      </c>
      <c r="CD84" s="216">
        <f t="shared" si="410"/>
        <v>1.381045809067968</v>
      </c>
      <c r="CE84" s="216">
        <f t="shared" si="411"/>
        <v>1.7669471152214249</v>
      </c>
    </row>
    <row r="85" spans="2:83" x14ac:dyDescent="0.25">
      <c r="B85" s="70"/>
      <c r="R85" s="71">
        <f t="shared" si="310"/>
        <v>42499</v>
      </c>
      <c r="S85" s="241" t="str">
        <f t="shared" si="358"/>
        <v/>
      </c>
      <c r="T85" s="215">
        <f t="shared" si="359"/>
        <v>0.93091168673821256</v>
      </c>
      <c r="U85" s="216">
        <f t="shared" si="360"/>
        <v>0.7641958917918279</v>
      </c>
      <c r="V85" s="215">
        <f t="shared" si="361"/>
        <v>0.75772287298283247</v>
      </c>
      <c r="W85" s="216">
        <f t="shared" si="412"/>
        <v>1.0886694222922029</v>
      </c>
      <c r="X85" s="217">
        <f t="shared" si="413"/>
        <v>1.3043711435285177</v>
      </c>
      <c r="Y85" s="217">
        <f t="shared" si="414"/>
        <v>0.9776607768571357</v>
      </c>
      <c r="Z85" s="217" t="str">
        <f t="shared" si="362"/>
        <v/>
      </c>
      <c r="AA85" s="242">
        <f t="shared" si="415"/>
        <v>0.96179263087423372</v>
      </c>
      <c r="AB85" s="217">
        <f t="shared" si="416"/>
        <v>1.3986293669395229</v>
      </c>
      <c r="AC85" s="217">
        <f t="shared" si="417"/>
        <v>1.5093940249620039</v>
      </c>
      <c r="AD85" s="242">
        <f t="shared" si="418"/>
        <v>1.6331334683285847</v>
      </c>
      <c r="AE85" s="216">
        <f t="shared" si="363"/>
        <v>1.9142339821857015</v>
      </c>
      <c r="AF85" s="218" t="str">
        <f t="shared" si="364"/>
        <v/>
      </c>
      <c r="AG85" s="216">
        <f t="shared" si="365"/>
        <v>0.9952192561802633</v>
      </c>
      <c r="AH85" s="216">
        <f t="shared" si="366"/>
        <v>1.287367737269264</v>
      </c>
      <c r="AI85" s="216">
        <f t="shared" si="367"/>
        <v>1.4698571927959412</v>
      </c>
      <c r="AJ85" s="243">
        <f t="shared" si="368"/>
        <v>1.950341769142856</v>
      </c>
      <c r="AK85" s="242" t="str">
        <f t="shared" si="369"/>
        <v/>
      </c>
      <c r="AL85" s="242" t="str">
        <f t="shared" si="370"/>
        <v/>
      </c>
      <c r="AM85" s="216">
        <f t="shared" si="371"/>
        <v>1.590155029316457</v>
      </c>
      <c r="AN85" s="216">
        <f t="shared" si="372"/>
        <v>1.7201919374999486</v>
      </c>
      <c r="AO85" s="242">
        <f t="shared" si="419"/>
        <v>2.3663235020895788</v>
      </c>
      <c r="AP85" s="242" t="str">
        <f t="shared" si="373"/>
        <v/>
      </c>
      <c r="AQ85" s="216">
        <f t="shared" si="374"/>
        <v>1.0894991408690942</v>
      </c>
      <c r="AR85" s="216">
        <f t="shared" si="375"/>
        <v>1.3942422882692265</v>
      </c>
      <c r="AS85" s="216">
        <f t="shared" si="376"/>
        <v>1.5263917679698946</v>
      </c>
      <c r="AT85" s="242">
        <f t="shared" si="377"/>
        <v>1.7650224847594966</v>
      </c>
      <c r="AU85" s="242">
        <f t="shared" si="378"/>
        <v>1.8303199579172507</v>
      </c>
      <c r="AV85" s="216"/>
      <c r="AW85" s="243" t="str">
        <f t="shared" si="379"/>
        <v/>
      </c>
      <c r="AX85" s="382">
        <f t="shared" si="380"/>
        <v>1.3457150057727962</v>
      </c>
      <c r="AY85" s="382">
        <f t="shared" si="381"/>
        <v>1.4169978386538364</v>
      </c>
      <c r="AZ85" s="382">
        <f t="shared" si="382"/>
        <v>2.1733965037912188</v>
      </c>
      <c r="BA85" s="218">
        <f t="shared" si="383"/>
        <v>0.68660084256435949</v>
      </c>
      <c r="BB85" s="216">
        <f t="shared" si="384"/>
        <v>0.88259179730770354</v>
      </c>
      <c r="BC85" s="218">
        <f t="shared" si="385"/>
        <v>0.96027111313602864</v>
      </c>
      <c r="BD85" s="216">
        <f t="shared" si="386"/>
        <v>1.0111368028652139</v>
      </c>
      <c r="BE85" s="242">
        <f t="shared" si="387"/>
        <v>1.0746447905126661</v>
      </c>
      <c r="BF85" s="242">
        <f t="shared" si="388"/>
        <v>1.3241241965571131</v>
      </c>
      <c r="BG85" s="217">
        <f t="shared" si="389"/>
        <v>1.4357735215857188</v>
      </c>
      <c r="BH85" s="218"/>
      <c r="BI85" s="216"/>
      <c r="BJ85" s="241" t="str">
        <f t="shared" si="390"/>
        <v/>
      </c>
      <c r="BK85" s="241" t="str">
        <f t="shared" si="391"/>
        <v/>
      </c>
      <c r="BL85" s="242" t="str">
        <f t="shared" si="392"/>
        <v/>
      </c>
      <c r="BM85" s="217">
        <f t="shared" si="393"/>
        <v>1.1971418152141076</v>
      </c>
      <c r="BN85" s="217">
        <f t="shared" si="394"/>
        <v>1.6032700877285593</v>
      </c>
      <c r="BO85" s="217">
        <f t="shared" si="395"/>
        <v>1.7003655084522782</v>
      </c>
      <c r="BP85" s="242" t="str">
        <f t="shared" si="396"/>
        <v/>
      </c>
      <c r="BQ85" s="218">
        <f t="shared" si="397"/>
        <v>0.7347306435729668</v>
      </c>
      <c r="BR85" s="242" t="str">
        <f t="shared" si="398"/>
        <v/>
      </c>
      <c r="BS85" s="243" t="str">
        <f t="shared" si="399"/>
        <v/>
      </c>
      <c r="BT85" s="242" t="str">
        <f t="shared" si="400"/>
        <v/>
      </c>
      <c r="BU85" s="216">
        <f t="shared" si="401"/>
        <v>1.0511921234764188</v>
      </c>
      <c r="BV85" s="216">
        <f t="shared" si="402"/>
        <v>1.5139804487468642</v>
      </c>
      <c r="BW85" s="242">
        <f t="shared" si="403"/>
        <v>1.7532650653856883</v>
      </c>
      <c r="BX85" s="216">
        <f t="shared" si="404"/>
        <v>1.8961139801285438</v>
      </c>
      <c r="BY85" s="242">
        <f t="shared" si="405"/>
        <v>1.7778565737970391</v>
      </c>
      <c r="BZ85" s="242">
        <f t="shared" si="406"/>
        <v>2.2659960209788026</v>
      </c>
      <c r="CA85" s="242" t="str">
        <f t="shared" si="407"/>
        <v/>
      </c>
      <c r="CB85" s="217">
        <f t="shared" si="408"/>
        <v>1.1666408213948762</v>
      </c>
      <c r="CC85" s="217">
        <f t="shared" si="409"/>
        <v>1.914549283454924</v>
      </c>
      <c r="CD85" s="216">
        <f t="shared" si="410"/>
        <v>1.3720658630667608</v>
      </c>
      <c r="CE85" s="216">
        <f t="shared" si="411"/>
        <v>1.7654901535428382</v>
      </c>
    </row>
    <row r="86" spans="2:83" x14ac:dyDescent="0.25">
      <c r="B86" s="70"/>
      <c r="R86" s="71">
        <f t="shared" si="310"/>
        <v>42500</v>
      </c>
      <c r="S86" s="241" t="str">
        <f t="shared" si="358"/>
        <v/>
      </c>
      <c r="T86" s="215">
        <f t="shared" si="359"/>
        <v>0.91648026284334616</v>
      </c>
      <c r="U86" s="216">
        <f t="shared" si="360"/>
        <v>0.74122131060087071</v>
      </c>
      <c r="V86" s="215">
        <f t="shared" si="361"/>
        <v>0.76296582481759989</v>
      </c>
      <c r="W86" s="216">
        <f t="shared" si="412"/>
        <v>1.087763758772021</v>
      </c>
      <c r="X86" s="217">
        <f t="shared" si="413"/>
        <v>1.2991119562143032</v>
      </c>
      <c r="Y86" s="217">
        <f t="shared" si="414"/>
        <v>0.96712158908570611</v>
      </c>
      <c r="Z86" s="217" t="str">
        <f t="shared" si="362"/>
        <v/>
      </c>
      <c r="AA86" s="242">
        <f t="shared" si="415"/>
        <v>0.93035473975577343</v>
      </c>
      <c r="AB86" s="217">
        <f t="shared" si="416"/>
        <v>1.3974157264609119</v>
      </c>
      <c r="AC86" s="217">
        <f t="shared" si="417"/>
        <v>1.5064631920189542</v>
      </c>
      <c r="AD86" s="242">
        <f t="shared" si="418"/>
        <v>1.6256046577143204</v>
      </c>
      <c r="AE86" s="216">
        <f t="shared" si="363"/>
        <v>1.9107330841428714</v>
      </c>
      <c r="AF86" s="218" t="str">
        <f t="shared" si="364"/>
        <v/>
      </c>
      <c r="AG86" s="216">
        <f t="shared" si="365"/>
        <v>0.9929316881652297</v>
      </c>
      <c r="AH86" s="216">
        <f t="shared" si="366"/>
        <v>1.2820451189560367</v>
      </c>
      <c r="AI86" s="216">
        <f t="shared" si="367"/>
        <v>1.4676785674307053</v>
      </c>
      <c r="AJ86" s="243">
        <f t="shared" si="368"/>
        <v>1.9458077285714319</v>
      </c>
      <c r="AK86" s="242" t="str">
        <f t="shared" si="369"/>
        <v/>
      </c>
      <c r="AL86" s="242" t="str">
        <f t="shared" si="370"/>
        <v/>
      </c>
      <c r="AM86" s="216">
        <f t="shared" si="371"/>
        <v>1.5881674413417675</v>
      </c>
      <c r="AN86" s="216">
        <f t="shared" si="372"/>
        <v>1.7127798400000005</v>
      </c>
      <c r="AO86" s="242">
        <f t="shared" si="419"/>
        <v>2.3906143502907011</v>
      </c>
      <c r="AP86" s="242" t="str">
        <f t="shared" si="373"/>
        <v/>
      </c>
      <c r="AQ86" s="216">
        <f t="shared" si="374"/>
        <v>1.0888471601716696</v>
      </c>
      <c r="AR86" s="216">
        <f t="shared" si="375"/>
        <v>1.4410331521703075</v>
      </c>
      <c r="AS86" s="216">
        <f t="shared" si="376"/>
        <v>1.5104907000529226</v>
      </c>
      <c r="AT86" s="242">
        <f t="shared" si="377"/>
        <v>1.7608919336202393</v>
      </c>
      <c r="AU86" s="242">
        <f t="shared" si="378"/>
        <v>1.8219871075320251</v>
      </c>
      <c r="AV86" s="216"/>
      <c r="AW86" s="243" t="str">
        <f t="shared" si="379"/>
        <v/>
      </c>
      <c r="AX86" s="382">
        <f t="shared" si="380"/>
        <v>1.2884985439043066</v>
      </c>
      <c r="AY86" s="382">
        <f t="shared" si="381"/>
        <v>1.4106478023626456</v>
      </c>
      <c r="AZ86" s="382">
        <f t="shared" si="382"/>
        <v>2.1605917611538388</v>
      </c>
      <c r="BA86" s="218">
        <f t="shared" si="383"/>
        <v>0.68525693880899619</v>
      </c>
      <c r="BB86" s="216">
        <f t="shared" si="384"/>
        <v>0.87806732365382034</v>
      </c>
      <c r="BC86" s="218">
        <f t="shared" si="385"/>
        <v>0.96146543671282148</v>
      </c>
      <c r="BD86" s="216">
        <f t="shared" si="386"/>
        <v>1.0123408478400218</v>
      </c>
      <c r="BE86" s="242">
        <f t="shared" si="387"/>
        <v>1.0717201514936594</v>
      </c>
      <c r="BF86" s="242">
        <f t="shared" si="388"/>
        <v>1.3210266674285696</v>
      </c>
      <c r="BG86" s="217">
        <f t="shared" si="389"/>
        <v>1.433400126142871</v>
      </c>
      <c r="BH86" s="218"/>
      <c r="BI86" s="216"/>
      <c r="BJ86" s="241" t="str">
        <f t="shared" si="390"/>
        <v/>
      </c>
      <c r="BK86" s="241" t="str">
        <f t="shared" si="391"/>
        <v/>
      </c>
      <c r="BL86" s="242" t="str">
        <f t="shared" si="392"/>
        <v/>
      </c>
      <c r="BM86" s="217">
        <f t="shared" si="393"/>
        <v>1.1977733589924129</v>
      </c>
      <c r="BN86" s="217">
        <f t="shared" si="394"/>
        <v>1.5978046972142663</v>
      </c>
      <c r="BO86" s="217">
        <f t="shared" si="395"/>
        <v>1.6967378859028086</v>
      </c>
      <c r="BP86" s="242" t="str">
        <f t="shared" si="396"/>
        <v/>
      </c>
      <c r="BQ86" s="218">
        <f t="shared" si="397"/>
        <v>0.73427890765021253</v>
      </c>
      <c r="BR86" s="242" t="str">
        <f t="shared" si="398"/>
        <v/>
      </c>
      <c r="BS86" s="243" t="str">
        <f t="shared" si="399"/>
        <v/>
      </c>
      <c r="BT86" s="242" t="str">
        <f t="shared" si="400"/>
        <v/>
      </c>
      <c r="BU86" s="216">
        <f t="shared" si="401"/>
        <v>1.0527013206866975</v>
      </c>
      <c r="BV86" s="216">
        <f t="shared" si="402"/>
        <v>1.5142579098677396</v>
      </c>
      <c r="BW86" s="242">
        <f t="shared" si="403"/>
        <v>1.7544557701428576</v>
      </c>
      <c r="BX86" s="216">
        <f t="shared" si="404"/>
        <v>1.8884717792142802</v>
      </c>
      <c r="BY86" s="242">
        <f t="shared" si="405"/>
        <v>1.7703404509805041</v>
      </c>
      <c r="BZ86" s="242">
        <f t="shared" si="406"/>
        <v>2.2685151829791184</v>
      </c>
      <c r="CA86" s="242" t="str">
        <f t="shared" si="407"/>
        <v/>
      </c>
      <c r="CB86" s="217">
        <f t="shared" si="408"/>
        <v>1.1737934966952976</v>
      </c>
      <c r="CC86" s="217">
        <f t="shared" si="409"/>
        <v>1.9052050413089896</v>
      </c>
      <c r="CD86" s="216">
        <f t="shared" si="410"/>
        <v>1.3424346588035059</v>
      </c>
      <c r="CE86" s="216">
        <f t="shared" si="411"/>
        <v>1.7605170180714556</v>
      </c>
    </row>
    <row r="87" spans="2:83" x14ac:dyDescent="0.25">
      <c r="B87" s="70"/>
      <c r="R87" s="71">
        <f t="shared" si="310"/>
        <v>42501</v>
      </c>
      <c r="S87" s="241" t="str">
        <f t="shared" si="358"/>
        <v/>
      </c>
      <c r="T87" s="215">
        <f t="shared" si="359"/>
        <v>0.92641555956006139</v>
      </c>
      <c r="U87" s="216">
        <f t="shared" si="360"/>
        <v>0.75133497860512888</v>
      </c>
      <c r="V87" s="215">
        <f t="shared" si="361"/>
        <v>0.79755073890557915</v>
      </c>
      <c r="W87" s="216">
        <f t="shared" si="412"/>
        <v>1.0916560472228771</v>
      </c>
      <c r="X87" s="217">
        <f t="shared" si="413"/>
        <v>1.2923222588749717</v>
      </c>
      <c r="Y87" s="217">
        <f t="shared" si="414"/>
        <v>0.97201277985713341</v>
      </c>
      <c r="Z87" s="217" t="str">
        <f t="shared" si="362"/>
        <v/>
      </c>
      <c r="AA87" s="242">
        <f t="shared" si="415"/>
        <v>0.95064507508985896</v>
      </c>
      <c r="AB87" s="217">
        <f t="shared" si="416"/>
        <v>1.4012482959193862</v>
      </c>
      <c r="AC87" s="217">
        <f t="shared" si="417"/>
        <v>1.5141418959493316</v>
      </c>
      <c r="AD87" s="242">
        <f t="shared" si="418"/>
        <v>1.6267396886249763</v>
      </c>
      <c r="AE87" s="216">
        <f t="shared" si="363"/>
        <v>1.9032460392499631</v>
      </c>
      <c r="AF87" s="218" t="str">
        <f t="shared" si="364"/>
        <v/>
      </c>
      <c r="AG87" s="216">
        <f t="shared" si="365"/>
        <v>0.97758768649142702</v>
      </c>
      <c r="AH87" s="216">
        <f t="shared" si="366"/>
        <v>1.2834585857142762</v>
      </c>
      <c r="AI87" s="216">
        <f t="shared" si="367"/>
        <v>1.4738168037279298</v>
      </c>
      <c r="AJ87" s="243">
        <f t="shared" si="368"/>
        <v>1.9393169549999767</v>
      </c>
      <c r="AK87" s="242" t="str">
        <f t="shared" si="369"/>
        <v/>
      </c>
      <c r="AL87" s="242" t="str">
        <f t="shared" si="370"/>
        <v/>
      </c>
      <c r="AM87" s="216">
        <f t="shared" si="371"/>
        <v>1.5947800670885934</v>
      </c>
      <c r="AN87" s="216">
        <f t="shared" si="372"/>
        <v>1.7180860274999876</v>
      </c>
      <c r="AO87" s="242">
        <f t="shared" si="419"/>
        <v>2.3779900831019112</v>
      </c>
      <c r="AP87" s="242" t="str">
        <f t="shared" si="373"/>
        <v/>
      </c>
      <c r="AQ87" s="216">
        <f t="shared" si="374"/>
        <v>1.0877832935300562</v>
      </c>
      <c r="AR87" s="216">
        <f t="shared" si="375"/>
        <v>1.4474189103571202</v>
      </c>
      <c r="AS87" s="216">
        <f t="shared" si="376"/>
        <v>1.4977586271751036</v>
      </c>
      <c r="AT87" s="242">
        <f t="shared" si="377"/>
        <v>1.767455741012621</v>
      </c>
      <c r="AU87" s="242">
        <f t="shared" si="378"/>
        <v>1.8238234496955812</v>
      </c>
      <c r="AV87" s="216"/>
      <c r="AW87" s="243" t="str">
        <f t="shared" si="379"/>
        <v/>
      </c>
      <c r="AX87" s="382">
        <f t="shared" si="380"/>
        <v>1.3384032665345127</v>
      </c>
      <c r="AY87" s="382">
        <f t="shared" si="381"/>
        <v>1.4139355428571325</v>
      </c>
      <c r="AZ87" s="382">
        <f t="shared" si="382"/>
        <v>2.1484387378296197</v>
      </c>
      <c r="BA87" s="218">
        <f t="shared" si="383"/>
        <v>0.68020333535407529</v>
      </c>
      <c r="BB87" s="216">
        <f t="shared" si="384"/>
        <v>0.87973836749996615</v>
      </c>
      <c r="BC87" s="218">
        <f t="shared" si="385"/>
        <v>0.9935124041813399</v>
      </c>
      <c r="BD87" s="216">
        <f t="shared" si="386"/>
        <v>1.016142687153653</v>
      </c>
      <c r="BE87" s="242">
        <f t="shared" si="387"/>
        <v>1.0782438546835387</v>
      </c>
      <c r="BF87" s="242">
        <f t="shared" si="388"/>
        <v>1.32042824712497</v>
      </c>
      <c r="BG87" s="217">
        <f t="shared" si="389"/>
        <v>1.4280193028749828</v>
      </c>
      <c r="BH87" s="218"/>
      <c r="BI87" s="216"/>
      <c r="BJ87" s="241" t="str">
        <f t="shared" si="390"/>
        <v/>
      </c>
      <c r="BK87" s="241" t="str">
        <f t="shared" si="391"/>
        <v/>
      </c>
      <c r="BL87" s="242" t="str">
        <f t="shared" si="392"/>
        <v/>
      </c>
      <c r="BM87" s="217">
        <f t="shared" si="393"/>
        <v>1.1995251944521161</v>
      </c>
      <c r="BN87" s="217">
        <f t="shared" si="394"/>
        <v>1.5990277147499747</v>
      </c>
      <c r="BO87" s="217">
        <f t="shared" si="395"/>
        <v>1.6979091382861533</v>
      </c>
      <c r="BP87" s="242" t="str">
        <f t="shared" si="396"/>
        <v/>
      </c>
      <c r="BQ87" s="218">
        <f t="shared" si="397"/>
        <v>0.73514897090132303</v>
      </c>
      <c r="BR87" s="242" t="str">
        <f t="shared" si="398"/>
        <v/>
      </c>
      <c r="BS87" s="243" t="str">
        <f t="shared" si="399"/>
        <v/>
      </c>
      <c r="BT87" s="242" t="str">
        <f t="shared" si="400"/>
        <v/>
      </c>
      <c r="BU87" s="216">
        <f t="shared" si="401"/>
        <v>1.0561193416202039</v>
      </c>
      <c r="BV87" s="216">
        <f t="shared" si="402"/>
        <v>1.5204393591624434</v>
      </c>
      <c r="BW87" s="242">
        <f t="shared" si="403"/>
        <v>1.7557066857500145</v>
      </c>
      <c r="BX87" s="216">
        <f t="shared" si="404"/>
        <v>1.8893622102499825</v>
      </c>
      <c r="BY87" s="242">
        <f t="shared" si="405"/>
        <v>1.7625074014630262</v>
      </c>
      <c r="BZ87" s="242">
        <f t="shared" si="406"/>
        <v>2.2515384908367753</v>
      </c>
      <c r="CA87" s="242" t="str">
        <f t="shared" si="407"/>
        <v/>
      </c>
      <c r="CB87" s="217">
        <f t="shared" si="408"/>
        <v>1.1646870051716567</v>
      </c>
      <c r="CC87" s="217">
        <f t="shared" si="409"/>
        <v>1.8981450446352062</v>
      </c>
      <c r="CD87" s="216">
        <f t="shared" si="410"/>
        <v>1.3321108782556168</v>
      </c>
      <c r="CE87" s="216">
        <f t="shared" si="411"/>
        <v>1.7635994242499833</v>
      </c>
    </row>
    <row r="88" spans="2:83" x14ac:dyDescent="0.25">
      <c r="B88" s="70"/>
      <c r="R88" s="71">
        <f t="shared" si="310"/>
        <v>42502</v>
      </c>
      <c r="S88" s="241" t="str">
        <f t="shared" si="358"/>
        <v/>
      </c>
      <c r="T88" s="215">
        <f t="shared" si="359"/>
        <v>0.93748943845494814</v>
      </c>
      <c r="U88" s="216">
        <f t="shared" si="360"/>
        <v>0.75626066979615381</v>
      </c>
      <c r="V88" s="215">
        <f t="shared" si="361"/>
        <v>0.77562624207082509</v>
      </c>
      <c r="W88" s="216">
        <f t="shared" si="412"/>
        <v>1.1182129610327229</v>
      </c>
      <c r="X88" s="217">
        <f t="shared" si="413"/>
        <v>1.3096514156464223</v>
      </c>
      <c r="Y88" s="217">
        <f t="shared" si="414"/>
        <v>0.9944931256571734</v>
      </c>
      <c r="Z88" s="217" t="str">
        <f t="shared" si="362"/>
        <v/>
      </c>
      <c r="AA88" s="242">
        <f t="shared" si="415"/>
        <v>0.95975395667058727</v>
      </c>
      <c r="AB88" s="217">
        <f t="shared" si="416"/>
        <v>1.4275465195276991</v>
      </c>
      <c r="AC88" s="217">
        <f t="shared" si="417"/>
        <v>1.5390318546835426</v>
      </c>
      <c r="AD88" s="242">
        <f t="shared" si="418"/>
        <v>1.6483664094964152</v>
      </c>
      <c r="AE88" s="216">
        <f t="shared" si="363"/>
        <v>1.9259412167642789</v>
      </c>
      <c r="AF88" s="218" t="str">
        <f t="shared" si="364"/>
        <v/>
      </c>
      <c r="AG88" s="216">
        <f t="shared" si="365"/>
        <v>0.99618867700641367</v>
      </c>
      <c r="AH88" s="216">
        <f t="shared" si="366"/>
        <v>1.3089036255989219</v>
      </c>
      <c r="AI88" s="216">
        <f t="shared" si="367"/>
        <v>1.4988738799684942</v>
      </c>
      <c r="AJ88" s="243">
        <f t="shared" si="368"/>
        <v>1.9620242318571384</v>
      </c>
      <c r="AK88" s="242" t="str">
        <f t="shared" si="369"/>
        <v/>
      </c>
      <c r="AL88" s="242" t="str">
        <f t="shared" si="370"/>
        <v/>
      </c>
      <c r="AM88" s="216">
        <f t="shared" si="371"/>
        <v>1.619623524303778</v>
      </c>
      <c r="AN88" s="216">
        <f t="shared" si="372"/>
        <v>1.7416284600000109</v>
      </c>
      <c r="AO88" s="242">
        <f t="shared" si="419"/>
        <v>2.3731510229582602</v>
      </c>
      <c r="AP88" s="242" t="str">
        <f t="shared" si="373"/>
        <v/>
      </c>
      <c r="AQ88" s="216">
        <f t="shared" si="374"/>
        <v>1.1040409717274691</v>
      </c>
      <c r="AR88" s="216">
        <f t="shared" si="375"/>
        <v>1.4144020707417413</v>
      </c>
      <c r="AS88" s="216">
        <f t="shared" si="376"/>
        <v>1.5241716980901638</v>
      </c>
      <c r="AT88" s="242">
        <f t="shared" si="377"/>
        <v>1.7953124038290866</v>
      </c>
      <c r="AU88" s="242">
        <f t="shared" si="378"/>
        <v>1.8461779391531774</v>
      </c>
      <c r="AV88" s="216"/>
      <c r="AW88" s="243" t="str">
        <f t="shared" si="379"/>
        <v/>
      </c>
      <c r="AX88" s="382">
        <f t="shared" si="380"/>
        <v>1.3567885957512908</v>
      </c>
      <c r="AY88" s="382">
        <f t="shared" si="381"/>
        <v>1.4387320584340579</v>
      </c>
      <c r="AZ88" s="382">
        <f t="shared" si="382"/>
        <v>2.1715049270604285</v>
      </c>
      <c r="BA88" s="218">
        <f t="shared" si="383"/>
        <v>0.69657952660944522</v>
      </c>
      <c r="BB88" s="216">
        <f t="shared" si="384"/>
        <v>0.905261438653854</v>
      </c>
      <c r="BC88" s="218">
        <f t="shared" si="385"/>
        <v>1.0142232666876336</v>
      </c>
      <c r="BD88" s="216">
        <f t="shared" si="386"/>
        <v>1.0424473337909381</v>
      </c>
      <c r="BE88" s="242">
        <f t="shared" si="387"/>
        <v>1.1019697592721118</v>
      </c>
      <c r="BF88" s="242">
        <f t="shared" si="388"/>
        <v>1.342722914667851</v>
      </c>
      <c r="BG88" s="217">
        <f t="shared" si="389"/>
        <v>1.4475553651892725</v>
      </c>
      <c r="BH88" s="218"/>
      <c r="BI88" s="216"/>
      <c r="BJ88" s="241" t="str">
        <f t="shared" si="390"/>
        <v/>
      </c>
      <c r="BK88" s="241" t="str">
        <f t="shared" si="391"/>
        <v/>
      </c>
      <c r="BL88" s="242" t="str">
        <f t="shared" si="392"/>
        <v/>
      </c>
      <c r="BM88" s="217">
        <f t="shared" si="393"/>
        <v>1.2226799413602101</v>
      </c>
      <c r="BN88" s="217">
        <f t="shared" si="394"/>
        <v>1.6206297179214251</v>
      </c>
      <c r="BO88" s="217">
        <f t="shared" si="395"/>
        <v>1.7208908455403247</v>
      </c>
      <c r="BP88" s="242" t="str">
        <f t="shared" si="396"/>
        <v/>
      </c>
      <c r="BQ88" s="218">
        <f t="shared" si="397"/>
        <v>0.75797894682403744</v>
      </c>
      <c r="BR88" s="242" t="str">
        <f t="shared" si="398"/>
        <v/>
      </c>
      <c r="BS88" s="243" t="str">
        <f t="shared" si="399"/>
        <v/>
      </c>
      <c r="BT88" s="242" t="str">
        <f t="shared" si="400"/>
        <v/>
      </c>
      <c r="BU88" s="216">
        <f t="shared" si="401"/>
        <v>1.0712410769098719</v>
      </c>
      <c r="BV88" s="216">
        <f t="shared" si="402"/>
        <v>1.5445943463034792</v>
      </c>
      <c r="BW88" s="242">
        <f t="shared" si="403"/>
        <v>1.7737045076642839</v>
      </c>
      <c r="BX88" s="216">
        <f t="shared" si="404"/>
        <v>1.9100727017214205</v>
      </c>
      <c r="BY88" s="242">
        <f t="shared" si="405"/>
        <v>1.7833285990622776</v>
      </c>
      <c r="BZ88" s="242">
        <f t="shared" si="406"/>
        <v>2.2653883477070331</v>
      </c>
      <c r="CA88" s="242" t="str">
        <f t="shared" si="407"/>
        <v/>
      </c>
      <c r="CB88" s="217">
        <f t="shared" si="408"/>
        <v>1.1860689823712569</v>
      </c>
      <c r="CC88" s="217">
        <f t="shared" si="409"/>
        <v>1.9119041055364954</v>
      </c>
      <c r="CD88" s="216">
        <f t="shared" si="410"/>
        <v>1.3596798803652179</v>
      </c>
      <c r="CE88" s="216">
        <f t="shared" si="411"/>
        <v>1.7857226109071425</v>
      </c>
    </row>
    <row r="89" spans="2:83" x14ac:dyDescent="0.25">
      <c r="B89" s="70"/>
      <c r="R89" s="71">
        <f t="shared" si="310"/>
        <v>42503</v>
      </c>
      <c r="S89" s="241" t="str">
        <f t="shared" si="358"/>
        <v/>
      </c>
      <c r="T89" s="215">
        <f t="shared" si="359"/>
        <v>0.92111014149142623</v>
      </c>
      <c r="U89" s="216">
        <f t="shared" si="360"/>
        <v>0.74095606698496708</v>
      </c>
      <c r="V89" s="215">
        <f t="shared" si="361"/>
        <v>0.75703829694207769</v>
      </c>
      <c r="W89" s="216">
        <f t="shared" si="412"/>
        <v>1.1035009560453171</v>
      </c>
      <c r="X89" s="217">
        <f t="shared" si="413"/>
        <v>1.2999600253857144</v>
      </c>
      <c r="Y89" s="217">
        <f t="shared" si="414"/>
        <v>0.99962675932856504</v>
      </c>
      <c r="Z89" s="217" t="str">
        <f t="shared" si="362"/>
        <v/>
      </c>
      <c r="AA89" s="242">
        <f t="shared" si="415"/>
        <v>0.94146461370542056</v>
      </c>
      <c r="AB89" s="217">
        <f t="shared" si="416"/>
        <v>1.4126392060768227</v>
      </c>
      <c r="AC89" s="217">
        <f t="shared" si="417"/>
        <v>1.524133164569605</v>
      </c>
      <c r="AD89" s="242">
        <f t="shared" si="418"/>
        <v>1.6367465596856898</v>
      </c>
      <c r="AE89" s="216">
        <f t="shared" si="363"/>
        <v>1.93018807425711</v>
      </c>
      <c r="AF89" s="218" t="str">
        <f t="shared" si="364"/>
        <v/>
      </c>
      <c r="AG89" s="216">
        <f t="shared" si="365"/>
        <v>0.97716491335836597</v>
      </c>
      <c r="AH89" s="216">
        <f t="shared" si="366"/>
        <v>1.2918179185219749</v>
      </c>
      <c r="AI89" s="216">
        <f t="shared" si="367"/>
        <v>1.4844894270717415</v>
      </c>
      <c r="AJ89" s="243">
        <f t="shared" si="368"/>
        <v>1.9672452334285588</v>
      </c>
      <c r="AK89" s="242" t="str">
        <f t="shared" si="369"/>
        <v/>
      </c>
      <c r="AL89" s="242" t="str">
        <f t="shared" si="370"/>
        <v/>
      </c>
      <c r="AM89" s="216">
        <f t="shared" si="371"/>
        <v>1.6057170897531376</v>
      </c>
      <c r="AN89" s="216">
        <f t="shared" si="372"/>
        <v>1.7316497100000161</v>
      </c>
      <c r="AO89" s="242">
        <f t="shared" si="419"/>
        <v>2.3578623650444364</v>
      </c>
      <c r="AP89" s="242" t="str">
        <f t="shared" si="373"/>
        <v/>
      </c>
      <c r="AQ89" s="216">
        <f t="shared" si="374"/>
        <v>1.0842465494956901</v>
      </c>
      <c r="AR89" s="216">
        <f t="shared" si="375"/>
        <v>1.430513192664832</v>
      </c>
      <c r="AS89" s="216">
        <f t="shared" si="376"/>
        <v>1.5074873421328321</v>
      </c>
      <c r="AT89" s="242">
        <f t="shared" si="377"/>
        <v>1.7813780331075653</v>
      </c>
      <c r="AU89" s="242">
        <f t="shared" si="378"/>
        <v>1.8408762519892901</v>
      </c>
      <c r="AV89" s="216"/>
      <c r="AW89" s="243" t="str">
        <f t="shared" si="379"/>
        <v/>
      </c>
      <c r="AX89" s="382">
        <f t="shared" si="380"/>
        <v>1.3374522779463498</v>
      </c>
      <c r="AY89" s="382">
        <f t="shared" si="381"/>
        <v>1.4208050163186767</v>
      </c>
      <c r="AZ89" s="382">
        <f t="shared" si="382"/>
        <v>2.1601719222527316</v>
      </c>
      <c r="BA89" s="218">
        <f t="shared" si="383"/>
        <v>0.67834587959228676</v>
      </c>
      <c r="BB89" s="216">
        <f t="shared" si="384"/>
        <v>0.88836743942305363</v>
      </c>
      <c r="BC89" s="218">
        <f t="shared" si="385"/>
        <v>0.99596051945211617</v>
      </c>
      <c r="BD89" s="216">
        <f t="shared" si="386"/>
        <v>1.0285888250566853</v>
      </c>
      <c r="BE89" s="242">
        <f t="shared" si="387"/>
        <v>1.0900622083100995</v>
      </c>
      <c r="BF89" s="242">
        <f t="shared" si="388"/>
        <v>1.3397527027714156</v>
      </c>
      <c r="BG89" s="217">
        <f t="shared" si="389"/>
        <v>1.4549988896571397</v>
      </c>
      <c r="BH89" s="218"/>
      <c r="BI89" s="216"/>
      <c r="BJ89" s="241" t="str">
        <f t="shared" si="390"/>
        <v/>
      </c>
      <c r="BK89" s="241" t="str">
        <f t="shared" si="391"/>
        <v/>
      </c>
      <c r="BL89" s="242" t="str">
        <f t="shared" si="392"/>
        <v/>
      </c>
      <c r="BM89" s="217">
        <f t="shared" si="393"/>
        <v>1.197560396498726</v>
      </c>
      <c r="BN89" s="217">
        <f t="shared" si="394"/>
        <v>1.6142756000857346</v>
      </c>
      <c r="BO89" s="217">
        <f t="shared" si="395"/>
        <v>1.7148104157595525</v>
      </c>
      <c r="BP89" s="242" t="str">
        <f t="shared" si="396"/>
        <v/>
      </c>
      <c r="BQ89" s="218">
        <f t="shared" si="397"/>
        <v>0.72818040987122012</v>
      </c>
      <c r="BR89" s="242" t="str">
        <f t="shared" si="398"/>
        <v/>
      </c>
      <c r="BS89" s="243" t="str">
        <f t="shared" si="399"/>
        <v/>
      </c>
      <c r="BT89" s="242" t="str">
        <f t="shared" si="400"/>
        <v/>
      </c>
      <c r="BU89" s="216">
        <f t="shared" si="401"/>
        <v>1.0475187779828592</v>
      </c>
      <c r="BV89" s="216">
        <f t="shared" si="402"/>
        <v>1.5333381287279235</v>
      </c>
      <c r="BW89" s="242">
        <f t="shared" si="403"/>
        <v>1.7686269754571606</v>
      </c>
      <c r="BX89" s="216">
        <f t="shared" si="404"/>
        <v>1.9081486684857114</v>
      </c>
      <c r="BY89" s="242">
        <f t="shared" si="405"/>
        <v>1.7797445606228797</v>
      </c>
      <c r="BZ89" s="242">
        <f t="shared" si="406"/>
        <v>2.2727224209239965</v>
      </c>
      <c r="CA89" s="242" t="str">
        <f t="shared" si="407"/>
        <v/>
      </c>
      <c r="CB89" s="217">
        <f t="shared" si="408"/>
        <v>1.1665502353326032</v>
      </c>
      <c r="CC89" s="217">
        <f t="shared" si="409"/>
        <v>1.8960212704613753</v>
      </c>
      <c r="CD89" s="216">
        <f t="shared" si="410"/>
        <v>1.3439293664672487</v>
      </c>
      <c r="CE89" s="216">
        <f t="shared" si="411"/>
        <v>1.7782138913285843</v>
      </c>
    </row>
    <row r="90" spans="2:83" x14ac:dyDescent="0.25">
      <c r="B90" s="70"/>
      <c r="R90" s="71">
        <f t="shared" si="310"/>
        <v>42506</v>
      </c>
      <c r="S90" s="241" t="str">
        <f t="shared" si="358"/>
        <v/>
      </c>
      <c r="T90" s="215">
        <f t="shared" si="359"/>
        <v>0.93376307291847649</v>
      </c>
      <c r="U90" s="216">
        <f t="shared" si="360"/>
        <v>0.75710880260731628</v>
      </c>
      <c r="V90" s="215">
        <f t="shared" si="361"/>
        <v>0.77781689719955427</v>
      </c>
      <c r="W90" s="216">
        <f t="shared" si="412"/>
        <v>1.1002105590113196</v>
      </c>
      <c r="X90" s="217">
        <f t="shared" si="413"/>
        <v>1.3049232436250144</v>
      </c>
      <c r="Y90" s="217">
        <f t="shared" si="414"/>
        <v>0.99761577871071783</v>
      </c>
      <c r="Z90" s="217" t="str">
        <f t="shared" si="362"/>
        <v/>
      </c>
      <c r="AA90" s="242">
        <f t="shared" si="415"/>
        <v>0.9292939307314998</v>
      </c>
      <c r="AB90" s="217">
        <f t="shared" si="416"/>
        <v>1.4095982333942145</v>
      </c>
      <c r="AC90" s="217">
        <f t="shared" si="417"/>
        <v>1.5247904452468619</v>
      </c>
      <c r="AD90" s="242">
        <f t="shared" si="418"/>
        <v>1.6400695488749988</v>
      </c>
      <c r="AE90" s="216">
        <f t="shared" si="363"/>
        <v>1.9329767257499944</v>
      </c>
      <c r="AF90" s="218" t="str">
        <f t="shared" si="364"/>
        <v/>
      </c>
      <c r="AG90" s="216">
        <f t="shared" si="365"/>
        <v>0.96403948065451006</v>
      </c>
      <c r="AH90" s="216">
        <f t="shared" si="366"/>
        <v>1.2835919848351653</v>
      </c>
      <c r="AI90" s="216">
        <f t="shared" si="367"/>
        <v>1.4822435923929405</v>
      </c>
      <c r="AJ90" s="243">
        <f t="shared" si="368"/>
        <v>1.9679856725000069</v>
      </c>
      <c r="AK90" s="242" t="str">
        <f t="shared" si="369"/>
        <v/>
      </c>
      <c r="AL90" s="242" t="str">
        <f t="shared" si="370"/>
        <v/>
      </c>
      <c r="AM90" s="216">
        <f t="shared" si="371"/>
        <v>1.6060621244430284</v>
      </c>
      <c r="AN90" s="216">
        <f t="shared" si="372"/>
        <v>1.735538850000018</v>
      </c>
      <c r="AO90" s="242">
        <f t="shared" si="419"/>
        <v>2.3586559950308033</v>
      </c>
      <c r="AP90" s="242" t="str">
        <f t="shared" si="373"/>
        <v/>
      </c>
      <c r="AQ90" s="216">
        <f t="shared" si="374"/>
        <v>1.0799106339592113</v>
      </c>
      <c r="AR90" s="216">
        <f t="shared" si="375"/>
        <v>1.4407219162637075</v>
      </c>
      <c r="AS90" s="216">
        <f t="shared" si="376"/>
        <v>1.5002766459340906</v>
      </c>
      <c r="AT90" s="242">
        <f t="shared" si="377"/>
        <v>1.7782701415633206</v>
      </c>
      <c r="AU90" s="242">
        <f t="shared" si="378"/>
        <v>1.8438101403882787</v>
      </c>
      <c r="AV90" s="216"/>
      <c r="AW90" s="243" t="str">
        <f t="shared" si="379"/>
        <v/>
      </c>
      <c r="AX90" s="382">
        <f t="shared" si="380"/>
        <v>1.333355440060084</v>
      </c>
      <c r="AY90" s="382">
        <f t="shared" si="381"/>
        <v>1.4120647276098888</v>
      </c>
      <c r="AZ90" s="382">
        <f t="shared" si="382"/>
        <v>2.1495330806593458</v>
      </c>
      <c r="BA90" s="218">
        <f t="shared" si="383"/>
        <v>0.6715233761266215</v>
      </c>
      <c r="BB90" s="216">
        <f t="shared" si="384"/>
        <v>0.88764606307691052</v>
      </c>
      <c r="BC90" s="218">
        <f t="shared" si="385"/>
        <v>0.99093111173803905</v>
      </c>
      <c r="BD90" s="216">
        <f t="shared" si="386"/>
        <v>1.0237354118891888</v>
      </c>
      <c r="BE90" s="242">
        <f t="shared" si="387"/>
        <v>1.0893986829177158</v>
      </c>
      <c r="BF90" s="242">
        <f t="shared" si="388"/>
        <v>1.3422362903750087</v>
      </c>
      <c r="BG90" s="217">
        <f t="shared" si="389"/>
        <v>1.4558075896250022</v>
      </c>
      <c r="BH90" s="218"/>
      <c r="BI90" s="216"/>
      <c r="BJ90" s="241" t="str">
        <f t="shared" si="390"/>
        <v/>
      </c>
      <c r="BK90" s="241" t="str">
        <f t="shared" si="391"/>
        <v/>
      </c>
      <c r="BL90" s="242" t="str">
        <f t="shared" si="392"/>
        <v/>
      </c>
      <c r="BM90" s="217">
        <f t="shared" si="393"/>
        <v>1.1933910366246834</v>
      </c>
      <c r="BN90" s="217">
        <f t="shared" si="394"/>
        <v>1.6176108127500091</v>
      </c>
      <c r="BO90" s="217">
        <f t="shared" si="395"/>
        <v>1.6947777824803869</v>
      </c>
      <c r="BP90" s="242" t="str">
        <f t="shared" si="396"/>
        <v/>
      </c>
      <c r="BQ90" s="218">
        <f t="shared" si="397"/>
        <v>0.72310239627681661</v>
      </c>
      <c r="BR90" s="242" t="str">
        <f t="shared" si="398"/>
        <v/>
      </c>
      <c r="BS90" s="243" t="str">
        <f t="shared" si="399"/>
        <v/>
      </c>
      <c r="BT90" s="242" t="str">
        <f t="shared" si="400"/>
        <v/>
      </c>
      <c r="BU90" s="216">
        <f t="shared" si="401"/>
        <v>1.0431182933368857</v>
      </c>
      <c r="BV90" s="216">
        <f t="shared" si="402"/>
        <v>1.53541086843201</v>
      </c>
      <c r="BW90" s="242">
        <f t="shared" si="403"/>
        <v>1.7727415867499969</v>
      </c>
      <c r="BX90" s="216">
        <f t="shared" si="404"/>
        <v>1.9165174747500324</v>
      </c>
      <c r="BY90" s="242">
        <f t="shared" si="405"/>
        <v>1.789374020000027</v>
      </c>
      <c r="BZ90" s="242">
        <f t="shared" si="406"/>
        <v>2.2786866274383906</v>
      </c>
      <c r="CA90" s="242" t="str">
        <f t="shared" si="407"/>
        <v/>
      </c>
      <c r="CB90" s="217">
        <f t="shared" si="408"/>
        <v>1.1645392219098905</v>
      </c>
      <c r="CC90" s="217">
        <f t="shared" si="409"/>
        <v>1.8720189084870964</v>
      </c>
      <c r="CD90" s="216">
        <f t="shared" si="410"/>
        <v>1.3394817922418336</v>
      </c>
      <c r="CE90" s="216">
        <f t="shared" si="411"/>
        <v>1.7823044932500065</v>
      </c>
    </row>
    <row r="91" spans="2:83" x14ac:dyDescent="0.25">
      <c r="B91" s="70"/>
      <c r="R91" s="71">
        <f t="shared" si="310"/>
        <v>42507</v>
      </c>
      <c r="S91" s="241" t="str">
        <f t="shared" si="358"/>
        <v/>
      </c>
      <c r="T91" s="215">
        <f t="shared" si="359"/>
        <v>0.906225874506426</v>
      </c>
      <c r="U91" s="216">
        <f t="shared" si="360"/>
        <v>0.73391392038627234</v>
      </c>
      <c r="V91" s="215">
        <f t="shared" si="361"/>
        <v>0.73637061291843997</v>
      </c>
      <c r="W91" s="216">
        <f t="shared" si="412"/>
        <v>1.091796569729214</v>
      </c>
      <c r="X91" s="217">
        <f t="shared" si="413"/>
        <v>1.3051608243857182</v>
      </c>
      <c r="Y91" s="217">
        <f t="shared" si="414"/>
        <v>1.0092621996178477</v>
      </c>
      <c r="Z91" s="217" t="str">
        <f t="shared" si="362"/>
        <v/>
      </c>
      <c r="AA91" s="242">
        <f t="shared" si="415"/>
        <v>0.92216660968772768</v>
      </c>
      <c r="AB91" s="217">
        <f t="shared" si="416"/>
        <v>1.3997158066939508</v>
      </c>
      <c r="AC91" s="217">
        <f t="shared" si="417"/>
        <v>1.519402694525307</v>
      </c>
      <c r="AD91" s="242">
        <f t="shared" si="418"/>
        <v>1.6407878106857097</v>
      </c>
      <c r="AE91" s="216">
        <f t="shared" si="363"/>
        <v>1.9322149652571241</v>
      </c>
      <c r="AF91" s="218" t="str">
        <f t="shared" si="364"/>
        <v/>
      </c>
      <c r="AG91" s="216">
        <f t="shared" si="365"/>
        <v>0.95667875185626272</v>
      </c>
      <c r="AH91" s="216">
        <f t="shared" si="366"/>
        <v>1.2726712266483626</v>
      </c>
      <c r="AI91" s="216">
        <f t="shared" si="367"/>
        <v>1.4761590197795886</v>
      </c>
      <c r="AJ91" s="243">
        <f t="shared" si="368"/>
        <v>1.9702895359285875</v>
      </c>
      <c r="AK91" s="242" t="str">
        <f t="shared" si="369"/>
        <v/>
      </c>
      <c r="AL91" s="242" t="str">
        <f t="shared" si="370"/>
        <v/>
      </c>
      <c r="AM91" s="216">
        <f t="shared" si="371"/>
        <v>1.6007768964557223</v>
      </c>
      <c r="AN91" s="216">
        <f t="shared" si="372"/>
        <v>1.7235973500000057</v>
      </c>
      <c r="AO91" s="242">
        <f t="shared" si="419"/>
        <v>2.3151669073290075</v>
      </c>
      <c r="AP91" s="242" t="str">
        <f t="shared" si="373"/>
        <v/>
      </c>
      <c r="AQ91" s="216">
        <f t="shared" si="374"/>
        <v>1.0722876397532155</v>
      </c>
      <c r="AR91" s="216">
        <f t="shared" si="375"/>
        <v>1.379067019862652</v>
      </c>
      <c r="AS91" s="216">
        <f t="shared" si="376"/>
        <v>1.4896580381651359</v>
      </c>
      <c r="AT91" s="242">
        <f t="shared" si="377"/>
        <v>1.7771998294936542</v>
      </c>
      <c r="AU91" s="242">
        <f t="shared" si="378"/>
        <v>1.8436989500905283</v>
      </c>
      <c r="AV91" s="216"/>
      <c r="AW91" s="243" t="str">
        <f t="shared" si="379"/>
        <v/>
      </c>
      <c r="AX91" s="382">
        <f t="shared" si="380"/>
        <v>1.3114987157517106</v>
      </c>
      <c r="AY91" s="382">
        <f t="shared" si="381"/>
        <v>1.4009800739010907</v>
      </c>
      <c r="AZ91" s="382">
        <f t="shared" si="382"/>
        <v>2.1548900050274757</v>
      </c>
      <c r="BA91" s="218">
        <f t="shared" si="383"/>
        <v>0.6598454415557784</v>
      </c>
      <c r="BB91" s="216">
        <f t="shared" si="384"/>
        <v>0.87471772673074932</v>
      </c>
      <c r="BC91" s="218">
        <f t="shared" si="385"/>
        <v>0.98273792931359649</v>
      </c>
      <c r="BD91" s="216">
        <f t="shared" si="386"/>
        <v>1.0157081540365307</v>
      </c>
      <c r="BE91" s="242">
        <f t="shared" si="387"/>
        <v>1.0840551026582115</v>
      </c>
      <c r="BF91" s="242">
        <f t="shared" si="388"/>
        <v>1.3440728257714345</v>
      </c>
      <c r="BG91" s="217">
        <f t="shared" si="389"/>
        <v>1.4590550641571669</v>
      </c>
      <c r="BH91" s="218"/>
      <c r="BI91" s="216"/>
      <c r="BJ91" s="241" t="str">
        <f t="shared" si="390"/>
        <v/>
      </c>
      <c r="BK91" s="241" t="str">
        <f t="shared" si="391"/>
        <v/>
      </c>
      <c r="BL91" s="242" t="str">
        <f t="shared" si="392"/>
        <v/>
      </c>
      <c r="BM91" s="217">
        <f t="shared" si="393"/>
        <v>1.184593989521403</v>
      </c>
      <c r="BN91" s="217">
        <f t="shared" si="394"/>
        <v>1.6193544770857184</v>
      </c>
      <c r="BO91" s="217">
        <f t="shared" si="395"/>
        <v>1.6984197725817927</v>
      </c>
      <c r="BP91" s="242" t="str">
        <f t="shared" si="396"/>
        <v/>
      </c>
      <c r="BQ91" s="218">
        <f t="shared" si="397"/>
        <v>0.71385227759657965</v>
      </c>
      <c r="BR91" s="242" t="str">
        <f t="shared" si="398"/>
        <v/>
      </c>
      <c r="BS91" s="243" t="str">
        <f t="shared" si="399"/>
        <v/>
      </c>
      <c r="BT91" s="242" t="str">
        <f t="shared" si="400"/>
        <v/>
      </c>
      <c r="BU91" s="216">
        <f t="shared" si="401"/>
        <v>1.0604180515128809</v>
      </c>
      <c r="BV91" s="216">
        <f t="shared" si="402"/>
        <v>1.5607209541246618</v>
      </c>
      <c r="BW91" s="242">
        <f t="shared" si="403"/>
        <v>1.7742864169571373</v>
      </c>
      <c r="BX91" s="216">
        <f t="shared" si="404"/>
        <v>1.9448062739857437</v>
      </c>
      <c r="BY91" s="242">
        <f t="shared" si="405"/>
        <v>1.7892875895961833</v>
      </c>
      <c r="BZ91" s="242">
        <f t="shared" si="406"/>
        <v>2.2893726172758466</v>
      </c>
      <c r="CA91" s="242" t="str">
        <f t="shared" si="407"/>
        <v/>
      </c>
      <c r="CB91" s="217">
        <f t="shared" si="408"/>
        <v>1.1553945328755462</v>
      </c>
      <c r="CC91" s="217">
        <f t="shared" si="409"/>
        <v>1.8751409381330477</v>
      </c>
      <c r="CD91" s="216">
        <f t="shared" si="410"/>
        <v>1.3311816300566823</v>
      </c>
      <c r="CE91" s="216">
        <f t="shared" si="411"/>
        <v>1.7838278398285659</v>
      </c>
    </row>
    <row r="92" spans="2:83" x14ac:dyDescent="0.25">
      <c r="B92" s="70"/>
      <c r="R92" s="71">
        <f t="shared" si="310"/>
        <v>42508</v>
      </c>
      <c r="S92" s="241" t="str">
        <f t="shared" si="358"/>
        <v/>
      </c>
      <c r="T92" s="215">
        <f t="shared" si="359"/>
        <v>0.8961060444313409</v>
      </c>
      <c r="U92" s="216">
        <f t="shared" si="360"/>
        <v>0.72341697587982212</v>
      </c>
      <c r="V92" s="215">
        <f t="shared" si="361"/>
        <v>0.72717754553648595</v>
      </c>
      <c r="W92" s="216">
        <f t="shared" si="412"/>
        <v>1.0832452698992392</v>
      </c>
      <c r="X92" s="217">
        <f t="shared" si="413"/>
        <v>1.2932759488392982</v>
      </c>
      <c r="Y92" s="217">
        <f t="shared" si="414"/>
        <v>1.0094284730107237</v>
      </c>
      <c r="Z92" s="217" t="str">
        <f t="shared" si="362"/>
        <v/>
      </c>
      <c r="AA92" s="242">
        <f t="shared" si="415"/>
        <v>0.89980792100831408</v>
      </c>
      <c r="AB92" s="217">
        <f t="shared" si="416"/>
        <v>1.3916763801070537</v>
      </c>
      <c r="AC92" s="217">
        <f t="shared" si="417"/>
        <v>1.5158773376645627</v>
      </c>
      <c r="AD92" s="242">
        <f t="shared" si="418"/>
        <v>1.6378394075892957</v>
      </c>
      <c r="AE92" s="216">
        <f t="shared" si="363"/>
        <v>1.9288009858928681</v>
      </c>
      <c r="AF92" s="218" t="str">
        <f t="shared" si="364"/>
        <v/>
      </c>
      <c r="AG92" s="216">
        <f t="shared" si="365"/>
        <v>0.93652818936696169</v>
      </c>
      <c r="AH92" s="216">
        <f t="shared" si="366"/>
        <v>1.2627163176428748</v>
      </c>
      <c r="AI92" s="216">
        <f t="shared" si="367"/>
        <v>1.4704432931738207</v>
      </c>
      <c r="AJ92" s="243">
        <f t="shared" si="368"/>
        <v>1.9658307310714176</v>
      </c>
      <c r="AK92" s="242" t="str">
        <f t="shared" si="369"/>
        <v/>
      </c>
      <c r="AL92" s="242" t="str">
        <f t="shared" si="370"/>
        <v/>
      </c>
      <c r="AM92" s="216">
        <f t="shared" si="371"/>
        <v>1.5941428454620352</v>
      </c>
      <c r="AN92" s="216">
        <f t="shared" si="372"/>
        <v>1.7085100725000135</v>
      </c>
      <c r="AO92" s="242">
        <f t="shared" si="419"/>
        <v>1.837565392123822</v>
      </c>
      <c r="AP92" s="242" t="str">
        <f t="shared" si="373"/>
        <v/>
      </c>
      <c r="AQ92" s="216">
        <f t="shared" si="374"/>
        <v>1.0596937884656694</v>
      </c>
      <c r="AR92" s="216">
        <f t="shared" si="375"/>
        <v>1.3677243785714479</v>
      </c>
      <c r="AS92" s="216">
        <f t="shared" si="376"/>
        <v>1.4817001727672876</v>
      </c>
      <c r="AT92" s="242">
        <f t="shared" si="377"/>
        <v>1.7654078227088621</v>
      </c>
      <c r="AU92" s="242">
        <f t="shared" si="378"/>
        <v>1.8444937274502125</v>
      </c>
      <c r="AV92" s="216"/>
      <c r="AW92" s="243" t="str">
        <f t="shared" si="379"/>
        <v/>
      </c>
      <c r="AX92" s="382">
        <f t="shared" si="380"/>
        <v>1.304855648283064</v>
      </c>
      <c r="AY92" s="382">
        <f t="shared" si="381"/>
        <v>1.3891723610714388</v>
      </c>
      <c r="AZ92" s="382">
        <f t="shared" si="382"/>
        <v>2.1389014044780299</v>
      </c>
      <c r="BA92" s="218">
        <f t="shared" si="383"/>
        <v>0.64904805673819288</v>
      </c>
      <c r="BB92" s="216">
        <f t="shared" si="384"/>
        <v>0.86493517000000208</v>
      </c>
      <c r="BC92" s="218">
        <f t="shared" si="385"/>
        <v>0.96683600788414026</v>
      </c>
      <c r="BD92" s="216">
        <f t="shared" si="386"/>
        <v>0.99862949237406085</v>
      </c>
      <c r="BE92" s="242">
        <f t="shared" si="387"/>
        <v>1.0773676827784966</v>
      </c>
      <c r="BF92" s="242">
        <f t="shared" si="388"/>
        <v>1.3373623958035701</v>
      </c>
      <c r="BG92" s="217">
        <f t="shared" si="389"/>
        <v>1.4546856377678661</v>
      </c>
      <c r="BH92" s="218"/>
      <c r="BI92" s="216"/>
      <c r="BJ92" s="241" t="str">
        <f t="shared" si="390"/>
        <v/>
      </c>
      <c r="BK92" s="241" t="str">
        <f t="shared" si="391"/>
        <v/>
      </c>
      <c r="BL92" s="242" t="str">
        <f t="shared" si="392"/>
        <v/>
      </c>
      <c r="BM92" s="217">
        <f t="shared" si="393"/>
        <v>1.174411201391707</v>
      </c>
      <c r="BN92" s="217">
        <f t="shared" si="394"/>
        <v>1.6113997169642627</v>
      </c>
      <c r="BO92" s="217">
        <f t="shared" si="395"/>
        <v>1.712812911300909</v>
      </c>
      <c r="BP92" s="242" t="str">
        <f t="shared" si="396"/>
        <v/>
      </c>
      <c r="BQ92" s="218">
        <f t="shared" si="397"/>
        <v>0.70706572146993807</v>
      </c>
      <c r="BR92" s="242" t="str">
        <f t="shared" si="398"/>
        <v/>
      </c>
      <c r="BS92" s="243" t="str">
        <f t="shared" si="399"/>
        <v/>
      </c>
      <c r="BT92" s="242" t="str">
        <f t="shared" si="400"/>
        <v/>
      </c>
      <c r="BU92" s="216">
        <f t="shared" si="401"/>
        <v>1.0542046138626442</v>
      </c>
      <c r="BV92" s="216">
        <f t="shared" si="402"/>
        <v>1.5500998931045289</v>
      </c>
      <c r="BW92" s="242">
        <f t="shared" si="403"/>
        <v>1.7602345633928524</v>
      </c>
      <c r="BX92" s="216">
        <f t="shared" si="404"/>
        <v>1.9365067919642742</v>
      </c>
      <c r="BY92" s="242">
        <f t="shared" si="405"/>
        <v>1.7888401960643252</v>
      </c>
      <c r="BZ92" s="242">
        <f t="shared" si="406"/>
        <v>2.2879767197809651</v>
      </c>
      <c r="CA92" s="242" t="str">
        <f t="shared" si="407"/>
        <v/>
      </c>
      <c r="CB92" s="217">
        <f t="shared" si="408"/>
        <v>1.1442210951609253</v>
      </c>
      <c r="CC92" s="217">
        <f t="shared" si="409"/>
        <v>1.860299683562209</v>
      </c>
      <c r="CD92" s="216">
        <f t="shared" si="410"/>
        <v>1.3225636136838905</v>
      </c>
      <c r="CE92" s="216">
        <f t="shared" si="411"/>
        <v>1.7716080123214439</v>
      </c>
    </row>
    <row r="93" spans="2:83" x14ac:dyDescent="0.25">
      <c r="B93" s="70"/>
      <c r="R93" s="71">
        <f t="shared" si="310"/>
        <v>42509</v>
      </c>
      <c r="S93" s="241" t="str">
        <f t="shared" si="358"/>
        <v/>
      </c>
      <c r="T93" s="215">
        <f t="shared" si="359"/>
        <v>0.89175928922744108</v>
      </c>
      <c r="U93" s="216">
        <f t="shared" si="360"/>
        <v>0.70531034114806834</v>
      </c>
      <c r="V93" s="215">
        <f t="shared" si="361"/>
        <v>0.73858315728539825</v>
      </c>
      <c r="W93" s="216">
        <f t="shared" si="412"/>
        <v>1.0787699874307308</v>
      </c>
      <c r="X93" s="217">
        <f t="shared" si="413"/>
        <v>1.2906307874571401</v>
      </c>
      <c r="Y93" s="217">
        <f t="shared" si="414"/>
        <v>1.0128762325249627</v>
      </c>
      <c r="Z93" s="217" t="str">
        <f t="shared" si="362"/>
        <v/>
      </c>
      <c r="AA93" s="242">
        <f t="shared" si="415"/>
        <v>0.8784534893790843</v>
      </c>
      <c r="AB93" s="217">
        <f t="shared" si="416"/>
        <v>1.3941846789798578</v>
      </c>
      <c r="AC93" s="217">
        <f t="shared" si="417"/>
        <v>1.5130931286519269</v>
      </c>
      <c r="AD93" s="242">
        <f t="shared" si="418"/>
        <v>1.6163467397571414</v>
      </c>
      <c r="AE93" s="216">
        <f t="shared" si="363"/>
        <v>1.9303367289714277</v>
      </c>
      <c r="AF93" s="218" t="str">
        <f t="shared" si="364"/>
        <v/>
      </c>
      <c r="AG93" s="216">
        <f t="shared" si="365"/>
        <v>0.91894244975322881</v>
      </c>
      <c r="AH93" s="216">
        <f t="shared" si="366"/>
        <v>1.2671326766208799</v>
      </c>
      <c r="AI93" s="216">
        <f t="shared" si="367"/>
        <v>1.4604107434320013</v>
      </c>
      <c r="AJ93" s="243">
        <f t="shared" si="368"/>
        <v>1.9643105437857176</v>
      </c>
      <c r="AK93" s="242" t="str">
        <f t="shared" si="369"/>
        <v/>
      </c>
      <c r="AL93" s="242" t="str">
        <f t="shared" si="370"/>
        <v/>
      </c>
      <c r="AM93" s="216">
        <f t="shared" si="371"/>
        <v>1.585297543234168</v>
      </c>
      <c r="AN93" s="216">
        <f t="shared" si="372"/>
        <v>1.7049447474999813</v>
      </c>
      <c r="AO93" s="242">
        <f t="shared" si="419"/>
        <v>1.836825302267425</v>
      </c>
      <c r="AP93" s="242" t="str">
        <f t="shared" si="373"/>
        <v/>
      </c>
      <c r="AQ93" s="216">
        <f t="shared" si="374"/>
        <v>1.0571312246137365</v>
      </c>
      <c r="AR93" s="216">
        <f t="shared" si="375"/>
        <v>1.4337349934065902</v>
      </c>
      <c r="AS93" s="216">
        <f t="shared" si="376"/>
        <v>1.4828507989079376</v>
      </c>
      <c r="AT93" s="242">
        <f t="shared" si="377"/>
        <v>1.7648021864620103</v>
      </c>
      <c r="AU93" s="242">
        <f t="shared" si="378"/>
        <v>1.8459425296860057</v>
      </c>
      <c r="AV93" s="216"/>
      <c r="AW93" s="243" t="str">
        <f t="shared" si="379"/>
        <v/>
      </c>
      <c r="AX93" s="382">
        <f t="shared" si="380"/>
        <v>1.3093750889000804</v>
      </c>
      <c r="AY93" s="382">
        <f t="shared" si="381"/>
        <v>1.3942931847527449</v>
      </c>
      <c r="AZ93" s="382">
        <f t="shared" si="382"/>
        <v>2.1529599607142926</v>
      </c>
      <c r="BA93" s="218">
        <f t="shared" si="383"/>
        <v>0.63843011080469969</v>
      </c>
      <c r="BB93" s="216">
        <f t="shared" si="384"/>
        <v>0.87417320307693069</v>
      </c>
      <c r="BC93" s="218">
        <f t="shared" si="385"/>
        <v>0.97266952104535065</v>
      </c>
      <c r="BD93" s="216">
        <f t="shared" si="386"/>
        <v>1.0046191842884005</v>
      </c>
      <c r="BE93" s="242">
        <f t="shared" si="387"/>
        <v>1.0694118244493573</v>
      </c>
      <c r="BF93" s="242">
        <f t="shared" si="388"/>
        <v>1.3342860219142803</v>
      </c>
      <c r="BG93" s="217">
        <f t="shared" si="389"/>
        <v>1.4530330858714446</v>
      </c>
      <c r="BH93" s="218"/>
      <c r="BI93" s="216"/>
      <c r="BJ93" s="241" t="str">
        <f t="shared" si="390"/>
        <v/>
      </c>
      <c r="BK93" s="241" t="str">
        <f t="shared" si="391"/>
        <v/>
      </c>
      <c r="BL93" s="242" t="str">
        <f t="shared" si="392"/>
        <v/>
      </c>
      <c r="BM93" s="217">
        <f t="shared" si="393"/>
        <v>1.1730965192380363</v>
      </c>
      <c r="BN93" s="217">
        <f t="shared" si="394"/>
        <v>1.6123377016571214</v>
      </c>
      <c r="BO93" s="217">
        <f t="shared" si="395"/>
        <v>1.7130463301198389</v>
      </c>
      <c r="BP93" s="242" t="str">
        <f t="shared" si="396"/>
        <v/>
      </c>
      <c r="BQ93" s="218">
        <f t="shared" si="397"/>
        <v>0.70783072091200427</v>
      </c>
      <c r="BR93" s="242" t="str">
        <f t="shared" si="398"/>
        <v/>
      </c>
      <c r="BS93" s="243" t="str">
        <f t="shared" si="399"/>
        <v/>
      </c>
      <c r="BT93" s="242" t="str">
        <f t="shared" si="400"/>
        <v/>
      </c>
      <c r="BU93" s="216">
        <f t="shared" si="401"/>
        <v>1.0515760084549521</v>
      </c>
      <c r="BV93" s="216">
        <f t="shared" si="402"/>
        <v>1.5374422804155952</v>
      </c>
      <c r="BW93" s="242">
        <f t="shared" si="403"/>
        <v>1.7609916596714319</v>
      </c>
      <c r="BX93" s="216">
        <f t="shared" si="404"/>
        <v>1.931375751557145</v>
      </c>
      <c r="BY93" s="242">
        <f t="shared" si="405"/>
        <v>1.7825305351129463</v>
      </c>
      <c r="BZ93" s="242">
        <f t="shared" si="406"/>
        <v>2.2740742710181499</v>
      </c>
      <c r="CA93" s="242" t="str">
        <f t="shared" si="407"/>
        <v/>
      </c>
      <c r="CB93" s="217">
        <f t="shared" si="408"/>
        <v>1.1381952974356206</v>
      </c>
      <c r="CC93" s="217">
        <f t="shared" si="409"/>
        <v>1.881767673991448</v>
      </c>
      <c r="CD93" s="216">
        <f t="shared" si="410"/>
        <v>1.3184502301889096</v>
      </c>
      <c r="CE93" s="216">
        <f t="shared" si="411"/>
        <v>1.7682651306856934</v>
      </c>
    </row>
    <row r="94" spans="2:83" x14ac:dyDescent="0.25">
      <c r="B94" s="70"/>
      <c r="R94" s="71">
        <f t="shared" si="310"/>
        <v>42510</v>
      </c>
      <c r="S94" s="241" t="str">
        <f t="shared" si="358"/>
        <v/>
      </c>
      <c r="T94" s="215">
        <f t="shared" si="359"/>
        <v>0.91179893751073182</v>
      </c>
      <c r="U94" s="216">
        <f t="shared" si="360"/>
        <v>0.72230371314381214</v>
      </c>
      <c r="V94" s="215">
        <f t="shared" si="361"/>
        <v>0.75763900819741625</v>
      </c>
      <c r="W94" s="216">
        <f t="shared" si="412"/>
        <v>1.0877394426952205</v>
      </c>
      <c r="X94" s="217">
        <f t="shared" si="413"/>
        <v>1.2906041571428593</v>
      </c>
      <c r="Y94" s="217">
        <f t="shared" si="414"/>
        <v>1.0026324593142819</v>
      </c>
      <c r="Z94" s="217" t="str">
        <f t="shared" si="362"/>
        <v/>
      </c>
      <c r="AA94" s="242">
        <f t="shared" si="415"/>
        <v>0.87642925711991149</v>
      </c>
      <c r="AB94" s="217">
        <f t="shared" si="416"/>
        <v>1.4041186965113575</v>
      </c>
      <c r="AC94" s="217">
        <f t="shared" si="417"/>
        <v>1.521674488759496</v>
      </c>
      <c r="AD94" s="242">
        <f t="shared" si="418"/>
        <v>1.6128974571428438</v>
      </c>
      <c r="AE94" s="216">
        <f t="shared" si="363"/>
        <v>1.9289061589285788</v>
      </c>
      <c r="AF94" s="218" t="str">
        <f t="shared" si="364"/>
        <v/>
      </c>
      <c r="AG94" s="216">
        <f t="shared" si="365"/>
        <v>0.91595141892703635</v>
      </c>
      <c r="AH94" s="216">
        <f t="shared" si="366"/>
        <v>1.2730569466978161</v>
      </c>
      <c r="AI94" s="216">
        <f t="shared" si="367"/>
        <v>1.4698881801007615</v>
      </c>
      <c r="AJ94" s="243">
        <f t="shared" si="368"/>
        <v>1.9618436732142661</v>
      </c>
      <c r="AK94" s="242" t="str">
        <f t="shared" si="369"/>
        <v/>
      </c>
      <c r="AL94" s="242" t="str">
        <f t="shared" si="370"/>
        <v/>
      </c>
      <c r="AM94" s="216">
        <f t="shared" si="371"/>
        <v>1.5937849376709061</v>
      </c>
      <c r="AN94" s="216">
        <f t="shared" si="372"/>
        <v>1.6976735600000348</v>
      </c>
      <c r="AO94" s="242">
        <f t="shared" si="419"/>
        <v>1.8060630708892047</v>
      </c>
      <c r="AP94" s="242" t="str">
        <f t="shared" si="373"/>
        <v/>
      </c>
      <c r="AQ94" s="216">
        <f t="shared" si="374"/>
        <v>1.067176961255361</v>
      </c>
      <c r="AR94" s="216">
        <f t="shared" si="375"/>
        <v>1.4386500664835022</v>
      </c>
      <c r="AS94" s="216">
        <f t="shared" si="376"/>
        <v>1.4607246383036849</v>
      </c>
      <c r="AT94" s="242">
        <f t="shared" si="377"/>
        <v>1.768071048810135</v>
      </c>
      <c r="AU94" s="242">
        <f t="shared" si="378"/>
        <v>1.8456642310239206</v>
      </c>
      <c r="AV94" s="216"/>
      <c r="AW94" s="243" t="str">
        <f t="shared" si="379"/>
        <v/>
      </c>
      <c r="AX94" s="382">
        <f t="shared" si="380"/>
        <v>1.3077953621672394</v>
      </c>
      <c r="AY94" s="382">
        <f t="shared" si="381"/>
        <v>1.3998863018681176</v>
      </c>
      <c r="AZ94" s="382">
        <f t="shared" si="382"/>
        <v>2.1407180743406631</v>
      </c>
      <c r="BA94" s="218">
        <f t="shared" si="383"/>
        <v>0.64519669425967363</v>
      </c>
      <c r="BB94" s="216">
        <f t="shared" si="384"/>
        <v>0.87940060480770343</v>
      </c>
      <c r="BC94" s="218">
        <f t="shared" si="385"/>
        <v>0.96797011909952824</v>
      </c>
      <c r="BD94" s="216">
        <f t="shared" si="386"/>
        <v>1.0138154608690182</v>
      </c>
      <c r="BE94" s="242">
        <f t="shared" si="387"/>
        <v>1.0768878317468529</v>
      </c>
      <c r="BF94" s="242">
        <f t="shared" si="388"/>
        <v>1.3467372342857291</v>
      </c>
      <c r="BG94" s="217">
        <f t="shared" si="389"/>
        <v>1.4496545914285601</v>
      </c>
      <c r="BH94" s="218"/>
      <c r="BI94" s="216"/>
      <c r="BJ94" s="241" t="str">
        <f t="shared" si="390"/>
        <v/>
      </c>
      <c r="BK94" s="241" t="str">
        <f t="shared" si="391"/>
        <v/>
      </c>
      <c r="BL94" s="242" t="str">
        <f t="shared" si="392"/>
        <v/>
      </c>
      <c r="BM94" s="217">
        <f t="shared" si="393"/>
        <v>1.18183434964737</v>
      </c>
      <c r="BN94" s="217">
        <f t="shared" si="394"/>
        <v>1.6079099771428673</v>
      </c>
      <c r="BO94" s="217">
        <f t="shared" si="395"/>
        <v>1.7104389920963814</v>
      </c>
      <c r="BP94" s="242" t="str">
        <f t="shared" si="396"/>
        <v/>
      </c>
      <c r="BQ94" s="218">
        <f t="shared" si="397"/>
        <v>0.7207453426609427</v>
      </c>
      <c r="BR94" s="242" t="str">
        <f t="shared" si="398"/>
        <v/>
      </c>
      <c r="BS94" s="243" t="str">
        <f t="shared" si="399"/>
        <v/>
      </c>
      <c r="BT94" s="242" t="str">
        <f t="shared" si="400"/>
        <v/>
      </c>
      <c r="BU94" s="216">
        <f t="shared" si="401"/>
        <v>1.0647225050214377</v>
      </c>
      <c r="BV94" s="216">
        <f t="shared" si="402"/>
        <v>1.5462568688287401</v>
      </c>
      <c r="BW94" s="242">
        <f t="shared" si="403"/>
        <v>1.758706491428573</v>
      </c>
      <c r="BX94" s="216">
        <f t="shared" si="404"/>
        <v>1.9277727171428536</v>
      </c>
      <c r="BY94" s="242">
        <f t="shared" si="405"/>
        <v>1.7833582691906256</v>
      </c>
      <c r="BZ94" s="242">
        <f t="shared" si="406"/>
        <v>2.2715734047347405</v>
      </c>
      <c r="CA94" s="242" t="str">
        <f t="shared" si="407"/>
        <v/>
      </c>
      <c r="CB94" s="217">
        <f t="shared" si="408"/>
        <v>1.1446051539592115</v>
      </c>
      <c r="CC94" s="217">
        <f t="shared" si="409"/>
        <v>1.8518320282832264</v>
      </c>
      <c r="CD94" s="216">
        <f t="shared" si="410"/>
        <v>1.327240225831225</v>
      </c>
      <c r="CE94" s="216">
        <f t="shared" si="411"/>
        <v>1.768946725714315</v>
      </c>
    </row>
    <row r="95" spans="2:83" x14ac:dyDescent="0.25">
      <c r="B95" s="70"/>
      <c r="R95" s="71">
        <f t="shared" si="310"/>
        <v>42513</v>
      </c>
      <c r="S95" s="241" t="str">
        <f t="shared" si="358"/>
        <v/>
      </c>
      <c r="T95" s="215">
        <f t="shared" si="359"/>
        <v>0.92119833024676545</v>
      </c>
      <c r="U95" s="216">
        <f t="shared" si="360"/>
        <v>0.72504713980686208</v>
      </c>
      <c r="V95" s="215">
        <f t="shared" si="361"/>
        <v>0.7531062460407667</v>
      </c>
      <c r="W95" s="216">
        <f t="shared" si="412"/>
        <v>1.0842620651825934</v>
      </c>
      <c r="X95" s="217">
        <f t="shared" si="413"/>
        <v>1.2839285708035693</v>
      </c>
      <c r="Y95" s="217">
        <f t="shared" si="414"/>
        <v>0.99804051029999252</v>
      </c>
      <c r="Z95" s="217" t="str">
        <f t="shared" si="362"/>
        <v/>
      </c>
      <c r="AA95" s="242">
        <f t="shared" si="415"/>
        <v>0.86825999274693633</v>
      </c>
      <c r="AB95" s="217">
        <f t="shared" si="416"/>
        <v>1.3994637899622111</v>
      </c>
      <c r="AC95" s="217">
        <f t="shared" si="417"/>
        <v>1.5189031433227531</v>
      </c>
      <c r="AD95" s="242">
        <f t="shared" si="418"/>
        <v>1.6078856295535697</v>
      </c>
      <c r="AE95" s="216">
        <f t="shared" si="363"/>
        <v>1.9265160205357095</v>
      </c>
      <c r="AF95" s="218" t="str">
        <f t="shared" si="364"/>
        <v/>
      </c>
      <c r="AG95" s="216">
        <f t="shared" si="365"/>
        <v>0.91662529782188251</v>
      </c>
      <c r="AH95" s="216">
        <f t="shared" si="366"/>
        <v>1.2721906719725258</v>
      </c>
      <c r="AI95" s="216">
        <f t="shared" si="367"/>
        <v>1.4667820904974489</v>
      </c>
      <c r="AJ95" s="243">
        <f t="shared" si="368"/>
        <v>1.9604471621428443</v>
      </c>
      <c r="AK95" s="242" t="str">
        <f t="shared" si="369"/>
        <v/>
      </c>
      <c r="AL95" s="242" t="str">
        <f t="shared" si="370"/>
        <v/>
      </c>
      <c r="AM95" s="216">
        <f t="shared" si="371"/>
        <v>1.5900069048100951</v>
      </c>
      <c r="AN95" s="216">
        <f t="shared" si="372"/>
        <v>1.7041096799999877</v>
      </c>
      <c r="AO95" s="242">
        <f t="shared" si="419"/>
        <v>1.7810118107216129</v>
      </c>
      <c r="AP95" s="242" t="str">
        <f t="shared" si="373"/>
        <v/>
      </c>
      <c r="AQ95" s="216">
        <f t="shared" si="374"/>
        <v>1.0653996738734079</v>
      </c>
      <c r="AR95" s="216">
        <f t="shared" si="375"/>
        <v>1.3786494135439669</v>
      </c>
      <c r="AS95" s="216">
        <f t="shared" si="376"/>
        <v>1.4606652012829393</v>
      </c>
      <c r="AT95" s="242">
        <f t="shared" si="377"/>
        <v>1.7643221035442753</v>
      </c>
      <c r="AU95" s="242">
        <f t="shared" si="378"/>
        <v>1.8390201992607844</v>
      </c>
      <c r="AV95" s="216"/>
      <c r="AW95" s="243" t="str">
        <f t="shared" si="379"/>
        <v/>
      </c>
      <c r="AX95" s="382">
        <f t="shared" si="380"/>
        <v>1.30068331433504</v>
      </c>
      <c r="AY95" s="382">
        <f t="shared" si="381"/>
        <v>1.3992179808516529</v>
      </c>
      <c r="AZ95" s="382">
        <f t="shared" si="382"/>
        <v>2.1305233719230459</v>
      </c>
      <c r="BA95" s="218">
        <f t="shared" si="383"/>
        <v>0.64564572797211817</v>
      </c>
      <c r="BB95" s="216">
        <f t="shared" si="384"/>
        <v>0.87840767884613369</v>
      </c>
      <c r="BC95" s="218">
        <f t="shared" si="385"/>
        <v>0.96092532383500773</v>
      </c>
      <c r="BD95" s="216">
        <f t="shared" si="386"/>
        <v>1.0050867221032576</v>
      </c>
      <c r="BE95" s="242">
        <f t="shared" si="387"/>
        <v>1.0730234513923973</v>
      </c>
      <c r="BF95" s="242">
        <f t="shared" si="388"/>
        <v>1.3362143134821505</v>
      </c>
      <c r="BG95" s="217">
        <f t="shared" si="389"/>
        <v>1.4483358261607169</v>
      </c>
      <c r="BH95" s="218"/>
      <c r="BI95" s="216"/>
      <c r="BJ95" s="241" t="str">
        <f t="shared" si="390"/>
        <v/>
      </c>
      <c r="BK95" s="241" t="str">
        <f t="shared" si="391"/>
        <v/>
      </c>
      <c r="BL95" s="242" t="str">
        <f t="shared" si="392"/>
        <v/>
      </c>
      <c r="BM95" s="217">
        <f t="shared" si="393"/>
        <v>1.1781236370087997</v>
      </c>
      <c r="BN95" s="217">
        <f t="shared" si="394"/>
        <v>1.6040281526785414</v>
      </c>
      <c r="BO95" s="217">
        <f t="shared" si="395"/>
        <v>1.7088806059534294</v>
      </c>
      <c r="BP95" s="242" t="str">
        <f t="shared" si="396"/>
        <v/>
      </c>
      <c r="BQ95" s="218">
        <f t="shared" si="397"/>
        <v>0.71680833120169796</v>
      </c>
      <c r="BR95" s="242" t="str">
        <f t="shared" si="398"/>
        <v/>
      </c>
      <c r="BS95" s="243" t="str">
        <f t="shared" si="399"/>
        <v/>
      </c>
      <c r="BT95" s="242" t="str">
        <f t="shared" si="400"/>
        <v/>
      </c>
      <c r="BU95" s="216">
        <f t="shared" si="401"/>
        <v>1.0588240729935743</v>
      </c>
      <c r="BV95" s="216">
        <f t="shared" si="402"/>
        <v>1.5432351964042583</v>
      </c>
      <c r="BW95" s="242">
        <f t="shared" si="403"/>
        <v>1.7493064955357092</v>
      </c>
      <c r="BX95" s="216">
        <f t="shared" si="404"/>
        <v>1.9234913401785816</v>
      </c>
      <c r="BY95" s="242">
        <f t="shared" si="405"/>
        <v>1.776488811033536</v>
      </c>
      <c r="BZ95" s="242">
        <f t="shared" si="406"/>
        <v>2.2647073135181119</v>
      </c>
      <c r="CA95" s="242" t="str">
        <f t="shared" si="407"/>
        <v/>
      </c>
      <c r="CB95" s="217">
        <f t="shared" si="408"/>
        <v>1.1464937160622353</v>
      </c>
      <c r="CC95" s="217">
        <f t="shared" si="409"/>
        <v>1.8319715113948338</v>
      </c>
      <c r="CD95" s="216">
        <f t="shared" si="410"/>
        <v>1.3258038547291968</v>
      </c>
      <c r="CE95" s="216">
        <f t="shared" si="411"/>
        <v>1.7633742283928315</v>
      </c>
    </row>
    <row r="96" spans="2:83" x14ac:dyDescent="0.25">
      <c r="B96" s="70"/>
      <c r="R96" s="71">
        <f t="shared" si="310"/>
        <v>42514</v>
      </c>
      <c r="S96" s="241" t="str">
        <f t="shared" si="358"/>
        <v/>
      </c>
      <c r="T96" s="215">
        <f t="shared" si="359"/>
        <v>0.90836606768242056</v>
      </c>
      <c r="U96" s="216">
        <f t="shared" si="360"/>
        <v>0.71795287594418911</v>
      </c>
      <c r="V96" s="215">
        <f t="shared" si="361"/>
        <v>0.74506616435620954</v>
      </c>
      <c r="W96" s="216">
        <f t="shared" si="412"/>
        <v>1.0707984447354999</v>
      </c>
      <c r="X96" s="217">
        <f t="shared" si="413"/>
        <v>1.2686262082285564</v>
      </c>
      <c r="Y96" s="217">
        <f t="shared" si="414"/>
        <v>0.98586081993213037</v>
      </c>
      <c r="Z96" s="217" t="str">
        <f t="shared" si="362"/>
        <v/>
      </c>
      <c r="AA96" s="242">
        <f t="shared" si="415"/>
        <v>0.87437853348943007</v>
      </c>
      <c r="AB96" s="217">
        <f t="shared" si="416"/>
        <v>1.3926937999685061</v>
      </c>
      <c r="AC96" s="217">
        <f t="shared" si="417"/>
        <v>1.5074999966012643</v>
      </c>
      <c r="AD96" s="242">
        <f t="shared" si="418"/>
        <v>1.5958464391285494</v>
      </c>
      <c r="AE96" s="216">
        <f t="shared" si="363"/>
        <v>1.9220962899856873</v>
      </c>
      <c r="AF96" s="218" t="str">
        <f t="shared" si="364"/>
        <v/>
      </c>
      <c r="AG96" s="216">
        <f t="shared" si="365"/>
        <v>0.91599000425963606</v>
      </c>
      <c r="AH96" s="216">
        <f t="shared" si="366"/>
        <v>1.27000687195609</v>
      </c>
      <c r="AI96" s="216">
        <f t="shared" si="367"/>
        <v>1.4574251033312517</v>
      </c>
      <c r="AJ96" s="243">
        <f t="shared" si="368"/>
        <v>1.9529513256428421</v>
      </c>
      <c r="AK96" s="242" t="str">
        <f t="shared" si="369"/>
        <v/>
      </c>
      <c r="AL96" s="242" t="str">
        <f t="shared" si="370"/>
        <v/>
      </c>
      <c r="AM96" s="216">
        <f t="shared" si="371"/>
        <v>1.5818341263227551</v>
      </c>
      <c r="AN96" s="216">
        <f t="shared" si="372"/>
        <v>1.6693175999999754</v>
      </c>
      <c r="AO96" s="242">
        <f t="shared" si="419"/>
        <v>1.7614659494938349</v>
      </c>
      <c r="AP96" s="242" t="str">
        <f t="shared" si="373"/>
        <v/>
      </c>
      <c r="AQ96" s="216">
        <f t="shared" si="374"/>
        <v>1.0573795613411821</v>
      </c>
      <c r="AR96" s="216">
        <f t="shared" si="375"/>
        <v>1.375050569670337</v>
      </c>
      <c r="AS96" s="216">
        <f t="shared" si="376"/>
        <v>1.4582615970854391</v>
      </c>
      <c r="AT96" s="242">
        <f t="shared" si="377"/>
        <v>1.7532964759746394</v>
      </c>
      <c r="AU96" s="242">
        <f t="shared" si="378"/>
        <v>1.8261262373524829</v>
      </c>
      <c r="AV96" s="216"/>
      <c r="AW96" s="243" t="str">
        <f t="shared" si="379"/>
        <v/>
      </c>
      <c r="AX96" s="382">
        <f t="shared" si="380"/>
        <v>1.2933944149553307</v>
      </c>
      <c r="AY96" s="382">
        <f t="shared" si="381"/>
        <v>1.3819179948626581</v>
      </c>
      <c r="AZ96" s="382">
        <f t="shared" si="382"/>
        <v>2.1263286111813051</v>
      </c>
      <c r="BA96" s="218">
        <f t="shared" si="383"/>
        <v>0.63693741741416998</v>
      </c>
      <c r="BB96" s="216">
        <f t="shared" si="384"/>
        <v>0.86329528615384987</v>
      </c>
      <c r="BC96" s="218">
        <f t="shared" si="385"/>
        <v>0.94593427694586563</v>
      </c>
      <c r="BD96" s="216">
        <f t="shared" si="386"/>
        <v>0.98296750091938057</v>
      </c>
      <c r="BE96" s="242">
        <f t="shared" si="387"/>
        <v>1.0598551846329083</v>
      </c>
      <c r="BF96" s="242">
        <f t="shared" si="388"/>
        <v>1.3277167649571178</v>
      </c>
      <c r="BG96" s="217">
        <f t="shared" si="389"/>
        <v>1.4409417126857003</v>
      </c>
      <c r="BH96" s="218"/>
      <c r="BI96" s="216"/>
      <c r="BJ96" s="241" t="str">
        <f t="shared" si="390"/>
        <v/>
      </c>
      <c r="BK96" s="241" t="str">
        <f t="shared" si="391"/>
        <v/>
      </c>
      <c r="BL96" s="242" t="str">
        <f t="shared" si="392"/>
        <v/>
      </c>
      <c r="BM96" s="217">
        <f t="shared" si="393"/>
        <v>1.1664091395906833</v>
      </c>
      <c r="BN96" s="217">
        <f t="shared" si="394"/>
        <v>1.5920197918285779</v>
      </c>
      <c r="BO96" s="217">
        <f t="shared" si="395"/>
        <v>1.7035946741977979</v>
      </c>
      <c r="BP96" s="242" t="str">
        <f t="shared" si="396"/>
        <v/>
      </c>
      <c r="BQ96" s="218">
        <f t="shared" si="397"/>
        <v>0.71010497773603332</v>
      </c>
      <c r="BR96" s="242" t="str">
        <f t="shared" si="398"/>
        <v/>
      </c>
      <c r="BS96" s="243" t="str">
        <f t="shared" si="399"/>
        <v/>
      </c>
      <c r="BT96" s="242" t="str">
        <f t="shared" si="400"/>
        <v/>
      </c>
      <c r="BU96" s="216">
        <f t="shared" si="401"/>
        <v>1.0561544428648144</v>
      </c>
      <c r="BV96" s="216">
        <f t="shared" si="402"/>
        <v>1.5336526190868622</v>
      </c>
      <c r="BW96" s="242">
        <f t="shared" si="403"/>
        <v>1.7335431830857364</v>
      </c>
      <c r="BX96" s="216">
        <f t="shared" si="404"/>
        <v>1.9113179410285812</v>
      </c>
      <c r="BY96" s="242">
        <f t="shared" si="405"/>
        <v>1.7664482019250318</v>
      </c>
      <c r="BZ96" s="242">
        <f t="shared" si="406"/>
        <v>2.2559944200205582</v>
      </c>
      <c r="CA96" s="242" t="str">
        <f t="shared" si="407"/>
        <v/>
      </c>
      <c r="CB96" s="217">
        <f t="shared" si="408"/>
        <v>1.1381218498068604</v>
      </c>
      <c r="CC96" s="217">
        <f t="shared" si="409"/>
        <v>1.8461756572853965</v>
      </c>
      <c r="CD96" s="216">
        <f t="shared" si="410"/>
        <v>1.3174922668576849</v>
      </c>
      <c r="CE96" s="216">
        <f t="shared" si="411"/>
        <v>1.7495794983428712</v>
      </c>
    </row>
    <row r="97" spans="2:83" x14ac:dyDescent="0.25">
      <c r="B97" s="70"/>
      <c r="R97" s="71">
        <f t="shared" si="310"/>
        <v>42515</v>
      </c>
      <c r="S97" s="241" t="str">
        <f t="shared" si="358"/>
        <v/>
      </c>
      <c r="T97" s="215">
        <f t="shared" si="359"/>
        <v>0.92504972493560578</v>
      </c>
      <c r="U97" s="216">
        <f t="shared" si="360"/>
        <v>0.79016573863736106</v>
      </c>
      <c r="V97" s="215">
        <f t="shared" si="361"/>
        <v>0.74384179331543754</v>
      </c>
      <c r="W97" s="216">
        <f t="shared" si="412"/>
        <v>1.0773081163665243</v>
      </c>
      <c r="X97" s="217">
        <f t="shared" si="413"/>
        <v>1.2779849442749951</v>
      </c>
      <c r="Y97" s="217">
        <f t="shared" si="414"/>
        <v>1.0055310868999943</v>
      </c>
      <c r="Z97" s="217" t="str">
        <f t="shared" si="362"/>
        <v/>
      </c>
      <c r="AA97" s="242">
        <f t="shared" si="415"/>
        <v>0.84898624459509442</v>
      </c>
      <c r="AB97" s="217">
        <f t="shared" si="416"/>
        <v>1.4000264130793383</v>
      </c>
      <c r="AC97" s="217">
        <f t="shared" si="417"/>
        <v>1.5126302443544102</v>
      </c>
      <c r="AD97" s="242">
        <f t="shared" si="418"/>
        <v>1.6090532092249998</v>
      </c>
      <c r="AE97" s="216">
        <f t="shared" si="363"/>
        <v>1.9368812163500255</v>
      </c>
      <c r="AF97" s="218" t="str">
        <f t="shared" si="364"/>
        <v/>
      </c>
      <c r="AG97" s="216">
        <f t="shared" si="365"/>
        <v>0.9348890489377486</v>
      </c>
      <c r="AH97" s="216">
        <f t="shared" si="366"/>
        <v>1.2731025069175885</v>
      </c>
      <c r="AI97" s="216">
        <f t="shared" si="367"/>
        <v>1.4632449982052971</v>
      </c>
      <c r="AJ97" s="243">
        <f t="shared" si="368"/>
        <v>1.9687332055000124</v>
      </c>
      <c r="AK97" s="242" t="str">
        <f t="shared" si="369"/>
        <v/>
      </c>
      <c r="AL97" s="242" t="str">
        <f t="shared" si="370"/>
        <v/>
      </c>
      <c r="AM97" s="216">
        <f>IF(AM58="","",AM58-(J58+(K58-J58)/($K$10-$J$10)*($AM$10-$J$10)))</f>
        <v>1.5869679983797753</v>
      </c>
      <c r="AN97" s="216">
        <f t="shared" si="372"/>
        <v>1.6795542999999968</v>
      </c>
      <c r="AO97" s="242">
        <f t="shared" si="419"/>
        <v>1.7786658948837459</v>
      </c>
      <c r="AP97" s="242" t="str">
        <f t="shared" si="373"/>
        <v/>
      </c>
      <c r="AQ97" s="216">
        <f t="shared" si="374"/>
        <v>1.0647292599678306</v>
      </c>
      <c r="AR97" s="216">
        <f t="shared" si="375"/>
        <v>1.432098178131874</v>
      </c>
      <c r="AS97" s="216">
        <f t="shared" si="376"/>
        <v>1.4586871852029817</v>
      </c>
      <c r="AT97" s="242">
        <f t="shared" si="377"/>
        <v>1.7614982409113797</v>
      </c>
      <c r="AU97" s="242">
        <f t="shared" si="378"/>
        <v>1.8368625842189181</v>
      </c>
      <c r="AV97" s="216"/>
      <c r="AW97" s="243" t="str">
        <f t="shared" si="379"/>
        <v/>
      </c>
      <c r="AX97" s="382">
        <f t="shared" si="380"/>
        <v>1.2894000445062757</v>
      </c>
      <c r="AY97" s="382">
        <f t="shared" si="381"/>
        <v>1.3819656775549505</v>
      </c>
      <c r="AZ97" s="382">
        <f t="shared" si="382"/>
        <v>2.1341760209065903</v>
      </c>
      <c r="BA97" s="218">
        <f t="shared" si="383"/>
        <v>0.64603123194205914</v>
      </c>
      <c r="BB97" s="216">
        <f t="shared" si="384"/>
        <v>0.8673861115384911</v>
      </c>
      <c r="BC97" s="218">
        <f t="shared" si="385"/>
        <v>0.95193716119647842</v>
      </c>
      <c r="BD97" s="216">
        <f t="shared" si="386"/>
        <v>0.99236195608311828</v>
      </c>
      <c r="BE97" s="242">
        <f t="shared" si="387"/>
        <v>1.0669962787151892</v>
      </c>
      <c r="BF97" s="242">
        <f t="shared" si="388"/>
        <v>1.3412402409249879</v>
      </c>
      <c r="BG97" s="217">
        <f t="shared" si="389"/>
        <v>1.457829385575022</v>
      </c>
      <c r="BH97" s="218"/>
      <c r="BI97" s="216"/>
      <c r="BJ97" s="241" t="str">
        <f t="shared" si="390"/>
        <v/>
      </c>
      <c r="BK97" s="241" t="str">
        <f t="shared" si="391"/>
        <v/>
      </c>
      <c r="BL97" s="242" t="str">
        <f t="shared" si="392"/>
        <v/>
      </c>
      <c r="BM97" s="217">
        <f t="shared" si="393"/>
        <v>1.1736916200314895</v>
      </c>
      <c r="BN97" s="217">
        <f t="shared" si="394"/>
        <v>1.6042980159500231</v>
      </c>
      <c r="BO97" s="217">
        <f t="shared" si="395"/>
        <v>1.719803852287062</v>
      </c>
      <c r="BP97" s="242" t="str">
        <f t="shared" si="396"/>
        <v/>
      </c>
      <c r="BQ97" s="218">
        <f t="shared" si="397"/>
        <v>0.72133300653434018</v>
      </c>
      <c r="BR97" s="242" t="str">
        <f t="shared" si="398"/>
        <v/>
      </c>
      <c r="BS97" s="243" t="str">
        <f t="shared" si="399"/>
        <v/>
      </c>
      <c r="BT97" s="242" t="str">
        <f t="shared" si="400"/>
        <v/>
      </c>
      <c r="BU97" s="216">
        <f t="shared" si="401"/>
        <v>1.059925989871267</v>
      </c>
      <c r="BV97" s="216">
        <f t="shared" si="402"/>
        <v>1.5395479693010161</v>
      </c>
      <c r="BW97" s="242">
        <f t="shared" si="403"/>
        <v>1.7427806621500075</v>
      </c>
      <c r="BX97" s="216">
        <f t="shared" si="404"/>
        <v>1.9232521890500052</v>
      </c>
      <c r="BY97" s="242">
        <f t="shared" si="405"/>
        <v>1.7820065468771515</v>
      </c>
      <c r="BZ97" s="242">
        <f t="shared" si="406"/>
        <v>2.2757244408983608</v>
      </c>
      <c r="CA97" s="242" t="str">
        <f t="shared" si="407"/>
        <v/>
      </c>
      <c r="CB97" s="217">
        <f t="shared" si="408"/>
        <v>1.1580454812446384</v>
      </c>
      <c r="CC97" s="217">
        <f t="shared" si="409"/>
        <v>1.8503192731437874</v>
      </c>
      <c r="CD97" s="216">
        <f t="shared" si="410"/>
        <v>1.3199103408186237</v>
      </c>
      <c r="CE97" s="216">
        <f t="shared" si="411"/>
        <v>1.7606498353499793</v>
      </c>
    </row>
    <row r="98" spans="2:83" x14ac:dyDescent="0.25">
      <c r="B98" s="70"/>
      <c r="R98" s="71">
        <f t="shared" si="310"/>
        <v>42516</v>
      </c>
      <c r="S98" s="241" t="str">
        <f t="shared" si="358"/>
        <v/>
      </c>
      <c r="T98" s="215">
        <f t="shared" si="359"/>
        <v>0.94891254690983917</v>
      </c>
      <c r="U98" s="216">
        <f t="shared" si="360"/>
        <v>0.75724518959226117</v>
      </c>
      <c r="V98" s="215">
        <f t="shared" si="361"/>
        <v>0.78491120414164417</v>
      </c>
      <c r="W98" s="216">
        <f t="shared" si="412"/>
        <v>1.0847268641057961</v>
      </c>
      <c r="X98" s="217">
        <f t="shared" si="413"/>
        <v>1.2906441611606949</v>
      </c>
      <c r="Y98" s="217">
        <f t="shared" si="414"/>
        <v>1.0307144779428796</v>
      </c>
      <c r="Z98" s="217"/>
      <c r="AA98" s="242">
        <f t="shared" si="415"/>
        <v>0.93840594243687292</v>
      </c>
      <c r="AB98" s="217">
        <f t="shared" si="416"/>
        <v>1.4059079075126153</v>
      </c>
      <c r="AC98" s="217">
        <f t="shared" si="417"/>
        <v>1.5150833927088887</v>
      </c>
      <c r="AD98" s="242">
        <f t="shared" si="418"/>
        <v>1.6151727274106968</v>
      </c>
      <c r="AE98" s="216">
        <f t="shared" si="363"/>
        <v>1.9449347666071408</v>
      </c>
      <c r="AF98" s="218" t="str">
        <f t="shared" si="364"/>
        <v/>
      </c>
      <c r="AG98" s="216">
        <f t="shared" si="365"/>
        <v>0.97022032901288613</v>
      </c>
      <c r="AH98" s="216">
        <f t="shared" si="366"/>
        <v>1.2959042812911967</v>
      </c>
      <c r="AI98" s="216">
        <f t="shared" si="367"/>
        <v>1.4674059756674995</v>
      </c>
      <c r="AJ98" s="243">
        <f t="shared" si="368"/>
        <v>1.9808863589285655</v>
      </c>
      <c r="AK98" s="242" t="str">
        <f t="shared" si="369"/>
        <v/>
      </c>
      <c r="AL98" s="242" t="str">
        <f t="shared" si="370"/>
        <v/>
      </c>
      <c r="AM98" s="216">
        <f t="shared" si="371"/>
        <v>1.585855256259495</v>
      </c>
      <c r="AN98" s="216">
        <f t="shared" si="372"/>
        <v>1.6892012799999634</v>
      </c>
      <c r="AO98" s="242">
        <f t="shared" si="419"/>
        <v>1.7959503530129912</v>
      </c>
      <c r="AP98" s="242" t="str">
        <f t="shared" si="373"/>
        <v/>
      </c>
      <c r="AQ98" s="216">
        <f t="shared" si="374"/>
        <v>1.0947170934549266</v>
      </c>
      <c r="AR98" s="216">
        <f t="shared" si="375"/>
        <v>1.4163116859340517</v>
      </c>
      <c r="AS98" s="216">
        <f t="shared" si="376"/>
        <v>1.4818170633325574</v>
      </c>
      <c r="AT98" s="242">
        <f t="shared" si="377"/>
        <v>1.7515693713227831</v>
      </c>
      <c r="AU98" s="242">
        <f t="shared" si="378"/>
        <v>1.8468548096592321</v>
      </c>
      <c r="AV98" s="216"/>
      <c r="AW98" s="243" t="str">
        <f t="shared" si="379"/>
        <v/>
      </c>
      <c r="AX98" s="382">
        <f t="shared" si="380"/>
        <v>1.317319947889791</v>
      </c>
      <c r="AY98" s="382">
        <f t="shared" si="381"/>
        <v>1.4174559024725304</v>
      </c>
      <c r="AZ98" s="382">
        <f t="shared" si="382"/>
        <v>2.1410918392857097</v>
      </c>
      <c r="BA98" s="218">
        <f t="shared" si="383"/>
        <v>0.6850622507188624</v>
      </c>
      <c r="BB98" s="216">
        <f t="shared" si="384"/>
        <v>0.90590951423076005</v>
      </c>
      <c r="BC98" s="218">
        <f t="shared" si="385"/>
        <v>0.96584017872166417</v>
      </c>
      <c r="BD98" s="216">
        <f t="shared" si="386"/>
        <v>1.0035018426322515</v>
      </c>
      <c r="BE98" s="242">
        <f t="shared" si="387"/>
        <v>1.0598810184304082</v>
      </c>
      <c r="BF98" s="242">
        <f t="shared" si="388"/>
        <v>1.3513210966964229</v>
      </c>
      <c r="BG98" s="217">
        <f t="shared" si="389"/>
        <v>1.4699937997321579</v>
      </c>
      <c r="BH98" s="218"/>
      <c r="BI98" s="216"/>
      <c r="BJ98" s="241" t="str">
        <f t="shared" si="390"/>
        <v/>
      </c>
      <c r="BK98" s="241" t="str">
        <f t="shared" si="391"/>
        <v/>
      </c>
      <c r="BL98" s="242"/>
      <c r="BM98" s="217">
        <f t="shared" si="393"/>
        <v>1.1822767176637186</v>
      </c>
      <c r="BN98" s="217">
        <f t="shared" si="394"/>
        <v>1.6103379680357017</v>
      </c>
      <c r="BO98" s="217">
        <f t="shared" si="395"/>
        <v>1.7245748343350171</v>
      </c>
      <c r="BP98" s="242" t="str">
        <f t="shared" si="396"/>
        <v/>
      </c>
      <c r="BQ98" s="218">
        <f t="shared" si="397"/>
        <v>0.75325868614807634</v>
      </c>
      <c r="BR98" s="242" t="str">
        <f t="shared" si="398"/>
        <v/>
      </c>
      <c r="BS98" s="243" t="str">
        <f t="shared" si="399"/>
        <v/>
      </c>
      <c r="BT98" s="242"/>
      <c r="BU98" s="216">
        <f t="shared" si="401"/>
        <v>1.0980331413197666</v>
      </c>
      <c r="BV98" s="216">
        <f t="shared" si="402"/>
        <v>1.5424780603652528</v>
      </c>
      <c r="BW98" s="242">
        <f t="shared" si="403"/>
        <v>1.7607820316071447</v>
      </c>
      <c r="BX98" s="216">
        <f t="shared" si="404"/>
        <v>1.9468796030357156</v>
      </c>
      <c r="BY98" s="242">
        <f t="shared" si="405"/>
        <v>1.7983111777806018</v>
      </c>
      <c r="BZ98" s="242">
        <f t="shared" si="406"/>
        <v>2.2903269111995126</v>
      </c>
      <c r="CA98" s="242" t="str">
        <f t="shared" si="407"/>
        <v/>
      </c>
      <c r="CB98" s="217">
        <f t="shared" si="408"/>
        <v>1.1925093247424949</v>
      </c>
      <c r="CC98" s="217">
        <f t="shared" si="409"/>
        <v>1.8857566492489175</v>
      </c>
      <c r="CD98" s="216">
        <f t="shared" si="410"/>
        <v>1.3278717717569313</v>
      </c>
      <c r="CE98" s="216">
        <f t="shared" si="411"/>
        <v>1.7696537726785824</v>
      </c>
    </row>
    <row r="99" spans="2:83" x14ac:dyDescent="0.25">
      <c r="B99" s="70"/>
      <c r="R99" s="71">
        <f t="shared" si="310"/>
        <v>42517</v>
      </c>
      <c r="S99" s="241" t="str">
        <f t="shared" si="358"/>
        <v/>
      </c>
      <c r="T99" s="215">
        <f t="shared" si="359"/>
        <v>0.95961417128754256</v>
      </c>
      <c r="U99" s="216">
        <f t="shared" si="360"/>
        <v>0.76877016475320836</v>
      </c>
      <c r="V99" s="215">
        <f t="shared" si="361"/>
        <v>0.81490806869102217</v>
      </c>
      <c r="W99" s="216">
        <f t="shared" si="412"/>
        <v>1.1177307513349919</v>
      </c>
      <c r="X99" s="217">
        <f t="shared" si="413"/>
        <v>1.3250655724821288</v>
      </c>
      <c r="Y99" s="217">
        <f t="shared" si="414"/>
        <v>1.0903052513571709</v>
      </c>
      <c r="Z99" s="217" t="str">
        <f>IF(Z60="","",Z60-(E60+(G60-E60)/($G$10-$E$10)*($Z$10-$E$10)))</f>
        <v/>
      </c>
      <c r="AA99" s="242">
        <f t="shared" si="415"/>
        <v>0.93944836703902013</v>
      </c>
      <c r="AB99" s="217">
        <f t="shared" si="416"/>
        <v>1.4350322717065627</v>
      </c>
      <c r="AC99" s="217">
        <f t="shared" si="417"/>
        <v>1.5508726383227542</v>
      </c>
      <c r="AD99" s="242">
        <f t="shared" si="418"/>
        <v>1.6619646632321485</v>
      </c>
      <c r="AE99" s="216">
        <f t="shared" si="363"/>
        <v>1.9907162358214618</v>
      </c>
      <c r="AF99" s="218" t="str">
        <f t="shared" si="364"/>
        <v/>
      </c>
      <c r="AG99" s="216">
        <f t="shared" si="365"/>
        <v>0.97124968124462319</v>
      </c>
      <c r="AH99" s="216">
        <f t="shared" si="366"/>
        <v>1.3049034140274629</v>
      </c>
      <c r="AI99" s="216">
        <f t="shared" si="367"/>
        <v>1.5058734329470775</v>
      </c>
      <c r="AJ99" s="243">
        <f t="shared" si="368"/>
        <v>2.0266355567857572</v>
      </c>
      <c r="AK99" s="242" t="str">
        <f t="shared" si="369"/>
        <v/>
      </c>
      <c r="AL99" s="242" t="str">
        <f t="shared" si="370"/>
        <v/>
      </c>
      <c r="AM99" s="216">
        <f t="shared" si="371"/>
        <v>1.6269740773100865</v>
      </c>
      <c r="AN99" s="216">
        <f t="shared" si="372"/>
        <v>1.7233935900000219</v>
      </c>
      <c r="AO99" s="242">
        <f t="shared" si="419"/>
        <v>1.8419232950171409</v>
      </c>
      <c r="AP99" s="242" t="str">
        <f t="shared" si="373"/>
        <v/>
      </c>
      <c r="AQ99" s="216">
        <f t="shared" si="374"/>
        <v>1.1142146331437646</v>
      </c>
      <c r="AR99" s="216">
        <f t="shared" si="375"/>
        <v>1.4880070514560573</v>
      </c>
      <c r="AS99" s="216">
        <f t="shared" si="376"/>
        <v>1.5013421665929192</v>
      </c>
      <c r="AT99" s="242">
        <f t="shared" si="377"/>
        <v>1.7980752735442911</v>
      </c>
      <c r="AU99" s="242">
        <f t="shared" si="378"/>
        <v>1.8865682427139245</v>
      </c>
      <c r="AV99" s="216"/>
      <c r="AW99" s="243" t="str">
        <f t="shared" si="379"/>
        <v/>
      </c>
      <c r="AX99" s="382">
        <f t="shared" si="380"/>
        <v>1.334296495399891</v>
      </c>
      <c r="AY99" s="382">
        <f t="shared" si="381"/>
        <v>1.4276303991483617</v>
      </c>
      <c r="AZ99" s="382">
        <f t="shared" si="382"/>
        <v>2.1795861618406436</v>
      </c>
      <c r="BA99" s="218">
        <f t="shared" si="383"/>
        <v>0.69315888865880604</v>
      </c>
      <c r="BB99" s="216">
        <f t="shared" si="384"/>
        <v>0.91312634615381594</v>
      </c>
      <c r="BC99" s="218">
        <f t="shared" si="385"/>
        <v>0.9898729755352722</v>
      </c>
      <c r="BD99" s="216">
        <f t="shared" si="386"/>
        <v>1.0326563816687653</v>
      </c>
      <c r="BE99" s="242">
        <f t="shared" si="387"/>
        <v>1.1020906238924217</v>
      </c>
      <c r="BF99" s="242">
        <f t="shared" si="388"/>
        <v>1.3955632030892779</v>
      </c>
      <c r="BG99" s="217">
        <f t="shared" si="389"/>
        <v>1.5169392486964308</v>
      </c>
      <c r="BH99" s="218"/>
      <c r="BI99" s="216"/>
      <c r="BJ99" s="241" t="str">
        <f t="shared" si="390"/>
        <v/>
      </c>
      <c r="BK99" s="241" t="str">
        <f t="shared" si="391"/>
        <v/>
      </c>
      <c r="BL99" s="242" t="str">
        <f>IF(BL60="","",BL60-(E60+(G60-E60)/($G$10-$E$10)*($BL$10-$E$10)))</f>
        <v/>
      </c>
      <c r="BM99" s="217">
        <f t="shared" si="393"/>
        <v>1.2107803821851268</v>
      </c>
      <c r="BN99" s="217">
        <f t="shared" si="394"/>
        <v>1.653155436107141</v>
      </c>
      <c r="BO99" s="217">
        <f t="shared" si="395"/>
        <v>1.7638817485041609</v>
      </c>
      <c r="BP99" s="242" t="str">
        <f t="shared" si="396"/>
        <v/>
      </c>
      <c r="BQ99" s="218">
        <f t="shared" si="397"/>
        <v>0.76920405181332141</v>
      </c>
      <c r="BR99" s="242" t="str">
        <f t="shared" si="398"/>
        <v/>
      </c>
      <c r="BS99" s="243" t="str">
        <f t="shared" si="399"/>
        <v/>
      </c>
      <c r="BT99" s="242" t="str">
        <f>IF(BT60="","",BT60-(E60+(G60-E60)/($G$10-$E$10)*($BT$10-$E$10)))</f>
        <v/>
      </c>
      <c r="BU99" s="216">
        <f t="shared" si="401"/>
        <v>1.1161241700751328</v>
      </c>
      <c r="BV99" s="216">
        <f t="shared" si="402"/>
        <v>1.5832400594899148</v>
      </c>
      <c r="BW99" s="242">
        <f t="shared" si="403"/>
        <v>1.7972519688214481</v>
      </c>
      <c r="BX99" s="216">
        <f t="shared" si="404"/>
        <v>1.9882433946071374</v>
      </c>
      <c r="BY99" s="242">
        <f t="shared" ref="BY99:BZ102" si="420">IF(BY60="","",BY60-(K60+(N60-K60)/($O$10-$L$10)*($BZ$10-$L$10)))</f>
        <v>1.9982017862705463</v>
      </c>
      <c r="BZ99" s="242">
        <f t="shared" si="420"/>
        <v>2.4118622522891897</v>
      </c>
      <c r="CA99" s="242" t="str">
        <f t="shared" si="407"/>
        <v/>
      </c>
      <c r="CB99" s="217">
        <f t="shared" si="408"/>
        <v>1.1875129801072886</v>
      </c>
      <c r="CC99" s="217">
        <f t="shared" si="409"/>
        <v>1.8938316629077332</v>
      </c>
      <c r="CD99" s="216">
        <f t="shared" si="410"/>
        <v>1.3612286068135906</v>
      </c>
      <c r="CE99" s="216">
        <f t="shared" si="411"/>
        <v>1.8069110765357395</v>
      </c>
    </row>
    <row r="100" spans="2:83" x14ac:dyDescent="0.25">
      <c r="B100" s="70"/>
      <c r="R100" s="71">
        <f t="shared" si="310"/>
        <v>42520</v>
      </c>
      <c r="S100" s="241" t="str">
        <f t="shared" si="358"/>
        <v/>
      </c>
      <c r="T100" s="215">
        <f t="shared" si="359"/>
        <v>0.96361356227464601</v>
      </c>
      <c r="U100" s="216">
        <f t="shared" si="360"/>
        <v>0.77430075148069166</v>
      </c>
      <c r="V100" s="215">
        <f t="shared" si="361"/>
        <v>0.79509350535409995</v>
      </c>
      <c r="W100" s="216">
        <f t="shared" si="412"/>
        <v>1.1280777695402846</v>
      </c>
      <c r="X100" s="217">
        <f t="shared" si="413"/>
        <v>1.344533433232117</v>
      </c>
      <c r="Y100" s="217">
        <f t="shared" si="414"/>
        <v>1.0987124328750304</v>
      </c>
      <c r="Z100" s="217" t="str">
        <f>IF(Z61="","",Z61-(E61+(G61-E61)/($G$10-$E$10)*($Z$10-$E$10)))</f>
        <v/>
      </c>
      <c r="AA100" s="242">
        <f t="shared" si="415"/>
        <v>0.94449626650046969</v>
      </c>
      <c r="AB100" s="217">
        <f t="shared" si="416"/>
        <v>1.4369663609571939</v>
      </c>
      <c r="AC100" s="217">
        <f t="shared" si="417"/>
        <v>1.5581618056202444</v>
      </c>
      <c r="AD100" s="242">
        <f t="shared" si="418"/>
        <v>1.6865975199821546</v>
      </c>
      <c r="AE100" s="216">
        <f t="shared" si="363"/>
        <v>1.9919429088214526</v>
      </c>
      <c r="AF100" s="218" t="str">
        <f t="shared" si="364"/>
        <v/>
      </c>
      <c r="AG100" s="216">
        <f t="shared" si="365"/>
        <v>0.98483924503219544</v>
      </c>
      <c r="AH100" s="216">
        <f t="shared" si="366"/>
        <v>1.3119771334065926</v>
      </c>
      <c r="AI100" s="216">
        <f t="shared" si="367"/>
        <v>1.5136855107304865</v>
      </c>
      <c r="AJ100" s="243">
        <f t="shared" si="368"/>
        <v>2.0370562017857123</v>
      </c>
      <c r="AK100" s="242" t="str">
        <f t="shared" si="369"/>
        <v/>
      </c>
      <c r="AL100" s="242" t="str">
        <f t="shared" si="370"/>
        <v/>
      </c>
      <c r="AM100" s="216">
        <f t="shared" si="371"/>
        <v>1.6301986611645591</v>
      </c>
      <c r="AN100" s="216">
        <f t="shared" si="372"/>
        <v>1.7449783874999847</v>
      </c>
      <c r="AO100" s="242">
        <f t="shared" si="419"/>
        <v>1.8992181754719581</v>
      </c>
      <c r="AP100" s="242" t="str">
        <f t="shared" si="373"/>
        <v/>
      </c>
      <c r="AQ100" s="216">
        <f t="shared" si="374"/>
        <v>1.1152966711373393</v>
      </c>
      <c r="AR100" s="216">
        <f t="shared" si="375"/>
        <v>1.4378685505494859</v>
      </c>
      <c r="AS100" s="216">
        <f t="shared" si="376"/>
        <v>1.5093936858619195</v>
      </c>
      <c r="AT100" s="242">
        <f t="shared" si="377"/>
        <v>1.8166142555949367</v>
      </c>
      <c r="AU100" s="242">
        <f t="shared" si="378"/>
        <v>1.8941912207437461</v>
      </c>
      <c r="AV100" s="216"/>
      <c r="AW100" s="243" t="str">
        <f t="shared" si="379"/>
        <v/>
      </c>
      <c r="AX100" s="382">
        <f t="shared" si="380"/>
        <v>1.32800260282117</v>
      </c>
      <c r="AY100" s="382">
        <f t="shared" si="381"/>
        <v>1.4309996043956015</v>
      </c>
      <c r="AZ100" s="382">
        <f t="shared" si="382"/>
        <v>2.1894592742857095</v>
      </c>
      <c r="BA100" s="218">
        <f t="shared" si="383"/>
        <v>0.70253547054721821</v>
      </c>
      <c r="BB100" s="216">
        <f t="shared" si="384"/>
        <v>0.93526536307693808</v>
      </c>
      <c r="BC100" s="218">
        <f t="shared" si="385"/>
        <v>1.0197631928463515</v>
      </c>
      <c r="BD100" s="216">
        <f t="shared" si="386"/>
        <v>1.0417373600503725</v>
      </c>
      <c r="BE100" s="242">
        <f t="shared" si="387"/>
        <v>1.1408221316266025</v>
      </c>
      <c r="BF100" s="242">
        <f t="shared" si="388"/>
        <v>1.3997792458392979</v>
      </c>
      <c r="BG100" s="217">
        <f t="shared" si="389"/>
        <v>1.5537690509464444</v>
      </c>
      <c r="BH100" s="218"/>
      <c r="BI100" s="216"/>
      <c r="BJ100" s="241" t="str">
        <f t="shared" si="390"/>
        <v/>
      </c>
      <c r="BK100" s="241" t="str">
        <f t="shared" si="391"/>
        <v/>
      </c>
      <c r="BL100" s="242" t="str">
        <f>IF(BL61="","",BL61-(E61+(G61-E61)/($G$10-$E$10)*($BL$10-$E$10)))</f>
        <v/>
      </c>
      <c r="BM100" s="217">
        <f t="shared" si="393"/>
        <v>1.2095847124433279</v>
      </c>
      <c r="BN100" s="217">
        <f t="shared" si="394"/>
        <v>1.6604603221071272</v>
      </c>
      <c r="BO100" s="217">
        <f t="shared" si="395"/>
        <v>1.7674137902329634</v>
      </c>
      <c r="BP100" s="242" t="str">
        <f t="shared" si="396"/>
        <v/>
      </c>
      <c r="BQ100" s="218">
        <f t="shared" si="397"/>
        <v>0.76717677412015695</v>
      </c>
      <c r="BR100" s="242" t="str">
        <f t="shared" si="398"/>
        <v/>
      </c>
      <c r="BS100" s="243" t="str">
        <f t="shared" si="399"/>
        <v/>
      </c>
      <c r="BT100" s="242" t="str">
        <f>IF(BT61="","",BT61-(E61+(G61-E61)/($G$10-$E$10)*($BT$10-$E$10)))</f>
        <v/>
      </c>
      <c r="BU100" s="216">
        <f t="shared" si="401"/>
        <v>1.1101485145493686</v>
      </c>
      <c r="BV100" s="216">
        <f t="shared" si="402"/>
        <v>1.6217279552581916</v>
      </c>
      <c r="BW100" s="242">
        <f t="shared" si="403"/>
        <v>1.8208931958214221</v>
      </c>
      <c r="BX100" s="216">
        <f t="shared" si="404"/>
        <v>2.0017189036071361</v>
      </c>
      <c r="BY100" s="242">
        <f t="shared" si="420"/>
        <v>1.9989878180805012</v>
      </c>
      <c r="BZ100" s="242">
        <f t="shared" si="420"/>
        <v>2.4161241656352912</v>
      </c>
      <c r="CA100" s="242" t="str">
        <f t="shared" si="407"/>
        <v/>
      </c>
      <c r="CB100" s="217">
        <f t="shared" si="408"/>
        <v>1.1952902343562042</v>
      </c>
      <c r="CC100" s="217">
        <f t="shared" si="409"/>
        <v>1.8995096326180159</v>
      </c>
      <c r="CD100" s="216">
        <f t="shared" si="410"/>
        <v>1.3501958510264545</v>
      </c>
      <c r="CE100" s="216">
        <f t="shared" si="411"/>
        <v>1.8162761795356999</v>
      </c>
    </row>
    <row r="101" spans="2:83" x14ac:dyDescent="0.25">
      <c r="B101" s="70"/>
      <c r="R101" s="71">
        <f t="shared" si="310"/>
        <v>42521</v>
      </c>
      <c r="S101" s="241" t="str">
        <f t="shared" si="358"/>
        <v/>
      </c>
      <c r="T101" s="215">
        <f t="shared" si="359"/>
        <v>0.97264776033263933</v>
      </c>
      <c r="U101" s="216">
        <f t="shared" si="360"/>
        <v>0.77986834495709134</v>
      </c>
      <c r="V101" s="215">
        <f t="shared" si="361"/>
        <v>0.81645407162018602</v>
      </c>
      <c r="W101" s="216">
        <f t="shared" si="412"/>
        <v>1.1396227332241655</v>
      </c>
      <c r="X101" s="217">
        <f t="shared" si="413"/>
        <v>1.3556556549035848</v>
      </c>
      <c r="Y101" s="217">
        <f t="shared" si="414"/>
        <v>1.1126256252464213</v>
      </c>
      <c r="Z101" s="217" t="str">
        <f>IF(Z62="","",Z62-(E62+(G62-E62)/($G$10-$E$10)*($Z$10-$E$10)))</f>
        <v/>
      </c>
      <c r="AA101" s="242">
        <f t="shared" si="415"/>
        <v>0.9465269783667245</v>
      </c>
      <c r="AB101" s="217">
        <f t="shared" si="416"/>
        <v>1.4547555040742957</v>
      </c>
      <c r="AC101" s="217">
        <f t="shared" si="417"/>
        <v>1.5750153737088555</v>
      </c>
      <c r="AD101" s="242">
        <f t="shared" si="418"/>
        <v>1.7035367719535723</v>
      </c>
      <c r="AE101" s="216">
        <f t="shared" si="363"/>
        <v>2.0150417389357131</v>
      </c>
      <c r="AF101" s="218" t="str">
        <f t="shared" si="364"/>
        <v/>
      </c>
      <c r="AG101" s="216">
        <f t="shared" si="365"/>
        <v>0.98782518923819262</v>
      </c>
      <c r="AH101" s="216">
        <f t="shared" si="366"/>
        <v>1.3221998981538681</v>
      </c>
      <c r="AI101" s="216">
        <f t="shared" si="367"/>
        <v>1.5271523409383052</v>
      </c>
      <c r="AJ101" s="243">
        <f t="shared" si="368"/>
        <v>2.0530380341428693</v>
      </c>
      <c r="AK101" s="242" t="str">
        <f t="shared" si="369"/>
        <v/>
      </c>
      <c r="AL101" s="242" t="str">
        <f t="shared" si="370"/>
        <v/>
      </c>
      <c r="AM101" s="216">
        <f t="shared" si="371"/>
        <v>1.6502101392595185</v>
      </c>
      <c r="AN101" s="216">
        <f t="shared" si="372"/>
        <v>1.7624132399999937</v>
      </c>
      <c r="AO101" s="242">
        <f t="shared" si="419"/>
        <v>1.9023922595314753</v>
      </c>
      <c r="AP101" s="242" t="str">
        <f t="shared" si="373"/>
        <v/>
      </c>
      <c r="AQ101" s="216">
        <f t="shared" si="374"/>
        <v>1.129498366416295</v>
      </c>
      <c r="AR101" s="216">
        <f t="shared" si="375"/>
        <v>1.4918690636538634</v>
      </c>
      <c r="AS101" s="216">
        <f t="shared" si="376"/>
        <v>1.5175890769919356</v>
      </c>
      <c r="AT101" s="242">
        <f t="shared" si="377"/>
        <v>1.8255498293227763</v>
      </c>
      <c r="AU101" s="242">
        <f t="shared" si="378"/>
        <v>1.9139440162360928</v>
      </c>
      <c r="AV101" s="216"/>
      <c r="AW101" s="243" t="str">
        <f t="shared" si="379"/>
        <v/>
      </c>
      <c r="AX101" s="382">
        <f t="shared" si="380"/>
        <v>1.3422019443091089</v>
      </c>
      <c r="AY101" s="382">
        <f>IF(AY62="","",AY62-(H62+(I62-H62)/($I$10-$H$10)*($AY$10-$H$10)))</f>
        <v>1.4412328492307864</v>
      </c>
      <c r="AZ101" s="382"/>
      <c r="BA101" s="218">
        <f t="shared" si="383"/>
        <v>0.71471255954935708</v>
      </c>
      <c r="BB101" s="216">
        <f t="shared" si="384"/>
        <v>0.92921109846154915</v>
      </c>
      <c r="BC101" s="218">
        <f t="shared" si="385"/>
        <v>1.0092012152077952</v>
      </c>
      <c r="BD101" s="216">
        <f t="shared" si="386"/>
        <v>1.0543685165302237</v>
      </c>
      <c r="BE101" s="242">
        <f t="shared" si="387"/>
        <v>1.1272302624303649</v>
      </c>
      <c r="BF101" s="242">
        <f t="shared" si="388"/>
        <v>1.4144544286821485</v>
      </c>
      <c r="BG101" s="217">
        <f t="shared" si="389"/>
        <v>1.543072906960739</v>
      </c>
      <c r="BH101" s="218"/>
      <c r="BI101" s="216"/>
      <c r="BJ101" s="241" t="str">
        <f t="shared" si="390"/>
        <v/>
      </c>
      <c r="BK101" s="241" t="str">
        <f t="shared" si="391"/>
        <v/>
      </c>
      <c r="BL101" s="242" t="str">
        <f>IF(BL62="","",BL62-(D62+(G62-D62)/($G$10-$D$10)*($BL$10-$D$10)))</f>
        <v/>
      </c>
      <c r="BM101" s="217">
        <f t="shared" si="393"/>
        <v>1.2222789629660031</v>
      </c>
      <c r="BN101" s="217">
        <f t="shared" si="394"/>
        <v>1.6752760474785831</v>
      </c>
      <c r="BO101" s="217">
        <f t="shared" si="395"/>
        <v>1.7863553846299443</v>
      </c>
      <c r="BP101" s="242" t="str">
        <f t="shared" si="396"/>
        <v/>
      </c>
      <c r="BQ101" s="218">
        <f t="shared" si="397"/>
        <v>0.78282900248925325</v>
      </c>
      <c r="BR101" s="242" t="str">
        <f t="shared" si="398"/>
        <v/>
      </c>
      <c r="BS101" s="243" t="str">
        <f t="shared" si="399"/>
        <v/>
      </c>
      <c r="BT101" s="242" t="str">
        <f>IF(BT62="","",BT62-(E62+(G62-E62)/($G$10-$E$10)*($BT$10-$E$10)))</f>
        <v/>
      </c>
      <c r="BU101" s="216">
        <f t="shared" si="401"/>
        <v>1.1235439756652248</v>
      </c>
      <c r="BV101" s="216">
        <f t="shared" si="402"/>
        <v>1.6046097256549054</v>
      </c>
      <c r="BW101" s="242" t="str">
        <f t="shared" si="403"/>
        <v/>
      </c>
      <c r="BX101" s="216">
        <f t="shared" si="404"/>
        <v>2.0169081753785827</v>
      </c>
      <c r="BY101" s="242">
        <f t="shared" si="420"/>
        <v>2.0277563405476693</v>
      </c>
      <c r="BZ101" s="242">
        <f t="shared" si="420"/>
        <v>2.4393294237075858</v>
      </c>
      <c r="CA101" s="242" t="str">
        <f t="shared" si="407"/>
        <v/>
      </c>
      <c r="CB101" s="217">
        <f t="shared" si="408"/>
        <v>1.2090317902360379</v>
      </c>
      <c r="CC101" s="217">
        <f t="shared" si="409"/>
        <v>1.9281443348497795</v>
      </c>
      <c r="CD101" s="216">
        <f t="shared" si="410"/>
        <v>1.358728247115895</v>
      </c>
      <c r="CE101" s="216">
        <f t="shared" si="411"/>
        <v>1.835141142792851</v>
      </c>
    </row>
    <row r="102" spans="2:83" x14ac:dyDescent="0.25">
      <c r="B102" s="70"/>
      <c r="R102" s="71" t="str">
        <f t="shared" si="310"/>
        <v/>
      </c>
      <c r="S102" s="220" t="str">
        <f t="shared" si="358"/>
        <v/>
      </c>
      <c r="T102" s="220" t="str">
        <f t="shared" si="359"/>
        <v/>
      </c>
      <c r="U102" s="220" t="str">
        <f t="shared" si="360"/>
        <v/>
      </c>
      <c r="V102" s="219" t="str">
        <f t="shared" si="361"/>
        <v/>
      </c>
      <c r="W102" s="220" t="str">
        <f t="shared" si="412"/>
        <v/>
      </c>
      <c r="X102" s="220" t="str">
        <f t="shared" si="413"/>
        <v/>
      </c>
      <c r="Y102" s="220"/>
      <c r="Z102" s="220" t="str">
        <f>IF(Z63="","",Z63-(E63+(G63-E63)/($G$10-$E$10)*($Z$10-$E$10)))</f>
        <v/>
      </c>
      <c r="AA102" s="220" t="str">
        <f t="shared" si="415"/>
        <v/>
      </c>
      <c r="AB102" s="220" t="str">
        <f t="shared" si="416"/>
        <v/>
      </c>
      <c r="AC102" s="220" t="str">
        <f t="shared" si="417"/>
        <v/>
      </c>
      <c r="AD102" s="220" t="str">
        <f t="shared" si="418"/>
        <v/>
      </c>
      <c r="AE102" s="220" t="str">
        <f t="shared" si="363"/>
        <v/>
      </c>
      <c r="AF102" s="221" t="str">
        <f t="shared" si="364"/>
        <v/>
      </c>
      <c r="AG102" s="220" t="str">
        <f t="shared" si="365"/>
        <v/>
      </c>
      <c r="AH102" s="220" t="str">
        <f t="shared" si="366"/>
        <v/>
      </c>
      <c r="AI102" s="220" t="str">
        <f t="shared" si="367"/>
        <v/>
      </c>
      <c r="AJ102" s="222" t="str">
        <f t="shared" si="368"/>
        <v/>
      </c>
      <c r="AK102" s="220" t="str">
        <f t="shared" si="369"/>
        <v/>
      </c>
      <c r="AL102" s="220" t="str">
        <f t="shared" si="370"/>
        <v/>
      </c>
      <c r="AM102" s="220" t="str">
        <f t="shared" si="371"/>
        <v/>
      </c>
      <c r="AN102" s="220" t="str">
        <f t="shared" si="372"/>
        <v/>
      </c>
      <c r="AO102" s="220" t="str">
        <f t="shared" si="419"/>
        <v/>
      </c>
      <c r="AP102" s="220" t="str">
        <f t="shared" si="373"/>
        <v/>
      </c>
      <c r="AQ102" s="220" t="str">
        <f t="shared" si="374"/>
        <v/>
      </c>
      <c r="AR102" s="220" t="str">
        <f t="shared" si="375"/>
        <v/>
      </c>
      <c r="AS102" s="220" t="str">
        <f t="shared" si="376"/>
        <v/>
      </c>
      <c r="AT102" s="220" t="str">
        <f t="shared" si="377"/>
        <v/>
      </c>
      <c r="AU102" s="220" t="str">
        <f t="shared" si="378"/>
        <v/>
      </c>
      <c r="AV102" s="220"/>
      <c r="AW102" s="220" t="str">
        <f t="shared" si="379"/>
        <v/>
      </c>
      <c r="AX102" s="383" t="str">
        <f t="shared" si="380"/>
        <v/>
      </c>
      <c r="AY102" s="383" t="str">
        <f>IF(AY63="","",AY63-(H63+(I63-H63)/($I$10-$H$10)*($AY$10-$H$10)))</f>
        <v/>
      </c>
      <c r="AZ102" s="383"/>
      <c r="BA102" s="222" t="str">
        <f t="shared" si="383"/>
        <v/>
      </c>
      <c r="BB102" s="220" t="str">
        <f t="shared" si="384"/>
        <v/>
      </c>
      <c r="BC102" s="221" t="str">
        <f t="shared" si="385"/>
        <v/>
      </c>
      <c r="BD102" s="220" t="str">
        <f t="shared" si="386"/>
        <v/>
      </c>
      <c r="BE102" s="220" t="str">
        <f t="shared" si="387"/>
        <v/>
      </c>
      <c r="BF102" s="220" t="str">
        <f t="shared" si="388"/>
        <v/>
      </c>
      <c r="BG102" s="221" t="str">
        <f t="shared" si="389"/>
        <v/>
      </c>
      <c r="BH102" s="222"/>
      <c r="BI102" s="220"/>
      <c r="BJ102" s="219" t="str">
        <f t="shared" si="390"/>
        <v/>
      </c>
      <c r="BK102" s="219" t="str">
        <f t="shared" si="391"/>
        <v/>
      </c>
      <c r="BL102" s="219" t="str">
        <f>IF(BL63="","",BL63-(D63+(G63-D63)/($G$10-$D$10)*($BL$10-$D$10)))</f>
        <v/>
      </c>
      <c r="BM102" s="220" t="str">
        <f t="shared" si="393"/>
        <v/>
      </c>
      <c r="BN102" s="220" t="str">
        <f t="shared" si="394"/>
        <v/>
      </c>
      <c r="BO102" s="220" t="str">
        <f t="shared" si="395"/>
        <v/>
      </c>
      <c r="BP102" s="220" t="str">
        <f t="shared" si="396"/>
        <v/>
      </c>
      <c r="BQ102" s="221" t="str">
        <f t="shared" si="397"/>
        <v/>
      </c>
      <c r="BR102" s="220" t="str">
        <f t="shared" si="398"/>
        <v/>
      </c>
      <c r="BS102" s="220" t="str">
        <f t="shared" si="399"/>
        <v/>
      </c>
      <c r="BT102" s="220" t="str">
        <f>IF(BT63="","",BT63-(E63+(G63-E63)/($G$10-$E$10)*($BT$10-$E$10)))</f>
        <v/>
      </c>
      <c r="BU102" s="220" t="str">
        <f t="shared" si="401"/>
        <v/>
      </c>
      <c r="BV102" s="220" t="str">
        <f t="shared" si="402"/>
        <v/>
      </c>
      <c r="BW102" s="220" t="str">
        <f t="shared" si="403"/>
        <v/>
      </c>
      <c r="BX102" s="220" t="str">
        <f t="shared" si="404"/>
        <v/>
      </c>
      <c r="BY102" s="220" t="str">
        <f t="shared" si="420"/>
        <v/>
      </c>
      <c r="BZ102" s="220" t="str">
        <f t="shared" si="420"/>
        <v/>
      </c>
      <c r="CA102" s="220" t="str">
        <f t="shared" si="407"/>
        <v/>
      </c>
      <c r="CB102" s="220" t="str">
        <f t="shared" si="408"/>
        <v/>
      </c>
      <c r="CC102" s="220" t="str">
        <f t="shared" si="409"/>
        <v/>
      </c>
      <c r="CD102" s="220" t="str">
        <f t="shared" si="410"/>
        <v/>
      </c>
      <c r="CE102" s="220" t="str">
        <f t="shared" si="411"/>
        <v/>
      </c>
    </row>
    <row r="103" spans="2:83" x14ac:dyDescent="0.25">
      <c r="AS103" s="42"/>
      <c r="BV103" s="42"/>
      <c r="BW103" s="42"/>
      <c r="BX103" s="42"/>
      <c r="BY103" s="42"/>
      <c r="BZ103" s="42"/>
      <c r="CE103" s="64"/>
    </row>
    <row r="104" spans="2:83" x14ac:dyDescent="0.25">
      <c r="R104" s="80" t="s">
        <v>11</v>
      </c>
      <c r="S104" s="75"/>
      <c r="T104" s="76">
        <f>AVERAGE(T80:T102)</f>
        <v>0.93126356403774757</v>
      </c>
      <c r="U104" s="76">
        <f>AVERAGE(U80:U102)</f>
        <v>0.75122076783310832</v>
      </c>
      <c r="V104" s="76">
        <f>AVERAGE(V80:V102)</f>
        <v>0.76880660824912184</v>
      </c>
      <c r="W104" s="76">
        <f t="shared" ref="W104:CD104" si="421">AVERAGE(W80:W102)</f>
        <v>1.0986315445517436</v>
      </c>
      <c r="X104" s="76">
        <f t="shared" si="421"/>
        <v>1.3030433169163913</v>
      </c>
      <c r="Y104" s="76">
        <f t="shared" si="421"/>
        <v>0.99600808477288894</v>
      </c>
      <c r="Z104" s="75" t="e">
        <f t="shared" si="421"/>
        <v>#DIV/0!</v>
      </c>
      <c r="AA104" s="76">
        <f t="shared" si="421"/>
        <v>0.921466912158865</v>
      </c>
      <c r="AB104" s="76">
        <f t="shared" si="421"/>
        <v>1.4118940008881926</v>
      </c>
      <c r="AC104" s="76">
        <f>AVERAGE(AC80:AC101)</f>
        <v>1.5236351662540222</v>
      </c>
      <c r="AD104" s="76">
        <f t="shared" ref="AD104" si="422">AVERAGE(AD80:AD102)</f>
        <v>1.6278631781323036</v>
      </c>
      <c r="AE104" s="76">
        <f t="shared" si="421"/>
        <v>1.9278547090048723</v>
      </c>
      <c r="AF104" s="75"/>
      <c r="AG104" s="76">
        <f t="shared" si="421"/>
        <v>0.96493635122512667</v>
      </c>
      <c r="AH104" s="76">
        <f t="shared" si="421"/>
        <v>1.2931885275986603</v>
      </c>
      <c r="AI104" s="76">
        <f t="shared" si="421"/>
        <v>1.4802898450288999</v>
      </c>
      <c r="AJ104" s="76">
        <f t="shared" si="421"/>
        <v>1.9643227791558475</v>
      </c>
      <c r="AK104" s="291"/>
      <c r="AL104" s="75"/>
      <c r="AM104" s="76">
        <f>AVERAGE(AM80:AM102)</f>
        <v>1.6009598760952202</v>
      </c>
      <c r="AN104" s="76">
        <f t="shared" si="421"/>
        <v>1.71730002590909</v>
      </c>
      <c r="AO104" s="76">
        <f>AVERAGE(AO85:AO102)</f>
        <v>2.0459321017210534</v>
      </c>
      <c r="AP104" s="75"/>
      <c r="AQ104" s="76">
        <f t="shared" si="421"/>
        <v>1.0884529600302366</v>
      </c>
      <c r="AR104" s="76">
        <f>AVERAGE(AR80:AR102)</f>
        <v>1.4352840968194298</v>
      </c>
      <c r="AS104" s="76">
        <f t="shared" si="421"/>
        <v>1.5118009119437625</v>
      </c>
      <c r="AT104" s="76">
        <f t="shared" si="421"/>
        <v>1.7759358979421658</v>
      </c>
      <c r="AU104" s="76">
        <f t="shared" si="421"/>
        <v>1.8441114446645204</v>
      </c>
      <c r="AV104" s="75" t="e">
        <f t="shared" si="421"/>
        <v>#DIV/0!</v>
      </c>
      <c r="AW104" s="76" t="e">
        <f t="shared" si="421"/>
        <v>#DIV/0!</v>
      </c>
      <c r="AX104" s="384">
        <f t="shared" si="421"/>
        <v>1.3316243229716744</v>
      </c>
      <c r="AY104" s="384">
        <f t="shared" si="421"/>
        <v>1.4181284617145353</v>
      </c>
      <c r="AZ104" s="384">
        <f t="shared" si="421"/>
        <v>2.161710742451592</v>
      </c>
      <c r="BA104" s="75">
        <f t="shared" si="421"/>
        <v>0.67571781866806424</v>
      </c>
      <c r="BB104" s="76">
        <f t="shared" si="421"/>
        <v>0.89539778471153619</v>
      </c>
      <c r="BC104" s="76">
        <f t="shared" si="421"/>
        <v>0.98027036899587816</v>
      </c>
      <c r="BD104" s="76">
        <f t="shared" si="421"/>
        <v>1.0194449034737783</v>
      </c>
      <c r="BE104" s="76">
        <f t="shared" si="421"/>
        <v>1.084165196991079</v>
      </c>
      <c r="BF104" s="76">
        <f t="shared" si="421"/>
        <v>1.3420419015316516</v>
      </c>
      <c r="BG104" s="76">
        <f t="shared" si="421"/>
        <v>1.4540863560332864</v>
      </c>
      <c r="BH104" s="77" t="e">
        <f t="shared" si="421"/>
        <v>#DIV/0!</v>
      </c>
      <c r="BI104" s="76" t="e">
        <f t="shared" si="421"/>
        <v>#DIV/0!</v>
      </c>
      <c r="BJ104" s="76" t="e">
        <f t="shared" si="421"/>
        <v>#DIV/0!</v>
      </c>
      <c r="BK104" s="76" t="e">
        <f t="shared" si="421"/>
        <v>#DIV/0!</v>
      </c>
      <c r="BL104" s="76" t="e">
        <f t="shared" si="421"/>
        <v>#DIV/0!</v>
      </c>
      <c r="BM104" s="76">
        <f t="shared" si="421"/>
        <v>1.2005069417738126</v>
      </c>
      <c r="BN104" s="76">
        <f t="shared" si="421"/>
        <v>1.6126828077743491</v>
      </c>
      <c r="BO104" s="77">
        <f t="shared" si="421"/>
        <v>1.7102457287973158</v>
      </c>
      <c r="BP104" s="76" t="e">
        <f t="shared" si="421"/>
        <v>#DIV/0!</v>
      </c>
      <c r="BQ104" s="77">
        <f t="shared" si="421"/>
        <v>0.74070183602077233</v>
      </c>
      <c r="BR104" s="76" t="e">
        <f t="shared" si="421"/>
        <v>#DIV/0!</v>
      </c>
      <c r="BS104" s="76" t="e">
        <f t="shared" si="421"/>
        <v>#DIV/0!</v>
      </c>
      <c r="BT104" s="76" t="e">
        <f t="shared" ref="BT104:BZ104" si="423">AVERAGE(BT80:BT102)</f>
        <v>#DIV/0!</v>
      </c>
      <c r="BU104" s="76">
        <f t="shared" si="423"/>
        <v>1.069974117052773</v>
      </c>
      <c r="BV104" s="76">
        <f t="shared" si="423"/>
        <v>1.541409938712208</v>
      </c>
      <c r="BW104" s="76">
        <f t="shared" si="423"/>
        <v>1.7620557267367378</v>
      </c>
      <c r="BX104" s="76">
        <f t="shared" si="423"/>
        <v>1.9231377762516273</v>
      </c>
      <c r="BY104" s="76">
        <f t="shared" si="423"/>
        <v>1.8117755970333826</v>
      </c>
      <c r="BZ104" s="76">
        <f t="shared" si="423"/>
        <v>2.2840289335263622</v>
      </c>
      <c r="CA104" s="75" t="e">
        <f>AVERAGE(CA80:CA102)</f>
        <v>#DIV/0!</v>
      </c>
      <c r="CB104" s="76">
        <f t="shared" si="421"/>
        <v>1.1736207160656484</v>
      </c>
      <c r="CC104" s="77">
        <f>AVERAGE(CC80:CC102)</f>
        <v>1.9125906943172</v>
      </c>
      <c r="CD104" s="76">
        <f t="shared" si="421"/>
        <v>1.3478546685055495</v>
      </c>
      <c r="CE104" s="77">
        <f>AVERAGE(CE80:CE102)</f>
        <v>1.77434893689448</v>
      </c>
    </row>
    <row r="105" spans="2:83" x14ac:dyDescent="0.25">
      <c r="AS105" s="42"/>
      <c r="BD105" s="21"/>
      <c r="BE105" s="21"/>
      <c r="BF105" s="21"/>
      <c r="BG105" s="21"/>
      <c r="BH105" s="21"/>
    </row>
    <row r="106" spans="2:83" x14ac:dyDescent="0.25">
      <c r="S106" s="81" t="s">
        <v>170</v>
      </c>
      <c r="T106" s="82"/>
      <c r="U106" s="82"/>
      <c r="V106" s="82"/>
      <c r="W106" s="82"/>
      <c r="X106" s="82"/>
      <c r="Y106" s="82"/>
      <c r="Z106" s="81" t="s">
        <v>171</v>
      </c>
      <c r="AA106" s="82"/>
      <c r="AB106" s="82"/>
      <c r="AC106" s="82"/>
      <c r="AD106" s="82"/>
      <c r="AE106" s="83"/>
      <c r="AF106" s="82" t="s">
        <v>172</v>
      </c>
      <c r="AG106" s="82"/>
      <c r="AH106" s="82"/>
      <c r="AI106" s="82"/>
      <c r="AJ106" s="82"/>
      <c r="AK106" s="84" t="s">
        <v>173</v>
      </c>
      <c r="AL106" s="81" t="s">
        <v>37</v>
      </c>
      <c r="AM106" s="82"/>
      <c r="AN106" s="82"/>
      <c r="AO106" s="82"/>
      <c r="AP106" s="81" t="s">
        <v>174</v>
      </c>
      <c r="AQ106" s="82"/>
      <c r="AR106" s="82"/>
      <c r="AS106" s="82"/>
      <c r="AT106" s="82"/>
      <c r="AU106" s="82"/>
      <c r="AV106" s="81" t="s">
        <v>175</v>
      </c>
      <c r="AW106" s="82"/>
      <c r="AX106" s="82"/>
      <c r="AY106" s="82"/>
      <c r="AZ106" s="82"/>
      <c r="BA106" s="81" t="s">
        <v>176</v>
      </c>
      <c r="BB106" s="82"/>
      <c r="BC106" s="82"/>
      <c r="BD106" s="85"/>
      <c r="BE106" s="85"/>
      <c r="BF106" s="85"/>
      <c r="BG106" s="85"/>
      <c r="BH106" s="86"/>
      <c r="BI106" s="82" t="s">
        <v>177</v>
      </c>
      <c r="BJ106" s="82"/>
      <c r="BK106" s="82"/>
      <c r="BL106" s="82"/>
      <c r="BM106" s="82"/>
      <c r="BN106" s="82"/>
      <c r="BO106" s="82"/>
      <c r="BP106" s="81" t="s">
        <v>178</v>
      </c>
      <c r="BQ106" s="83"/>
      <c r="BR106" s="81" t="s">
        <v>179</v>
      </c>
      <c r="BS106" s="82"/>
      <c r="BT106" s="82"/>
      <c r="BU106" s="82"/>
      <c r="BV106" s="82"/>
      <c r="BW106" s="82"/>
      <c r="BX106" s="82"/>
      <c r="BY106" s="82"/>
      <c r="BZ106" s="82"/>
      <c r="CA106" s="81" t="s">
        <v>180</v>
      </c>
      <c r="CB106" s="87"/>
      <c r="CC106" s="87"/>
      <c r="CD106" s="81" t="s">
        <v>181</v>
      </c>
      <c r="CE106" s="90"/>
    </row>
    <row r="107" spans="2:83" s="43" customFormat="1" x14ac:dyDescent="0.25">
      <c r="R107" s="44" t="s">
        <v>194</v>
      </c>
      <c r="S107" s="207">
        <f>X104+(Y104-X104)/(Y79-X79)*($B$3+(365*5+1)-X79)</f>
        <v>1.3007260698813461</v>
      </c>
      <c r="T107" s="40"/>
      <c r="U107" s="45"/>
      <c r="V107" s="45"/>
      <c r="W107" s="45"/>
      <c r="X107" s="45"/>
      <c r="Y107" s="45"/>
      <c r="Z107" s="207">
        <f>AC104+(AD104-AC104)/(AD79-AC79)*($B$3+(365*5+1)-AC79)</f>
        <v>1.5801125881722695</v>
      </c>
      <c r="AA107" s="45"/>
      <c r="AB107" s="45"/>
      <c r="AC107" s="45"/>
      <c r="AD107" s="45"/>
      <c r="AE107" s="46"/>
      <c r="AF107" s="209">
        <f>AI104+(AJ104-AI104)/(AJ79-AI79)*($B$3+(365*5+1)-AI79)</f>
        <v>1.6861876793849562</v>
      </c>
      <c r="AG107" s="45"/>
      <c r="AH107" s="45"/>
      <c r="AI107" s="45"/>
      <c r="AJ107" s="45"/>
      <c r="AK107" s="211"/>
      <c r="AL107" s="213">
        <f>AN104+(AO104-AN104)/(AO79-AN79)*($B$3+(365*5+1)-AN79)</f>
        <v>1.7249846824273891</v>
      </c>
      <c r="AM107" s="45"/>
      <c r="AN107" s="45"/>
      <c r="AO107" s="45"/>
      <c r="AP107" s="213">
        <f>AT104+(AU104-AT104)/(AU79-AT79)*($B$3+(365*5+1)-AT79)</f>
        <v>1.8229097383281456</v>
      </c>
      <c r="AQ107" s="114"/>
      <c r="AR107" s="45"/>
      <c r="AS107" s="45"/>
      <c r="AT107" s="45"/>
      <c r="AU107" s="45"/>
      <c r="AV107" s="207"/>
      <c r="AW107" s="45"/>
      <c r="AX107" s="40"/>
      <c r="AY107" s="40"/>
      <c r="AZ107" s="40"/>
      <c r="BA107" s="207">
        <f>BE104+(BF104-BE104)/(BF79-BE79)*($B$3+(365*5+1)-BE79)</f>
        <v>1.2065706727463374</v>
      </c>
      <c r="BB107" s="40"/>
      <c r="BC107" s="40"/>
      <c r="BD107" s="45"/>
      <c r="BE107" s="45"/>
      <c r="BF107" s="45"/>
      <c r="BG107" s="45"/>
      <c r="BH107" s="46"/>
      <c r="BI107" s="207">
        <f>BM104+(BN104-BM104)/(BN79-BM79)*($B$3+(365*5+1)-BM79)</f>
        <v>1.473888893712944</v>
      </c>
      <c r="BJ107" s="40"/>
      <c r="BK107" s="40"/>
      <c r="BL107" s="45"/>
      <c r="BM107" s="45"/>
      <c r="BN107" s="45"/>
      <c r="BO107" s="45"/>
      <c r="BP107" s="207"/>
      <c r="BQ107" s="46"/>
      <c r="BR107" s="209">
        <f>BV104+(BW104-BV104)/(BW79-BV79)*($B$3+(365*5+1)-BV79)</f>
        <v>1.7104619355071213</v>
      </c>
      <c r="BS107" s="45"/>
      <c r="BT107" s="45"/>
      <c r="BU107" s="45"/>
      <c r="BV107" s="45"/>
      <c r="BW107" s="45"/>
      <c r="BX107" s="45"/>
      <c r="BY107" s="45"/>
      <c r="BZ107" s="45"/>
      <c r="CA107" s="207">
        <f>CB104+(CC104-CB104)/(CC79-CB79)*($B$3+(365*5+1)-CB79)</f>
        <v>1.6928239260020972</v>
      </c>
      <c r="CB107" s="45"/>
      <c r="CC107" s="45"/>
      <c r="CD107" s="207">
        <f>CD104+(CE104-CD104)/(CE79-CD79)*($B$3+(365*5+1)-CD79)</f>
        <v>1.6945408776899646</v>
      </c>
      <c r="CE107" s="46"/>
    </row>
    <row r="108" spans="2:83" s="43" customFormat="1" x14ac:dyDescent="0.25">
      <c r="R108" s="44" t="s">
        <v>195</v>
      </c>
      <c r="S108" s="207">
        <f>W104+(X104-W104)/(X79-W79)*($B$3+(365*4+1)-W79)</f>
        <v>1.1643353285260947</v>
      </c>
      <c r="T108" s="40"/>
      <c r="U108" s="45"/>
      <c r="V108" s="45"/>
      <c r="W108" s="45"/>
      <c r="X108" s="45"/>
      <c r="Y108" s="45"/>
      <c r="Z108" s="207">
        <f>AB104+(AC104-AB104)/(AC79-AB79)*($B$3+(365*4+1)-AB79)</f>
        <v>1.5131742911984978</v>
      </c>
      <c r="AA108" s="45"/>
      <c r="AB108" s="45"/>
      <c r="AC108" s="45"/>
      <c r="AD108" s="40"/>
      <c r="AE108" s="46"/>
      <c r="AF108" s="209">
        <f>AI104+(AJ104-AI104)/(AJ79-AI79)*($B$3+(365*4+1)-AI79)</f>
        <v>1.5283038358136105</v>
      </c>
      <c r="AG108" s="344"/>
      <c r="AH108" s="45"/>
      <c r="AI108" s="45"/>
      <c r="AJ108" s="45"/>
      <c r="AK108" s="211"/>
      <c r="AL108" s="213"/>
      <c r="AM108" s="45"/>
      <c r="AN108" s="45"/>
      <c r="AO108" s="45"/>
      <c r="AP108" s="207">
        <f>AT104+(AU104-AT104)/(AU79-AT79)*($B$3+(365*4+1)-AT79)</f>
        <v>1.7765706795690033</v>
      </c>
      <c r="AQ108" s="114"/>
      <c r="AR108" s="45"/>
      <c r="AS108" s="45"/>
      <c r="AT108" s="45"/>
      <c r="AU108" s="45"/>
      <c r="AV108" s="207"/>
      <c r="AW108" s="45"/>
      <c r="AX108" s="45"/>
      <c r="AY108" s="45"/>
      <c r="AZ108" s="45"/>
      <c r="BA108" s="207">
        <f>BD104+(BE104-BD104)/(BE79-BD79)*($B$3+(365*4+1)-BD79)</f>
        <v>1.0814046157510047</v>
      </c>
      <c r="BB108" s="345"/>
      <c r="BC108" s="40"/>
      <c r="BD108" s="45"/>
      <c r="BE108" s="45"/>
      <c r="BF108" s="45"/>
      <c r="BG108" s="45"/>
      <c r="BH108" s="46"/>
      <c r="BI108" s="207">
        <f>BM104+(BN104-BM104)/(BN79-BM79)*($B$3+(365*4+1)-BM79)</f>
        <v>1.3033172484859645</v>
      </c>
      <c r="BJ108" s="345"/>
      <c r="BK108" s="40"/>
      <c r="BL108" s="45"/>
      <c r="BM108" s="45"/>
      <c r="BN108" s="45"/>
      <c r="BO108" s="45"/>
      <c r="BP108" s="207"/>
      <c r="BQ108" s="46"/>
      <c r="BR108" s="209">
        <f>BV104+(BW104-BV104)/(BW79-BV79)*($B$3+(365*4+1)-BV79)</f>
        <v>1.5769035397708804</v>
      </c>
      <c r="BS108" s="344"/>
      <c r="BT108" s="45"/>
      <c r="BU108" s="45"/>
      <c r="BV108" s="45"/>
      <c r="BW108" s="45"/>
      <c r="BX108" s="45"/>
      <c r="BY108" s="45"/>
      <c r="BZ108" s="45"/>
      <c r="CA108" s="207">
        <f>CB104+(CC104-CB104)/(CC79-CB79)*($B$3+(365*4+1)-CB79)</f>
        <v>1.569605999066594</v>
      </c>
      <c r="CB108" s="45"/>
      <c r="CC108" s="45"/>
      <c r="CD108" s="207">
        <f>CD104+(CE104-CD104)/(CE79-CD79)*($B$3+(365*4+1)-CD79)</f>
        <v>1.4615013448127794</v>
      </c>
      <c r="CE108" s="347"/>
    </row>
    <row r="109" spans="2:83" s="43" customFormat="1" x14ac:dyDescent="0.25">
      <c r="R109" s="44" t="s">
        <v>196</v>
      </c>
      <c r="S109" s="208">
        <f>V104+(W104-V104)/(W79-V79)*($B$3+(365*3+1)-V79)</f>
        <v>1.0173278118418216</v>
      </c>
      <c r="T109" s="47"/>
      <c r="U109" s="48"/>
      <c r="V109" s="48"/>
      <c r="W109" s="48"/>
      <c r="X109" s="48"/>
      <c r="Y109" s="48"/>
      <c r="Z109" s="208">
        <f>AA104+(AB104-AA104)/(AB79-AA79)*($B$3+(365*3+1)-AA79)</f>
        <v>1.3466182412674765</v>
      </c>
      <c r="AA109" s="48"/>
      <c r="AB109" s="48"/>
      <c r="AC109" s="48"/>
      <c r="AD109" s="48"/>
      <c r="AE109" s="49"/>
      <c r="AF109" s="210">
        <f>AH104+(AI104-AH104)/(AI79-AH79)*($B$3+(365*3+1)-AH79)</f>
        <v>1.3413315566450377</v>
      </c>
      <c r="AG109" s="48"/>
      <c r="AH109" s="48"/>
      <c r="AI109" s="48"/>
      <c r="AJ109" s="48"/>
      <c r="AK109" s="212"/>
      <c r="AL109" s="355"/>
      <c r="AM109" s="48"/>
      <c r="AN109" s="48"/>
      <c r="AO109" s="48"/>
      <c r="AP109" s="208">
        <f>AS104+(AT104-AS104)/(AT79-AS79)*($B$3+(365*3+1)-AS79)</f>
        <v>1.5243787684198771</v>
      </c>
      <c r="AQ109" s="48"/>
      <c r="AR109" s="48"/>
      <c r="AS109" s="48"/>
      <c r="AT109" s="48"/>
      <c r="AU109" s="48"/>
      <c r="AV109" s="208"/>
      <c r="AW109" s="48"/>
      <c r="AX109" s="48"/>
      <c r="AY109" s="48"/>
      <c r="AZ109" s="48"/>
      <c r="BA109" s="208">
        <f>BB104+(BC104-BB104)/(BC79-BB79)*($B$3+(365*3+1)-BB79)</f>
        <v>0.95117119724124666</v>
      </c>
      <c r="BB109" s="346"/>
      <c r="BC109" s="47"/>
      <c r="BD109" s="48"/>
      <c r="BE109" s="48"/>
      <c r="BF109" s="48"/>
      <c r="BG109" s="48"/>
      <c r="BH109" s="49"/>
      <c r="BI109" s="214"/>
      <c r="BJ109" s="47"/>
      <c r="BK109" s="47"/>
      <c r="BL109" s="48"/>
      <c r="BM109" s="48"/>
      <c r="BN109" s="48"/>
      <c r="BO109" s="48"/>
      <c r="BP109" s="208"/>
      <c r="BQ109" s="49"/>
      <c r="BR109" s="210">
        <f>BU104+(BV104-BU104)/(BV79-BU79)*($B$3+(365*3+1)-BU79)</f>
        <v>1.3934652077933221</v>
      </c>
      <c r="BS109" s="48"/>
      <c r="BT109" s="48"/>
      <c r="BU109" s="48"/>
      <c r="BV109" s="48"/>
      <c r="BW109" s="48"/>
      <c r="BX109" s="48"/>
      <c r="BY109" s="48"/>
      <c r="BZ109" s="48"/>
      <c r="CA109" s="208">
        <f>CB104+(CC104-CB104)/(CC79-CB79)*($B$3+(365*3+1)-CB79)</f>
        <v>1.4463880721310909</v>
      </c>
      <c r="CB109" s="48"/>
      <c r="CC109" s="48"/>
      <c r="CD109" s="214"/>
      <c r="CE109" s="49"/>
    </row>
    <row r="110" spans="2:83" x14ac:dyDescent="0.25">
      <c r="S110" s="234" t="s">
        <v>36</v>
      </c>
      <c r="T110" s="89"/>
      <c r="BZ110" s="13"/>
    </row>
    <row r="111" spans="2:83" x14ac:dyDescent="0.25">
      <c r="S111" s="234" t="s">
        <v>12</v>
      </c>
      <c r="T111" s="89"/>
      <c r="AP111" s="154"/>
      <c r="BA111" s="2"/>
      <c r="BB111" s="2"/>
      <c r="BC111" s="2"/>
    </row>
    <row r="112" spans="2:83" x14ac:dyDescent="0.25">
      <c r="S112" s="89"/>
      <c r="T112" s="89"/>
      <c r="AO112" s="3">
        <v>1.8083896694378117</v>
      </c>
    </row>
    <row r="113" spans="22:70" x14ac:dyDescent="0.25">
      <c r="AL113" s="43"/>
      <c r="AM113" s="43"/>
      <c r="AN113" s="43"/>
      <c r="AO113" s="43">
        <v>1.8083896694378117</v>
      </c>
      <c r="BA113" s="45"/>
      <c r="BB113" s="45"/>
      <c r="BC113" s="45"/>
      <c r="BD113" s="45"/>
      <c r="BE113" s="45"/>
      <c r="BF113" s="45"/>
      <c r="BG113" s="45"/>
      <c r="BH113" s="45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22:70" x14ac:dyDescent="0.25"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22:70" x14ac:dyDescent="0.25">
      <c r="V115" s="2"/>
      <c r="W115" s="2"/>
      <c r="X115" s="2"/>
      <c r="Y115" s="2"/>
      <c r="Z115" s="2"/>
      <c r="AK115" s="2"/>
      <c r="AX115" s="2"/>
      <c r="BA115" s="30"/>
      <c r="BB115" s="30"/>
      <c r="BC115" s="30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2"/>
    </row>
    <row r="116" spans="22:70" ht="27" customHeight="1" x14ac:dyDescent="0.25">
      <c r="AC116" s="2"/>
      <c r="AD116" s="2"/>
      <c r="AE116" s="2"/>
      <c r="AF116" s="2"/>
      <c r="AG116" s="2"/>
      <c r="AI116" s="2"/>
      <c r="AJ116" s="2"/>
      <c r="AK116" s="51"/>
      <c r="AL116" s="51"/>
      <c r="AM116" s="51"/>
      <c r="AN116" s="51"/>
      <c r="AO116" s="51"/>
      <c r="AP116" s="51"/>
      <c r="AQ116" s="143"/>
      <c r="AR116" s="143"/>
      <c r="AS116" s="51"/>
      <c r="AT116" s="50"/>
      <c r="AU116" s="50"/>
      <c r="AV116" s="50"/>
      <c r="AW116" s="142"/>
      <c r="AX116" s="2"/>
    </row>
    <row r="117" spans="22:70" ht="18" customHeight="1" x14ac:dyDescent="0.25">
      <c r="AC117" s="2"/>
      <c r="AD117" s="2"/>
      <c r="AE117" s="2"/>
      <c r="AF117" s="2"/>
      <c r="AG117" s="2"/>
      <c r="AI117" s="2"/>
      <c r="AJ117" s="2"/>
      <c r="AK117" s="144"/>
      <c r="AL117" s="144"/>
      <c r="AM117" s="144"/>
      <c r="AN117" s="144"/>
      <c r="AO117" s="144"/>
      <c r="AP117" s="144"/>
      <c r="AQ117" s="145"/>
      <c r="AR117" s="145"/>
      <c r="AS117" s="144"/>
      <c r="AT117" s="144"/>
      <c r="AU117" s="144"/>
      <c r="AV117" s="144"/>
      <c r="AW117" s="142"/>
      <c r="AX117" s="2"/>
    </row>
    <row r="118" spans="22:70" ht="18" customHeight="1" x14ac:dyDescent="0.25">
      <c r="AI118" s="2"/>
      <c r="AJ118" s="2"/>
      <c r="AK118" s="144"/>
      <c r="AL118" s="146"/>
      <c r="AM118" s="144"/>
      <c r="AN118" s="146"/>
      <c r="AO118" s="146"/>
      <c r="AP118" s="144"/>
      <c r="AQ118" s="147"/>
      <c r="AR118" s="148"/>
      <c r="AS118" s="144"/>
      <c r="AT118" s="144"/>
      <c r="AU118" s="144"/>
      <c r="AV118" s="144"/>
      <c r="AW118" s="142"/>
      <c r="AX118" s="2"/>
    </row>
    <row r="119" spans="22:70" x14ac:dyDescent="0.25">
      <c r="AI119" s="2"/>
      <c r="AJ119" s="2"/>
      <c r="AK119" s="144"/>
      <c r="AL119" s="144"/>
      <c r="AM119" s="144"/>
      <c r="AN119" s="144"/>
      <c r="AO119" s="144"/>
      <c r="AP119" s="144"/>
      <c r="AQ119" s="147"/>
      <c r="AR119" s="148"/>
      <c r="AS119" s="144"/>
      <c r="AT119" s="144"/>
      <c r="AU119" s="144"/>
      <c r="AV119" s="144"/>
      <c r="AW119" s="142"/>
      <c r="AX119" s="2"/>
    </row>
    <row r="120" spans="22:70" x14ac:dyDescent="0.25">
      <c r="AI120" s="2"/>
      <c r="AJ120" s="2"/>
      <c r="AK120" s="144"/>
      <c r="AL120" s="144"/>
      <c r="AM120" s="144"/>
      <c r="AN120" s="144"/>
      <c r="AO120" s="144"/>
      <c r="AP120" s="144"/>
      <c r="AQ120" s="145"/>
      <c r="AR120" s="145"/>
      <c r="AS120" s="142"/>
      <c r="AT120" s="144"/>
      <c r="AU120" s="144"/>
      <c r="AV120" s="144"/>
      <c r="AW120" s="142"/>
      <c r="AX120" s="2"/>
    </row>
    <row r="121" spans="22:70" x14ac:dyDescent="0.25">
      <c r="AI121" s="2"/>
      <c r="AJ121" s="2"/>
      <c r="AK121" s="144"/>
      <c r="AL121" s="144"/>
      <c r="AM121" s="144"/>
      <c r="AN121" s="144"/>
      <c r="AO121" s="144"/>
      <c r="AP121" s="144"/>
      <c r="AQ121" s="145"/>
      <c r="AR121" s="145"/>
      <c r="AS121" s="142"/>
      <c r="AT121" s="144"/>
      <c r="AU121" s="144"/>
      <c r="AV121" s="144"/>
      <c r="AW121" s="142"/>
      <c r="AX121" s="2"/>
    </row>
    <row r="122" spans="22:70" x14ac:dyDescent="0.25">
      <c r="AI122" s="2"/>
      <c r="AJ122" s="2"/>
      <c r="AK122" s="144"/>
      <c r="AL122" s="144"/>
      <c r="AM122" s="144"/>
      <c r="AN122" s="144"/>
      <c r="AO122" s="144"/>
      <c r="AP122" s="144"/>
      <c r="AQ122" s="147"/>
      <c r="AR122" s="148"/>
      <c r="AS122" s="144"/>
      <c r="AT122" s="144"/>
      <c r="AU122" s="144"/>
      <c r="AV122" s="144"/>
      <c r="AW122" s="142"/>
      <c r="AX122" s="2"/>
    </row>
    <row r="123" spans="22:70" x14ac:dyDescent="0.25">
      <c r="AI123" s="2"/>
      <c r="AJ123" s="2"/>
      <c r="AK123" s="144"/>
      <c r="AL123" s="144"/>
      <c r="AM123" s="144"/>
      <c r="AN123" s="144"/>
      <c r="AO123" s="144"/>
      <c r="AP123" s="144"/>
      <c r="AQ123" s="147"/>
      <c r="AR123" s="148"/>
      <c r="AS123" s="144"/>
      <c r="AT123" s="144"/>
      <c r="AU123" s="144"/>
      <c r="AV123" s="144"/>
      <c r="AW123" s="142"/>
      <c r="AX123" s="2"/>
    </row>
    <row r="124" spans="22:70" x14ac:dyDescent="0.25">
      <c r="AI124" s="2"/>
      <c r="AJ124" s="2"/>
      <c r="AK124" s="144"/>
      <c r="AL124" s="144"/>
      <c r="AM124" s="144"/>
      <c r="AN124" s="144"/>
      <c r="AO124" s="144"/>
      <c r="AP124" s="144"/>
      <c r="AQ124" s="147"/>
      <c r="AR124" s="148"/>
      <c r="AS124" s="144"/>
      <c r="AT124" s="144"/>
      <c r="AU124" s="144"/>
      <c r="AV124" s="144"/>
      <c r="AW124" s="142"/>
      <c r="AX124" s="2"/>
    </row>
    <row r="125" spans="22:70" x14ac:dyDescent="0.25">
      <c r="AI125" s="2"/>
      <c r="AJ125" s="2"/>
      <c r="AK125" s="144"/>
      <c r="AL125" s="144"/>
      <c r="AM125" s="144"/>
      <c r="AN125" s="144"/>
      <c r="AO125" s="144"/>
      <c r="AP125" s="144"/>
      <c r="AQ125" s="147"/>
      <c r="AR125" s="148"/>
      <c r="AS125" s="144"/>
      <c r="AT125" s="144"/>
      <c r="AU125" s="144"/>
      <c r="AV125" s="144"/>
      <c r="AW125" s="142"/>
      <c r="AX125" s="2"/>
    </row>
    <row r="126" spans="22:70" x14ac:dyDescent="0.25">
      <c r="AI126" s="2"/>
      <c r="AJ126" s="2"/>
      <c r="AK126" s="144"/>
      <c r="AL126" s="144"/>
      <c r="AM126" s="144"/>
      <c r="AN126" s="144"/>
      <c r="AO126" s="144"/>
      <c r="AP126" s="144"/>
      <c r="AQ126" s="145"/>
      <c r="AR126" s="145"/>
      <c r="AS126" s="144"/>
      <c r="AT126" s="144"/>
      <c r="AU126" s="144"/>
      <c r="AV126" s="144"/>
      <c r="AW126" s="142"/>
      <c r="AX126" s="2"/>
    </row>
    <row r="127" spans="22:70" x14ac:dyDescent="0.25">
      <c r="AI127" s="2"/>
      <c r="AJ127" s="2"/>
      <c r="AK127" s="144"/>
      <c r="AL127" s="144"/>
      <c r="AM127" s="144"/>
      <c r="AN127" s="144"/>
      <c r="AO127" s="144"/>
      <c r="AP127" s="144"/>
      <c r="AQ127" s="147"/>
      <c r="AR127" s="148"/>
      <c r="AS127" s="144"/>
      <c r="AT127" s="144"/>
      <c r="AU127" s="144"/>
      <c r="AV127" s="144"/>
      <c r="AW127" s="142"/>
      <c r="AX127" s="2"/>
    </row>
    <row r="128" spans="22:70" x14ac:dyDescent="0.25">
      <c r="AI128" s="2"/>
      <c r="AJ128" s="2"/>
      <c r="AK128" s="149"/>
      <c r="AL128" s="149"/>
      <c r="AM128" s="149"/>
      <c r="AN128" s="149"/>
      <c r="AO128" s="149"/>
      <c r="AP128" s="149"/>
      <c r="AQ128" s="150"/>
      <c r="AR128" s="150"/>
      <c r="AS128" s="151"/>
      <c r="AT128" s="149"/>
      <c r="AU128" s="149"/>
      <c r="AV128" s="149"/>
      <c r="AW128" s="151"/>
      <c r="AX128" s="2"/>
    </row>
    <row r="129" spans="35:50" x14ac:dyDescent="0.25">
      <c r="AI129" s="2"/>
      <c r="AJ129" s="2"/>
      <c r="AK129" s="144"/>
      <c r="AL129" s="144"/>
      <c r="AM129" s="144"/>
      <c r="AN129" s="144"/>
      <c r="AO129" s="144"/>
      <c r="AP129" s="144"/>
      <c r="AQ129" s="147"/>
      <c r="AR129" s="148"/>
      <c r="AS129" s="142"/>
      <c r="AT129" s="144"/>
      <c r="AU129" s="144"/>
      <c r="AV129" s="144"/>
      <c r="AW129" s="142"/>
      <c r="AX129" s="2"/>
    </row>
    <row r="130" spans="35:50" x14ac:dyDescent="0.25">
      <c r="AI130" s="2"/>
      <c r="AJ130" s="2"/>
      <c r="AK130" s="144"/>
      <c r="AL130" s="144"/>
      <c r="AM130" s="144"/>
      <c r="AN130" s="144"/>
      <c r="AO130" s="144"/>
      <c r="AP130" s="144"/>
      <c r="AQ130" s="147"/>
      <c r="AR130" s="148"/>
      <c r="AS130" s="144"/>
      <c r="AT130" s="144"/>
      <c r="AU130" s="144"/>
      <c r="AV130" s="144"/>
      <c r="AW130" s="142"/>
      <c r="AX130" s="2"/>
    </row>
    <row r="131" spans="35:50" x14ac:dyDescent="0.25">
      <c r="AI131" s="2"/>
      <c r="AJ131" s="2"/>
      <c r="AK131" s="144"/>
      <c r="AL131" s="144"/>
      <c r="AM131" s="144"/>
      <c r="AN131" s="144"/>
      <c r="AO131" s="144"/>
      <c r="AP131" s="144"/>
      <c r="AQ131" s="147"/>
      <c r="AR131" s="148"/>
      <c r="AS131" s="144"/>
      <c r="AT131" s="144"/>
      <c r="AU131" s="144"/>
      <c r="AV131" s="144"/>
      <c r="AW131" s="142"/>
      <c r="AX131" s="2"/>
    </row>
    <row r="132" spans="35:50" x14ac:dyDescent="0.25">
      <c r="AI132" s="2"/>
      <c r="AJ132" s="2"/>
      <c r="AK132" s="144"/>
      <c r="AL132" s="144"/>
      <c r="AM132" s="144"/>
      <c r="AN132" s="144"/>
      <c r="AO132" s="144"/>
      <c r="AP132" s="144"/>
      <c r="AQ132" s="147"/>
      <c r="AR132" s="148"/>
      <c r="AS132" s="144"/>
      <c r="AT132" s="144"/>
      <c r="AU132" s="144"/>
      <c r="AV132" s="144"/>
      <c r="AW132" s="142"/>
      <c r="AX132" s="2"/>
    </row>
    <row r="133" spans="35:50" x14ac:dyDescent="0.25">
      <c r="AI133" s="2"/>
      <c r="AJ133" s="2"/>
      <c r="AK133" s="144"/>
      <c r="AL133" s="144"/>
      <c r="AM133" s="144"/>
      <c r="AN133" s="144"/>
      <c r="AO133" s="144"/>
      <c r="AP133" s="144"/>
      <c r="AQ133" s="147"/>
      <c r="AR133" s="148"/>
      <c r="AS133" s="144"/>
      <c r="AT133" s="144"/>
      <c r="AU133" s="144"/>
      <c r="AV133" s="144"/>
      <c r="AW133" s="142"/>
      <c r="AX133" s="2"/>
    </row>
    <row r="134" spans="35:50" x14ac:dyDescent="0.25">
      <c r="AI134" s="2"/>
      <c r="AJ134" s="2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2"/>
      <c r="AX134" s="2"/>
    </row>
    <row r="135" spans="35:50" x14ac:dyDescent="0.25">
      <c r="AI135" s="2"/>
      <c r="AJ135" s="2"/>
      <c r="AK135" s="89"/>
      <c r="AL135" s="89"/>
      <c r="AM135" s="89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5:50" x14ac:dyDescent="0.25">
      <c r="AI136" s="2"/>
      <c r="AJ136" s="2"/>
      <c r="AK136" s="133"/>
      <c r="AL136" s="92"/>
      <c r="AM136" s="9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5:50" x14ac:dyDescent="0.25">
      <c r="AI137" s="2"/>
      <c r="AJ137" s="2"/>
      <c r="AK137" s="133"/>
      <c r="AL137" s="92"/>
      <c r="AM137" s="9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5:50" x14ac:dyDescent="0.25">
      <c r="AI138" s="2"/>
      <c r="AJ138" s="2"/>
      <c r="AK138" s="133"/>
      <c r="AL138" s="92"/>
      <c r="AM138" s="9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5:50" x14ac:dyDescent="0.25">
      <c r="AI139" s="2"/>
      <c r="AJ139" s="2"/>
      <c r="AK139" s="133"/>
      <c r="AL139" s="92"/>
      <c r="AM139" s="9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5:50" x14ac:dyDescent="0.25">
      <c r="AI140" s="2"/>
      <c r="AJ140" s="2"/>
      <c r="AK140" s="133"/>
      <c r="AL140" s="92"/>
      <c r="AM140" s="9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5:50" x14ac:dyDescent="0.25">
      <c r="AI141" s="2"/>
      <c r="AJ141" s="2"/>
      <c r="AK141" s="133"/>
      <c r="AL141" s="92"/>
      <c r="AM141" s="9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5:50" x14ac:dyDescent="0.25">
      <c r="AI142" s="2"/>
      <c r="AJ142" s="2"/>
      <c r="AK142" s="133"/>
      <c r="AL142" s="92"/>
      <c r="AM142" s="9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5:50" x14ac:dyDescent="0.25">
      <c r="AI143" s="2"/>
      <c r="AJ143" s="2"/>
      <c r="AK143" s="133"/>
      <c r="AL143" s="92"/>
      <c r="AM143" s="9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5:50" x14ac:dyDescent="0.25">
      <c r="AI144" s="2"/>
      <c r="AJ144" s="2"/>
      <c r="AK144" s="133"/>
      <c r="AL144" s="152"/>
      <c r="AM144" s="15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5:50" x14ac:dyDescent="0.25">
      <c r="AI145" s="2"/>
      <c r="AJ145" s="2"/>
      <c r="AK145" s="133"/>
      <c r="AL145" s="153"/>
      <c r="AM145" s="153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5:50" x14ac:dyDescent="0.25">
      <c r="AI146" s="2"/>
      <c r="AJ146" s="2"/>
      <c r="AK146" s="133"/>
      <c r="AL146" s="92"/>
      <c r="AM146" s="9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5:50" x14ac:dyDescent="0.25">
      <c r="AI147" s="2"/>
      <c r="AJ147" s="2"/>
      <c r="AK147" s="133"/>
      <c r="AL147" s="92"/>
      <c r="AM147" s="9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5:50" x14ac:dyDescent="0.25"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5:50" x14ac:dyDescent="0.25"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</sheetData>
  <mergeCells count="11">
    <mergeCell ref="B68:O68"/>
    <mergeCell ref="B5:O5"/>
    <mergeCell ref="B6:O6"/>
    <mergeCell ref="B35:O35"/>
    <mergeCell ref="B36:O36"/>
    <mergeCell ref="B65:O65"/>
    <mergeCell ref="S5:CE5"/>
    <mergeCell ref="S6:CE6"/>
    <mergeCell ref="S35:CE35"/>
    <mergeCell ref="S36:CE36"/>
    <mergeCell ref="S75:CE75"/>
  </mergeCells>
  <pageMargins left="0.7" right="0.7" top="0.75" bottom="0.75" header="0.3" footer="0.3"/>
  <pageSetup paperSize="8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Company/>
  <LinksUpToDate>false</LinksUpToDate>
  <SharedDoc>false</SharedDoc>
  <HyperlinksChanged>false</HyperlinksChanged>
  <AppVersion>14.0300</AppVersion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2016-06-30T02:58:00Z</dcterms:created>
  <dcterms:modified xsi:type="dcterms:W3CDTF">2016-06-30T02:58:00Z</dcterms:modified>
  <cp:revision>1</cp:revision>
</cp:coreProperties>
</file>