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fileSharing readOnlyRecommended="1"/>
  <workbookPr filterPrivacy="1" defaultThemeVersion="166925"/>
  <xr:revisionPtr revIDLastSave="0" documentId="13_ncr:1_{8D1B0335-F6A7-41F2-A983-2CC6EC5C32D2}" xr6:coauthVersionLast="47" xr6:coauthVersionMax="47" xr10:uidLastSave="{00000000-0000-0000-0000-000000000000}"/>
  <bookViews>
    <workbookView xWindow="-98" yWindow="-98" windowWidth="20715" windowHeight="13276" activeTab="1" xr2:uid="{3EB9C39E-D5DD-40D7-854F-A96D1D44BDE8}"/>
  </bookViews>
  <sheets>
    <sheet name="Cover" sheetId="4" r:id="rId1"/>
    <sheet name="Description" sheetId="5" r:id="rId2"/>
    <sheet name="Guidance Example" sheetId="1" r:id="rId3"/>
  </sheets>
  <externalReferences>
    <externalReference r:id="rId4"/>
  </externalReferences>
  <definedNames>
    <definedName name="EDB_Name">'[1]EDB data'!$C$4</definedName>
    <definedName name="Indiv_Data">[1]Inputs!$B$1:$S$103</definedName>
    <definedName name="rEDBNames">[1]Inputs!$B$24:$S$24</definedName>
    <definedName name="WACC">'[1]EDB data'!$B$9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4" i="4" l="1"/>
  <c r="Q19" i="1"/>
  <c r="Q6" i="1"/>
  <c r="H19" i="1"/>
  <c r="I19" i="1" s="1"/>
  <c r="G6" i="1"/>
  <c r="I6" i="1" l="1"/>
  <c r="O6" i="1" s="1"/>
  <c r="J19" i="1"/>
  <c r="L19" i="1" s="1"/>
  <c r="P19" i="1" s="1"/>
  <c r="F8" i="1"/>
  <c r="Q8" i="1" s="1"/>
  <c r="M6" i="1" l="1"/>
  <c r="J6" i="1"/>
  <c r="L6" i="1" l="1"/>
  <c r="P6" i="1" s="1"/>
  <c r="G8" i="1" s="1"/>
  <c r="F10" i="1" l="1"/>
  <c r="Q10" i="1" s="1"/>
  <c r="F12" i="1" s="1"/>
  <c r="Q12" i="1" s="1"/>
  <c r="N8" i="1"/>
  <c r="M8" i="1"/>
  <c r="I8" i="1"/>
  <c r="O8" i="1" s="1"/>
  <c r="N10" i="1" l="1"/>
  <c r="M10" i="1"/>
  <c r="J8" i="1"/>
  <c r="L8" i="1" l="1"/>
  <c r="P8" i="1" s="1"/>
  <c r="G10" i="1" s="1"/>
  <c r="I10" i="1" l="1"/>
  <c r="O10" i="1" s="1"/>
  <c r="J10" i="1" l="1"/>
  <c r="L10" i="1" s="1"/>
  <c r="P10" i="1" s="1"/>
  <c r="G12" i="1" s="1"/>
  <c r="N12" i="1"/>
  <c r="M12" i="1"/>
  <c r="I12" i="1" l="1"/>
  <c r="O12" i="1" s="1"/>
  <c r="J12" i="1" l="1"/>
  <c r="L12" i="1" s="1"/>
  <c r="P12" i="1" s="1"/>
</calcChain>
</file>

<file path=xl/sharedStrings.xml><?xml version="1.0" encoding="utf-8"?>
<sst xmlns="http://schemas.openxmlformats.org/spreadsheetml/2006/main" count="98" uniqueCount="42">
  <si>
    <t>Existing AC asset commissioned in previous disclosure year with current year disposed asset</t>
  </si>
  <si>
    <t>Current</t>
  </si>
  <si>
    <t>Previous</t>
  </si>
  <si>
    <t>Opening</t>
  </si>
  <si>
    <t xml:space="preserve">Unallocated </t>
  </si>
  <si>
    <t xml:space="preserve">Depreciated </t>
  </si>
  <si>
    <t>Disposed</t>
  </si>
  <si>
    <t xml:space="preserve">Depreciation </t>
  </si>
  <si>
    <t xml:space="preserve">Closing </t>
  </si>
  <si>
    <t>Depreciation</t>
  </si>
  <si>
    <t>Asset</t>
  </si>
  <si>
    <t>Transferred</t>
  </si>
  <si>
    <t>Not transferred</t>
  </si>
  <si>
    <t>RAB value</t>
  </si>
  <si>
    <t>AC asset commissioned in disclosure year with current year disposed asset</t>
  </si>
  <si>
    <t xml:space="preserve">Commissioned </t>
  </si>
  <si>
    <t>(1/2 year)</t>
  </si>
  <si>
    <t>(years)</t>
  </si>
  <si>
    <t>Disclosure</t>
  </si>
  <si>
    <t>($m)</t>
  </si>
  <si>
    <t>(MW)</t>
  </si>
  <si>
    <t>Total</t>
  </si>
  <si>
    <t>cost</t>
  </si>
  <si>
    <t xml:space="preserve">Asset  </t>
  </si>
  <si>
    <t>life</t>
  </si>
  <si>
    <t>(DY)</t>
  </si>
  <si>
    <t>asset value</t>
  </si>
  <si>
    <t>-</t>
  </si>
  <si>
    <t>opening RAB value</t>
  </si>
  <si>
    <t>Unallocated closing</t>
  </si>
  <si>
    <t>ACA capacity</t>
  </si>
  <si>
    <t>year</t>
  </si>
  <si>
    <t>asset capacity</t>
  </si>
  <si>
    <t>Input cell for varying project-specific inputs</t>
  </si>
  <si>
    <t>Description</t>
  </si>
  <si>
    <t>Notes:</t>
  </si>
  <si>
    <t>Capacity taken up</t>
  </si>
  <si>
    <t>under NICs</t>
  </si>
  <si>
    <t>during DY</t>
  </si>
  <si>
    <t>Part 4 Input Methodologies Review 2023 - final decisions</t>
  </si>
  <si>
    <r>
      <t>Accounting guidance for changes in Transpower's 
Anticipatory Connection Asset (ACA</t>
    </r>
    <r>
      <rPr>
        <sz val="20"/>
        <color rgb="FFC00000"/>
        <rFont val="Calibri"/>
        <family val="2"/>
        <scheme val="minor"/>
      </rPr>
      <t>)</t>
    </r>
    <r>
      <rPr>
        <b/>
        <sz val="20"/>
        <color rgb="FFC00000"/>
        <rFont val="Calibri"/>
        <family val="2"/>
        <scheme val="minor"/>
      </rPr>
      <t xml:space="preserve"> capacity</t>
    </r>
  </si>
  <si>
    <t xml:space="preserve">The purpose of this spreadsheet is to illustate the accounting for changes in ACA capacity and how the 'nil valuation' approach will work in practice. This is described from paragraph 6.103 of the topic paper: Transpower investment, Part 4 Input Methodologies Review 2023 – final decision.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</si>
</sst>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_-;\-* #,##0_-;_-* &quot;-&quot;??_-;_-@_-"/>
    <numFmt numFmtId="166" formatCode="_-* #,##0.0_-;\-* #,##0.0_-;_-* &quot;-&quot;??_-;_-@_-"/>
    <numFmt numFmtId="167" formatCode="0.0"/>
    <numFmt numFmtId="168" formatCode="#,##0.0_ ;\-#,##0.0\ "/>
  </numFmts>
  <fonts count="14"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8"/>
      <color theme="3"/>
      <name val="Calibri Light"/>
      <family val="2"/>
      <scheme val="major"/>
    </font>
    <font>
      <sz val="11"/>
      <color rgb="FFFF0000"/>
      <name val="Calibri"/>
      <family val="2"/>
      <scheme val="minor"/>
    </font>
    <font>
      <sz val="11"/>
      <color theme="2"/>
      <name val="Calibri"/>
      <family val="2"/>
      <scheme val="minor"/>
    </font>
    <font>
      <b/>
      <sz val="20"/>
      <color theme="2"/>
      <name val="Calibri"/>
      <family val="2"/>
      <scheme val="minor"/>
    </font>
    <font>
      <sz val="12"/>
      <color theme="1"/>
      <name val="Calibri"/>
      <family val="2"/>
      <scheme val="minor"/>
    </font>
    <font>
      <u/>
      <sz val="12"/>
      <color theme="10"/>
      <name val="Calibri"/>
      <family val="2"/>
      <scheme val="minor"/>
    </font>
    <font>
      <b/>
      <sz val="20"/>
      <color rgb="FFC00000"/>
      <name val="Calibri"/>
      <family val="2"/>
      <scheme val="minor"/>
    </font>
    <font>
      <sz val="20"/>
      <color rgb="FFC00000"/>
      <name val="Calibri"/>
      <family val="2"/>
      <scheme val="minor"/>
    </font>
    <font>
      <b/>
      <sz val="10"/>
      <color theme="0"/>
      <name val="Calibri"/>
      <family val="2"/>
      <scheme val="minor"/>
    </font>
    <font>
      <b/>
      <sz val="10"/>
      <color rgb="FFC00000"/>
      <name val="Calibri"/>
      <family val="2"/>
      <scheme val="minor"/>
    </font>
  </fonts>
  <fills count="5">
    <fill>
      <patternFill patternType="none"/>
    </fill>
    <fill>
      <patternFill patternType="gray125"/>
    </fill>
    <fill>
      <patternFill patternType="solid">
        <fgColor rgb="FFEBEB93"/>
        <bgColor indexed="64"/>
      </patternFill>
    </fill>
    <fill>
      <patternFill patternType="solid">
        <fgColor theme="0"/>
        <bgColor indexed="64"/>
      </patternFill>
    </fill>
    <fill>
      <patternFill patternType="solid">
        <fgColor rgb="FF002B82"/>
        <bgColor indexed="64"/>
      </patternFill>
    </fill>
  </fills>
  <borders count="22">
    <border>
      <left/>
      <right/>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double">
        <color auto="1"/>
      </bottom>
      <diagonal/>
    </border>
    <border>
      <left style="thin">
        <color auto="1"/>
      </left>
      <right style="medium">
        <color indexed="64"/>
      </right>
      <top/>
      <bottom style="double">
        <color auto="1"/>
      </bottom>
      <diagonal/>
    </border>
    <border>
      <left style="thin">
        <color auto="1"/>
      </left>
      <right style="medium">
        <color indexed="64"/>
      </right>
      <top/>
      <bottom style="thin">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indexed="64"/>
      </right>
      <top style="double">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8" fillId="0" borderId="0"/>
    <xf numFmtId="49" fontId="7" fillId="0" borderId="0" applyFill="0" applyAlignment="0"/>
    <xf numFmtId="0" fontId="9" fillId="0" borderId="0" applyNumberFormat="0" applyFill="0" applyBorder="0" applyAlignment="0" applyProtection="0"/>
    <xf numFmtId="0" fontId="1" fillId="0" borderId="0"/>
  </cellStyleXfs>
  <cellXfs count="62">
    <xf numFmtId="0" fontId="0" fillId="0" borderId="0" xfId="0"/>
    <xf numFmtId="0" fontId="2" fillId="0" borderId="0" xfId="0" applyFont="1"/>
    <xf numFmtId="0" fontId="2" fillId="0" borderId="0" xfId="0" applyFont="1" applyAlignment="1">
      <alignment horizontal="center"/>
    </xf>
    <xf numFmtId="9" fontId="2" fillId="0" borderId="0" xfId="0" applyNumberFormat="1" applyFont="1"/>
    <xf numFmtId="167" fontId="2" fillId="0" borderId="0" xfId="0" applyNumberFormat="1" applyFont="1"/>
    <xf numFmtId="166" fontId="2" fillId="0" borderId="0" xfId="1" applyNumberFormat="1" applyFont="1" applyFill="1"/>
    <xf numFmtId="0" fontId="3" fillId="2" borderId="4" xfId="0" applyFont="1" applyFill="1" applyBorder="1"/>
    <xf numFmtId="0" fontId="2" fillId="0" borderId="0" xfId="0" applyFont="1" applyAlignment="1">
      <alignment horizontal="left"/>
    </xf>
    <xf numFmtId="0" fontId="7" fillId="0" borderId="20" xfId="3" applyFont="1" applyFill="1" applyBorder="1" applyAlignment="1">
      <alignment horizontal="centerContinuous"/>
    </xf>
    <xf numFmtId="0" fontId="7" fillId="0" borderId="20" xfId="3" applyFont="1" applyFill="1" applyBorder="1" applyAlignment="1">
      <alignment horizontal="centerContinuous" wrapText="1"/>
    </xf>
    <xf numFmtId="0" fontId="5" fillId="0" borderId="17" xfId="4" applyFont="1" applyBorder="1"/>
    <xf numFmtId="0" fontId="5" fillId="0" borderId="18" xfId="4" applyFont="1" applyBorder="1"/>
    <xf numFmtId="0" fontId="5" fillId="0" borderId="19" xfId="4" applyFont="1" applyBorder="1"/>
    <xf numFmtId="0" fontId="8" fillId="0" borderId="0" xfId="4"/>
    <xf numFmtId="0" fontId="6" fillId="0" borderId="20" xfId="4" applyFont="1" applyBorder="1"/>
    <xf numFmtId="0" fontId="5" fillId="0" borderId="0" xfId="4" applyFont="1"/>
    <xf numFmtId="0" fontId="5" fillId="0" borderId="21" xfId="4" applyFont="1" applyBorder="1"/>
    <xf numFmtId="0" fontId="5" fillId="0" borderId="0" xfId="4" applyFont="1" applyAlignment="1">
      <alignment horizontal="centerContinuous"/>
    </xf>
    <xf numFmtId="0" fontId="5" fillId="0" borderId="21" xfId="4" applyFont="1" applyBorder="1" applyAlignment="1">
      <alignment horizontal="centerContinuous"/>
    </xf>
    <xf numFmtId="0" fontId="8" fillId="0" borderId="0" xfId="4" quotePrefix="1" applyAlignment="1">
      <alignment horizontal="left" vertical="top" wrapText="1"/>
    </xf>
    <xf numFmtId="0" fontId="0" fillId="0" borderId="4" xfId="4" applyFont="1" applyBorder="1" applyAlignment="1">
      <alignment horizontal="left" vertical="top" wrapText="1"/>
    </xf>
    <xf numFmtId="0" fontId="10" fillId="0" borderId="20" xfId="3" applyFont="1" applyFill="1" applyBorder="1" applyAlignment="1">
      <alignment horizontal="centerContinuous"/>
    </xf>
    <xf numFmtId="0" fontId="10" fillId="0" borderId="20" xfId="3" applyFont="1" applyFill="1" applyBorder="1" applyAlignment="1">
      <alignment horizontal="centerContinuous" wrapText="1"/>
    </xf>
    <xf numFmtId="49" fontId="10" fillId="0" borderId="0" xfId="5" applyFont="1"/>
    <xf numFmtId="0" fontId="2" fillId="3" borderId="8" xfId="0" applyFont="1" applyFill="1" applyBorder="1" applyAlignment="1">
      <alignment horizontal="center"/>
    </xf>
    <xf numFmtId="0" fontId="2" fillId="3" borderId="13" xfId="0" applyFont="1" applyFill="1" applyBorder="1" applyAlignment="1">
      <alignment horizontal="center"/>
    </xf>
    <xf numFmtId="0" fontId="2" fillId="3" borderId="0" xfId="0" applyFont="1" applyFill="1"/>
    <xf numFmtId="0" fontId="2" fillId="3" borderId="13" xfId="0" applyFont="1" applyFill="1" applyBorder="1"/>
    <xf numFmtId="0" fontId="2" fillId="3" borderId="2" xfId="0" applyFont="1" applyFill="1" applyBorder="1"/>
    <xf numFmtId="9" fontId="2" fillId="3" borderId="2" xfId="0" applyNumberFormat="1" applyFont="1" applyFill="1" applyBorder="1"/>
    <xf numFmtId="167" fontId="2" fillId="3" borderId="2" xfId="0" applyNumberFormat="1" applyFont="1" applyFill="1" applyBorder="1"/>
    <xf numFmtId="0" fontId="2" fillId="3" borderId="2" xfId="0" applyFont="1" applyFill="1" applyBorder="1" applyAlignment="1">
      <alignment horizontal="right"/>
    </xf>
    <xf numFmtId="166" fontId="2" fillId="3" borderId="2" xfId="1" applyNumberFormat="1" applyFont="1" applyFill="1" applyBorder="1"/>
    <xf numFmtId="166" fontId="2" fillId="3" borderId="2" xfId="0" applyNumberFormat="1" applyFont="1" applyFill="1" applyBorder="1"/>
    <xf numFmtId="165" fontId="2" fillId="3" borderId="2" xfId="0" applyNumberFormat="1" applyFont="1" applyFill="1" applyBorder="1"/>
    <xf numFmtId="0" fontId="2" fillId="3" borderId="14" xfId="0" applyFont="1" applyFill="1" applyBorder="1"/>
    <xf numFmtId="9" fontId="2" fillId="3" borderId="14" xfId="0" applyNumberFormat="1" applyFont="1" applyFill="1" applyBorder="1"/>
    <xf numFmtId="167" fontId="2" fillId="3" borderId="14" xfId="0" applyNumberFormat="1" applyFont="1" applyFill="1" applyBorder="1"/>
    <xf numFmtId="166" fontId="2" fillId="3" borderId="14" xfId="1" applyNumberFormat="1" applyFont="1" applyFill="1" applyBorder="1"/>
    <xf numFmtId="1" fontId="2" fillId="3" borderId="9" xfId="0" applyNumberFormat="1" applyFont="1" applyFill="1" applyBorder="1"/>
    <xf numFmtId="9" fontId="2" fillId="3" borderId="15" xfId="2" applyFont="1" applyFill="1" applyBorder="1"/>
    <xf numFmtId="168" fontId="2" fillId="3" borderId="2" xfId="0" applyNumberFormat="1" applyFont="1" applyFill="1" applyBorder="1"/>
    <xf numFmtId="166" fontId="2" fillId="3" borderId="16" xfId="0" applyNumberFormat="1" applyFont="1" applyFill="1" applyBorder="1"/>
    <xf numFmtId="167" fontId="2" fillId="3" borderId="16" xfId="0" applyNumberFormat="1" applyFont="1" applyFill="1" applyBorder="1"/>
    <xf numFmtId="0" fontId="3" fillId="3" borderId="0" xfId="0" applyFont="1" applyFill="1" applyAlignment="1">
      <alignment vertical="center"/>
    </xf>
    <xf numFmtId="0" fontId="3" fillId="0" borderId="0" xfId="0" applyFont="1" applyAlignment="1">
      <alignment vertical="center"/>
    </xf>
    <xf numFmtId="0" fontId="12" fillId="4" borderId="5"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11" xfId="0" applyFont="1" applyFill="1" applyBorder="1" applyAlignment="1">
      <alignment horizontal="center" vertical="center"/>
    </xf>
    <xf numFmtId="166" fontId="2" fillId="3" borderId="21" xfId="1" applyNumberFormat="1" applyFont="1" applyFill="1" applyBorder="1"/>
    <xf numFmtId="0" fontId="3" fillId="2" borderId="12" xfId="0" applyFont="1" applyFill="1" applyBorder="1" applyProtection="1">
      <protection locked="0"/>
    </xf>
    <xf numFmtId="0" fontId="3" fillId="2" borderId="1" xfId="0" applyFont="1" applyFill="1" applyBorder="1" applyProtection="1">
      <protection locked="0"/>
    </xf>
    <xf numFmtId="167" fontId="3" fillId="2" borderId="1" xfId="0" applyNumberFormat="1" applyFont="1" applyFill="1" applyBorder="1" applyProtection="1">
      <protection locked="0"/>
    </xf>
    <xf numFmtId="165" fontId="3" fillId="2" borderId="1" xfId="1" applyNumberFormat="1" applyFont="1" applyFill="1" applyBorder="1" applyProtection="1">
      <protection locked="0"/>
    </xf>
    <xf numFmtId="0" fontId="3" fillId="2" borderId="4" xfId="0" applyFont="1" applyFill="1" applyBorder="1" applyProtection="1">
      <protection locked="0"/>
    </xf>
    <xf numFmtId="15" fontId="13" fillId="0" borderId="20" xfId="4" applyNumberFormat="1" applyFont="1" applyBorder="1" applyAlignment="1">
      <alignment horizontal="centerContinuous"/>
    </xf>
  </cellXfs>
  <cellStyles count="8">
    <cellStyle name="Comma" xfId="1" builtinId="3"/>
    <cellStyle name="Hyperlink 2" xfId="6" xr:uid="{4176C68D-65D2-4893-90D8-6E0CFFED036D}"/>
    <cellStyle name="Normal" xfId="0" builtinId="0"/>
    <cellStyle name="Normal 2" xfId="4" xr:uid="{25659857-0C20-468F-BAB1-5CE9F9157DCE}"/>
    <cellStyle name="Normal 2 2" xfId="7" xr:uid="{8396B028-A4D6-48A9-877C-76B888FF651D}"/>
    <cellStyle name="Percent" xfId="2" builtinId="5"/>
    <cellStyle name="Title" xfId="3" builtinId="15"/>
    <cellStyle name="Title 2" xfId="5" xr:uid="{A73BFD05-BF67-4608-84B1-B69FF5E5004C}"/>
  </cellStyles>
  <dxfs count="0"/>
  <tableStyles count="0" defaultTableStyle="TableStyleMedium2" defaultPivotStyle="PivotStyleLight16"/>
  <colors>
    <mruColors>
      <color rgb="FF002B82"/>
      <color rgb="FF003296"/>
      <color rgb="FF1E0985"/>
      <color rgb="FFE7E4DB"/>
      <color rgb="FFD7D3C3"/>
      <color rgb="FFFCE4D6"/>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calcChain.xml" Id="rId8" /><Relationship Type="http://schemas.openxmlformats.org/officeDocument/2006/relationships/worksheet" Target="worksheets/sheet3.xml" Id="rId3" /><Relationship Type="http://schemas.openxmlformats.org/officeDocument/2006/relationships/sharedStrings" Target="sharedString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tyles" Target="styles.xml" Id="rId6" /><Relationship Type="http://schemas.openxmlformats.org/officeDocument/2006/relationships/theme" Target="theme/theme1.xml" Id="rId5" /><Relationship Type="http://schemas.openxmlformats.org/officeDocument/2006/relationships/externalLink" Target="externalLinks/externalLink1.xml" Id="rId4"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6</xdr:row>
      <xdr:rowOff>371475</xdr:rowOff>
    </xdr:from>
    <xdr:ext cx="8982075" cy="3390900"/>
    <xdr:pic>
      <xdr:nvPicPr>
        <xdr:cNvPr id="2" name="Picture 1">
          <a:extLst>
            <a:ext uri="{FF2B5EF4-FFF2-40B4-BE49-F238E27FC236}">
              <a16:creationId xmlns:a16="http://schemas.microsoft.com/office/drawing/2014/main" id="{FE1AF8AC-E5E7-4715-BE45-340BFE0642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71650"/>
          <a:ext cx="8982075" cy="33909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304799</xdr:colOff>
      <xdr:row>0</xdr:row>
      <xdr:rowOff>138112</xdr:rowOff>
    </xdr:from>
    <xdr:ext cx="2337085" cy="705600"/>
    <xdr:pic>
      <xdr:nvPicPr>
        <xdr:cNvPr id="3" name="Picture 2">
          <a:extLst>
            <a:ext uri="{FF2B5EF4-FFF2-40B4-BE49-F238E27FC236}">
              <a16:creationId xmlns:a16="http://schemas.microsoft.com/office/drawing/2014/main" id="{5A530CF5-7C00-452F-BF3C-045B8A3BA2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4799" y="138112"/>
          <a:ext cx="2337085" cy="7056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lbert's%20work%20files\Demo%20model%20development\Demonstration%20model%20EDB%20DPP3&amp;4%2013-03-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Sheet"/>
      <sheetName val="Table of Contents"/>
      <sheetName val="Description &amp;notes for reviewer"/>
      <sheetName val="Description"/>
      <sheetName val="Inputs"/>
      <sheetName val="EDB data"/>
      <sheetName val=" 7.1 EDB fcst+act,simplified "/>
      <sheetName val="Output - Updated infl, indexed "/>
      <sheetName val="Base scenario indexed RAB"/>
      <sheetName val="Output - Summary view DPP3&amp;4"/>
      <sheetName val="Updated infl 2%, index DPP3&amp;4"/>
      <sheetName val=" 7.2 EDB fcst+act, detailed"/>
      <sheetName val="Forecast financials"/>
      <sheetName val="IRIS opex"/>
      <sheetName val="Tax mvt - Not for review"/>
      <sheetName val="RAB mvt - Not for review"/>
      <sheetName val="Outputs"/>
    </sheetNames>
    <sheetDataSet>
      <sheetData sheetId="0"/>
      <sheetData sheetId="1"/>
      <sheetData sheetId="2"/>
      <sheetData sheetId="3"/>
      <sheetData sheetId="4">
        <row r="4">
          <cell r="B4" t="str">
            <v>Value</v>
          </cell>
          <cell r="C4" t="str">
            <v>2018/19</v>
          </cell>
          <cell r="D4" t="str">
            <v>2019/20</v>
          </cell>
          <cell r="E4" t="str">
            <v>2020/21</v>
          </cell>
          <cell r="F4" t="str">
            <v>2021/22</v>
          </cell>
          <cell r="G4" t="str">
            <v>2022/23</v>
          </cell>
          <cell r="H4" t="str">
            <v>2023/24</v>
          </cell>
          <cell r="I4" t="str">
            <v>2024/25</v>
          </cell>
          <cell r="J4" t="str">
            <v>For updated DPP4 2023/24</v>
          </cell>
          <cell r="K4" t="str">
            <v>For updated DPP4 2024/25</v>
          </cell>
          <cell r="L4" t="str">
            <v>2025/26</v>
          </cell>
          <cell r="M4" t="str">
            <v>2026/27</v>
          </cell>
          <cell r="N4" t="str">
            <v>2027/28</v>
          </cell>
          <cell r="O4" t="str">
            <v>2028/29</v>
          </cell>
          <cell r="P4" t="str">
            <v>2029/30</v>
          </cell>
        </row>
        <row r="5">
          <cell r="C5">
            <v>1</v>
          </cell>
          <cell r="D5">
            <v>2</v>
          </cell>
          <cell r="E5">
            <v>3</v>
          </cell>
          <cell r="F5">
            <v>4</v>
          </cell>
          <cell r="G5">
            <v>5</v>
          </cell>
          <cell r="H5">
            <v>6</v>
          </cell>
          <cell r="I5">
            <v>7</v>
          </cell>
          <cell r="L5">
            <v>8</v>
          </cell>
          <cell r="M5">
            <v>9</v>
          </cell>
          <cell r="N5">
            <v>10</v>
          </cell>
          <cell r="O5">
            <v>11</v>
          </cell>
          <cell r="P5">
            <v>12</v>
          </cell>
        </row>
        <row r="6">
          <cell r="E6">
            <v>1</v>
          </cell>
          <cell r="F6">
            <v>2</v>
          </cell>
          <cell r="G6">
            <v>3</v>
          </cell>
          <cell r="H6">
            <v>4</v>
          </cell>
          <cell r="I6">
            <v>5</v>
          </cell>
          <cell r="L6">
            <v>1</v>
          </cell>
          <cell r="M6">
            <v>2</v>
          </cell>
          <cell r="N6">
            <v>3</v>
          </cell>
          <cell r="O6">
            <v>4</v>
          </cell>
          <cell r="P6">
            <v>5</v>
          </cell>
        </row>
        <row r="7">
          <cell r="C7">
            <v>1.4836795252225476E-2</v>
          </cell>
          <cell r="D7">
            <v>1.6999999999999904E-2</v>
          </cell>
          <cell r="E7">
            <v>1.8999999999999906E-2</v>
          </cell>
          <cell r="F7">
            <v>2.0000000000000018E-2</v>
          </cell>
          <cell r="G7">
            <v>2.0000000000000018E-2</v>
          </cell>
          <cell r="H7">
            <v>2.0000000000000018E-2</v>
          </cell>
          <cell r="I7">
            <v>2.0000000000000018E-2</v>
          </cell>
          <cell r="J7">
            <v>3.8000000000000034E-2</v>
          </cell>
          <cell r="K7">
            <v>2.4000000000000021E-2</v>
          </cell>
          <cell r="L7">
            <v>2.0000000000000018E-2</v>
          </cell>
          <cell r="M7">
            <v>2.0000000000000018E-2</v>
          </cell>
          <cell r="N7">
            <v>2.0000000000000018E-2</v>
          </cell>
          <cell r="O7">
            <v>2.0000000000000018E-2</v>
          </cell>
          <cell r="P7">
            <v>2.0000000000000018E-2</v>
          </cell>
        </row>
        <row r="8">
          <cell r="D8">
            <v>1.5184352078239538E-2</v>
          </cell>
          <cell r="E8">
            <v>1.7504378984726898E-2</v>
          </cell>
          <cell r="F8">
            <v>1.9502114592602871E-2</v>
          </cell>
          <cell r="G8">
            <v>2.0248058977042183E-2</v>
          </cell>
          <cell r="H8">
            <v>2.0000000000000018E-2</v>
          </cell>
          <cell r="I8">
            <v>2.0000000000000018E-2</v>
          </cell>
          <cell r="J8">
            <v>5.4013386880856995E-2</v>
          </cell>
          <cell r="K8">
            <v>2.7966776761990886E-2</v>
          </cell>
          <cell r="L8">
            <v>2.0742515834800468E-2</v>
          </cell>
          <cell r="M8">
            <v>2.0000000000000018E-2</v>
          </cell>
          <cell r="N8">
            <v>2.0000000000000018E-2</v>
          </cell>
          <cell r="O8">
            <v>2.0000000000000018E-2</v>
          </cell>
          <cell r="P8">
            <v>2.0000000000000018E-2</v>
          </cell>
        </row>
        <row r="9">
          <cell r="C9">
            <v>0.28000000000000003</v>
          </cell>
          <cell r="D9">
            <v>0.28000000000000003</v>
          </cell>
          <cell r="E9">
            <v>0.28000000000000003</v>
          </cell>
          <cell r="F9">
            <v>0.28000000000000003</v>
          </cell>
          <cell r="G9">
            <v>0.28000000000000003</v>
          </cell>
          <cell r="H9">
            <v>0.28000000000000003</v>
          </cell>
          <cell r="I9">
            <v>0.28000000000000003</v>
          </cell>
          <cell r="L9">
            <v>0.28000000000000003</v>
          </cell>
          <cell r="M9">
            <v>0.28000000000000003</v>
          </cell>
          <cell r="N9">
            <v>0.28000000000000003</v>
          </cell>
          <cell r="O9">
            <v>0.28000000000000003</v>
          </cell>
          <cell r="P9">
            <v>0.28000000000000003</v>
          </cell>
        </row>
        <row r="10">
          <cell r="C10">
            <v>1</v>
          </cell>
          <cell r="D10">
            <v>1.0151843520782395</v>
          </cell>
          <cell r="E10">
            <v>1.0329545237163815</v>
          </cell>
          <cell r="F10">
            <v>1.053099321206846</v>
          </cell>
          <cell r="G10">
            <v>1.0744225383713253</v>
          </cell>
          <cell r="H10">
            <v>1.0959109891387517</v>
          </cell>
          <cell r="I10">
            <v>1.1178292089215267</v>
          </cell>
          <cell r="J10">
            <v>1</v>
          </cell>
          <cell r="K10">
            <v>1.0279667767619909</v>
          </cell>
          <cell r="L10">
            <v>1.0492893939066252</v>
          </cell>
          <cell r="M10">
            <v>1.0702751817847578</v>
          </cell>
          <cell r="N10">
            <v>1.091680685420453</v>
          </cell>
          <cell r="O10">
            <v>1.113514299128862</v>
          </cell>
          <cell r="P10">
            <v>1.1357845851114392</v>
          </cell>
        </row>
        <row r="11">
          <cell r="C11">
            <v>1</v>
          </cell>
          <cell r="D11">
            <v>1.0281183505915688</v>
          </cell>
          <cell r="E11">
            <v>1.052019925222321</v>
          </cell>
          <cell r="F11">
            <v>1.0740077721530554</v>
          </cell>
          <cell r="G11">
            <v>1.0952808349603964</v>
          </cell>
          <cell r="H11">
            <v>1.1163098869586678</v>
          </cell>
          <cell r="I11">
            <v>1.1373576932017384</v>
          </cell>
          <cell r="J11">
            <v>1</v>
          </cell>
          <cell r="K11">
            <v>1.024</v>
          </cell>
          <cell r="L11">
            <v>1.0444800000000001</v>
          </cell>
          <cell r="M11">
            <v>1.0653696000000001</v>
          </cell>
          <cell r="N11">
            <v>1.0866769920000001</v>
          </cell>
          <cell r="O11">
            <v>1.1084105318400002</v>
          </cell>
          <cell r="P11">
            <v>1.1305787424768001</v>
          </cell>
        </row>
        <row r="12">
          <cell r="C12">
            <v>1</v>
          </cell>
          <cell r="D12">
            <v>1.0238528925498767</v>
          </cell>
          <cell r="E12">
            <v>1.0515827039814059</v>
          </cell>
          <cell r="F12">
            <v>1.0770179313661101</v>
          </cell>
          <cell r="G12">
            <v>1.1034656280612574</v>
          </cell>
          <cell r="H12">
            <v>1.1311492120207427</v>
          </cell>
          <cell r="I12">
            <v>1.1570470583086316</v>
          </cell>
          <cell r="J12">
            <v>1</v>
          </cell>
          <cell r="K12">
            <v>1.0279667767619909</v>
          </cell>
          <cell r="L12">
            <v>1.0492893939066252</v>
          </cell>
          <cell r="M12">
            <v>1.0702751817847578</v>
          </cell>
          <cell r="N12">
            <v>1.091680685420453</v>
          </cell>
          <cell r="O12">
            <v>1.113514299128862</v>
          </cell>
          <cell r="P12">
            <v>1.1357845851114392</v>
          </cell>
        </row>
        <row r="13">
          <cell r="B13">
            <v>365</v>
          </cell>
          <cell r="H13">
            <v>365</v>
          </cell>
        </row>
        <row r="14">
          <cell r="B14">
            <v>182</v>
          </cell>
          <cell r="H14">
            <v>182</v>
          </cell>
        </row>
        <row r="15">
          <cell r="B15">
            <v>148</v>
          </cell>
          <cell r="H15">
            <v>148</v>
          </cell>
        </row>
        <row r="16">
          <cell r="B16">
            <v>44286</v>
          </cell>
          <cell r="H16">
            <v>46112</v>
          </cell>
        </row>
        <row r="17">
          <cell r="B17">
            <v>4.5700000000000102E-2</v>
          </cell>
          <cell r="H17">
            <v>5.8400000000000001E-2</v>
          </cell>
        </row>
        <row r="18">
          <cell r="B18">
            <v>4.2299999999999997E-2</v>
          </cell>
        </row>
        <row r="19">
          <cell r="B19">
            <v>2.92E-2</v>
          </cell>
          <cell r="H19">
            <v>4.3799999999999999E-2</v>
          </cell>
        </row>
        <row r="20">
          <cell r="B20">
            <v>0.42</v>
          </cell>
          <cell r="H20">
            <v>0.42</v>
          </cell>
        </row>
        <row r="21">
          <cell r="B21">
            <v>44</v>
          </cell>
          <cell r="H21">
            <v>44</v>
          </cell>
        </row>
        <row r="22">
          <cell r="B22">
            <v>0</v>
          </cell>
          <cell r="H22">
            <v>0</v>
          </cell>
        </row>
        <row r="24">
          <cell r="B24" t="str">
            <v>Alpine Energy</v>
          </cell>
          <cell r="C24" t="str">
            <v>Aurora Energy</v>
          </cell>
          <cell r="D24" t="str">
            <v>Centralines</v>
          </cell>
          <cell r="E24" t="str">
            <v>EA Networks</v>
          </cell>
          <cell r="F24" t="str">
            <v>Eastland Network</v>
          </cell>
          <cell r="G24" t="str">
            <v>Electricity Invercargill</v>
          </cell>
          <cell r="H24" t="str">
            <v>Horizon Energy</v>
          </cell>
          <cell r="I24" t="str">
            <v>Nelson Electricity</v>
          </cell>
          <cell r="J24" t="str">
            <v>Network Tasman</v>
          </cell>
          <cell r="K24" t="str">
            <v>Orion NZ</v>
          </cell>
          <cell r="L24" t="str">
            <v>OtagoNet</v>
          </cell>
          <cell r="M24" t="str">
            <v>Powerco</v>
          </cell>
          <cell r="N24" t="str">
            <v>The Lines Company</v>
          </cell>
          <cell r="O24" t="str">
            <v>Top Energy</v>
          </cell>
          <cell r="P24" t="str">
            <v>Unison Networks</v>
          </cell>
          <cell r="Q24" t="str">
            <v>Vector Lines</v>
          </cell>
          <cell r="R24" t="str">
            <v>Wellington Electricity</v>
          </cell>
          <cell r="S24" t="str">
            <v>Average</v>
          </cell>
        </row>
        <row r="25">
          <cell r="B25">
            <v>1</v>
          </cell>
          <cell r="C25">
            <v>2</v>
          </cell>
          <cell r="D25">
            <v>3</v>
          </cell>
          <cell r="E25">
            <v>4</v>
          </cell>
          <cell r="F25">
            <v>5</v>
          </cell>
          <cell r="G25">
            <v>6</v>
          </cell>
          <cell r="H25">
            <v>7</v>
          </cell>
          <cell r="I25">
            <v>8</v>
          </cell>
          <cell r="J25">
            <v>9</v>
          </cell>
          <cell r="K25">
            <v>10</v>
          </cell>
          <cell r="L25">
            <v>11</v>
          </cell>
          <cell r="M25">
            <v>12</v>
          </cell>
          <cell r="N25">
            <v>13</v>
          </cell>
          <cell r="O25">
            <v>14</v>
          </cell>
          <cell r="P25">
            <v>15</v>
          </cell>
          <cell r="Q25">
            <v>16</v>
          </cell>
          <cell r="R25">
            <v>17</v>
          </cell>
          <cell r="S25">
            <v>18</v>
          </cell>
        </row>
        <row r="27">
          <cell r="B27">
            <v>199621</v>
          </cell>
          <cell r="C27">
            <v>394155.20342001849</v>
          </cell>
          <cell r="D27">
            <v>54013</v>
          </cell>
          <cell r="E27">
            <v>259359.00095871449</v>
          </cell>
          <cell r="F27">
            <v>154613.20585</v>
          </cell>
          <cell r="G27">
            <v>84071.69550885816</v>
          </cell>
          <cell r="H27">
            <v>124949.9691070461</v>
          </cell>
          <cell r="I27">
            <v>41110.981972024987</v>
          </cell>
          <cell r="J27">
            <v>165522</v>
          </cell>
          <cell r="K27">
            <v>1051194</v>
          </cell>
          <cell r="L27">
            <v>186531.16401204519</v>
          </cell>
          <cell r="M27">
            <v>1657736.857110675</v>
          </cell>
          <cell r="N27">
            <v>188818.5385963225</v>
          </cell>
          <cell r="O27">
            <v>251488.1610056299</v>
          </cell>
          <cell r="P27">
            <v>586195</v>
          </cell>
          <cell r="Q27">
            <v>2951716</v>
          </cell>
          <cell r="R27">
            <v>611855.08145023219</v>
          </cell>
          <cell r="S27">
            <v>460737.25323072489</v>
          </cell>
        </row>
        <row r="28">
          <cell r="B28">
            <v>12793.13117340678</v>
          </cell>
          <cell r="C28">
            <v>15058.02417019832</v>
          </cell>
          <cell r="D28">
            <v>2033</v>
          </cell>
          <cell r="E28">
            <v>9529.6230377798529</v>
          </cell>
          <cell r="F28">
            <v>6088.9489571422637</v>
          </cell>
          <cell r="G28">
            <v>3119.7714543870602</v>
          </cell>
          <cell r="H28">
            <v>6456.2217299999993</v>
          </cell>
          <cell r="I28">
            <v>1446.5562303904751</v>
          </cell>
          <cell r="J28">
            <v>6807</v>
          </cell>
          <cell r="K28">
            <v>40615.817049999998</v>
          </cell>
          <cell r="L28">
            <v>7711.9157134074912</v>
          </cell>
          <cell r="M28">
            <v>67007.59800619095</v>
          </cell>
          <cell r="N28">
            <v>8412.1005965908771</v>
          </cell>
          <cell r="O28">
            <v>9155.4759701400144</v>
          </cell>
          <cell r="P28">
            <v>27555.254000000001</v>
          </cell>
          <cell r="Q28">
            <v>108729</v>
          </cell>
          <cell r="R28">
            <v>26323.291818737282</v>
          </cell>
          <cell r="S28">
            <v>18451.807182132139</v>
          </cell>
        </row>
        <row r="29">
          <cell r="B29">
            <v>201494.54378921399</v>
          </cell>
          <cell r="C29">
            <v>447072.18120423768</v>
          </cell>
          <cell r="D29">
            <v>57848</v>
          </cell>
          <cell r="E29">
            <v>268447.16463339521</v>
          </cell>
          <cell r="F29">
            <v>161677.5522211091</v>
          </cell>
          <cell r="G29">
            <v>86604.996813859601</v>
          </cell>
          <cell r="H29">
            <v>133085.9</v>
          </cell>
          <cell r="I29">
            <v>41933.729163771379</v>
          </cell>
          <cell r="J29">
            <v>165472</v>
          </cell>
          <cell r="K29">
            <v>1088531.37215</v>
          </cell>
          <cell r="L29">
            <v>194442.08945185869</v>
          </cell>
          <cell r="M29">
            <v>1787099.8403374299</v>
          </cell>
          <cell r="N29">
            <v>206316.43741173169</v>
          </cell>
          <cell r="O29">
            <v>261426.14654201409</v>
          </cell>
          <cell r="P29">
            <v>620045.32999999996</v>
          </cell>
          <cell r="Q29">
            <v>3075471</v>
          </cell>
          <cell r="R29">
            <v>629322.99258132093</v>
          </cell>
          <cell r="S29">
            <v>479474.61698388495</v>
          </cell>
        </row>
        <row r="30">
          <cell r="B30">
            <v>170446.47</v>
          </cell>
          <cell r="C30">
            <v>361569.54422574752</v>
          </cell>
          <cell r="D30">
            <v>48772</v>
          </cell>
          <cell r="E30">
            <v>240111.30192480088</v>
          </cell>
          <cell r="F30">
            <v>141779.87942000001</v>
          </cell>
          <cell r="G30">
            <v>77250.2</v>
          </cell>
          <cell r="H30">
            <v>114466.56377703784</v>
          </cell>
          <cell r="I30">
            <v>37930</v>
          </cell>
          <cell r="J30">
            <v>150203</v>
          </cell>
          <cell r="K30">
            <v>965046.96399999992</v>
          </cell>
          <cell r="L30">
            <v>173737</v>
          </cell>
          <cell r="M30">
            <v>1517689.7834197362</v>
          </cell>
          <cell r="N30">
            <v>166614.80105177328</v>
          </cell>
          <cell r="O30">
            <v>224217.63158074598</v>
          </cell>
          <cell r="P30">
            <v>536379</v>
          </cell>
          <cell r="Q30">
            <v>2695210</v>
          </cell>
          <cell r="R30">
            <v>556622.52018648502</v>
          </cell>
          <cell r="S30">
            <v>419919.15546272282</v>
          </cell>
        </row>
        <row r="31">
          <cell r="B31">
            <v>10635.430916170135</v>
          </cell>
          <cell r="C31">
            <v>13630.7986916892</v>
          </cell>
          <cell r="D31">
            <v>1934</v>
          </cell>
          <cell r="E31">
            <v>8731.3741433898904</v>
          </cell>
          <cell r="F31">
            <v>5287.9484400000001</v>
          </cell>
          <cell r="G31">
            <v>2844.8539999999998</v>
          </cell>
          <cell r="H31">
            <v>5022.3270200007209</v>
          </cell>
          <cell r="I31">
            <v>1354</v>
          </cell>
          <cell r="J31">
            <v>6290</v>
          </cell>
          <cell r="K31">
            <v>36341.389000000003</v>
          </cell>
          <cell r="L31">
            <v>7161</v>
          </cell>
          <cell r="M31">
            <v>60760.817678568899</v>
          </cell>
          <cell r="N31">
            <v>7730.9831109175566</v>
          </cell>
          <cell r="O31">
            <v>7999.2173910088077</v>
          </cell>
          <cell r="P31">
            <v>25169</v>
          </cell>
          <cell r="Q31">
            <v>99210</v>
          </cell>
          <cell r="R31">
            <v>23190.279411230553</v>
          </cell>
          <cell r="S31">
            <v>16593.453562181177</v>
          </cell>
        </row>
        <row r="32">
          <cell r="B32">
            <v>14782.759912538904</v>
          </cell>
          <cell r="C32">
            <v>21650</v>
          </cell>
          <cell r="D32">
            <v>2186</v>
          </cell>
          <cell r="E32">
            <v>11910.710938979737</v>
          </cell>
          <cell r="F32">
            <v>6271.2953399997159</v>
          </cell>
          <cell r="G32">
            <v>3313.98</v>
          </cell>
          <cell r="H32">
            <v>5404.5006091970481</v>
          </cell>
          <cell r="I32">
            <v>1297</v>
          </cell>
          <cell r="J32">
            <v>5114</v>
          </cell>
          <cell r="K32">
            <v>32004.274999999998</v>
          </cell>
          <cell r="L32">
            <v>15388</v>
          </cell>
          <cell r="M32">
            <v>79612.315544819998</v>
          </cell>
          <cell r="N32">
            <v>4330.0359719999988</v>
          </cell>
          <cell r="O32">
            <v>11576.768156254197</v>
          </cell>
          <cell r="P32">
            <v>30035</v>
          </cell>
          <cell r="Q32">
            <v>103486</v>
          </cell>
          <cell r="R32">
            <v>28793.117962970849</v>
          </cell>
          <cell r="S32">
            <v>18392.896259462697</v>
          </cell>
        </row>
        <row r="33">
          <cell r="B33">
            <v>122940.02874936687</v>
          </cell>
          <cell r="C33">
            <v>222185.91470027712</v>
          </cell>
          <cell r="D33">
            <v>24349</v>
          </cell>
          <cell r="E33">
            <v>134591.63086295308</v>
          </cell>
          <cell r="F33">
            <v>70250.535713750753</v>
          </cell>
          <cell r="G33">
            <v>41317.030000000006</v>
          </cell>
          <cell r="H33">
            <v>51284.962998490366</v>
          </cell>
          <cell r="I33">
            <v>18165</v>
          </cell>
          <cell r="J33">
            <v>63134</v>
          </cell>
          <cell r="K33">
            <v>400019.63159</v>
          </cell>
          <cell r="L33">
            <v>95268</v>
          </cell>
          <cell r="M33">
            <v>1025176.28156504</v>
          </cell>
          <cell r="N33">
            <v>45756</v>
          </cell>
          <cell r="O33">
            <v>136251.1718910354</v>
          </cell>
          <cell r="P33">
            <v>313784</v>
          </cell>
          <cell r="Q33">
            <v>1224826</v>
          </cell>
          <cell r="R33">
            <v>351370.70442136371</v>
          </cell>
          <cell r="S33">
            <v>206220.51308179737</v>
          </cell>
        </row>
        <row r="34">
          <cell r="B34">
            <v>2756.1747845868776</v>
          </cell>
          <cell r="C34">
            <v>4989.9524061343209</v>
          </cell>
          <cell r="D34">
            <v>1254.5</v>
          </cell>
          <cell r="E34">
            <v>2142.610348679998</v>
          </cell>
          <cell r="F34">
            <v>1900.5760598863596</v>
          </cell>
          <cell r="G34">
            <v>1268.3684210526317</v>
          </cell>
          <cell r="H34">
            <v>4218.9445353069541</v>
          </cell>
          <cell r="I34">
            <v>693.05</v>
          </cell>
          <cell r="J34">
            <v>3239.1631535884967</v>
          </cell>
          <cell r="K34">
            <v>15323.202053922892</v>
          </cell>
          <cell r="L34">
            <v>1343.5454545454545</v>
          </cell>
          <cell r="M34">
            <v>10201.180992856574</v>
          </cell>
          <cell r="N34">
            <v>4085.2698642630403</v>
          </cell>
          <cell r="O34">
            <v>3399.105263157895</v>
          </cell>
          <cell r="P34">
            <v>5670.1</v>
          </cell>
          <cell r="Q34">
            <v>34300.677419354841</v>
          </cell>
          <cell r="R34">
            <v>7150.7843480592637</v>
          </cell>
          <cell r="S34">
            <v>5916.4047804269803</v>
          </cell>
        </row>
        <row r="35">
          <cell r="B35">
            <v>0</v>
          </cell>
          <cell r="C35">
            <v>0</v>
          </cell>
          <cell r="D35">
            <v>0</v>
          </cell>
          <cell r="E35">
            <v>0</v>
          </cell>
          <cell r="F35">
            <v>0</v>
          </cell>
          <cell r="G35">
            <v>0</v>
          </cell>
          <cell r="H35">
            <v>0</v>
          </cell>
          <cell r="I35">
            <v>0</v>
          </cell>
          <cell r="J35">
            <v>0</v>
          </cell>
          <cell r="K35">
            <v>788.45529410731547</v>
          </cell>
          <cell r="L35">
            <v>0</v>
          </cell>
          <cell r="M35">
            <v>1966.526362123079</v>
          </cell>
          <cell r="N35">
            <v>0</v>
          </cell>
          <cell r="O35">
            <v>0</v>
          </cell>
          <cell r="P35">
            <v>440.18873192767637</v>
          </cell>
          <cell r="Q35">
            <v>3983.6873940243322</v>
          </cell>
          <cell r="R35">
            <v>362.46155455940988</v>
          </cell>
          <cell r="S35">
            <v>371.65286497458226</v>
          </cell>
        </row>
        <row r="36">
          <cell r="B36">
            <v>-6546.4247455849472</v>
          </cell>
          <cell r="C36">
            <v>-18008.439662752455</v>
          </cell>
          <cell r="D36">
            <v>-2740</v>
          </cell>
          <cell r="E36">
            <v>-12614.867288168751</v>
          </cell>
          <cell r="F36">
            <v>-7364</v>
          </cell>
          <cell r="G36">
            <v>-3433.9625072251488</v>
          </cell>
          <cell r="H36">
            <v>0</v>
          </cell>
          <cell r="I36">
            <v>-1441</v>
          </cell>
          <cell r="J36">
            <v>-1612.3519205251705</v>
          </cell>
          <cell r="K36">
            <v>-43149.148637470855</v>
          </cell>
          <cell r="L36">
            <v>-12352</v>
          </cell>
          <cell r="M36">
            <v>-60532.961543424855</v>
          </cell>
          <cell r="N36">
            <v>-12008</v>
          </cell>
          <cell r="O36">
            <v>-10180.726118980281</v>
          </cell>
          <cell r="P36">
            <v>-29786</v>
          </cell>
          <cell r="Q36">
            <v>-83664</v>
          </cell>
          <cell r="R36">
            <v>-33852.900993842857</v>
          </cell>
          <cell r="S36">
            <v>-17383.025480786535</v>
          </cell>
        </row>
        <row r="37">
          <cell r="B37">
            <v>1</v>
          </cell>
          <cell r="C37">
            <v>1</v>
          </cell>
          <cell r="D37">
            <v>1</v>
          </cell>
          <cell r="E37">
            <v>1</v>
          </cell>
          <cell r="F37">
            <v>1</v>
          </cell>
          <cell r="G37">
            <v>1</v>
          </cell>
          <cell r="H37">
            <v>1</v>
          </cell>
          <cell r="I37">
            <v>1</v>
          </cell>
          <cell r="J37">
            <v>1</v>
          </cell>
          <cell r="K37">
            <v>1</v>
          </cell>
          <cell r="L37">
            <v>1</v>
          </cell>
          <cell r="M37">
            <v>1</v>
          </cell>
          <cell r="N37">
            <v>1</v>
          </cell>
          <cell r="O37">
            <v>1</v>
          </cell>
          <cell r="P37">
            <v>1</v>
          </cell>
          <cell r="Q37">
            <v>1</v>
          </cell>
          <cell r="R37">
            <v>1</v>
          </cell>
          <cell r="S37">
            <v>1</v>
          </cell>
        </row>
        <row r="38">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row>
        <row r="39">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row>
        <row r="41">
          <cell r="B41">
            <v>268914.94886053423</v>
          </cell>
          <cell r="C41">
            <v>755398.20293982257</v>
          </cell>
          <cell r="D41">
            <v>79786.103528083069</v>
          </cell>
          <cell r="E41">
            <v>212821.16424984435</v>
          </cell>
          <cell r="F41">
            <v>207313.97744439327</v>
          </cell>
          <cell r="G41">
            <v>108644.43049287915</v>
          </cell>
          <cell r="H41">
            <v>162244.19840929404</v>
          </cell>
          <cell r="I41">
            <v>50197.796510790002</v>
          </cell>
          <cell r="J41">
            <v>220369.98884804238</v>
          </cell>
          <cell r="K41">
            <v>1469125.2228424249</v>
          </cell>
          <cell r="L41">
            <v>263857.48027920141</v>
          </cell>
          <cell r="M41">
            <v>2598006.1725834347</v>
          </cell>
          <cell r="N41">
            <v>282535.93200359476</v>
          </cell>
          <cell r="O41">
            <v>348112.24354984902</v>
          </cell>
          <cell r="P41">
            <v>833403.61588844482</v>
          </cell>
          <cell r="Q41">
            <v>4167386.2701802268</v>
          </cell>
          <cell r="R41">
            <v>820845.08417663607</v>
          </cell>
          <cell r="S41">
            <v>633037.23048428248</v>
          </cell>
        </row>
        <row r="42">
          <cell r="B42">
            <v>14556.89673202853</v>
          </cell>
          <cell r="C42">
            <v>32296.507485130442</v>
          </cell>
          <cell r="D42">
            <v>2743.8166820682054</v>
          </cell>
          <cell r="E42">
            <v>8313.0692292772619</v>
          </cell>
          <cell r="F42">
            <v>8206.5160882392011</v>
          </cell>
          <cell r="G42">
            <v>4411.6736104210504</v>
          </cell>
          <cell r="H42">
            <v>8339.00314278523</v>
          </cell>
          <cell r="I42">
            <v>1957.1975437171629</v>
          </cell>
          <cell r="J42">
            <v>9427.1153922534413</v>
          </cell>
          <cell r="K42">
            <v>59341.597082435139</v>
          </cell>
          <cell r="L42">
            <v>11381.316995279896</v>
          </cell>
          <cell r="M42">
            <v>122685.70402638201</v>
          </cell>
          <cell r="N42">
            <v>13036.951690133435</v>
          </cell>
          <cell r="O42">
            <v>14924.852575678906</v>
          </cell>
          <cell r="P42">
            <v>38940.671130401432</v>
          </cell>
          <cell r="Q42">
            <v>170565.06865663754</v>
          </cell>
          <cell r="R42">
            <v>35196.676512025566</v>
          </cell>
          <cell r="S42">
            <v>26756.161537558797</v>
          </cell>
        </row>
        <row r="43">
          <cell r="B43">
            <v>286639.43935819319</v>
          </cell>
          <cell r="C43">
            <v>836552.77006471541</v>
          </cell>
          <cell r="D43">
            <v>89666.864539455055</v>
          </cell>
          <cell r="E43">
            <v>227094.70069046499</v>
          </cell>
          <cell r="F43">
            <v>218229.05744409069</v>
          </cell>
          <cell r="G43">
            <v>114677.21462597977</v>
          </cell>
          <cell r="H43">
            <v>168376.15582565026</v>
          </cell>
          <cell r="I43">
            <v>51960.800320829454</v>
          </cell>
          <cell r="J43">
            <v>238256.13060532097</v>
          </cell>
          <cell r="K43">
            <v>1580181.3146842429</v>
          </cell>
          <cell r="L43">
            <v>278548.88209086604</v>
          </cell>
          <cell r="M43">
            <v>2824358.0803139727</v>
          </cell>
          <cell r="N43">
            <v>313315.82871336932</v>
          </cell>
          <cell r="O43">
            <v>362254.5101404438</v>
          </cell>
          <cell r="P43">
            <v>885666.22844857932</v>
          </cell>
          <cell r="Q43">
            <v>4508508.8395797201</v>
          </cell>
          <cell r="R43">
            <v>868981.68203303649</v>
          </cell>
          <cell r="S43">
            <v>679490.5099400162</v>
          </cell>
        </row>
        <row r="44">
          <cell r="B44">
            <v>205786.26413833111</v>
          </cell>
          <cell r="C44">
            <v>607517.56935107743</v>
          </cell>
          <cell r="D44">
            <v>72069.21033272866</v>
          </cell>
          <cell r="E44">
            <v>178151.30007407209</v>
          </cell>
          <cell r="F44">
            <v>168084.35466065534</v>
          </cell>
          <cell r="G44">
            <v>84972.575670342892</v>
          </cell>
          <cell r="H44">
            <v>130680.78022868169</v>
          </cell>
          <cell r="I44">
            <v>39082.443784062198</v>
          </cell>
          <cell r="J44">
            <v>177532.36830842981</v>
          </cell>
          <cell r="K44">
            <v>1158640.5070780464</v>
          </cell>
          <cell r="L44">
            <v>213051.44647418143</v>
          </cell>
          <cell r="M44">
            <v>2162237.3095279569</v>
          </cell>
          <cell r="N44">
            <v>206433.98042109082</v>
          </cell>
          <cell r="O44">
            <v>272392.06203122094</v>
          </cell>
          <cell r="P44">
            <v>668786.478993678</v>
          </cell>
          <cell r="Q44">
            <v>3475022.8638379104</v>
          </cell>
          <cell r="R44">
            <v>653299.75915656053</v>
          </cell>
          <cell r="S44">
            <v>513599.09301266621</v>
          </cell>
        </row>
        <row r="45">
          <cell r="B45">
            <v>10926.93990512999</v>
          </cell>
          <cell r="C45">
            <v>25570.236505490422</v>
          </cell>
          <cell r="D45">
            <v>2465.5229825188053</v>
          </cell>
          <cell r="E45">
            <v>6902.5398477057497</v>
          </cell>
          <cell r="F45">
            <v>6610.4747745527739</v>
          </cell>
          <cell r="G45">
            <v>3428.3741750991558</v>
          </cell>
          <cell r="H45">
            <v>6668.2811578803248</v>
          </cell>
          <cell r="I45">
            <v>1515.1449963682683</v>
          </cell>
          <cell r="J45">
            <v>7491.948921445307</v>
          </cell>
          <cell r="K45">
            <v>46322.946415205908</v>
          </cell>
          <cell r="L45">
            <v>9123.5776139268291</v>
          </cell>
          <cell r="M45">
            <v>100875.25621277552</v>
          </cell>
          <cell r="N45">
            <v>9352.6945449980467</v>
          </cell>
          <cell r="O45">
            <v>11596.117640686278</v>
          </cell>
          <cell r="P45">
            <v>30857.87291816479</v>
          </cell>
          <cell r="Q45">
            <v>140840.19863845196</v>
          </cell>
          <cell r="R45">
            <v>27779.289903265777</v>
          </cell>
          <cell r="S45">
            <v>21458.794962359996</v>
          </cell>
        </row>
        <row r="46">
          <cell r="B46">
            <v>14112.721419968348</v>
          </cell>
          <cell r="C46">
            <v>42016.927619737915</v>
          </cell>
          <cell r="D46">
            <v>4424.4109302453426</v>
          </cell>
          <cell r="E46">
            <v>-21295.489173941329</v>
          </cell>
          <cell r="F46">
            <v>-19525.507813396434</v>
          </cell>
          <cell r="G46">
            <v>4046.1032469402444</v>
          </cell>
          <cell r="H46">
            <v>6122.2012238932521</v>
          </cell>
          <cell r="I46">
            <v>1437.8427885632971</v>
          </cell>
          <cell r="J46">
            <v>7995.5982148024586</v>
          </cell>
          <cell r="K46">
            <v>51733.628263301543</v>
          </cell>
          <cell r="L46">
            <v>16060.400758386659</v>
          </cell>
          <cell r="M46">
            <v>154795.27266484057</v>
          </cell>
          <cell r="N46">
            <v>8944.0113393158263</v>
          </cell>
          <cell r="O46">
            <v>13112.256342844059</v>
          </cell>
          <cell r="P46">
            <v>39311.091710469773</v>
          </cell>
          <cell r="Q46">
            <v>186744.93297038545</v>
          </cell>
          <cell r="R46">
            <v>33809.518445651687</v>
          </cell>
          <cell r="S46">
            <v>23135.581377828676</v>
          </cell>
        </row>
        <row r="47">
          <cell r="B47">
            <v>135085.23815322435</v>
          </cell>
          <cell r="C47">
            <v>428538.01285027812</v>
          </cell>
          <cell r="D47">
            <v>43466.681494598903</v>
          </cell>
          <cell r="E47">
            <v>143267.54629105786</v>
          </cell>
          <cell r="F47">
            <v>131359.81858239011</v>
          </cell>
          <cell r="G47">
            <v>47172.309306917225</v>
          </cell>
          <cell r="H47">
            <v>67005.301245473936</v>
          </cell>
          <cell r="I47">
            <v>19401.924045822248</v>
          </cell>
          <cell r="J47">
            <v>94757.160652489401</v>
          </cell>
          <cell r="K47">
            <v>585984.69672798645</v>
          </cell>
          <cell r="L47">
            <v>98461.166103831405</v>
          </cell>
          <cell r="M47">
            <v>1560877.1191704979</v>
          </cell>
          <cell r="N47">
            <v>91709.611836064141</v>
          </cell>
          <cell r="O47">
            <v>168976.94721215707</v>
          </cell>
          <cell r="P47">
            <v>423180.68408260122</v>
          </cell>
          <cell r="Q47">
            <v>1798389.2615040047</v>
          </cell>
          <cell r="R47">
            <v>417901.57522400003</v>
          </cell>
          <cell r="S47">
            <v>284407.99483084126</v>
          </cell>
        </row>
        <row r="48">
          <cell r="B48">
            <v>2843.6507936507937</v>
          </cell>
          <cell r="C48">
            <v>4956.1910747957263</v>
          </cell>
          <cell r="D48">
            <v>1254.5555555555557</v>
          </cell>
          <cell r="E48">
            <v>1900.5760598863601</v>
          </cell>
          <cell r="F48">
            <v>1900.5760598863601</v>
          </cell>
          <cell r="G48">
            <v>1255.3733455882352</v>
          </cell>
          <cell r="H48">
            <v>4218.944535306955</v>
          </cell>
          <cell r="I48">
            <v>693.05882352941171</v>
          </cell>
          <cell r="J48">
            <v>3238.1735833640646</v>
          </cell>
          <cell r="K48">
            <v>15222.90502793296</v>
          </cell>
          <cell r="L48">
            <v>1336.6499999999999</v>
          </cell>
          <cell r="M48">
            <v>9503.5547889002919</v>
          </cell>
          <cell r="N48">
            <v>4085.3135032221981</v>
          </cell>
          <cell r="O48">
            <v>3399.105263157895</v>
          </cell>
          <cell r="P48">
            <v>5670.1176470588234</v>
          </cell>
          <cell r="Q48">
            <v>31757.178571428572</v>
          </cell>
          <cell r="R48">
            <v>7150.7843480592637</v>
          </cell>
          <cell r="S48">
            <v>5728.4642078418301</v>
          </cell>
        </row>
        <row r="49">
          <cell r="B49">
            <v>0</v>
          </cell>
          <cell r="C49">
            <v>0</v>
          </cell>
          <cell r="D49">
            <v>0</v>
          </cell>
          <cell r="E49">
            <v>0</v>
          </cell>
          <cell r="F49">
            <v>0</v>
          </cell>
          <cell r="G49">
            <v>0</v>
          </cell>
          <cell r="H49">
            <v>0</v>
          </cell>
          <cell r="I49">
            <v>0</v>
          </cell>
          <cell r="J49">
            <v>0</v>
          </cell>
          <cell r="K49">
            <v>815.85864871989816</v>
          </cell>
          <cell r="L49">
            <v>0</v>
          </cell>
          <cell r="M49">
            <v>3152.2060188641449</v>
          </cell>
          <cell r="N49">
            <v>0</v>
          </cell>
          <cell r="O49">
            <v>0</v>
          </cell>
          <cell r="P49">
            <v>644.19479584784915</v>
          </cell>
          <cell r="Q49">
            <v>3856.1615584548476</v>
          </cell>
          <cell r="R49">
            <v>0</v>
          </cell>
          <cell r="S49">
            <v>354.41433353483967</v>
          </cell>
        </row>
        <row r="50">
          <cell r="B50">
            <v>-15191.592252540739</v>
          </cell>
          <cell r="C50">
            <v>-37184.101770023379</v>
          </cell>
          <cell r="D50">
            <v>-5689.4256956559966</v>
          </cell>
          <cell r="E50">
            <v>1602.4488605392417</v>
          </cell>
          <cell r="F50">
            <v>1356.9646476202861</v>
          </cell>
          <cell r="G50">
            <v>-5820.8463607317481</v>
          </cell>
          <cell r="H50">
            <v>-2242.1384908555306</v>
          </cell>
          <cell r="I50">
            <v>-2395.2459713344897</v>
          </cell>
          <cell r="J50">
            <v>-4752.4849925393128</v>
          </cell>
          <cell r="K50">
            <v>-64868.991562661242</v>
          </cell>
          <cell r="L50">
            <v>-24383.694395456405</v>
          </cell>
          <cell r="M50">
            <v>-107304.96494355262</v>
          </cell>
          <cell r="N50">
            <v>-20011.054578296716</v>
          </cell>
          <cell r="O50">
            <v>-18490.765845629063</v>
          </cell>
          <cell r="P50">
            <v>-45709.142943160929</v>
          </cell>
          <cell r="Q50">
            <v>-145710.01953209739</v>
          </cell>
          <cell r="R50">
            <v>-50076.948158932726</v>
          </cell>
          <cell r="S50">
            <v>-26825.529151448853</v>
          </cell>
        </row>
        <row r="51">
          <cell r="B51">
            <v>1</v>
          </cell>
          <cell r="C51">
            <v>1</v>
          </cell>
          <cell r="D51">
            <v>1</v>
          </cell>
          <cell r="E51">
            <v>1</v>
          </cell>
          <cell r="F51">
            <v>1</v>
          </cell>
          <cell r="G51">
            <v>1</v>
          </cell>
          <cell r="H51">
            <v>1</v>
          </cell>
          <cell r="I51">
            <v>1</v>
          </cell>
          <cell r="J51">
            <v>1</v>
          </cell>
          <cell r="K51">
            <v>1</v>
          </cell>
          <cell r="L51">
            <v>1</v>
          </cell>
          <cell r="M51">
            <v>1</v>
          </cell>
          <cell r="N51">
            <v>1</v>
          </cell>
          <cell r="O51">
            <v>1</v>
          </cell>
          <cell r="P51">
            <v>1</v>
          </cell>
          <cell r="Q51">
            <v>1</v>
          </cell>
          <cell r="R51">
            <v>1</v>
          </cell>
          <cell r="S51">
            <v>1</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row>
        <row r="55">
          <cell r="B55">
            <v>19420.272954529883</v>
          </cell>
          <cell r="C55">
            <v>44723.360920152074</v>
          </cell>
          <cell r="D55">
            <v>4226.3554367558718</v>
          </cell>
          <cell r="E55">
            <v>11823.138001241525</v>
          </cell>
          <cell r="F55">
            <v>10615.39048330826</v>
          </cell>
          <cell r="G55">
            <v>5180.7118078829417</v>
          </cell>
          <cell r="H55">
            <v>9885.6120036048451</v>
          </cell>
          <cell r="I55">
            <v>2246.8374172983913</v>
          </cell>
          <cell r="J55">
            <v>11157.711965454881</v>
          </cell>
          <cell r="K55">
            <v>64153.54839840129</v>
          </cell>
          <cell r="L55">
            <v>9162.9239113704207</v>
          </cell>
          <cell r="M55">
            <v>93422.96777908341</v>
          </cell>
          <cell r="N55">
            <v>14911.902690078447</v>
          </cell>
          <cell r="O55">
            <v>16021.47849146213</v>
          </cell>
          <cell r="P55">
            <v>41582.387166609762</v>
          </cell>
          <cell r="Q55">
            <v>127351.13794047505</v>
          </cell>
          <cell r="R55">
            <v>35667.657349661255</v>
          </cell>
          <cell r="S55">
            <v>25560.471067875664</v>
          </cell>
        </row>
        <row r="56">
          <cell r="B56">
            <v>20012.120279799667</v>
          </cell>
          <cell r="C56">
            <v>46248.530101285549</v>
          </cell>
          <cell r="D56">
            <v>4334.1752993991695</v>
          </cell>
          <cell r="E56">
            <v>12215.64195402153</v>
          </cell>
          <cell r="F56">
            <v>10898.081808208053</v>
          </cell>
          <cell r="G56">
            <v>5310.5866354806431</v>
          </cell>
          <cell r="H56">
            <v>10170.692704882435</v>
          </cell>
          <cell r="I56">
            <v>2316.9756478733179</v>
          </cell>
          <cell r="J56">
            <v>11513.079497756995</v>
          </cell>
          <cell r="K56">
            <v>66487.65442505297</v>
          </cell>
          <cell r="L56">
            <v>9425.276484157599</v>
          </cell>
          <cell r="M56">
            <v>96485.788832775754</v>
          </cell>
          <cell r="N56">
            <v>15303.187164084151</v>
          </cell>
          <cell r="O56">
            <v>16537.344449902448</v>
          </cell>
          <cell r="P56">
            <v>42904.143031967935</v>
          </cell>
          <cell r="Q56">
            <v>132448.68478800423</v>
          </cell>
          <cell r="R56">
            <v>36792.115466627467</v>
          </cell>
          <cell r="S56">
            <v>26444.65064248124</v>
          </cell>
        </row>
        <row r="57">
          <cell r="B57">
            <v>20629.432088719677</v>
          </cell>
          <cell r="C57">
            <v>48129.315518557181</v>
          </cell>
          <cell r="D57">
            <v>4446.3502257826885</v>
          </cell>
          <cell r="E57">
            <v>12625.159114988157</v>
          </cell>
          <cell r="F57">
            <v>11192.331982694157</v>
          </cell>
          <cell r="G57">
            <v>5445.680405811705</v>
          </cell>
          <cell r="H57">
            <v>10485.3193626175</v>
          </cell>
          <cell r="I57">
            <v>2390.165824962854</v>
          </cell>
          <cell r="J57">
            <v>11880.376540380918</v>
          </cell>
          <cell r="K57">
            <v>68931.505534761251</v>
          </cell>
          <cell r="L57">
            <v>9698.6497569249568</v>
          </cell>
          <cell r="M57">
            <v>99415.113273788185</v>
          </cell>
          <cell r="N57">
            <v>15708.68537776473</v>
          </cell>
          <cell r="O57">
            <v>17051.661586794446</v>
          </cell>
          <cell r="P57">
            <v>44325.326030975797</v>
          </cell>
          <cell r="Q57">
            <v>137800.82316421505</v>
          </cell>
          <cell r="R57">
            <v>37965.379905078691</v>
          </cell>
          <cell r="S57">
            <v>27371.78979349817</v>
          </cell>
        </row>
        <row r="58">
          <cell r="B58">
            <v>21237.104508905344</v>
          </cell>
          <cell r="C58">
            <v>50194.342279207958</v>
          </cell>
          <cell r="D58">
            <v>4555.1256011520263</v>
          </cell>
          <cell r="E58">
            <v>13063.733466005098</v>
          </cell>
          <cell r="F58">
            <v>11497.233733516021</v>
          </cell>
          <cell r="G58">
            <v>5585.0372989621037</v>
          </cell>
          <cell r="H58">
            <v>10832.659285539019</v>
          </cell>
          <cell r="I58">
            <v>2464.9982164724033</v>
          </cell>
          <cell r="J58">
            <v>12252.618877414719</v>
          </cell>
          <cell r="K58">
            <v>71320.638016152108</v>
          </cell>
          <cell r="L58">
            <v>9957.7843427989283</v>
          </cell>
          <cell r="M58">
            <v>102609.67054767133</v>
          </cell>
          <cell r="N58">
            <v>16108.546154128071</v>
          </cell>
          <cell r="O58">
            <v>17569.351795284168</v>
          </cell>
          <cell r="P58">
            <v>45716.096451782498</v>
          </cell>
          <cell r="Q58">
            <v>142973.17103060253</v>
          </cell>
          <cell r="R58">
            <v>39168.447023023255</v>
          </cell>
          <cell r="S58">
            <v>28286.83638678255</v>
          </cell>
        </row>
        <row r="59">
          <cell r="B59">
            <v>21815.917390452156</v>
          </cell>
          <cell r="C59">
            <v>51957.912857729047</v>
          </cell>
          <cell r="D59">
            <v>4656.5817269339068</v>
          </cell>
          <cell r="E59">
            <v>13485.875623804186</v>
          </cell>
          <cell r="F59">
            <v>11783.558278263976</v>
          </cell>
          <cell r="G59">
            <v>5715.7104429980354</v>
          </cell>
          <cell r="H59">
            <v>11113.449993116894</v>
          </cell>
          <cell r="I59">
            <v>2536.7168571561815</v>
          </cell>
          <cell r="J59">
            <v>12609.498185049688</v>
          </cell>
          <cell r="K59">
            <v>73634.73385941294</v>
          </cell>
          <cell r="L59">
            <v>10201.98054950084</v>
          </cell>
          <cell r="M59">
            <v>106186.76391969755</v>
          </cell>
          <cell r="N59">
            <v>16483.229017258454</v>
          </cell>
          <cell r="O59">
            <v>18063.176010234187</v>
          </cell>
          <cell r="P59">
            <v>47028.877622765081</v>
          </cell>
          <cell r="Q59">
            <v>148015.88957073344</v>
          </cell>
          <cell r="R59">
            <v>40320.616474967421</v>
          </cell>
          <cell r="S59">
            <v>29164.387440176495</v>
          </cell>
        </row>
        <row r="60">
          <cell r="B60">
            <v>30850</v>
          </cell>
          <cell r="C60">
            <v>49971.89593248735</v>
          </cell>
          <cell r="D60">
            <v>5446.8960000000006</v>
          </cell>
          <cell r="E60">
            <v>18267.858756999998</v>
          </cell>
          <cell r="F60">
            <v>12045.27280627559</v>
          </cell>
          <cell r="G60">
            <v>5904</v>
          </cell>
          <cell r="H60">
            <v>11335.439934987093</v>
          </cell>
          <cell r="I60">
            <v>2409.5775000000003</v>
          </cell>
          <cell r="J60">
            <v>13162</v>
          </cell>
          <cell r="K60">
            <v>74560.262779567202</v>
          </cell>
          <cell r="L60">
            <v>8933.3207473275834</v>
          </cell>
          <cell r="M60">
            <v>106929</v>
          </cell>
          <cell r="N60">
            <v>13875.157587600001</v>
          </cell>
          <cell r="O60">
            <v>20461.276555460438</v>
          </cell>
          <cell r="P60">
            <v>45662.782749205435</v>
          </cell>
          <cell r="Q60">
            <v>148941.45498568262</v>
          </cell>
          <cell r="R60">
            <v>36810.738896643714</v>
          </cell>
          <cell r="S60">
            <v>29911.069286649978</v>
          </cell>
        </row>
        <row r="61">
          <cell r="B61">
            <v>31444</v>
          </cell>
          <cell r="C61">
            <v>51530.277831520958</v>
          </cell>
          <cell r="D61">
            <v>5577.6215040000006</v>
          </cell>
          <cell r="E61">
            <v>18844.459648709999</v>
          </cell>
          <cell r="F61">
            <v>12262.643420466753</v>
          </cell>
          <cell r="G61">
            <v>5869</v>
          </cell>
          <cell r="H61">
            <v>11606.554294914826</v>
          </cell>
          <cell r="I61">
            <v>2466.401625</v>
          </cell>
          <cell r="J61">
            <v>13540</v>
          </cell>
          <cell r="K61">
            <v>79196.351316107553</v>
          </cell>
          <cell r="L61">
            <v>9217.0744622403981</v>
          </cell>
          <cell r="M61">
            <v>109670</v>
          </cell>
          <cell r="N61">
            <v>14226.3222406</v>
          </cell>
          <cell r="O61">
            <v>20788.587232969647</v>
          </cell>
          <cell r="P61">
            <v>46824.882556959456</v>
          </cell>
          <cell r="Q61">
            <v>152045.76439503871</v>
          </cell>
          <cell r="R61">
            <v>37408.978824576589</v>
          </cell>
          <cell r="S61">
            <v>30754.576101438932</v>
          </cell>
        </row>
        <row r="62">
          <cell r="B62">
            <v>31644</v>
          </cell>
          <cell r="C62">
            <v>50061.243363247719</v>
          </cell>
          <cell r="D62">
            <v>5689.1739340800004</v>
          </cell>
          <cell r="E62">
            <v>19351.776646588398</v>
          </cell>
          <cell r="F62">
            <v>12282.160214623393</v>
          </cell>
          <cell r="G62">
            <v>5996</v>
          </cell>
          <cell r="H62">
            <v>11813.582476081652</v>
          </cell>
          <cell r="I62">
            <v>2515.7296575</v>
          </cell>
          <cell r="J62">
            <v>13929</v>
          </cell>
          <cell r="K62">
            <v>90686.027284325304</v>
          </cell>
          <cell r="L62">
            <v>9827.6329470757901</v>
          </cell>
          <cell r="M62">
            <v>112121</v>
          </cell>
          <cell r="N62">
            <v>14520.4961609</v>
          </cell>
          <cell r="O62">
            <v>21363.850050365039</v>
          </cell>
          <cell r="P62">
            <v>47965.752815087362</v>
          </cell>
          <cell r="Q62">
            <v>157234.52984791956</v>
          </cell>
          <cell r="R62">
            <v>38716.073390868114</v>
          </cell>
          <cell r="S62">
            <v>32235.719028360971</v>
          </cell>
        </row>
        <row r="63">
          <cell r="B63">
            <v>32164</v>
          </cell>
          <cell r="C63">
            <v>50829.197919043196</v>
          </cell>
          <cell r="D63">
            <v>5802.9574127615997</v>
          </cell>
          <cell r="E63">
            <v>19878.853280989864</v>
          </cell>
          <cell r="F63">
            <v>12698.114046634997</v>
          </cell>
          <cell r="G63">
            <v>6105</v>
          </cell>
          <cell r="H63">
            <v>12082.228241611436</v>
          </cell>
          <cell r="I63">
            <v>2566.0442506500003</v>
          </cell>
          <cell r="J63">
            <v>14330</v>
          </cell>
          <cell r="K63">
            <v>94943.311865852069</v>
          </cell>
          <cell r="L63">
            <v>10145.707902290833</v>
          </cell>
          <cell r="M63">
            <v>114466</v>
          </cell>
          <cell r="N63">
            <v>14572.193986979999</v>
          </cell>
          <cell r="O63">
            <v>21888.649859259698</v>
          </cell>
          <cell r="P63">
            <v>49110.876852585905</v>
          </cell>
          <cell r="Q63">
            <v>159418.49842041923</v>
          </cell>
          <cell r="R63">
            <v>39302.457117885475</v>
          </cell>
          <cell r="S63">
            <v>33000.592882528072</v>
          </cell>
        </row>
        <row r="64">
          <cell r="B64">
            <v>32562</v>
          </cell>
          <cell r="C64">
            <v>51263.945115239505</v>
          </cell>
          <cell r="D64">
            <v>5919.0165610168324</v>
          </cell>
          <cell r="E64">
            <v>20255.482454653942</v>
          </cell>
          <cell r="F64">
            <v>12795.501562334179</v>
          </cell>
          <cell r="G64">
            <v>6239</v>
          </cell>
          <cell r="H64">
            <v>12259.058071997391</v>
          </cell>
          <cell r="I64">
            <v>2617.3651356630003</v>
          </cell>
          <cell r="J64">
            <v>14744</v>
          </cell>
          <cell r="K64">
            <v>98063.675237144984</v>
          </cell>
          <cell r="L64">
            <v>10278.504060145329</v>
          </cell>
          <cell r="M64">
            <v>116773</v>
          </cell>
          <cell r="N64">
            <v>14752.931391874403</v>
          </cell>
          <cell r="O64">
            <v>22386.506933755038</v>
          </cell>
          <cell r="P64">
            <v>50283.741001114104</v>
          </cell>
          <cell r="Q64">
            <v>161650.59537702991</v>
          </cell>
          <cell r="R64">
            <v>40089.269539443194</v>
          </cell>
          <cell r="S64">
            <v>33659.776488411488</v>
          </cell>
        </row>
        <row r="65">
          <cell r="B65">
            <v>33026</v>
          </cell>
          <cell r="C65">
            <v>51522.170898692872</v>
          </cell>
          <cell r="D65">
            <v>6037.3968922371696</v>
          </cell>
          <cell r="E65">
            <v>20712.274636390357</v>
          </cell>
          <cell r="F65">
            <v>13268.034897056945</v>
          </cell>
          <cell r="G65">
            <v>6377</v>
          </cell>
          <cell r="H65">
            <v>12488.898678057043</v>
          </cell>
          <cell r="I65">
            <v>2669.7124383762603</v>
          </cell>
          <cell r="J65">
            <v>15169</v>
          </cell>
          <cell r="K65">
            <v>101721.09687632947</v>
          </cell>
          <cell r="L65">
            <v>10506.27534873418</v>
          </cell>
          <cell r="M65">
            <v>119127</v>
          </cell>
          <cell r="N65">
            <v>15065.242185793888</v>
          </cell>
          <cell r="O65">
            <v>23050.470392390602</v>
          </cell>
          <cell r="P65">
            <v>51485.019244511263</v>
          </cell>
          <cell r="Q65">
            <v>164671.22742579269</v>
          </cell>
          <cell r="R65">
            <v>40891.818209432051</v>
          </cell>
          <cell r="S65">
            <v>34475.964481673458</v>
          </cell>
        </row>
        <row r="66">
          <cell r="B66">
            <v>33260</v>
          </cell>
          <cell r="C66">
            <v>53272.311376301026</v>
          </cell>
          <cell r="D66">
            <v>6158.1448300819129</v>
          </cell>
          <cell r="E66">
            <v>21179.442304504621</v>
          </cell>
          <cell r="F66">
            <v>13328.262940987988</v>
          </cell>
          <cell r="G66">
            <v>6517</v>
          </cell>
          <cell r="H66">
            <v>12823.863109762544</v>
          </cell>
          <cell r="I66">
            <v>2723.1066871437852</v>
          </cell>
          <cell r="J66">
            <v>15609</v>
          </cell>
          <cell r="K66">
            <v>105661.67242529035</v>
          </cell>
          <cell r="L66">
            <v>10743.919858214689</v>
          </cell>
          <cell r="M66">
            <v>121521</v>
          </cell>
          <cell r="N66">
            <v>15384.826945355764</v>
          </cell>
          <cell r="O66">
            <v>23659.723429076887</v>
          </cell>
          <cell r="P66">
            <v>52714.235121243852</v>
          </cell>
          <cell r="Q66">
            <v>168371.30868944855</v>
          </cell>
          <cell r="R66">
            <v>41710.417852820698</v>
          </cell>
          <cell r="S66">
            <v>35322.994946262108</v>
          </cell>
        </row>
        <row r="69">
          <cell r="B69">
            <v>17961.779926267081</v>
          </cell>
          <cell r="C69">
            <v>63004.353999999992</v>
          </cell>
          <cell r="D69">
            <v>5064</v>
          </cell>
          <cell r="E69">
            <v>16375.665660000061</v>
          </cell>
          <cell r="F69">
            <v>11755.60458000001</v>
          </cell>
          <cell r="G69">
            <v>4533.37</v>
          </cell>
          <cell r="H69">
            <v>12884.01</v>
          </cell>
          <cell r="I69">
            <v>1659.3481999999999</v>
          </cell>
          <cell r="J69">
            <v>6557</v>
          </cell>
          <cell r="K69">
            <v>63636.967999999993</v>
          </cell>
          <cell r="L69">
            <v>12936.768609999999</v>
          </cell>
          <cell r="M69">
            <v>185312.73427243941</v>
          </cell>
          <cell r="N69">
            <v>23462.783690000011</v>
          </cell>
          <cell r="O69">
            <v>15378.413930000001</v>
          </cell>
          <cell r="P69">
            <v>53881.408000000003</v>
          </cell>
          <cell r="Q69">
            <v>203460</v>
          </cell>
          <cell r="R69">
            <v>37191.001710000019</v>
          </cell>
          <cell r="S69">
            <v>32449.208153751148</v>
          </cell>
        </row>
        <row r="70">
          <cell r="B70">
            <v>14014</v>
          </cell>
          <cell r="C70">
            <v>76195.241831549603</v>
          </cell>
          <cell r="D70">
            <v>6913.2636087999999</v>
          </cell>
          <cell r="E70">
            <v>21629.30733276367</v>
          </cell>
          <cell r="F70">
            <v>9803.8482899999999</v>
          </cell>
          <cell r="G70">
            <v>5750.2225108244311</v>
          </cell>
          <cell r="H70">
            <v>8296.868167577617</v>
          </cell>
          <cell r="I70">
            <v>1552</v>
          </cell>
          <cell r="J70">
            <v>15593</v>
          </cell>
          <cell r="K70">
            <v>66443.232000000004</v>
          </cell>
          <cell r="L70">
            <v>23187.72481631265</v>
          </cell>
          <cell r="M70">
            <v>180476</v>
          </cell>
          <cell r="N70">
            <v>18922.355345399999</v>
          </cell>
          <cell r="O70">
            <v>31785.322032399999</v>
          </cell>
          <cell r="P70">
            <v>50412.921529999992</v>
          </cell>
          <cell r="Q70">
            <v>240761</v>
          </cell>
          <cell r="R70">
            <v>52409.994278901962</v>
          </cell>
          <cell r="S70">
            <v>37831.670660865355</v>
          </cell>
        </row>
        <row r="71">
          <cell r="B71">
            <v>16663.084987074293</v>
          </cell>
          <cell r="C71">
            <v>50947.773510247447</v>
          </cell>
          <cell r="D71">
            <v>6059.7473996468661</v>
          </cell>
          <cell r="E71">
            <v>18050.3141257922</v>
          </cell>
          <cell r="F71">
            <v>9684.9777776781502</v>
          </cell>
          <cell r="G71">
            <v>4655.6235108371211</v>
          </cell>
          <cell r="H71">
            <v>8322.4692415684531</v>
          </cell>
          <cell r="I71">
            <v>1627.4748243189306</v>
          </cell>
          <cell r="J71">
            <v>10289.860370686423</v>
          </cell>
          <cell r="K71">
            <v>72172.38359853992</v>
          </cell>
          <cell r="L71">
            <v>13989.584671125622</v>
          </cell>
          <cell r="M71" t="e">
            <v>#N/A</v>
          </cell>
          <cell r="N71">
            <v>18320.860042033932</v>
          </cell>
          <cell r="O71">
            <v>14593.153311847902</v>
          </cell>
          <cell r="P71">
            <v>46746.124751395197</v>
          </cell>
          <cell r="Q71">
            <v>211119.9718515854</v>
          </cell>
          <cell r="R71">
            <v>37748.022005345745</v>
          </cell>
          <cell r="S71">
            <v>32669.576831298411</v>
          </cell>
        </row>
        <row r="72">
          <cell r="B72">
            <v>16978.399454502294</v>
          </cell>
          <cell r="C72">
            <v>50750.308330537278</v>
          </cell>
          <cell r="D72">
            <v>2773.8307717314538</v>
          </cell>
          <cell r="E72">
            <v>17941.493243003944</v>
          </cell>
          <cell r="F72">
            <v>10136.401061103601</v>
          </cell>
          <cell r="G72">
            <v>5052.9447714077578</v>
          </cell>
          <cell r="H72">
            <v>6720.079498778955</v>
          </cell>
          <cell r="I72">
            <v>1709.8203732676643</v>
          </cell>
          <cell r="J72">
            <v>12261.460641572261</v>
          </cell>
          <cell r="K72">
            <v>63777.111872759626</v>
          </cell>
          <cell r="L72">
            <v>13504.173049339088</v>
          </cell>
          <cell r="M72" t="e">
            <v>#N/A</v>
          </cell>
          <cell r="N72">
            <v>16919.227905563937</v>
          </cell>
          <cell r="O72">
            <v>15127.253970962542</v>
          </cell>
          <cell r="P72">
            <v>52524.928561752349</v>
          </cell>
          <cell r="Q72">
            <v>209600.00629559506</v>
          </cell>
          <cell r="R72">
            <v>35509.954336362658</v>
          </cell>
          <cell r="S72">
            <v>32035.805720513548</v>
          </cell>
        </row>
        <row r="73">
          <cell r="B73">
            <v>15377.140956497071</v>
          </cell>
          <cell r="C73">
            <v>48245.581949487467</v>
          </cell>
          <cell r="D73">
            <v>3967.7815608953551</v>
          </cell>
          <cell r="E73">
            <v>17796.759119063441</v>
          </cell>
          <cell r="F73">
            <v>8982.1740783163259</v>
          </cell>
          <cell r="G73">
            <v>5567.5747524279859</v>
          </cell>
          <cell r="H73">
            <v>8075.3672553967899</v>
          </cell>
          <cell r="I73">
            <v>1663.731588304842</v>
          </cell>
          <cell r="J73">
            <v>9042.3641329302391</v>
          </cell>
          <cell r="K73">
            <v>89623.654410387855</v>
          </cell>
          <cell r="L73">
            <v>18002.808964582848</v>
          </cell>
          <cell r="M73" t="e">
            <v>#N/A</v>
          </cell>
          <cell r="N73">
            <v>15873.676646380469</v>
          </cell>
          <cell r="O73">
            <v>16514.785707311417</v>
          </cell>
          <cell r="P73">
            <v>50530.601455491415</v>
          </cell>
          <cell r="Q73">
            <v>213423.98232804175</v>
          </cell>
          <cell r="R73">
            <v>37677.090517057499</v>
          </cell>
          <cell r="S73">
            <v>34141.299564872359</v>
          </cell>
        </row>
        <row r="74">
          <cell r="B74">
            <v>14672.777154184731</v>
          </cell>
          <cell r="C74">
            <v>38772.738517131242</v>
          </cell>
          <cell r="D74">
            <v>2840.7102307855239</v>
          </cell>
          <cell r="E74">
            <v>15710.84150223012</v>
          </cell>
          <cell r="F74">
            <v>9383.3630278770361</v>
          </cell>
          <cell r="G74">
            <v>5578.0770141048597</v>
          </cell>
          <cell r="H74">
            <v>8520.7632766490988</v>
          </cell>
          <cell r="I74">
            <v>1665.5343513423325</v>
          </cell>
          <cell r="J74">
            <v>10071.951141968706</v>
          </cell>
          <cell r="K74">
            <v>79929.574002059759</v>
          </cell>
          <cell r="L74">
            <v>23071.296835907422</v>
          </cell>
          <cell r="M74" t="e">
            <v>#N/A</v>
          </cell>
          <cell r="N74">
            <v>16558.302274241945</v>
          </cell>
          <cell r="O74">
            <v>16264.117073022302</v>
          </cell>
          <cell r="P74">
            <v>46851.604858224193</v>
          </cell>
          <cell r="Q74">
            <v>209518.18392710513</v>
          </cell>
          <cell r="R74">
            <v>39911.186049068143</v>
          </cell>
          <cell r="S74">
            <v>33369.885514584748</v>
          </cell>
        </row>
        <row r="75">
          <cell r="B75">
            <v>14150.711147161515</v>
          </cell>
          <cell r="C75">
            <v>43211.493557946123</v>
          </cell>
          <cell r="D75">
            <v>2963.6864818674044</v>
          </cell>
          <cell r="E75">
            <v>14722.518947443514</v>
          </cell>
          <cell r="F75">
            <v>10052.315192213098</v>
          </cell>
          <cell r="G75">
            <v>5125.7868259029583</v>
          </cell>
          <cell r="H75">
            <v>8567.1005445935371</v>
          </cell>
          <cell r="I75">
            <v>1671.9158090065555</v>
          </cell>
          <cell r="J75">
            <v>8471.990542954245</v>
          </cell>
          <cell r="K75">
            <v>84444.365243546883</v>
          </cell>
          <cell r="L75">
            <v>13934.599644582944</v>
          </cell>
          <cell r="M75" t="e">
            <v>#N/A</v>
          </cell>
          <cell r="N75">
            <v>15250.2101420237</v>
          </cell>
          <cell r="O75">
            <v>16597.07093675133</v>
          </cell>
          <cell r="P75">
            <v>48041.410078531495</v>
          </cell>
          <cell r="Q75">
            <v>197131.64960191568</v>
          </cell>
          <cell r="R75">
            <v>42077.362820820395</v>
          </cell>
          <cell r="S75">
            <v>32213.512930621018</v>
          </cell>
        </row>
        <row r="76">
          <cell r="B76">
            <v>22193</v>
          </cell>
          <cell r="C76">
            <v>85575.89697443819</v>
          </cell>
          <cell r="D76">
            <v>9678.0960000000014</v>
          </cell>
          <cell r="E76">
            <v>15699.586837685545</v>
          </cell>
          <cell r="F76">
            <v>11405.176654800001</v>
          </cell>
          <cell r="G76">
            <v>6466</v>
          </cell>
          <cell r="H76">
            <v>8746.2356366576332</v>
          </cell>
          <cell r="I76">
            <v>1871.1</v>
          </cell>
          <cell r="J76">
            <v>19717</v>
          </cell>
          <cell r="K76">
            <v>116473.09666694998</v>
          </cell>
          <cell r="L76">
            <v>16328.850081740362</v>
          </cell>
          <cell r="M76">
            <v>269394</v>
          </cell>
          <cell r="N76">
            <v>33596.0953199367</v>
          </cell>
          <cell r="O76">
            <v>16087.950137120028</v>
          </cell>
          <cell r="P76">
            <v>62166.883102919368</v>
          </cell>
          <cell r="Q76">
            <v>364363</v>
          </cell>
          <cell r="R76">
            <v>52172.938800000004</v>
          </cell>
          <cell r="S76">
            <v>50464.333949187312</v>
          </cell>
        </row>
        <row r="77">
          <cell r="B77">
            <v>21856</v>
          </cell>
          <cell r="C77">
            <v>83195.56476454917</v>
          </cell>
          <cell r="D77">
            <v>7633.035264000001</v>
          </cell>
          <cell r="E77">
            <v>12719.737240678263</v>
          </cell>
          <cell r="F77">
            <v>8035.8005698560009</v>
          </cell>
          <cell r="G77">
            <v>6185</v>
          </cell>
          <cell r="H77">
            <v>9309.595007875605</v>
          </cell>
          <cell r="I77">
            <v>2273.3130000000001</v>
          </cell>
          <cell r="J77">
            <v>16902</v>
          </cell>
          <cell r="K77">
            <v>101323.36385530863</v>
          </cell>
          <cell r="L77">
            <v>15981.342338974628</v>
          </cell>
          <cell r="M77">
            <v>265021</v>
          </cell>
          <cell r="N77">
            <v>32316.770828609635</v>
          </cell>
          <cell r="O77">
            <v>16781.617595104384</v>
          </cell>
          <cell r="P77">
            <v>63751.140904063293</v>
          </cell>
          <cell r="Q77">
            <v>316230</v>
          </cell>
          <cell r="R77">
            <v>50446.644696000003</v>
          </cell>
          <cell r="S77">
            <v>45449.690753364703</v>
          </cell>
        </row>
        <row r="78">
          <cell r="B78">
            <v>25324</v>
          </cell>
          <cell r="C78">
            <v>72239.437176449865</v>
          </cell>
          <cell r="D78">
            <v>7323.2754278400007</v>
          </cell>
          <cell r="E78">
            <v>14259.473850415879</v>
          </cell>
          <cell r="F78">
            <v>15528.571703687518</v>
          </cell>
          <cell r="G78">
            <v>7282</v>
          </cell>
          <cell r="H78">
            <v>10627.64770717877</v>
          </cell>
          <cell r="I78">
            <v>2379.4514100000001</v>
          </cell>
          <cell r="J78">
            <v>21297</v>
          </cell>
          <cell r="K78">
            <v>126892.0545324971</v>
          </cell>
          <cell r="L78">
            <v>22296.124167444043</v>
          </cell>
          <cell r="M78">
            <v>295059</v>
          </cell>
          <cell r="N78">
            <v>23473.604045980843</v>
          </cell>
          <cell r="O78">
            <v>17900.781894865089</v>
          </cell>
          <cell r="P78">
            <v>76869.232681792389</v>
          </cell>
          <cell r="Q78">
            <v>338693</v>
          </cell>
          <cell r="R78">
            <v>67065.331769280005</v>
          </cell>
          <cell r="S78">
            <v>51814.103279398776</v>
          </cell>
        </row>
        <row r="79">
          <cell r="B79">
            <v>24928</v>
          </cell>
          <cell r="C79">
            <v>75311.962095829425</v>
          </cell>
          <cell r="D79">
            <v>6539.5965689855993</v>
          </cell>
          <cell r="E79">
            <v>12685.441844472369</v>
          </cell>
          <cell r="F79">
            <v>13182.126248520806</v>
          </cell>
          <cell r="G79">
            <v>6419</v>
          </cell>
          <cell r="H79">
            <v>11666.792783247356</v>
          </cell>
          <cell r="I79">
            <v>1774.4287302000002</v>
          </cell>
          <cell r="J79">
            <v>22478</v>
          </cell>
          <cell r="K79">
            <v>129209.58645354889</v>
          </cell>
          <cell r="L79">
            <v>23104.990393484935</v>
          </cell>
          <cell r="M79">
            <v>302650</v>
          </cell>
          <cell r="N79">
            <v>23176.625631075622</v>
          </cell>
          <cell r="O79">
            <v>18417.947622130378</v>
          </cell>
          <cell r="P79">
            <v>77442.535859709533</v>
          </cell>
          <cell r="Q79">
            <v>376915</v>
          </cell>
          <cell r="R79">
            <v>62740.495722643202</v>
          </cell>
          <cell r="S79">
            <v>54045.371190534584</v>
          </cell>
        </row>
        <row r="80">
          <cell r="B80">
            <v>20846</v>
          </cell>
          <cell r="C80">
            <v>80602.442703523513</v>
          </cell>
          <cell r="D80">
            <v>5992.3033613697035</v>
          </cell>
          <cell r="E80">
            <v>13215.933340555006</v>
          </cell>
          <cell r="F80">
            <v>13107.951028219362</v>
          </cell>
          <cell r="G80">
            <v>7382</v>
          </cell>
          <cell r="H80">
            <v>11937.461378422469</v>
          </cell>
          <cell r="I80">
            <v>1804.1788225440002</v>
          </cell>
          <cell r="J80">
            <v>12108</v>
          </cell>
          <cell r="K80">
            <v>124320.03885375256</v>
          </cell>
          <cell r="L80">
            <v>23681.369726005549</v>
          </cell>
          <cell r="M80">
            <v>318706</v>
          </cell>
          <cell r="N80">
            <v>20046.787851048044</v>
          </cell>
          <cell r="O80">
            <v>18514.389896015429</v>
          </cell>
          <cell r="P80">
            <v>79931.274371482767</v>
          </cell>
          <cell r="Q80">
            <v>380059</v>
          </cell>
          <cell r="R80">
            <v>80093.797420474933</v>
          </cell>
          <cell r="S80">
            <v>54202.699069992654</v>
          </cell>
        </row>
        <row r="81">
          <cell r="B81">
            <v>20998</v>
          </cell>
          <cell r="C81">
            <v>80268.071572727669</v>
          </cell>
          <cell r="D81">
            <v>10590.037974295514</v>
          </cell>
          <cell r="E81">
            <v>12521.618738144567</v>
          </cell>
          <cell r="F81">
            <v>10551.971930594615</v>
          </cell>
          <cell r="G81">
            <v>7747</v>
          </cell>
          <cell r="H81">
            <v>12789.130592856141</v>
          </cell>
          <cell r="I81">
            <v>1875.3819104260801</v>
          </cell>
          <cell r="J81">
            <v>14411</v>
          </cell>
          <cell r="K81">
            <v>123585.48674651764</v>
          </cell>
          <cell r="L81">
            <v>24273.475282934942</v>
          </cell>
          <cell r="M81">
            <v>326914</v>
          </cell>
          <cell r="N81">
            <v>19701.409511702575</v>
          </cell>
          <cell r="O81">
            <v>30142.111256900949</v>
          </cell>
          <cell r="P81">
            <v>79559.052383452014</v>
          </cell>
          <cell r="Q81">
            <v>357294</v>
          </cell>
          <cell r="R81">
            <v>88880.702220030682</v>
          </cell>
          <cell r="S81">
            <v>54328.025236523717</v>
          </cell>
        </row>
        <row r="82">
          <cell r="B82">
            <v>21954</v>
          </cell>
          <cell r="C82">
            <v>85160.962289193529</v>
          </cell>
          <cell r="D82">
            <v>11017.688827295093</v>
          </cell>
          <cell r="E82">
            <v>13142.648385536639</v>
          </cell>
          <cell r="F82">
            <v>10032.412824011535</v>
          </cell>
          <cell r="G82">
            <v>8623</v>
          </cell>
          <cell r="H82">
            <v>13017.783748883819</v>
          </cell>
          <cell r="I82">
            <v>2032.2958875006816</v>
          </cell>
          <cell r="J82">
            <v>14666</v>
          </cell>
          <cell r="K82">
            <v>128288.31805286996</v>
          </cell>
          <cell r="L82">
            <v>24733.562315374678</v>
          </cell>
          <cell r="M82">
            <v>323037</v>
          </cell>
          <cell r="N82">
            <v>20317.97024911414</v>
          </cell>
          <cell r="O82">
            <v>31963.210768881116</v>
          </cell>
          <cell r="P82">
            <v>84248.440665262693</v>
          </cell>
          <cell r="Q82">
            <v>364099</v>
          </cell>
          <cell r="R82">
            <v>67373.92938577327</v>
          </cell>
          <cell r="S82">
            <v>54367.35074070024</v>
          </cell>
        </row>
        <row r="84">
          <cell r="B84">
            <v>0</v>
          </cell>
          <cell r="C84">
            <v>853.06700000000001</v>
          </cell>
          <cell r="D84">
            <v>38</v>
          </cell>
          <cell r="E84">
            <v>773.18725158335349</v>
          </cell>
          <cell r="F84">
            <v>162.02709496968251</v>
          </cell>
          <cell r="G84">
            <v>125.5172148877932</v>
          </cell>
          <cell r="H84">
            <v>142.4</v>
          </cell>
          <cell r="I84">
            <v>0</v>
          </cell>
          <cell r="J84">
            <v>393</v>
          </cell>
          <cell r="K84">
            <v>1377.9363699999999</v>
          </cell>
          <cell r="L84">
            <v>79.501966691335895</v>
          </cell>
          <cell r="M84">
            <v>12095.958583283449</v>
          </cell>
          <cell r="N84">
            <v>346.58528799999999</v>
          </cell>
          <cell r="O84">
            <v>15.95</v>
          </cell>
          <cell r="P84">
            <v>1812</v>
          </cell>
          <cell r="Q84">
            <v>7412</v>
          </cell>
          <cell r="R84">
            <v>0</v>
          </cell>
          <cell r="S84">
            <v>845.20701240881101</v>
          </cell>
        </row>
        <row r="85">
          <cell r="B85">
            <v>130.56285494152584</v>
          </cell>
          <cell r="C85">
            <v>291.1814713869436</v>
          </cell>
          <cell r="D85">
            <v>28.185792018269709</v>
          </cell>
          <cell r="E85">
            <v>1081.6181052012112</v>
          </cell>
          <cell r="F85">
            <v>178.47885662895501</v>
          </cell>
          <cell r="G85">
            <v>122.54430261356083</v>
          </cell>
          <cell r="H85">
            <v>279.52838509019517</v>
          </cell>
          <cell r="I85">
            <v>69.673769697336382</v>
          </cell>
          <cell r="J85">
            <v>549.03917777641948</v>
          </cell>
          <cell r="K85">
            <v>1719.4553983460369</v>
          </cell>
          <cell r="L85">
            <v>286.71673089558186</v>
          </cell>
          <cell r="M85">
            <v>11719.776367633081</v>
          </cell>
          <cell r="N85">
            <v>506.71221055210697</v>
          </cell>
          <cell r="O85">
            <v>27.481768532562345</v>
          </cell>
          <cell r="P85">
            <v>2627.6108777379654</v>
          </cell>
          <cell r="Q85">
            <v>10769.994983532757</v>
          </cell>
          <cell r="R85">
            <v>3.2834490266159988</v>
          </cell>
          <cell r="S85">
            <v>1225.3924441727402</v>
          </cell>
        </row>
        <row r="86">
          <cell r="B86">
            <v>133.04354918541483</v>
          </cell>
          <cell r="C86">
            <v>296.71391934329552</v>
          </cell>
          <cell r="D86">
            <v>28.721322066616835</v>
          </cell>
          <cell r="E86">
            <v>1102.1688492000342</v>
          </cell>
          <cell r="F86">
            <v>181.86995490490517</v>
          </cell>
          <cell r="G86">
            <v>124.87264436321848</v>
          </cell>
          <cell r="H86">
            <v>284.8394244069089</v>
          </cell>
          <cell r="I86">
            <v>70.997571321585767</v>
          </cell>
          <cell r="J86">
            <v>559.47092215417149</v>
          </cell>
          <cell r="K86">
            <v>1752.1250509146116</v>
          </cell>
          <cell r="L86">
            <v>292.16434878259787</v>
          </cell>
          <cell r="M86">
            <v>11942.452118618108</v>
          </cell>
          <cell r="N86">
            <v>516.33974255259704</v>
          </cell>
          <cell r="O86">
            <v>28.00392213468103</v>
          </cell>
          <cell r="P86">
            <v>2677.535484414987</v>
          </cell>
          <cell r="Q86">
            <v>10974.62488821988</v>
          </cell>
          <cell r="R86">
            <v>3.3458345581217026</v>
          </cell>
          <cell r="S86">
            <v>1248.6749006120219</v>
          </cell>
        </row>
        <row r="87">
          <cell r="B87">
            <v>135.70442016912315</v>
          </cell>
          <cell r="C87">
            <v>302.64819773016143</v>
          </cell>
          <cell r="D87">
            <v>29.295748507949174</v>
          </cell>
          <cell r="E87">
            <v>1124.212226184035</v>
          </cell>
          <cell r="F87">
            <v>185.50735400300329</v>
          </cell>
          <cell r="G87">
            <v>127.37009725048287</v>
          </cell>
          <cell r="H87">
            <v>290.53621289504707</v>
          </cell>
          <cell r="I87">
            <v>72.41752274801749</v>
          </cell>
          <cell r="J87">
            <v>570.66034059725496</v>
          </cell>
          <cell r="K87">
            <v>1787.167551932904</v>
          </cell>
          <cell r="L87">
            <v>298.00763575824988</v>
          </cell>
          <cell r="M87">
            <v>12181.301160990472</v>
          </cell>
          <cell r="N87">
            <v>526.66653740364904</v>
          </cell>
          <cell r="O87">
            <v>28.564000577374653</v>
          </cell>
          <cell r="P87">
            <v>2731.0861941032867</v>
          </cell>
          <cell r="Q87">
            <v>11194.117385984278</v>
          </cell>
          <cell r="R87">
            <v>3.412751249284137</v>
          </cell>
          <cell r="S87">
            <v>1273.6483986242629</v>
          </cell>
        </row>
        <row r="88">
          <cell r="B88">
            <v>138.41850857250563</v>
          </cell>
          <cell r="C88">
            <v>308.70116168476471</v>
          </cell>
          <cell r="D88">
            <v>29.881663478108159</v>
          </cell>
          <cell r="E88">
            <v>1146.6964707077157</v>
          </cell>
          <cell r="F88">
            <v>189.21750108306335</v>
          </cell>
          <cell r="G88">
            <v>129.91749919549252</v>
          </cell>
          <cell r="H88">
            <v>296.34693715294804</v>
          </cell>
          <cell r="I88">
            <v>73.865873202977852</v>
          </cell>
          <cell r="J88">
            <v>582.07354740920016</v>
          </cell>
          <cell r="K88">
            <v>1822.9109029715623</v>
          </cell>
          <cell r="L88">
            <v>303.96778847341488</v>
          </cell>
          <cell r="M88">
            <v>12424.927184210283</v>
          </cell>
          <cell r="N88">
            <v>537.19986815172206</v>
          </cell>
          <cell r="O88">
            <v>29.135280588922146</v>
          </cell>
          <cell r="P88">
            <v>2785.7079179853531</v>
          </cell>
          <cell r="Q88">
            <v>11417.999733703964</v>
          </cell>
          <cell r="R88">
            <v>3.48100627426982</v>
          </cell>
          <cell r="S88">
            <v>1299.121366596748</v>
          </cell>
        </row>
        <row r="89">
          <cell r="B89">
            <v>141.18687874395573</v>
          </cell>
          <cell r="C89">
            <v>314.87518491845998</v>
          </cell>
          <cell r="D89">
            <v>30.479296747670322</v>
          </cell>
          <cell r="E89">
            <v>1169.63040012187</v>
          </cell>
          <cell r="F89">
            <v>193.00185110472464</v>
          </cell>
          <cell r="G89">
            <v>132.51584917940238</v>
          </cell>
          <cell r="H89">
            <v>302.27387589600698</v>
          </cell>
          <cell r="I89">
            <v>75.343190667037405</v>
          </cell>
          <cell r="J89">
            <v>593.71501835738411</v>
          </cell>
          <cell r="K89">
            <v>1859.3691210309935</v>
          </cell>
          <cell r="L89">
            <v>310.04714424288318</v>
          </cell>
          <cell r="M89">
            <v>12673.425727894488</v>
          </cell>
          <cell r="N89">
            <v>547.94386551475645</v>
          </cell>
          <cell r="O89">
            <v>29.71798620070059</v>
          </cell>
          <cell r="P89">
            <v>2841.4220763450598</v>
          </cell>
          <cell r="Q89">
            <v>11646.359728378044</v>
          </cell>
          <cell r="R89">
            <v>3.5506263997552168</v>
          </cell>
          <cell r="S89">
            <v>1325.103793928683</v>
          </cell>
        </row>
        <row r="90">
          <cell r="B90">
            <v>144.01061631883488</v>
          </cell>
          <cell r="C90">
            <v>321.17268861682925</v>
          </cell>
          <cell r="D90">
            <v>31.088882682623733</v>
          </cell>
          <cell r="E90">
            <v>1193.0230081243076</v>
          </cell>
          <cell r="F90">
            <v>196.86188812681914</v>
          </cell>
          <cell r="G90">
            <v>135.16616616299044</v>
          </cell>
          <cell r="H90">
            <v>308.31935341392716</v>
          </cell>
          <cell r="I90">
            <v>76.850054480378162</v>
          </cell>
          <cell r="J90">
            <v>605.58931872453184</v>
          </cell>
          <cell r="K90">
            <v>1896.5565034516135</v>
          </cell>
          <cell r="L90">
            <v>316.24808712774086</v>
          </cell>
          <cell r="M90">
            <v>12926.894242452379</v>
          </cell>
          <cell r="N90">
            <v>558.90274282505163</v>
          </cell>
          <cell r="O90">
            <v>30.312345924714606</v>
          </cell>
          <cell r="P90">
            <v>2898.2505178719616</v>
          </cell>
          <cell r="Q90">
            <v>11879.286922945606</v>
          </cell>
          <cell r="R90">
            <v>3.6216389277503214</v>
          </cell>
          <cell r="S90">
            <v>1351.6058698072568</v>
          </cell>
        </row>
        <row r="91">
          <cell r="B91">
            <v>116.7168332910078</v>
          </cell>
          <cell r="C91">
            <v>775.23381405236296</v>
          </cell>
          <cell r="D91">
            <v>79.709813769658012</v>
          </cell>
          <cell r="E91">
            <v>1149.1611480026268</v>
          </cell>
          <cell r="F91">
            <v>148.47417199590961</v>
          </cell>
          <cell r="G91">
            <v>140.75791796628533</v>
          </cell>
          <cell r="H91">
            <v>418.78856093250499</v>
          </cell>
          <cell r="I91">
            <v>54.522816364160548</v>
          </cell>
          <cell r="J91">
            <v>742.12154635586307</v>
          </cell>
          <cell r="K91">
            <v>1783.0535973718438</v>
          </cell>
          <cell r="L91">
            <v>263.2863063288367</v>
          </cell>
          <cell r="M91">
            <v>18296.835058470704</v>
          </cell>
          <cell r="N91">
            <v>487.30696237379425</v>
          </cell>
          <cell r="O91">
            <v>227.88568786301747</v>
          </cell>
          <cell r="P91">
            <v>2508.7863880547293</v>
          </cell>
          <cell r="Q91">
            <v>10494.591042824015</v>
          </cell>
          <cell r="R91">
            <v>2.5061894869522501</v>
          </cell>
          <cell r="S91">
            <v>1241.1779321987467</v>
          </cell>
        </row>
        <row r="92">
          <cell r="B92">
            <v>119.51803728999199</v>
          </cell>
          <cell r="C92">
            <v>793.83942558961974</v>
          </cell>
          <cell r="D92">
            <v>81.622849300129801</v>
          </cell>
          <cell r="E92">
            <v>1176.74101555469</v>
          </cell>
          <cell r="F92">
            <v>152.03755212381145</v>
          </cell>
          <cell r="G92">
            <v>144.13610799747619</v>
          </cell>
          <cell r="H92">
            <v>428.83948639488511</v>
          </cell>
          <cell r="I92">
            <v>55.831363956900404</v>
          </cell>
          <cell r="J92">
            <v>759.93246346840374</v>
          </cell>
          <cell r="K92">
            <v>1825.8468837087682</v>
          </cell>
          <cell r="L92">
            <v>269.60517768072879</v>
          </cell>
          <cell r="M92">
            <v>18735.959099873999</v>
          </cell>
          <cell r="N92">
            <v>499.00232947076535</v>
          </cell>
          <cell r="O92">
            <v>233.35494437172989</v>
          </cell>
          <cell r="P92">
            <v>2568.9972613680429</v>
          </cell>
          <cell r="Q92">
            <v>10746.461227851791</v>
          </cell>
          <cell r="R92">
            <v>2.566338034639104</v>
          </cell>
          <cell r="S92">
            <v>1270.9662025715168</v>
          </cell>
        </row>
        <row r="93">
          <cell r="B93">
            <v>122.38647018495182</v>
          </cell>
          <cell r="C93">
            <v>812.8915718037706</v>
          </cell>
          <cell r="D93">
            <v>83.581797683332923</v>
          </cell>
          <cell r="E93">
            <v>1204.9827999280026</v>
          </cell>
          <cell r="F93">
            <v>155.68645337478293</v>
          </cell>
          <cell r="G93">
            <v>147.59537458941563</v>
          </cell>
          <cell r="H93">
            <v>439.13163406836236</v>
          </cell>
          <cell r="I93">
            <v>57.171316691866018</v>
          </cell>
          <cell r="J93">
            <v>778.17084259164551</v>
          </cell>
          <cell r="K93">
            <v>1869.6672089177787</v>
          </cell>
          <cell r="L93">
            <v>276.07570194506627</v>
          </cell>
          <cell r="M93">
            <v>19185.622118270978</v>
          </cell>
          <cell r="N93">
            <v>510.97838537806371</v>
          </cell>
          <cell r="O93">
            <v>238.95546303665142</v>
          </cell>
          <cell r="P93">
            <v>2630.6531956408758</v>
          </cell>
          <cell r="Q93">
            <v>11004.376297320234</v>
          </cell>
          <cell r="R93">
            <v>2.6279301474704426</v>
          </cell>
          <cell r="S93">
            <v>1301.4693914332336</v>
          </cell>
        </row>
        <row r="94">
          <cell r="B94">
            <v>125.32374546939064</v>
          </cell>
          <cell r="C94">
            <v>832.40096952706108</v>
          </cell>
          <cell r="D94">
            <v>85.587760827732907</v>
          </cell>
          <cell r="E94">
            <v>1233.9023871262746</v>
          </cell>
          <cell r="F94">
            <v>159.42292825577772</v>
          </cell>
          <cell r="G94">
            <v>151.13766357956158</v>
          </cell>
          <cell r="H94">
            <v>449.67079328600306</v>
          </cell>
          <cell r="I94">
            <v>58.5434282924708</v>
          </cell>
          <cell r="J94">
            <v>796.84694281384498</v>
          </cell>
          <cell r="K94">
            <v>1914.5392219318053</v>
          </cell>
          <cell r="L94">
            <v>282.70151879174784</v>
          </cell>
          <cell r="M94">
            <v>19646.077049109481</v>
          </cell>
          <cell r="N94">
            <v>523.24186662713726</v>
          </cell>
          <cell r="O94">
            <v>244.69039414953104</v>
          </cell>
          <cell r="P94">
            <v>2693.7888723362566</v>
          </cell>
          <cell r="Q94">
            <v>11268.48132845592</v>
          </cell>
          <cell r="R94">
            <v>2.6910004710097333</v>
          </cell>
          <cell r="S94">
            <v>1332.7046568276307</v>
          </cell>
        </row>
        <row r="95">
          <cell r="B95">
            <v>128.33151536065603</v>
          </cell>
          <cell r="C95">
            <v>852.37859279571069</v>
          </cell>
          <cell r="D95">
            <v>87.641867087598499</v>
          </cell>
          <cell r="E95">
            <v>1263.5160444173052</v>
          </cell>
          <cell r="F95">
            <v>163.24907853391639</v>
          </cell>
          <cell r="G95">
            <v>154.76496750547108</v>
          </cell>
          <cell r="H95">
            <v>460.4628923248672</v>
          </cell>
          <cell r="I95">
            <v>59.948470571490105</v>
          </cell>
          <cell r="J95">
            <v>815.97126944137733</v>
          </cell>
          <cell r="K95">
            <v>1960.4881632581687</v>
          </cell>
          <cell r="L95">
            <v>289.48635524274982</v>
          </cell>
          <cell r="M95">
            <v>20117.58289828811</v>
          </cell>
          <cell r="N95">
            <v>535.79967142618852</v>
          </cell>
          <cell r="O95">
            <v>250.56296360911981</v>
          </cell>
          <cell r="P95">
            <v>2758.4398052723272</v>
          </cell>
          <cell r="Q95">
            <v>11538.924880338864</v>
          </cell>
          <cell r="R95">
            <v>2.7555844823139668</v>
          </cell>
          <cell r="S95">
            <v>1364.6895685914942</v>
          </cell>
        </row>
        <row r="96">
          <cell r="B96">
            <v>131.41147172931178</v>
          </cell>
          <cell r="C96">
            <v>872.83567902280777</v>
          </cell>
          <cell r="D96">
            <v>89.745271897700874</v>
          </cell>
          <cell r="E96">
            <v>1293.8404294833206</v>
          </cell>
          <cell r="F96">
            <v>167.1670564187304</v>
          </cell>
          <cell r="G96">
            <v>158.47932672560239</v>
          </cell>
          <cell r="H96">
            <v>471.51400174066401</v>
          </cell>
          <cell r="I96">
            <v>61.387233865205872</v>
          </cell>
          <cell r="J96">
            <v>835.55457990797038</v>
          </cell>
          <cell r="K96">
            <v>2007.5398791763648</v>
          </cell>
          <cell r="L96">
            <v>296.43402776857585</v>
          </cell>
          <cell r="M96">
            <v>20600.404887847024</v>
          </cell>
          <cell r="N96">
            <v>548.65886354041709</v>
          </cell>
          <cell r="O96">
            <v>256.57647473573871</v>
          </cell>
          <cell r="P96">
            <v>2824.642360598863</v>
          </cell>
          <cell r="Q96">
            <v>11815.859077466996</v>
          </cell>
          <cell r="R96">
            <v>2.8217185098895023</v>
          </cell>
          <cell r="S96">
            <v>1397.44211823769</v>
          </cell>
        </row>
        <row r="97">
          <cell r="B97">
            <v>134.56534705081526</v>
          </cell>
          <cell r="C97">
            <v>893.78373531935506</v>
          </cell>
          <cell r="D97">
            <v>91.89915842324568</v>
          </cell>
          <cell r="E97">
            <v>1324.8925997909203</v>
          </cell>
          <cell r="F97">
            <v>171.17906577277992</v>
          </cell>
          <cell r="G97">
            <v>162.28283056701684</v>
          </cell>
          <cell r="H97">
            <v>482.83033778243993</v>
          </cell>
          <cell r="I97">
            <v>62.860527477970805</v>
          </cell>
          <cell r="J97">
            <v>855.60788982576162</v>
          </cell>
          <cell r="K97">
            <v>2055.7208362765973</v>
          </cell>
          <cell r="L97">
            <v>303.54844443502162</v>
          </cell>
          <cell r="M97">
            <v>21094.814605155352</v>
          </cell>
          <cell r="N97">
            <v>561.82667626538705</v>
          </cell>
          <cell r="O97">
            <v>262.73431012939642</v>
          </cell>
          <cell r="P97">
            <v>2892.4337772532358</v>
          </cell>
          <cell r="Q97">
            <v>12099.439695326204</v>
          </cell>
          <cell r="R97">
            <v>2.8894397541268502</v>
          </cell>
          <cell r="S97">
            <v>1430.9807290753945</v>
          </cell>
        </row>
      </sheetData>
      <sheetData sheetId="5">
        <row r="4">
          <cell r="C4" t="str">
            <v>Vector Lines</v>
          </cell>
        </row>
        <row r="9">
          <cell r="B9">
            <v>4.5700000000000102E-2</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56444-73FA-48F3-A137-BB2D3687D6D2}">
  <sheetPr codeName="Sheet3"/>
  <dimension ref="A1:H24"/>
  <sheetViews>
    <sheetView topLeftCell="A2" zoomScaleNormal="100" zoomScaleSheetLayoutView="100" workbookViewId="0">
      <selection activeCell="A8" sqref="A8"/>
    </sheetView>
  </sheetViews>
  <sheetFormatPr defaultColWidth="9.1328125" defaultRowHeight="15" customHeight="1" x14ac:dyDescent="0.5"/>
  <cols>
    <col min="1" max="1" width="26.6640625" style="13" customWidth="1"/>
    <col min="2" max="2" width="43.1328125" style="13" customWidth="1"/>
    <col min="3" max="3" width="32.86328125" style="13" customWidth="1"/>
    <col min="4" max="4" width="32.33203125" style="13" customWidth="1"/>
    <col min="5" max="16384" width="9.1328125" style="13"/>
  </cols>
  <sheetData>
    <row r="1" spans="1:4" ht="15.75" x14ac:dyDescent="0.5">
      <c r="A1" s="10"/>
      <c r="B1" s="11"/>
      <c r="C1" s="11"/>
      <c r="D1" s="12"/>
    </row>
    <row r="2" spans="1:4" ht="15.75" x14ac:dyDescent="0.5">
      <c r="A2" s="14"/>
      <c r="B2" s="15"/>
      <c r="C2" s="15"/>
      <c r="D2" s="16"/>
    </row>
    <row r="3" spans="1:4" ht="25.5" x14ac:dyDescent="0.75">
      <c r="A3" s="8"/>
      <c r="B3" s="17"/>
      <c r="C3" s="17"/>
      <c r="D3" s="18"/>
    </row>
    <row r="4" spans="1:4" ht="25.5" x14ac:dyDescent="0.75">
      <c r="A4" s="9"/>
      <c r="B4" s="17"/>
      <c r="C4" s="17"/>
      <c r="D4" s="18"/>
    </row>
    <row r="5" spans="1:4" ht="25.5" x14ac:dyDescent="0.75">
      <c r="A5" s="21" t="s">
        <v>39</v>
      </c>
      <c r="B5" s="17"/>
      <c r="C5" s="17"/>
      <c r="D5" s="18"/>
    </row>
    <row r="6" spans="1:4" ht="25.5" x14ac:dyDescent="0.75">
      <c r="A6" s="21"/>
      <c r="B6" s="17"/>
      <c r="C6" s="17"/>
      <c r="D6" s="18"/>
    </row>
    <row r="7" spans="1:4" ht="51" x14ac:dyDescent="0.75">
      <c r="A7" s="22" t="s">
        <v>40</v>
      </c>
      <c r="B7" s="17"/>
      <c r="C7" s="17"/>
      <c r="D7" s="18"/>
    </row>
    <row r="8" spans="1:4" ht="54" customHeight="1" x14ac:dyDescent="0.75">
      <c r="A8" s="9"/>
      <c r="B8" s="17"/>
      <c r="C8" s="17"/>
      <c r="D8" s="18"/>
    </row>
    <row r="9" spans="1:4" ht="15.75" x14ac:dyDescent="0.5">
      <c r="A9" s="14"/>
      <c r="B9" s="15"/>
      <c r="C9" s="15"/>
      <c r="D9" s="16"/>
    </row>
    <row r="10" spans="1:4" ht="15.75" x14ac:dyDescent="0.5">
      <c r="A10" s="14"/>
      <c r="B10" s="15"/>
      <c r="C10" s="15"/>
      <c r="D10" s="16"/>
    </row>
    <row r="11" spans="1:4" ht="15.75" x14ac:dyDescent="0.5">
      <c r="A11" s="14"/>
      <c r="B11" s="15"/>
      <c r="C11" s="15"/>
      <c r="D11" s="16"/>
    </row>
    <row r="12" spans="1:4" ht="15.75" x14ac:dyDescent="0.5">
      <c r="A12" s="14"/>
      <c r="B12" s="15"/>
      <c r="C12" s="15"/>
      <c r="D12" s="16"/>
    </row>
    <row r="13" spans="1:4" ht="15.75" x14ac:dyDescent="0.5">
      <c r="A13" s="14"/>
      <c r="B13" s="15"/>
      <c r="C13" s="15"/>
      <c r="D13" s="16"/>
    </row>
    <row r="14" spans="1:4" ht="15.75" x14ac:dyDescent="0.5">
      <c r="A14" s="14"/>
      <c r="B14" s="15"/>
      <c r="C14" s="15"/>
      <c r="D14" s="16"/>
    </row>
    <row r="15" spans="1:4" ht="15.75" x14ac:dyDescent="0.5">
      <c r="A15" s="14"/>
      <c r="B15" s="15"/>
      <c r="C15" s="15"/>
      <c r="D15" s="16"/>
    </row>
    <row r="16" spans="1:4" ht="15.75" x14ac:dyDescent="0.5">
      <c r="A16" s="14"/>
      <c r="B16" s="15"/>
      <c r="C16" s="15"/>
      <c r="D16" s="16"/>
    </row>
    <row r="17" spans="1:8" ht="15.75" x14ac:dyDescent="0.5">
      <c r="A17" s="14"/>
      <c r="B17" s="15"/>
      <c r="C17" s="15"/>
      <c r="D17" s="16"/>
    </row>
    <row r="18" spans="1:8" ht="15.75" x14ac:dyDescent="0.5">
      <c r="A18" s="14"/>
      <c r="B18" s="15"/>
      <c r="C18" s="15"/>
      <c r="D18" s="16"/>
    </row>
    <row r="19" spans="1:8" ht="15.75" x14ac:dyDescent="0.5">
      <c r="A19" s="14"/>
      <c r="B19" s="15"/>
      <c r="C19" s="15"/>
      <c r="D19" s="16"/>
    </row>
    <row r="20" spans="1:8" ht="15.75" x14ac:dyDescent="0.5">
      <c r="A20" s="14"/>
      <c r="B20" s="15"/>
      <c r="C20" s="15"/>
      <c r="D20" s="16"/>
    </row>
    <row r="21" spans="1:8" ht="15.75" x14ac:dyDescent="0.5">
      <c r="A21" s="14"/>
      <c r="B21" s="15"/>
      <c r="C21" s="15"/>
      <c r="D21" s="16"/>
    </row>
    <row r="22" spans="1:8" ht="15.75" x14ac:dyDescent="0.5">
      <c r="A22" s="61">
        <v>45273</v>
      </c>
      <c r="B22" s="17"/>
      <c r="C22" s="17"/>
      <c r="D22" s="18"/>
    </row>
    <row r="24" spans="1:8" ht="15" customHeight="1" x14ac:dyDescent="0.5">
      <c r="H24" s="13">
        <f>C7</f>
        <v>0</v>
      </c>
    </row>
  </sheetData>
  <pageMargins left="0.7" right="0.7" top="0.75" bottom="0.75" header="0.3" footer="0.3"/>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31B41-4FE3-43A4-AE48-F74DFF40A27A}">
  <dimension ref="A1:C2"/>
  <sheetViews>
    <sheetView tabSelected="1" workbookViewId="0">
      <selection activeCell="I11" sqref="I11"/>
    </sheetView>
  </sheetViews>
  <sheetFormatPr defaultRowHeight="14.25" x14ac:dyDescent="0.45"/>
  <cols>
    <col min="1" max="1" width="5.6640625" customWidth="1"/>
    <col min="2" max="2" width="4.53125" customWidth="1"/>
    <col min="3" max="3" width="74.6640625" customWidth="1"/>
  </cols>
  <sheetData>
    <row r="1" spans="1:3" ht="25.5" x14ac:dyDescent="0.75">
      <c r="A1" s="23" t="s">
        <v>34</v>
      </c>
      <c r="B1" s="13"/>
      <c r="C1" s="13"/>
    </row>
    <row r="2" spans="1:3" ht="62" customHeight="1" x14ac:dyDescent="0.5">
      <c r="A2" s="13"/>
      <c r="B2" s="19"/>
      <c r="C2" s="20" t="s">
        <v>41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9E2B3-1CCB-421C-A209-F501F6C66546}">
  <dimension ref="B2:Q23"/>
  <sheetViews>
    <sheetView workbookViewId="0">
      <selection activeCell="K24" sqref="K24"/>
    </sheetView>
  </sheetViews>
  <sheetFormatPr defaultColWidth="9.1328125" defaultRowHeight="16.05" customHeight="1" x14ac:dyDescent="0.4"/>
  <cols>
    <col min="1" max="1" width="9.1328125" style="1"/>
    <col min="2" max="2" width="10.33203125" style="1" customWidth="1"/>
    <col min="3" max="4" width="9.1328125" style="1"/>
    <col min="5" max="5" width="12.1328125" style="1" customWidth="1"/>
    <col min="6" max="6" width="11.53125" style="1" customWidth="1"/>
    <col min="7" max="7" width="16.53125" style="1" customWidth="1"/>
    <col min="8" max="8" width="13.53125" style="1" customWidth="1"/>
    <col min="9" max="9" width="11.86328125" style="1" customWidth="1"/>
    <col min="10" max="10" width="12.6640625" style="1" customWidth="1"/>
    <col min="11" max="11" width="13.53125" style="1" customWidth="1"/>
    <col min="12" max="12" width="11.33203125" style="1" customWidth="1"/>
    <col min="13" max="14" width="14" style="1" hidden="1" customWidth="1"/>
    <col min="15" max="15" width="14.3984375" style="1" hidden="1" customWidth="1"/>
    <col min="16" max="16" width="16.3984375" style="1" customWidth="1"/>
    <col min="17" max="17" width="12" style="1" customWidth="1"/>
    <col min="18" max="16384" width="9.1328125" style="1"/>
  </cols>
  <sheetData>
    <row r="2" spans="2:17" ht="22.25" customHeight="1" thickBot="1" x14ac:dyDescent="0.45">
      <c r="B2" s="45" t="s">
        <v>0</v>
      </c>
      <c r="M2" s="2" t="s">
        <v>1</v>
      </c>
      <c r="N2" s="2" t="s">
        <v>2</v>
      </c>
    </row>
    <row r="3" spans="2:17" ht="16.05" customHeight="1" x14ac:dyDescent="0.4">
      <c r="B3" s="46" t="s">
        <v>18</v>
      </c>
      <c r="C3" s="47" t="s">
        <v>23</v>
      </c>
      <c r="D3" s="47" t="s">
        <v>10</v>
      </c>
      <c r="E3" s="47" t="s">
        <v>21</v>
      </c>
      <c r="F3" s="47" t="s">
        <v>3</v>
      </c>
      <c r="G3" s="47" t="s">
        <v>4</v>
      </c>
      <c r="H3" s="47" t="s">
        <v>15</v>
      </c>
      <c r="I3" s="47" t="s">
        <v>9</v>
      </c>
      <c r="J3" s="47" t="s">
        <v>5</v>
      </c>
      <c r="K3" s="47" t="s">
        <v>36</v>
      </c>
      <c r="L3" s="47" t="s">
        <v>6</v>
      </c>
      <c r="M3" s="47" t="s">
        <v>7</v>
      </c>
      <c r="N3" s="47" t="s">
        <v>7</v>
      </c>
      <c r="O3" s="47" t="s">
        <v>7</v>
      </c>
      <c r="P3" s="47" t="s">
        <v>29</v>
      </c>
      <c r="Q3" s="48" t="s">
        <v>8</v>
      </c>
    </row>
    <row r="4" spans="2:17" ht="16.05" customHeight="1" x14ac:dyDescent="0.4">
      <c r="B4" s="49" t="s">
        <v>31</v>
      </c>
      <c r="C4" s="50" t="s">
        <v>24</v>
      </c>
      <c r="D4" s="50" t="s">
        <v>22</v>
      </c>
      <c r="E4" s="50" t="s">
        <v>32</v>
      </c>
      <c r="F4" s="50" t="s">
        <v>30</v>
      </c>
      <c r="G4" s="50" t="s">
        <v>28</v>
      </c>
      <c r="H4" s="50" t="s">
        <v>26</v>
      </c>
      <c r="I4" s="50"/>
      <c r="J4" s="50" t="s">
        <v>26</v>
      </c>
      <c r="K4" s="50" t="s">
        <v>37</v>
      </c>
      <c r="L4" s="50" t="s">
        <v>26</v>
      </c>
      <c r="M4" s="50"/>
      <c r="N4" s="50"/>
      <c r="O4" s="50"/>
      <c r="P4" s="50" t="s">
        <v>13</v>
      </c>
      <c r="Q4" s="51" t="s">
        <v>30</v>
      </c>
    </row>
    <row r="5" spans="2:17" ht="16.05" customHeight="1" thickBot="1" x14ac:dyDescent="0.45">
      <c r="B5" s="52" t="s">
        <v>25</v>
      </c>
      <c r="C5" s="53" t="s">
        <v>17</v>
      </c>
      <c r="D5" s="53" t="s">
        <v>19</v>
      </c>
      <c r="E5" s="53" t="s">
        <v>20</v>
      </c>
      <c r="F5" s="53" t="s">
        <v>20</v>
      </c>
      <c r="G5" s="53" t="s">
        <v>19</v>
      </c>
      <c r="H5" s="53" t="s">
        <v>19</v>
      </c>
      <c r="I5" s="53" t="s">
        <v>19</v>
      </c>
      <c r="J5" s="53" t="s">
        <v>19</v>
      </c>
      <c r="K5" s="53" t="s">
        <v>38</v>
      </c>
      <c r="L5" s="53" t="s">
        <v>19</v>
      </c>
      <c r="M5" s="53" t="s">
        <v>11</v>
      </c>
      <c r="N5" s="53" t="s">
        <v>11</v>
      </c>
      <c r="O5" s="53" t="s">
        <v>12</v>
      </c>
      <c r="P5" s="53" t="s">
        <v>19</v>
      </c>
      <c r="Q5" s="54" t="s">
        <v>20</v>
      </c>
    </row>
    <row r="6" spans="2:17" ht="16.05" customHeight="1" thickTop="1" x14ac:dyDescent="0.4">
      <c r="B6" s="24">
        <v>1</v>
      </c>
      <c r="C6" s="57">
        <v>55</v>
      </c>
      <c r="D6" s="58">
        <v>100</v>
      </c>
      <c r="E6" s="57">
        <v>100</v>
      </c>
      <c r="F6" s="59">
        <v>50</v>
      </c>
      <c r="G6" s="30">
        <f>D6*F6/E6</f>
        <v>50</v>
      </c>
      <c r="H6" s="31" t="s">
        <v>27</v>
      </c>
      <c r="I6" s="32">
        <f>G6/C6</f>
        <v>0.90909090909090906</v>
      </c>
      <c r="J6" s="32">
        <f>G6-I6</f>
        <v>49.090909090909093</v>
      </c>
      <c r="K6" s="56">
        <v>20</v>
      </c>
      <c r="L6" s="32">
        <f>-(Q6-F6)/F6*J6</f>
        <v>19.63636363636364</v>
      </c>
      <c r="M6" s="32">
        <f>(F6-Q6)/F6*I6</f>
        <v>0.36363636363636365</v>
      </c>
      <c r="N6" s="32"/>
      <c r="O6" s="32">
        <f>I6-(F6-Q6)/F6*I6</f>
        <v>0.54545454545454541</v>
      </c>
      <c r="P6" s="30">
        <f>J6-L6</f>
        <v>29.454545454545453</v>
      </c>
      <c r="Q6" s="39">
        <f>F6-K6</f>
        <v>30</v>
      </c>
    </row>
    <row r="7" spans="2:17" ht="16.05" customHeight="1" x14ac:dyDescent="0.4">
      <c r="B7" s="24"/>
      <c r="C7" s="28"/>
      <c r="D7" s="28"/>
      <c r="E7" s="28"/>
      <c r="F7" s="29"/>
      <c r="G7" s="30"/>
      <c r="H7" s="31"/>
      <c r="I7" s="28"/>
      <c r="J7" s="28"/>
      <c r="K7" s="28"/>
      <c r="L7" s="32"/>
      <c r="M7" s="33"/>
      <c r="N7" s="33"/>
      <c r="O7" s="33"/>
      <c r="P7" s="28"/>
      <c r="Q7" s="39"/>
    </row>
    <row r="8" spans="2:17" ht="16.05" customHeight="1" x14ac:dyDescent="0.4">
      <c r="B8" s="24">
        <v>2</v>
      </c>
      <c r="C8" s="28"/>
      <c r="D8" s="28"/>
      <c r="E8" s="28"/>
      <c r="F8" s="34">
        <f>Q6</f>
        <v>30</v>
      </c>
      <c r="G8" s="30">
        <f>P6</f>
        <v>29.454545454545453</v>
      </c>
      <c r="H8" s="31" t="s">
        <v>27</v>
      </c>
      <c r="I8" s="32">
        <f>G8/(C6-B6)</f>
        <v>0.54545454545454541</v>
      </c>
      <c r="J8" s="30">
        <f>G8-I8</f>
        <v>28.909090909090907</v>
      </c>
      <c r="K8" s="60">
        <v>10</v>
      </c>
      <c r="L8" s="55">
        <f>-(Q8-F8)/F8*J8</f>
        <v>9.6363636363636349</v>
      </c>
      <c r="M8" s="32">
        <f>(F8-Q8)/F8*O6</f>
        <v>0.1818181818181818</v>
      </c>
      <c r="N8" s="32">
        <f>(F8-Q8)/F8*O6</f>
        <v>0.1818181818181818</v>
      </c>
      <c r="O8" s="32">
        <f>I8-(F8-Q8)/F8*I8</f>
        <v>0.36363636363636365</v>
      </c>
      <c r="P8" s="30">
        <f>J8-L8</f>
        <v>19.272727272727273</v>
      </c>
      <c r="Q8" s="39">
        <f>F8-K8</f>
        <v>20</v>
      </c>
    </row>
    <row r="9" spans="2:17" ht="16.05" customHeight="1" x14ac:dyDescent="0.4">
      <c r="B9" s="24"/>
      <c r="C9" s="28"/>
      <c r="D9" s="28"/>
      <c r="E9" s="28"/>
      <c r="F9" s="29"/>
      <c r="G9" s="30"/>
      <c r="H9" s="31"/>
      <c r="I9" s="32"/>
      <c r="J9" s="32"/>
      <c r="K9" s="32"/>
      <c r="L9" s="32"/>
      <c r="M9" s="32"/>
      <c r="N9" s="32"/>
      <c r="O9" s="32"/>
      <c r="P9" s="30"/>
      <c r="Q9" s="39"/>
    </row>
    <row r="10" spans="2:17" ht="16.05" customHeight="1" x14ac:dyDescent="0.4">
      <c r="B10" s="24">
        <v>3</v>
      </c>
      <c r="C10" s="28"/>
      <c r="D10" s="28"/>
      <c r="E10" s="28"/>
      <c r="F10" s="34">
        <f>Q8</f>
        <v>20</v>
      </c>
      <c r="G10" s="30">
        <f>P8</f>
        <v>19.272727272727273</v>
      </c>
      <c r="H10" s="31" t="s">
        <v>27</v>
      </c>
      <c r="I10" s="32">
        <f>G10/(C6-B8)</f>
        <v>0.36363636363636365</v>
      </c>
      <c r="J10" s="30">
        <f>G10-I10</f>
        <v>18.90909090909091</v>
      </c>
      <c r="K10" s="60">
        <v>10</v>
      </c>
      <c r="L10" s="32">
        <f>-(Q10-F10)/F10*J10</f>
        <v>9.454545454545455</v>
      </c>
      <c r="M10" s="32">
        <f>(F10-Q10)/F10*O8</f>
        <v>0.18181818181818182</v>
      </c>
      <c r="N10" s="32">
        <f>(F10-Q10)/F10*O8+N8</f>
        <v>0.36363636363636365</v>
      </c>
      <c r="O10" s="32">
        <f>I10-(F10-Q10)/F10*I10</f>
        <v>0.18181818181818182</v>
      </c>
      <c r="P10" s="30">
        <f>J10-L10</f>
        <v>9.454545454545455</v>
      </c>
      <c r="Q10" s="39">
        <f>F10-K10</f>
        <v>10</v>
      </c>
    </row>
    <row r="11" spans="2:17" ht="16.05" customHeight="1" x14ac:dyDescent="0.4">
      <c r="B11" s="24"/>
      <c r="C11" s="28"/>
      <c r="D11" s="28"/>
      <c r="E11" s="28"/>
      <c r="F11" s="29"/>
      <c r="G11" s="30"/>
      <c r="H11" s="31"/>
      <c r="I11" s="32"/>
      <c r="J11" s="30"/>
      <c r="K11" s="30"/>
      <c r="L11" s="32"/>
      <c r="M11" s="32"/>
      <c r="N11" s="32"/>
      <c r="O11" s="32"/>
      <c r="P11" s="30"/>
      <c r="Q11" s="39"/>
    </row>
    <row r="12" spans="2:17" ht="16.05" customHeight="1" x14ac:dyDescent="0.4">
      <c r="B12" s="24">
        <v>4</v>
      </c>
      <c r="C12" s="28"/>
      <c r="D12" s="28"/>
      <c r="E12" s="28"/>
      <c r="F12" s="34">
        <f>Q10</f>
        <v>10</v>
      </c>
      <c r="G12" s="30">
        <f>P10</f>
        <v>9.454545454545455</v>
      </c>
      <c r="H12" s="31" t="s">
        <v>27</v>
      </c>
      <c r="I12" s="32">
        <f>G12/(C6-B10)</f>
        <v>0.18181818181818182</v>
      </c>
      <c r="J12" s="30">
        <f>G12-I12</f>
        <v>9.2727272727272734</v>
      </c>
      <c r="K12" s="60">
        <v>10</v>
      </c>
      <c r="L12" s="32">
        <f>-(Q12-F12)/F12*J12</f>
        <v>9.2727272727272734</v>
      </c>
      <c r="M12" s="32">
        <f>(F12-Q12)/F12*O10</f>
        <v>0.18181818181818182</v>
      </c>
      <c r="N12" s="32">
        <f>(F12-Q12)/F12*O10+N10</f>
        <v>0.54545454545454541</v>
      </c>
      <c r="O12" s="32">
        <f>I12-(F12-Q12)/F12*I12</f>
        <v>0</v>
      </c>
      <c r="P12" s="30">
        <f>J12-L12</f>
        <v>0</v>
      </c>
      <c r="Q12" s="39">
        <f>F12-K12</f>
        <v>0</v>
      </c>
    </row>
    <row r="13" spans="2:17" ht="16.05" customHeight="1" thickBot="1" x14ac:dyDescent="0.45">
      <c r="B13" s="25"/>
      <c r="C13" s="35"/>
      <c r="D13" s="35"/>
      <c r="E13" s="35"/>
      <c r="F13" s="36"/>
      <c r="G13" s="37"/>
      <c r="H13" s="35"/>
      <c r="I13" s="38"/>
      <c r="J13" s="37"/>
      <c r="K13" s="37"/>
      <c r="L13" s="38"/>
      <c r="M13" s="38"/>
      <c r="N13" s="38"/>
      <c r="O13" s="38"/>
      <c r="P13" s="37"/>
      <c r="Q13" s="40"/>
    </row>
    <row r="14" spans="2:17" ht="16.05" customHeight="1" x14ac:dyDescent="0.4">
      <c r="B14" s="26"/>
    </row>
    <row r="15" spans="2:17" ht="22.25" customHeight="1" thickBot="1" x14ac:dyDescent="0.45">
      <c r="B15" s="44" t="s">
        <v>14</v>
      </c>
      <c r="F15" s="3"/>
      <c r="I15" s="4"/>
      <c r="J15" s="4"/>
      <c r="K15" s="4"/>
      <c r="L15" s="5"/>
      <c r="M15" s="5"/>
      <c r="N15" s="5"/>
      <c r="O15" s="5"/>
      <c r="P15" s="4"/>
    </row>
    <row r="16" spans="2:17" ht="16.05" customHeight="1" x14ac:dyDescent="0.4">
      <c r="B16" s="46" t="s">
        <v>18</v>
      </c>
      <c r="C16" s="47" t="s">
        <v>23</v>
      </c>
      <c r="D16" s="47" t="s">
        <v>10</v>
      </c>
      <c r="E16" s="47" t="s">
        <v>21</v>
      </c>
      <c r="F16" s="47" t="s">
        <v>3</v>
      </c>
      <c r="G16" s="47" t="s">
        <v>4</v>
      </c>
      <c r="H16" s="47" t="s">
        <v>15</v>
      </c>
      <c r="I16" s="47" t="s">
        <v>9</v>
      </c>
      <c r="J16" s="47" t="s">
        <v>5</v>
      </c>
      <c r="K16" s="47" t="s">
        <v>36</v>
      </c>
      <c r="L16" s="47" t="s">
        <v>6</v>
      </c>
      <c r="M16" s="47"/>
      <c r="N16" s="47"/>
      <c r="O16" s="47"/>
      <c r="P16" s="47" t="s">
        <v>29</v>
      </c>
      <c r="Q16" s="48" t="s">
        <v>8</v>
      </c>
    </row>
    <row r="17" spans="2:17" ht="16.05" customHeight="1" x14ac:dyDescent="0.4">
      <c r="B17" s="49" t="s">
        <v>31</v>
      </c>
      <c r="C17" s="50" t="s">
        <v>24</v>
      </c>
      <c r="D17" s="50" t="s">
        <v>22</v>
      </c>
      <c r="E17" s="50" t="s">
        <v>32</v>
      </c>
      <c r="F17" s="50" t="s">
        <v>30</v>
      </c>
      <c r="G17" s="50" t="s">
        <v>28</v>
      </c>
      <c r="H17" s="50" t="s">
        <v>26</v>
      </c>
      <c r="I17" s="50" t="s">
        <v>16</v>
      </c>
      <c r="J17" s="50" t="s">
        <v>26</v>
      </c>
      <c r="K17" s="50" t="s">
        <v>37</v>
      </c>
      <c r="L17" s="50" t="s">
        <v>26</v>
      </c>
      <c r="M17" s="50"/>
      <c r="N17" s="50"/>
      <c r="O17" s="50"/>
      <c r="P17" s="50" t="s">
        <v>13</v>
      </c>
      <c r="Q17" s="51" t="s">
        <v>30</v>
      </c>
    </row>
    <row r="18" spans="2:17" ht="16.05" customHeight="1" thickBot="1" x14ac:dyDescent="0.45">
      <c r="B18" s="52" t="s">
        <v>25</v>
      </c>
      <c r="C18" s="53" t="s">
        <v>17</v>
      </c>
      <c r="D18" s="53" t="s">
        <v>19</v>
      </c>
      <c r="E18" s="53" t="s">
        <v>20</v>
      </c>
      <c r="F18" s="53" t="s">
        <v>20</v>
      </c>
      <c r="G18" s="53" t="s">
        <v>19</v>
      </c>
      <c r="H18" s="53" t="s">
        <v>19</v>
      </c>
      <c r="I18" s="53" t="s">
        <v>19</v>
      </c>
      <c r="J18" s="53" t="s">
        <v>19</v>
      </c>
      <c r="K18" s="53" t="s">
        <v>38</v>
      </c>
      <c r="L18" s="53" t="s">
        <v>19</v>
      </c>
      <c r="M18" s="53"/>
      <c r="N18" s="53"/>
      <c r="O18" s="53"/>
      <c r="P18" s="53" t="s">
        <v>19</v>
      </c>
      <c r="Q18" s="54" t="s">
        <v>20</v>
      </c>
    </row>
    <row r="19" spans="2:17" ht="16.05" customHeight="1" thickTop="1" x14ac:dyDescent="0.4">
      <c r="B19" s="24">
        <v>1</v>
      </c>
      <c r="C19" s="57">
        <v>55</v>
      </c>
      <c r="D19" s="58">
        <v>100</v>
      </c>
      <c r="E19" s="57">
        <v>100</v>
      </c>
      <c r="F19" s="59">
        <v>50</v>
      </c>
      <c r="G19" s="31" t="s">
        <v>27</v>
      </c>
      <c r="H19" s="41">
        <f>F19/E19*D19</f>
        <v>50</v>
      </c>
      <c r="I19" s="42">
        <f>H19/C19*0.5</f>
        <v>0.45454545454545453</v>
      </c>
      <c r="J19" s="43">
        <f>H19-I19</f>
        <v>49.545454545454547</v>
      </c>
      <c r="K19" s="60">
        <v>20</v>
      </c>
      <c r="L19" s="32">
        <f>(F19-Q19)/F19*J19</f>
        <v>19.81818181818182</v>
      </c>
      <c r="M19" s="32"/>
      <c r="N19" s="32"/>
      <c r="O19" s="32"/>
      <c r="P19" s="30">
        <f>H19-I19-L19</f>
        <v>29.727272727272727</v>
      </c>
      <c r="Q19" s="39">
        <f>F19-K19</f>
        <v>30</v>
      </c>
    </row>
    <row r="20" spans="2:17" ht="16.05" customHeight="1" thickBot="1" x14ac:dyDescent="0.45">
      <c r="B20" s="27"/>
      <c r="C20" s="35"/>
      <c r="D20" s="35"/>
      <c r="E20" s="35"/>
      <c r="F20" s="35"/>
      <c r="G20" s="35"/>
      <c r="H20" s="35"/>
      <c r="I20" s="35"/>
      <c r="J20" s="35"/>
      <c r="K20" s="35"/>
      <c r="L20" s="35"/>
      <c r="M20" s="35"/>
      <c r="N20" s="35"/>
      <c r="O20" s="35"/>
      <c r="P20" s="35"/>
      <c r="Q20" s="40"/>
    </row>
    <row r="22" spans="2:17" ht="16.05" customHeight="1" x14ac:dyDescent="0.4">
      <c r="B22" s="1" t="s">
        <v>35</v>
      </c>
    </row>
    <row r="23" spans="2:17" ht="14.75" customHeight="1" x14ac:dyDescent="0.4">
      <c r="B23" s="6"/>
      <c r="C23" s="7" t="s">
        <v>33</v>
      </c>
    </row>
  </sheetData>
  <pageMargins left="0.7" right="0.7" top="0.75" bottom="0.75" header="0.3" footer="0.3"/>
  <pageSetup paperSize="9" orientation="portrait" r:id="rId1"/>
</worksheet>
</file>

<file path=customXML/item.xml>��< ? x m l   v e r s i o n = " 1 . 0 "   e n c o d i n g = " u t f - 1 6 " ? >  
 < p r o p e r t i e s   x m l n s = " h t t p : / / w w w . i m a n a g e . c o m / w o r k / x m l s c h e m a " >  
     < d o c u m e n t i d > I M A N A G E ! 4 9 0 1 5 6 5 . 3 < / d o c u m e n t i d >  
     < s e n d e r i d > L I N D A M < / s e n d e r i d >  
     < s e n d e r e m a i l > L I N D A . M C L A U G H L A N @ C O M C O M . G O V T . N Z < / s e n d e r e m a i l >  
     < l a s t m o d i f i e d > 2 0 2 3 - 1 2 - 0 4 T 1 4 : 3 7 : 4 3 . 0 0 0 0 0 0 0 + 1 3 : 0 0 < / l a s t m o d i f i e d >  
     < d a t a b a s e > I M A N A G E < / d a t a b a s e >  
 < / p r o p e r t i e s > 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Cover</vt:lpstr>
      <vt:lpstr>Description</vt:lpstr>
      <vt:lpstr>Guidance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2023-12-04T01:27:56Z</dcterms:created>
  <dcterms:modified xsi:type="dcterms:W3CDTF">2023-12-04T01:37:43Z</dcterms:modified>
</cp:coreProperties>
</file>