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8_{BDA3F1B0-CE93-498A-AF47-E99579B59CA4}" xr6:coauthVersionLast="45" xr6:coauthVersionMax="45" xr10:uidLastSave="{00000000-0000-0000-0000-000000000000}"/>
  <bookViews>
    <workbookView xWindow="-120" yWindow="-120" windowWidth="29040" windowHeight="15840" tabRatio="769" xr2:uid="{00000000-000D-0000-FFFF-FFFF00000000}"/>
  </bookViews>
  <sheets>
    <sheet name="RP1 Draft Decision Submission" sheetId="44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"6S1JHEHENLE191V518WIWCLK"</definedName>
    <definedName name="_xlnm.Print_Area" localSheetId="0">'RP1 Draft Decision Submission'!$A$1:$T$99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7" i="44" l="1"/>
  <c r="S12" i="44" l="1"/>
  <c r="N43" i="44" l="1"/>
  <c r="L35" i="44"/>
  <c r="O50" i="44" l="1"/>
  <c r="N50" i="44"/>
  <c r="P48" i="44"/>
  <c r="Q47" i="44"/>
  <c r="N47" i="44"/>
  <c r="M47" i="44"/>
  <c r="O46" i="44"/>
  <c r="N46" i="44"/>
  <c r="P44" i="44"/>
  <c r="Q43" i="44"/>
  <c r="M43" i="44"/>
  <c r="O42" i="44"/>
  <c r="N42" i="44"/>
  <c r="P40" i="44"/>
  <c r="N38" i="44"/>
  <c r="P36" i="44"/>
  <c r="Q35" i="44"/>
  <c r="N35" i="44"/>
  <c r="M35" i="44"/>
  <c r="Q39" i="44"/>
  <c r="N39" i="44"/>
  <c r="M39" i="44"/>
  <c r="O38" i="44"/>
  <c r="Q50" i="44"/>
  <c r="P50" i="44"/>
  <c r="M50" i="44"/>
  <c r="Q49" i="44"/>
  <c r="P49" i="44"/>
  <c r="O49" i="44"/>
  <c r="N49" i="44"/>
  <c r="M49" i="44"/>
  <c r="Q48" i="44"/>
  <c r="O48" i="44"/>
  <c r="N48" i="44"/>
  <c r="M48" i="44"/>
  <c r="P47" i="44"/>
  <c r="O47" i="44"/>
  <c r="Q46" i="44"/>
  <c r="P46" i="44"/>
  <c r="M46" i="44"/>
  <c r="Q45" i="44"/>
  <c r="P45" i="44"/>
  <c r="O45" i="44"/>
  <c r="N45" i="44"/>
  <c r="M45" i="44"/>
  <c r="Q44" i="44"/>
  <c r="O44" i="44"/>
  <c r="N44" i="44"/>
  <c r="M44" i="44"/>
  <c r="P43" i="44"/>
  <c r="O43" i="44"/>
  <c r="Q42" i="44"/>
  <c r="P42" i="44"/>
  <c r="M42" i="44"/>
  <c r="Q41" i="44"/>
  <c r="P41" i="44"/>
  <c r="O41" i="44"/>
  <c r="N41" i="44"/>
  <c r="M41" i="44"/>
  <c r="Q40" i="44"/>
  <c r="O40" i="44"/>
  <c r="N40" i="44"/>
  <c r="M40" i="44"/>
  <c r="P39" i="44"/>
  <c r="O39" i="44"/>
  <c r="Q38" i="44"/>
  <c r="P38" i="44"/>
  <c r="M38" i="44"/>
  <c r="Q37" i="44"/>
  <c r="P37" i="44"/>
  <c r="O37" i="44"/>
  <c r="N37" i="44"/>
  <c r="M37" i="44"/>
  <c r="Q36" i="44"/>
  <c r="O36" i="44"/>
  <c r="N36" i="44"/>
  <c r="M36" i="44"/>
  <c r="P35" i="44"/>
  <c r="O35" i="44"/>
  <c r="P31" i="44" l="1"/>
  <c r="L38" i="44"/>
  <c r="L49" i="44"/>
  <c r="L47" i="44"/>
  <c r="L45" i="44"/>
  <c r="L43" i="44"/>
  <c r="L41" i="44"/>
  <c r="L39" i="44"/>
  <c r="L37" i="44"/>
  <c r="P23" i="44"/>
  <c r="P67" i="44"/>
  <c r="P54" i="44"/>
  <c r="P34" i="44"/>
  <c r="P26" i="44"/>
  <c r="L48" i="44"/>
  <c r="L46" i="44"/>
  <c r="L44" i="44"/>
  <c r="L42" i="44"/>
  <c r="L40" i="44"/>
  <c r="L36" i="44"/>
  <c r="P64" i="44"/>
  <c r="L50" i="44" l="1"/>
  <c r="P51" i="44"/>
  <c r="P68" i="44" s="1"/>
  <c r="E83" i="44"/>
  <c r="I83" i="44" s="1"/>
  <c r="E66" i="44"/>
  <c r="E53" i="44"/>
  <c r="E33" i="44"/>
  <c r="E25" i="44"/>
  <c r="I66" i="44"/>
  <c r="I53" i="44"/>
  <c r="I33" i="44"/>
  <c r="I25" i="44"/>
  <c r="L83" i="44"/>
  <c r="S66" i="44"/>
  <c r="S53" i="44"/>
  <c r="S33" i="44"/>
  <c r="S25" i="44"/>
  <c r="L66" i="44"/>
  <c r="L53" i="44"/>
  <c r="L33" i="44"/>
  <c r="L25" i="44"/>
  <c r="J67" i="44"/>
  <c r="I67" i="44"/>
  <c r="G67" i="44"/>
  <c r="F67" i="44"/>
  <c r="E67" i="44"/>
  <c r="J54" i="44"/>
  <c r="I54" i="44"/>
  <c r="G54" i="44"/>
  <c r="F54" i="44"/>
  <c r="E54" i="44"/>
  <c r="J34" i="44"/>
  <c r="I34" i="44"/>
  <c r="G34" i="44"/>
  <c r="F34" i="44"/>
  <c r="E34" i="44"/>
  <c r="J26" i="44"/>
  <c r="I26" i="44"/>
  <c r="F26" i="44"/>
  <c r="G26" i="44"/>
  <c r="E26" i="44"/>
  <c r="Q67" i="44"/>
  <c r="O67" i="44"/>
  <c r="N67" i="44"/>
  <c r="M67" i="44"/>
  <c r="L67" i="44"/>
  <c r="Q54" i="44"/>
  <c r="O54" i="44"/>
  <c r="N54" i="44"/>
  <c r="M54" i="44"/>
  <c r="L54" i="44"/>
  <c r="Q34" i="44"/>
  <c r="O34" i="44"/>
  <c r="N34" i="44"/>
  <c r="M34" i="44"/>
  <c r="L34" i="44"/>
  <c r="M26" i="44"/>
  <c r="N26" i="44"/>
  <c r="O26" i="44"/>
  <c r="Q26" i="44"/>
  <c r="L26" i="44"/>
  <c r="F50" i="44"/>
  <c r="E50" i="44"/>
  <c r="I22" i="44"/>
  <c r="J48" i="44"/>
  <c r="J47" i="44"/>
  <c r="J46" i="44"/>
  <c r="J45" i="44"/>
  <c r="J44" i="44"/>
  <c r="J42" i="44"/>
  <c r="J41" i="44"/>
  <c r="J40" i="44"/>
  <c r="J36" i="44"/>
  <c r="J35" i="44"/>
  <c r="C90" i="44"/>
  <c r="B90" i="44"/>
  <c r="C91" i="44"/>
  <c r="B91" i="44"/>
  <c r="C86" i="44"/>
  <c r="B86" i="44"/>
  <c r="C85" i="44"/>
  <c r="B85" i="44"/>
  <c r="E85" i="44"/>
  <c r="E86" i="44"/>
  <c r="G86" i="44"/>
  <c r="G85" i="44"/>
  <c r="F43" i="44"/>
  <c r="E43" i="44"/>
  <c r="F39" i="44"/>
  <c r="E39" i="44"/>
  <c r="F38" i="44"/>
  <c r="E38" i="44"/>
  <c r="F49" i="44"/>
  <c r="E49" i="44"/>
  <c r="F48" i="44"/>
  <c r="E48" i="44"/>
  <c r="F47" i="44"/>
  <c r="E47" i="44"/>
  <c r="F46" i="44"/>
  <c r="E46" i="44"/>
  <c r="F45" i="44"/>
  <c r="E45" i="44"/>
  <c r="F44" i="44"/>
  <c r="E44" i="44"/>
  <c r="F42" i="44"/>
  <c r="E42" i="44"/>
  <c r="F41" i="44"/>
  <c r="E41" i="44"/>
  <c r="F40" i="44"/>
  <c r="E40" i="44"/>
  <c r="F37" i="44"/>
  <c r="E37" i="44"/>
  <c r="F36" i="44"/>
  <c r="E36" i="44"/>
  <c r="F35" i="44"/>
  <c r="E35" i="44"/>
  <c r="G50" i="44"/>
  <c r="G49" i="44"/>
  <c r="G48" i="44"/>
  <c r="G47" i="44"/>
  <c r="G46" i="44"/>
  <c r="G45" i="44"/>
  <c r="G44" i="44"/>
  <c r="G42" i="44"/>
  <c r="G41" i="44"/>
  <c r="G40" i="44"/>
  <c r="G39" i="44"/>
  <c r="G37" i="44"/>
  <c r="G36" i="44"/>
  <c r="G35" i="44"/>
  <c r="J85" i="44" l="1"/>
  <c r="I85" i="44"/>
  <c r="G88" i="44"/>
  <c r="G97" i="44" s="1"/>
  <c r="J86" i="44"/>
  <c r="F93" i="44"/>
  <c r="F97" i="44" s="1"/>
  <c r="I86" i="44"/>
  <c r="E90" i="44"/>
  <c r="E91" i="44"/>
  <c r="I55" i="44"/>
  <c r="I59" i="44"/>
  <c r="I63" i="44"/>
  <c r="I60" i="44"/>
  <c r="I29" i="44"/>
  <c r="J43" i="44"/>
  <c r="I57" i="44"/>
  <c r="I61" i="44"/>
  <c r="I56" i="44"/>
  <c r="I58" i="44"/>
  <c r="I62" i="44"/>
  <c r="I28" i="44"/>
  <c r="J39" i="44"/>
  <c r="J50" i="44"/>
  <c r="I27" i="44"/>
  <c r="I30" i="44"/>
  <c r="I50" i="44" s="1"/>
  <c r="J38" i="44"/>
  <c r="I9" i="44"/>
  <c r="I37" i="44" s="1"/>
  <c r="I13" i="44"/>
  <c r="I41" i="44" s="1"/>
  <c r="I17" i="44"/>
  <c r="I45" i="44" s="1"/>
  <c r="I21" i="44"/>
  <c r="I49" i="44" s="1"/>
  <c r="J49" i="44"/>
  <c r="J37" i="44"/>
  <c r="I7" i="44"/>
  <c r="I11" i="44"/>
  <c r="I15" i="44"/>
  <c r="I19" i="44"/>
  <c r="I47" i="44" s="1"/>
  <c r="I8" i="44"/>
  <c r="I36" i="44" s="1"/>
  <c r="I12" i="44"/>
  <c r="I40" i="44" s="1"/>
  <c r="I16" i="44"/>
  <c r="I44" i="44" s="1"/>
  <c r="I20" i="44"/>
  <c r="I48" i="44" s="1"/>
  <c r="G38" i="44"/>
  <c r="I10" i="44"/>
  <c r="I14" i="44"/>
  <c r="I42" i="44" s="1"/>
  <c r="I18" i="44"/>
  <c r="I46" i="44" s="1"/>
  <c r="G43" i="44"/>
  <c r="I35" i="44" l="1"/>
  <c r="I23" i="44"/>
  <c r="I43" i="44"/>
  <c r="I91" i="44"/>
  <c r="J91" i="44"/>
  <c r="I90" i="44"/>
  <c r="J90" i="44"/>
  <c r="I39" i="44"/>
  <c r="I38" i="44"/>
  <c r="Q64" i="44" l="1"/>
  <c r="O64" i="44"/>
  <c r="N64" i="44"/>
  <c r="M64" i="44"/>
  <c r="L64" i="44"/>
  <c r="J64" i="44"/>
  <c r="I64" i="44"/>
  <c r="G64" i="44"/>
  <c r="E88" i="44" s="1"/>
  <c r="F64" i="44"/>
  <c r="E64" i="44"/>
  <c r="Q51" i="44"/>
  <c r="O51" i="44"/>
  <c r="N51" i="44"/>
  <c r="M51" i="44"/>
  <c r="L51" i="44"/>
  <c r="L68" i="44" s="1"/>
  <c r="J51" i="44"/>
  <c r="I51" i="44"/>
  <c r="G51" i="44"/>
  <c r="F51" i="44"/>
  <c r="E51" i="44"/>
  <c r="Q31" i="44"/>
  <c r="O31" i="44"/>
  <c r="N31" i="44"/>
  <c r="M31" i="44"/>
  <c r="L31" i="44"/>
  <c r="J31" i="44"/>
  <c r="I31" i="44"/>
  <c r="S60" i="44"/>
  <c r="S62" i="44"/>
  <c r="S59" i="44"/>
  <c r="L85" i="44" s="1"/>
  <c r="S58" i="44"/>
  <c r="S57" i="44"/>
  <c r="S56" i="44"/>
  <c r="S55" i="44"/>
  <c r="S50" i="44"/>
  <c r="S30" i="44"/>
  <c r="S29" i="44"/>
  <c r="S28" i="44"/>
  <c r="S27" i="44"/>
  <c r="M23" i="44"/>
  <c r="N23" i="44"/>
  <c r="S22" i="44"/>
  <c r="S21" i="44"/>
  <c r="L90" i="44" s="1"/>
  <c r="S20" i="44"/>
  <c r="S19" i="44"/>
  <c r="S18" i="44"/>
  <c r="S17" i="44"/>
  <c r="S16" i="44"/>
  <c r="S15" i="44"/>
  <c r="S14" i="44"/>
  <c r="S13" i="44"/>
  <c r="S11" i="44"/>
  <c r="S10" i="44"/>
  <c r="S9" i="44"/>
  <c r="S8" i="44"/>
  <c r="S7" i="44"/>
  <c r="E68" i="44" l="1"/>
  <c r="G68" i="44"/>
  <c r="N68" i="44"/>
  <c r="Q68" i="44"/>
  <c r="F68" i="44"/>
  <c r="J68" i="44"/>
  <c r="O68" i="44"/>
  <c r="J88" i="44"/>
  <c r="I88" i="44"/>
  <c r="N85" i="44"/>
  <c r="M85" i="44"/>
  <c r="N90" i="44"/>
  <c r="M90" i="44"/>
  <c r="E87" i="44"/>
  <c r="M68" i="44"/>
  <c r="I68" i="44"/>
  <c r="S31" i="44"/>
  <c r="L95" i="44" s="1"/>
  <c r="S61" i="44"/>
  <c r="L86" i="44" s="1"/>
  <c r="S63" i="44"/>
  <c r="M86" i="44" l="1"/>
  <c r="N86" i="44"/>
  <c r="N95" i="44"/>
  <c r="M95" i="44"/>
  <c r="I87" i="44"/>
  <c r="J87" i="44"/>
  <c r="S64" i="44"/>
  <c r="L88" i="44" s="1"/>
  <c r="L87" i="44" l="1"/>
  <c r="M88" i="44"/>
  <c r="N88" i="44"/>
  <c r="E23" i="44"/>
  <c r="B29" i="44"/>
  <c r="C29" i="44"/>
  <c r="J23" i="44"/>
  <c r="Q23" i="44"/>
  <c r="O23" i="44"/>
  <c r="L23" i="44"/>
  <c r="G23" i="44"/>
  <c r="E93" i="44" s="1"/>
  <c r="F23" i="44"/>
  <c r="C28" i="44"/>
  <c r="B28" i="44"/>
  <c r="C27" i="44"/>
  <c r="B27" i="44"/>
  <c r="J93" i="44" l="1"/>
  <c r="N87" i="44"/>
  <c r="M87" i="44"/>
  <c r="I93" i="44"/>
  <c r="E92" i="44"/>
  <c r="J92" i="44" s="1"/>
  <c r="S35" i="44"/>
  <c r="S37" i="44"/>
  <c r="S39" i="44"/>
  <c r="S41" i="44"/>
  <c r="L91" i="44" s="1"/>
  <c r="S43" i="44"/>
  <c r="S45" i="44"/>
  <c r="S47" i="44"/>
  <c r="S49" i="44"/>
  <c r="S36" i="44"/>
  <c r="S38" i="44"/>
  <c r="S40" i="44"/>
  <c r="S42" i="44"/>
  <c r="S44" i="44"/>
  <c r="S46" i="44"/>
  <c r="S48" i="44"/>
  <c r="S23" i="44"/>
  <c r="L93" i="44" s="1"/>
  <c r="L92" i="44" l="1"/>
  <c r="N93" i="44"/>
  <c r="M93" i="44"/>
  <c r="M97" i="44" s="1"/>
  <c r="L97" i="44"/>
  <c r="N91" i="44"/>
  <c r="M91" i="44"/>
  <c r="I92" i="44"/>
  <c r="S51" i="44"/>
  <c r="S68" i="44" s="1"/>
  <c r="N92" i="44" l="1"/>
  <c r="M92" i="44"/>
  <c r="F31" i="44"/>
  <c r="E31" i="44"/>
  <c r="G31" i="44"/>
  <c r="E95" i="44" s="1"/>
  <c r="I95" i="44" l="1"/>
  <c r="I97" i="44" s="1"/>
  <c r="J95" i="44"/>
  <c r="J97" i="44" s="1"/>
  <c r="E97" i="44"/>
</calcChain>
</file>

<file path=xl/sharedStrings.xml><?xml version="1.0" encoding="utf-8"?>
<sst xmlns="http://schemas.openxmlformats.org/spreadsheetml/2006/main" count="136" uniqueCount="78">
  <si>
    <t>Business IT</t>
  </si>
  <si>
    <t>Resilience</t>
  </si>
  <si>
    <t>Access</t>
  </si>
  <si>
    <t>Aggregation</t>
  </si>
  <si>
    <t>Transport</t>
  </si>
  <si>
    <t xml:space="preserve"> </t>
  </si>
  <si>
    <t>Corporate</t>
  </si>
  <si>
    <t>Customer operations</t>
  </si>
  <si>
    <t>Maintenance</t>
  </si>
  <si>
    <t>Extending the Network</t>
  </si>
  <si>
    <t>New Property Developments</t>
  </si>
  <si>
    <t>UFB Communal</t>
  </si>
  <si>
    <t>Network Capacity</t>
  </si>
  <si>
    <t>Field Sustain</t>
  </si>
  <si>
    <t>Site Sustain</t>
  </si>
  <si>
    <t>Augmentation</t>
  </si>
  <si>
    <t>Installations</t>
  </si>
  <si>
    <t>Standard Installations</t>
  </si>
  <si>
    <t>IT and Support</t>
  </si>
  <si>
    <t>Network &amp; Customer IT</t>
  </si>
  <si>
    <t>Network Sustain and Enhance</t>
  </si>
  <si>
    <t>Relocations</t>
  </si>
  <si>
    <t>Customer</t>
  </si>
  <si>
    <t>Product, Sales &amp; Marketing</t>
  </si>
  <si>
    <t>Network</t>
  </si>
  <si>
    <t>Network Operations</t>
  </si>
  <si>
    <t>Operating costs</t>
  </si>
  <si>
    <t>Support</t>
  </si>
  <si>
    <t>Asset Management</t>
  </si>
  <si>
    <t>Technology</t>
  </si>
  <si>
    <t>Leases</t>
  </si>
  <si>
    <t>Complex Installations</t>
  </si>
  <si>
    <t>Chorus submission on Commerce Commission's PQ draft decision</t>
  </si>
  <si>
    <t>Base Capex - at constant 2019/20 prices ($m)</t>
  </si>
  <si>
    <t>Connection Capex - at constant 2019/20 prices ($m)</t>
  </si>
  <si>
    <t>Total Capex - at constant 2019/20 prices ($m)</t>
  </si>
  <si>
    <t>Total capex categories and sub-categories</t>
  </si>
  <si>
    <t>Connection capex categories and sub-categories</t>
  </si>
  <si>
    <t>Base capex categories and sub-categories</t>
  </si>
  <si>
    <t>Opex - at constant 2019/20 prices ($m)</t>
  </si>
  <si>
    <t>Opex categories and sub-categories</t>
  </si>
  <si>
    <t>Leases - at constant 2019/20 prices ($m)</t>
  </si>
  <si>
    <t>Chorus RP1 Proposal</t>
  </si>
  <si>
    <t>Excl Leases</t>
  </si>
  <si>
    <t>Incl Leases</t>
  </si>
  <si>
    <t>Commerce Commission</t>
  </si>
  <si>
    <t>Draft Decision</t>
  </si>
  <si>
    <t>A
These are sourced from the aggregation model and reconcile to the IAV-aligned RT01 schedules from April 2021</t>
  </si>
  <si>
    <t>B
These are sourced from the Commission's draft decision (Attachments D-F)</t>
  </si>
  <si>
    <t>Chorus revised submission</t>
  </si>
  <si>
    <t>D
Chorus post draft decision proposal</t>
  </si>
  <si>
    <t>For illustration purposes only, the below table shows the capex versus opex views of leases</t>
  </si>
  <si>
    <t>Overall adjustments</t>
  </si>
  <si>
    <t>Totex - at constant 2019/20 prices ($m)</t>
  </si>
  <si>
    <t>Other opex categories</t>
  </si>
  <si>
    <t>Total opex</t>
  </si>
  <si>
    <t>Other base capex categories</t>
  </si>
  <si>
    <t>Total base capex</t>
  </si>
  <si>
    <t>Excl leases</t>
  </si>
  <si>
    <t>Totex</t>
  </si>
  <si>
    <t>Connection capex</t>
  </si>
  <si>
    <t>Incl capex leases</t>
  </si>
  <si>
    <t>Incl opex leases</t>
  </si>
  <si>
    <t>Adjustments (incl lease removal)</t>
  </si>
  <si>
    <t>Capex leases*</t>
  </si>
  <si>
    <t>Opex leases*</t>
  </si>
  <si>
    <t>C
These are explained in our submission on the draft decision</t>
  </si>
  <si>
    <t>Chorus revised submission adjustments</t>
  </si>
  <si>
    <t>* Note: the forecast numbers vary depending on whether an opex or capex view of leases is taken. Opex is based on a cashflow view of leases, which is more reflective of efficient spending trends. Capex follows NZ IFRS 16 accounting treatment, which capitalises leases on formation or step changes.</t>
  </si>
  <si>
    <t>Expenditure categories and sub-categories</t>
  </si>
  <si>
    <t>* Efficiencies relates to our response to the Commission's draft decision proposals to cut expenditure due to a view we are'over-forecasting' or 'inefficient'. This includes:
          - $20.4m of 'unit cost smoothing' in connection capex
          - base capex overall 5% ($28.2m) adjustment
          - 12.8% of corporate support reductions for 'historic cost trends' and 'inefficiencies in the base year' (which calculates to $18.5m on the Commission's pre-adjusted proposed expenditure) 
          - $21.3m for IT benefits realisation in opex.</t>
  </si>
  <si>
    <t>** Other judgements collates our responses on remaining smaller adjustments that do not fall into the main thematic categories. This includes:
          - correcting the Commission's over-reductions of innovation ($1.6m), self-insurance (Commission doesn't specify exact value of adjustment) and pits and manholes ($5.6m) due to taking unallocated values rather than FFLAS values 
          - premature cost allocation judgements for these items and network and customer IT expenditure ($1m)
          - adjustments for justifiable variances to the business plan (pits and manholes ($2m of FFLAS expenditure), self-insurance and an unspecified second adjustment to corporate opex)
          - investment threshold adjustments in network capacity expenditure ($0.89m).</t>
  </si>
  <si>
    <t>Efficiencies*</t>
  </si>
  <si>
    <t>Reprioritise innovation</t>
  </si>
  <si>
    <t>Reinstate incentives</t>
  </si>
  <si>
    <t>Demand forecasting</t>
  </si>
  <si>
    <t>Reinstate leases</t>
  </si>
  <si>
    <t>Other judgements**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</si>
</sst>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-* #,##0.0_-;\-* #,##0.0_-;_-* &quot;-&quot;??_-;_-@_-"/>
    <numFmt numFmtId="169" formatCode="#,##0_);[Red]\(#,##0\);&quot;-&quot;_);[Blue]&quot;Error-&quot;@"/>
    <numFmt numFmtId="170" formatCode="#,##0.0_);[Red]\(#,##0.0\);&quot;-&quot;_);[Blue]&quot;Error-&quot;@"/>
    <numFmt numFmtId="171" formatCode="#,##0.00_);[Red]\(#,##0.00\);&quot;-&quot;_);[Blue]&quot;Error-&quot;@"/>
    <numFmt numFmtId="172" formatCode="&quot;$&quot;* #,##0_);[Red]&quot;$&quot;* \(#,##0\);&quot;$&quot;* &quot;-&quot;_);[Blue]&quot;Error-&quot;@"/>
    <numFmt numFmtId="173" formatCode="&quot;$&quot;* #,##0.0_);[Red]&quot;$&quot;* \(#,##0.0\);&quot;$&quot;* &quot;-&quot;_);[Blue]&quot;Error-&quot;@"/>
    <numFmt numFmtId="174" formatCode="&quot;$&quot;* #,##0.00_);[Red]&quot;$&quot;* \(#,##0.00\);&quot;$&quot;* &quot;-&quot;_);[Blue]&quot;Error-&quot;@"/>
    <numFmt numFmtId="175" formatCode="dd\ mmm\ yyyy_)"/>
    <numFmt numFmtId="176" formatCode="dd/mm/yy_)"/>
    <numFmt numFmtId="177" formatCode="0%_);[Red]\-0%_);0%_);[Blue]&quot;Error-&quot;@"/>
    <numFmt numFmtId="178" formatCode="0.0%_);[Red]\-0.0%_);0.0%_);[Blue]&quot;Error-&quot;@"/>
    <numFmt numFmtId="179" formatCode="0.00%_);[Red]\-0.00%_);0.00%_);[Blue]&quot;Error-&quot;@"/>
    <numFmt numFmtId="180" formatCode="&quot;Error&quot;;&quot;Error&quot;;&quot;OK&quot;"/>
    <numFmt numFmtId="181" formatCode="_(* #,##0_);_(* \(#,##0\);_(* &quot;&quot;\ \-\ &quot;&quot;_);_(@_)"/>
    <numFmt numFmtId="182" formatCode="_-[$€-2]* #,##0.00_-;\-[$€-2]* #,##0.00_-;_-[$€-2]* &quot;-&quot;??_-"/>
    <numFmt numFmtId="183" formatCode="_-\ #,##0.0;\-\ ###0.0;_-* &quot;-&quot;??_-;_-@_-"/>
    <numFmt numFmtId="184" formatCode="#,##0.0,,;[Red]\-#,##0.0,,;&quot;-&quot;"/>
  </numFmts>
  <fonts count="9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Mäo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Arial Mäo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2"/>
      <color indexed="9"/>
      <name val="Arial"/>
      <family val="2"/>
    </font>
    <font>
      <b/>
      <sz val="15"/>
      <color theme="3"/>
      <name val="Arial"/>
      <family val="2"/>
    </font>
    <font>
      <sz val="11"/>
      <color indexed="8"/>
      <name val="Arial"/>
      <family val="2"/>
    </font>
    <font>
      <b/>
      <sz val="13"/>
      <color theme="3"/>
      <name val="Arial"/>
      <family val="2"/>
    </font>
    <font>
      <b/>
      <sz val="9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color rgb="FFFA7D00"/>
      <name val="Arial"/>
      <family val="2"/>
    </font>
    <font>
      <b/>
      <u val="singleAccounting"/>
      <sz val="9"/>
      <color indexed="9"/>
      <name val="Arial"/>
      <family val="2"/>
    </font>
    <font>
      <sz val="10"/>
      <color rgb="FF9C6500"/>
      <name val="Arial"/>
      <family val="2"/>
    </font>
    <font>
      <sz val="10"/>
      <name val="Tahoma"/>
      <family val="2"/>
    </font>
    <font>
      <sz val="7"/>
      <color indexed="8"/>
      <name val="Arial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rgb="FF00B0F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6"/>
      <color theme="0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color rgb="FF00B0F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rgb="FF00B0F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</patternFill>
    </fill>
    <fill>
      <patternFill patternType="solid">
        <fgColor indexed="26"/>
        <bgColor indexed="64"/>
      </patternFill>
    </fill>
    <fill>
      <patternFill patternType="solid">
        <fgColor rgb="FF92D400"/>
        <bgColor indexed="64"/>
      </patternFill>
    </fill>
    <fill>
      <patternFill patternType="mediumGray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/>
      <bottom style="hair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77111117893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77111117893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77111117893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77111117893"/>
      </left>
      <right/>
      <top style="hair">
        <color theme="7" tint="-0.24994659260841701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hair">
        <color theme="7" tint="-0.24994659260841701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 style="hair">
        <color theme="7" tint="-0.24994659260841701"/>
      </bottom>
      <diagonal/>
    </border>
    <border>
      <left/>
      <right style="thin">
        <color theme="7" tint="-0.249977111117893"/>
      </right>
      <top/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hair">
        <color theme="7" tint="-0.24994659260841701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hair">
        <color theme="7" tint="-0.24994659260841701"/>
      </top>
      <bottom/>
      <diagonal/>
    </border>
    <border>
      <left/>
      <right style="thin">
        <color theme="7" tint="-0.249977111117893"/>
      </right>
      <top style="hair">
        <color theme="7" tint="-0.24994659260841701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4659260841701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4659260841701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4659260841701"/>
      </top>
      <bottom style="thin">
        <color theme="7" tint="-0.249977111117893"/>
      </bottom>
      <diagonal/>
    </border>
    <border>
      <left style="thin">
        <color theme="7" tint="-0.249977111117893"/>
      </left>
      <right/>
      <top/>
      <bottom style="medium">
        <color theme="7" tint="-0.24994659260841701"/>
      </bottom>
      <diagonal/>
    </border>
    <border>
      <left/>
      <right style="thin">
        <color theme="7" tint="-0.249977111117893"/>
      </right>
      <top/>
      <bottom style="medium">
        <color theme="7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medium">
        <color theme="7" tint="-0.24994659260841701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medium">
        <color theme="7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4659260841701"/>
      </bottom>
      <diagonal/>
    </border>
  </borders>
  <cellStyleXfs count="2708">
    <xf numFmtId="0" fontId="0" fillId="0" borderId="0"/>
    <xf numFmtId="0" fontId="2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" fillId="24" borderId="9" applyNumberFormat="0" applyFont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4" fillId="0" borderId="0">
      <alignment vertical="top"/>
    </xf>
    <xf numFmtId="164" fontId="24" fillId="0" borderId="0" applyFont="0" applyFill="0" applyBorder="0" applyAlignment="0" applyProtection="0">
      <alignment vertical="top"/>
    </xf>
    <xf numFmtId="9" fontId="24" fillId="0" borderId="0" applyFont="0" applyFill="0" applyBorder="0" applyAlignment="0" applyProtection="0">
      <alignment vertical="top"/>
    </xf>
    <xf numFmtId="0" fontId="25" fillId="0" borderId="0">
      <alignment vertical="top"/>
    </xf>
    <xf numFmtId="164" fontId="5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>
      <alignment vertical="top"/>
    </xf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2" fillId="0" borderId="0"/>
    <xf numFmtId="0" fontId="4" fillId="0" borderId="0"/>
    <xf numFmtId="0" fontId="10" fillId="0" borderId="0"/>
    <xf numFmtId="9" fontId="2" fillId="0" borderId="0" applyFont="0" applyFill="0" applyBorder="0" applyAlignment="0" applyProtection="0"/>
    <xf numFmtId="0" fontId="26" fillId="0" borderId="0">
      <alignment vertical="top"/>
    </xf>
    <xf numFmtId="164" fontId="5" fillId="0" borderId="0" applyFont="0" applyFill="0" applyBorder="0" applyAlignment="0" applyProtection="0">
      <alignment vertical="top"/>
    </xf>
    <xf numFmtId="165" fontId="4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top"/>
    </xf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4" fillId="26" borderId="13" applyNumberFormat="0" applyFont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30" fillId="31" borderId="0" applyNumberFormat="0" applyBorder="0" applyAlignment="0" applyProtection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28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46" fillId="46" borderId="0" applyNumberFormat="0" applyBorder="0" applyAlignment="0" applyProtection="0"/>
    <xf numFmtId="0" fontId="45" fillId="46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6" fillId="45" borderId="0" applyNumberFormat="0" applyBorder="0" applyAlignment="0" applyProtection="0"/>
    <xf numFmtId="0" fontId="45" fillId="45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49" borderId="0" applyNumberFormat="0" applyBorder="0" applyAlignment="0" applyProtection="0"/>
    <xf numFmtId="0" fontId="45" fillId="49" borderId="0" applyNumberFormat="0" applyBorder="0" applyAlignment="0" applyProtection="0"/>
    <xf numFmtId="0" fontId="46" fillId="51" borderId="0" applyNumberFormat="0" applyBorder="0" applyAlignment="0" applyProtection="0"/>
    <xf numFmtId="0" fontId="45" fillId="51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6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25" borderId="0" applyNumberFormat="0" applyBorder="0" applyAlignment="0" applyProtection="0"/>
    <xf numFmtId="0" fontId="28" fillId="25" borderId="0" applyNumberFormat="0" applyBorder="0" applyAlignment="0" applyProtection="0"/>
    <xf numFmtId="4" fontId="10" fillId="57" borderId="0" applyFont="0" applyBorder="0" applyAlignment="0">
      <alignment horizontal="right"/>
    </xf>
    <xf numFmtId="4" fontId="10" fillId="57" borderId="0" applyFont="0" applyBorder="0" applyAlignment="0">
      <alignment horizontal="right"/>
    </xf>
    <xf numFmtId="4" fontId="10" fillId="57" borderId="0" applyFont="0" applyBorder="0" applyAlignment="0">
      <alignment horizontal="right"/>
    </xf>
    <xf numFmtId="4" fontId="10" fillId="57" borderId="0" applyFont="0" applyBorder="0" applyAlignment="0">
      <alignment horizontal="right"/>
    </xf>
    <xf numFmtId="4" fontId="10" fillId="57" borderId="0" applyFont="0" applyBorder="0" applyAlignment="0">
      <alignment horizontal="right"/>
    </xf>
    <xf numFmtId="169" fontId="29" fillId="0" borderId="0"/>
    <xf numFmtId="170" fontId="29" fillId="0" borderId="0"/>
    <xf numFmtId="171" fontId="29" fillId="0" borderId="0"/>
    <xf numFmtId="169" fontId="29" fillId="0" borderId="12"/>
    <xf numFmtId="170" fontId="29" fillId="0" borderId="12"/>
    <xf numFmtId="171" fontId="29" fillId="0" borderId="12"/>
    <xf numFmtId="172" fontId="29" fillId="0" borderId="0"/>
    <xf numFmtId="173" fontId="29" fillId="0" borderId="0"/>
    <xf numFmtId="174" fontId="29" fillId="0" borderId="0"/>
    <xf numFmtId="172" fontId="29" fillId="0" borderId="12"/>
    <xf numFmtId="173" fontId="29" fillId="0" borderId="12"/>
    <xf numFmtId="174" fontId="29" fillId="0" borderId="12"/>
    <xf numFmtId="175" fontId="29" fillId="0" borderId="0">
      <alignment horizontal="right"/>
      <protection locked="0"/>
    </xf>
    <xf numFmtId="176" fontId="29" fillId="0" borderId="0">
      <alignment horizontal="right"/>
      <protection locked="0"/>
    </xf>
    <xf numFmtId="177" fontId="29" fillId="0" borderId="0"/>
    <xf numFmtId="178" fontId="29" fillId="0" borderId="0"/>
    <xf numFmtId="179" fontId="29" fillId="0" borderId="0"/>
    <xf numFmtId="177" fontId="29" fillId="0" borderId="12"/>
    <xf numFmtId="178" fontId="29" fillId="0" borderId="12"/>
    <xf numFmtId="179" fontId="29" fillId="0" borderId="12"/>
    <xf numFmtId="0" fontId="48" fillId="43" borderId="17" applyNumberFormat="0" applyAlignment="0" applyProtection="0"/>
    <xf numFmtId="0" fontId="40" fillId="43" borderId="17" applyNumberFormat="0" applyAlignment="0" applyProtection="0"/>
    <xf numFmtId="169" fontId="29" fillId="58" borderId="22"/>
    <xf numFmtId="170" fontId="29" fillId="58" borderId="22"/>
    <xf numFmtId="171" fontId="29" fillId="58" borderId="22"/>
    <xf numFmtId="177" fontId="29" fillId="58" borderId="22"/>
    <xf numFmtId="178" fontId="29" fillId="58" borderId="22"/>
    <xf numFmtId="179" fontId="29" fillId="58" borderId="22"/>
    <xf numFmtId="180" fontId="49" fillId="0" borderId="1">
      <alignment horizontal="center"/>
    </xf>
    <xf numFmtId="0" fontId="50" fillId="44" borderId="20" applyNumberFormat="0" applyAlignment="0" applyProtection="0"/>
    <xf numFmtId="0" fontId="42" fillId="44" borderId="20" applyNumberFormat="0" applyAlignment="0" applyProtection="0"/>
    <xf numFmtId="0" fontId="10" fillId="59" borderId="0"/>
    <xf numFmtId="0" fontId="10" fillId="59" borderId="0"/>
    <xf numFmtId="0" fontId="10" fillId="59" borderId="0"/>
    <xf numFmtId="0" fontId="10" fillId="59" borderId="0"/>
    <xf numFmtId="0" fontId="10" fillId="59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9" fontId="51" fillId="60" borderId="0">
      <alignment vertical="center"/>
    </xf>
    <xf numFmtId="169" fontId="29" fillId="61" borderId="22">
      <protection locked="0"/>
    </xf>
    <xf numFmtId="170" fontId="29" fillId="61" borderId="22">
      <protection locked="0"/>
    </xf>
    <xf numFmtId="171" fontId="29" fillId="61" borderId="22">
      <protection locked="0"/>
    </xf>
    <xf numFmtId="172" fontId="29" fillId="61" borderId="22">
      <protection locked="0"/>
    </xf>
    <xf numFmtId="173" fontId="29" fillId="61" borderId="22">
      <protection locked="0"/>
    </xf>
    <xf numFmtId="174" fontId="29" fillId="61" borderId="22">
      <protection locked="0"/>
    </xf>
    <xf numFmtId="175" fontId="29" fillId="62" borderId="22">
      <alignment horizontal="right"/>
      <protection locked="0"/>
    </xf>
    <xf numFmtId="176" fontId="29" fillId="61" borderId="22">
      <alignment horizontal="right"/>
      <protection locked="0"/>
    </xf>
    <xf numFmtId="0" fontId="29" fillId="63" borderId="22">
      <alignment horizontal="left"/>
      <protection locked="0"/>
    </xf>
    <xf numFmtId="177" fontId="29" fillId="61" borderId="22">
      <protection locked="0"/>
    </xf>
    <xf numFmtId="178" fontId="29" fillId="61" borderId="22">
      <protection locked="0"/>
    </xf>
    <xf numFmtId="179" fontId="29" fillId="61" borderId="22">
      <protection locked="0"/>
    </xf>
    <xf numFmtId="49" fontId="29" fillId="64" borderId="22">
      <alignment horizontal="left"/>
      <protection locked="0"/>
    </xf>
    <xf numFmtId="181" fontId="52" fillId="65" borderId="0">
      <alignment horizontal="right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66" borderId="0">
      <alignment horizontal="right" vertical="center"/>
    </xf>
    <xf numFmtId="0" fontId="54" fillId="40" borderId="0" applyNumberFormat="0" applyBorder="0" applyAlignment="0" applyProtection="0"/>
    <xf numFmtId="0" fontId="36" fillId="40" borderId="0" applyNumberFormat="0" applyBorder="0" applyAlignment="0" applyProtection="0"/>
    <xf numFmtId="4" fontId="10" fillId="59" borderId="0"/>
    <xf numFmtId="4" fontId="10" fillId="59" borderId="0"/>
    <xf numFmtId="4" fontId="10" fillId="59" borderId="0"/>
    <xf numFmtId="4" fontId="10" fillId="59" borderId="0"/>
    <xf numFmtId="4" fontId="10" fillId="59" borderId="0"/>
    <xf numFmtId="0" fontId="55" fillId="67" borderId="0">
      <alignment vertical="center"/>
    </xf>
    <xf numFmtId="0" fontId="56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67" borderId="0">
      <alignment vertical="center"/>
    </xf>
    <xf numFmtId="0" fontId="55" fillId="67" borderId="0">
      <alignment vertical="center"/>
    </xf>
    <xf numFmtId="0" fontId="55" fillId="67" borderId="0">
      <alignment vertical="center"/>
    </xf>
    <xf numFmtId="0" fontId="55" fillId="67" borderId="0">
      <alignment vertical="center"/>
    </xf>
    <xf numFmtId="0" fontId="55" fillId="67" borderId="0">
      <alignment vertical="center"/>
    </xf>
    <xf numFmtId="0" fontId="55" fillId="67" borderId="0">
      <alignment vertical="center"/>
    </xf>
    <xf numFmtId="0" fontId="57" fillId="59" borderId="0">
      <alignment vertical="center"/>
    </xf>
    <xf numFmtId="0" fontId="58" fillId="0" borderId="15" applyNumberFormat="0" applyFill="0" applyAlignment="0" applyProtection="0"/>
    <xf numFmtId="0" fontId="34" fillId="0" borderId="15" applyNumberFormat="0" applyFill="0" applyAlignment="0" applyProtection="0"/>
    <xf numFmtId="0" fontId="57" fillId="59" borderId="0">
      <alignment vertical="center"/>
    </xf>
    <xf numFmtId="0" fontId="57" fillId="59" borderId="0">
      <alignment vertical="center"/>
    </xf>
    <xf numFmtId="0" fontId="57" fillId="59" borderId="0">
      <alignment vertical="center"/>
    </xf>
    <xf numFmtId="0" fontId="57" fillId="59" borderId="0">
      <alignment vertical="center"/>
    </xf>
    <xf numFmtId="0" fontId="57" fillId="59" borderId="0">
      <alignment vertical="center"/>
    </xf>
    <xf numFmtId="0" fontId="57" fillId="59" borderId="0">
      <alignment vertical="center"/>
    </xf>
    <xf numFmtId="0" fontId="59" fillId="0" borderId="0"/>
    <xf numFmtId="0" fontId="60" fillId="0" borderId="16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35" fillId="0" borderId="16" applyNumberFormat="0" applyFill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42" borderId="17" applyNumberFormat="0" applyAlignment="0" applyProtection="0"/>
    <xf numFmtId="0" fontId="38" fillId="42" borderId="17" applyNumberFormat="0" applyAlignment="0" applyProtection="0"/>
    <xf numFmtId="0" fontId="29" fillId="0" borderId="0"/>
    <xf numFmtId="0" fontId="29" fillId="0" borderId="0"/>
    <xf numFmtId="0" fontId="64" fillId="0" borderId="0"/>
    <xf numFmtId="0" fontId="65" fillId="0" borderId="0">
      <alignment horizontal="center"/>
    </xf>
    <xf numFmtId="4" fontId="10" fillId="68" borderId="0">
      <alignment horizontal="right"/>
    </xf>
    <xf numFmtId="4" fontId="10" fillId="68" borderId="0">
      <alignment horizontal="right"/>
    </xf>
    <xf numFmtId="4" fontId="10" fillId="68" borderId="0">
      <alignment horizontal="right"/>
    </xf>
    <xf numFmtId="4" fontId="10" fillId="68" borderId="0">
      <alignment horizontal="right"/>
    </xf>
    <xf numFmtId="4" fontId="10" fillId="68" borderId="0">
      <alignment horizontal="right"/>
    </xf>
    <xf numFmtId="0" fontId="66" fillId="0" borderId="19" applyNumberFormat="0" applyFill="0" applyAlignment="0" applyProtection="0"/>
    <xf numFmtId="0" fontId="41" fillId="0" borderId="19" applyNumberFormat="0" applyFill="0" applyAlignment="0" applyProtection="0"/>
    <xf numFmtId="0" fontId="51" fillId="69" borderId="0">
      <alignment horizontal="right" vertical="center"/>
    </xf>
    <xf numFmtId="49" fontId="67" fillId="60" borderId="0">
      <alignment horizontal="centerContinuous" vertical="center"/>
    </xf>
    <xf numFmtId="0" fontId="68" fillId="41" borderId="0" applyNumberFormat="0" applyBorder="0" applyAlignment="0" applyProtection="0"/>
    <xf numFmtId="0" fontId="37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69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24" borderId="9" applyNumberFormat="0" applyFont="0" applyAlignment="0" applyProtection="0"/>
    <xf numFmtId="0" fontId="30" fillId="26" borderId="13" applyNumberFormat="0" applyFont="0" applyAlignment="0" applyProtection="0"/>
    <xf numFmtId="0" fontId="70" fillId="65" borderId="0">
      <alignment horizontal="left" vertical="top" wrapText="1"/>
    </xf>
    <xf numFmtId="0" fontId="71" fillId="43" borderId="18" applyNumberFormat="0" applyAlignment="0" applyProtection="0"/>
    <xf numFmtId="0" fontId="39" fillId="43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0" fontId="73" fillId="0" borderId="2">
      <alignment horizontal="center"/>
    </xf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72" fillId="70" borderId="0" applyNumberFormat="0" applyFont="0" applyBorder="0" applyAlignment="0" applyProtection="0"/>
    <xf numFmtId="0" fontId="51" fillId="60" borderId="0">
      <alignment horizontal="right" vertical="center"/>
    </xf>
    <xf numFmtId="0" fontId="27" fillId="59" borderId="1">
      <protection locked="0"/>
    </xf>
    <xf numFmtId="0" fontId="74" fillId="65" borderId="0"/>
    <xf numFmtId="0" fontId="52" fillId="65" borderId="0">
      <alignment horizontal="left"/>
    </xf>
    <xf numFmtId="0" fontId="52" fillId="65" borderId="0">
      <alignment horizontal="left" indent="1"/>
    </xf>
    <xf numFmtId="0" fontId="52" fillId="65" borderId="0">
      <alignment horizontal="left" vertical="center" indent="2"/>
    </xf>
    <xf numFmtId="0" fontId="75" fillId="0" borderId="0">
      <alignment horizontal="center"/>
    </xf>
    <xf numFmtId="15" fontId="29" fillId="0" borderId="0">
      <alignment horizontal="center"/>
    </xf>
    <xf numFmtId="0" fontId="32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1" fillId="0" borderId="21" applyNumberFormat="0" applyFill="0" applyAlignment="0" applyProtection="0"/>
    <xf numFmtId="0" fontId="7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7" fillId="0" borderId="0"/>
    <xf numFmtId="0" fontId="4" fillId="0" borderId="0"/>
  </cellStyleXfs>
  <cellXfs count="126">
    <xf numFmtId="0" fontId="0" fillId="0" borderId="0" xfId="0"/>
    <xf numFmtId="0" fontId="0" fillId="0" borderId="0" xfId="0" applyFill="1"/>
    <xf numFmtId="0" fontId="0" fillId="0" borderId="0" xfId="0"/>
    <xf numFmtId="0" fontId="0" fillId="39" borderId="0" xfId="0" applyFill="1"/>
    <xf numFmtId="167" fontId="0" fillId="39" borderId="0" xfId="77" applyNumberFormat="1" applyFont="1" applyFill="1"/>
    <xf numFmtId="0" fontId="0" fillId="39" borderId="0" xfId="0" applyFill="1" applyAlignment="1">
      <alignment horizontal="left" vertical="top"/>
    </xf>
    <xf numFmtId="167" fontId="0" fillId="39" borderId="0" xfId="77" applyNumberFormat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67" fontId="0" fillId="0" borderId="0" xfId="77" applyNumberFormat="1" applyFont="1" applyFill="1"/>
    <xf numFmtId="0" fontId="79" fillId="0" borderId="0" xfId="0" applyFont="1" applyFill="1" applyBorder="1" applyAlignment="1">
      <alignment vertical="top" wrapText="1"/>
    </xf>
    <xf numFmtId="0" fontId="50" fillId="0" borderId="0" xfId="0" applyFont="1" applyFill="1" applyBorder="1" applyAlignment="1">
      <alignment horizontal="center"/>
    </xf>
    <xf numFmtId="167" fontId="0" fillId="0" borderId="0" xfId="77" applyNumberFormat="1" applyFont="1" applyFill="1" applyBorder="1"/>
    <xf numFmtId="167" fontId="0" fillId="0" borderId="0" xfId="77" applyNumberFormat="1" applyFont="1" applyFill="1" applyBorder="1" applyAlignment="1">
      <alignment horizontal="left" vertical="top"/>
    </xf>
    <xf numFmtId="183" fontId="81" fillId="0" borderId="0" xfId="0" applyNumberFormat="1" applyFont="1" applyFill="1" applyBorder="1" applyAlignment="1">
      <alignment horizontal="right"/>
    </xf>
    <xf numFmtId="166" fontId="78" fillId="0" borderId="0" xfId="0" applyNumberFormat="1" applyFont="1" applyFill="1" applyBorder="1" applyAlignment="1">
      <alignment horizontal="right"/>
    </xf>
    <xf numFmtId="0" fontId="83" fillId="0" borderId="0" xfId="0" applyFont="1" applyFill="1" applyBorder="1" applyAlignment="1">
      <alignment vertical="center" wrapText="1"/>
    </xf>
    <xf numFmtId="184" fontId="10" fillId="71" borderId="25" xfId="0" applyNumberFormat="1" applyFont="1" applyFill="1" applyBorder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>
      <alignment horizontal="right" vertical="top"/>
    </xf>
    <xf numFmtId="0" fontId="0" fillId="0" borderId="0" xfId="77" applyNumberFormat="1" applyFont="1" applyFill="1" applyBorder="1" applyAlignment="1">
      <alignment vertical="top"/>
    </xf>
    <xf numFmtId="0" fontId="0" fillId="0" borderId="0" xfId="77" applyNumberFormat="1" applyFont="1" applyFill="1" applyAlignment="1">
      <alignment vertical="top" wrapText="1"/>
    </xf>
    <xf numFmtId="167" fontId="84" fillId="0" borderId="0" xfId="77" applyNumberFormat="1" applyFont="1" applyFill="1"/>
    <xf numFmtId="184" fontId="10" fillId="71" borderId="24" xfId="0" applyNumberFormat="1" applyFont="1" applyFill="1" applyBorder="1" applyAlignment="1">
      <alignment horizontal="right"/>
    </xf>
    <xf numFmtId="184" fontId="3" fillId="2" borderId="27" xfId="0" applyNumberFormat="1" applyFont="1" applyFill="1" applyBorder="1" applyAlignment="1">
      <alignment horizontal="right"/>
    </xf>
    <xf numFmtId="183" fontId="10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80" fillId="72" borderId="30" xfId="0" applyFont="1" applyFill="1" applyBorder="1" applyAlignment="1">
      <alignment vertical="center"/>
    </xf>
    <xf numFmtId="0" fontId="80" fillId="72" borderId="31" xfId="0" applyFont="1" applyFill="1" applyBorder="1" applyAlignment="1">
      <alignment vertical="center"/>
    </xf>
    <xf numFmtId="0" fontId="30" fillId="71" borderId="32" xfId="0" applyFont="1" applyFill="1" applyBorder="1" applyAlignment="1">
      <alignment vertical="top" wrapText="1"/>
    </xf>
    <xf numFmtId="0" fontId="10" fillId="71" borderId="33" xfId="0" applyFont="1" applyFill="1" applyBorder="1" applyAlignment="1">
      <alignment vertical="top" wrapText="1"/>
    </xf>
    <xf numFmtId="0" fontId="30" fillId="71" borderId="34" xfId="0" applyFont="1" applyFill="1" applyBorder="1" applyAlignment="1">
      <alignment vertical="top" wrapText="1"/>
    </xf>
    <xf numFmtId="0" fontId="10" fillId="71" borderId="35" xfId="0" applyFont="1" applyFill="1" applyBorder="1" applyAlignment="1">
      <alignment vertical="top" wrapText="1"/>
    </xf>
    <xf numFmtId="0" fontId="30" fillId="71" borderId="36" xfId="0" applyFont="1" applyFill="1" applyBorder="1" applyAlignment="1">
      <alignment vertical="top" wrapText="1"/>
    </xf>
    <xf numFmtId="0" fontId="10" fillId="71" borderId="37" xfId="0" applyFont="1" applyFill="1" applyBorder="1" applyAlignment="1">
      <alignment vertical="top" wrapText="1"/>
    </xf>
    <xf numFmtId="184" fontId="10" fillId="71" borderId="34" xfId="0" applyNumberFormat="1" applyFont="1" applyFill="1" applyBorder="1" applyAlignment="1">
      <alignment horizontal="right"/>
    </xf>
    <xf numFmtId="184" fontId="10" fillId="71" borderId="35" xfId="0" applyNumberFormat="1" applyFont="1" applyFill="1" applyBorder="1" applyAlignment="1">
      <alignment horizontal="right"/>
    </xf>
    <xf numFmtId="184" fontId="10" fillId="71" borderId="36" xfId="0" applyNumberFormat="1" applyFont="1" applyFill="1" applyBorder="1" applyAlignment="1">
      <alignment horizontal="right"/>
    </xf>
    <xf numFmtId="184" fontId="10" fillId="71" borderId="41" xfId="0" applyNumberFormat="1" applyFont="1" applyFill="1" applyBorder="1" applyAlignment="1">
      <alignment horizontal="right"/>
    </xf>
    <xf numFmtId="184" fontId="10" fillId="71" borderId="37" xfId="0" applyNumberFormat="1" applyFont="1" applyFill="1" applyBorder="1" applyAlignment="1">
      <alignment horizontal="right"/>
    </xf>
    <xf numFmtId="0" fontId="50" fillId="72" borderId="30" xfId="0" applyFont="1" applyFill="1" applyBorder="1" applyAlignment="1">
      <alignment horizontal="center" wrapText="1"/>
    </xf>
    <xf numFmtId="184" fontId="10" fillId="71" borderId="32" xfId="0" applyNumberFormat="1" applyFont="1" applyFill="1" applyBorder="1" applyAlignment="1">
      <alignment horizontal="right"/>
    </xf>
    <xf numFmtId="184" fontId="10" fillId="71" borderId="33" xfId="0" applyNumberFormat="1" applyFont="1" applyFill="1" applyBorder="1" applyAlignment="1">
      <alignment horizontal="right"/>
    </xf>
    <xf numFmtId="184" fontId="10" fillId="71" borderId="39" xfId="0" applyNumberFormat="1" applyFont="1" applyFill="1" applyBorder="1" applyAlignment="1">
      <alignment horizontal="right"/>
    </xf>
    <xf numFmtId="184" fontId="10" fillId="71" borderId="44" xfId="0" applyNumberFormat="1" applyFont="1" applyFill="1" applyBorder="1" applyAlignment="1">
      <alignment horizontal="right"/>
    </xf>
    <xf numFmtId="184" fontId="10" fillId="71" borderId="45" xfId="0" applyNumberFormat="1" applyFont="1" applyFill="1" applyBorder="1" applyAlignment="1">
      <alignment horizontal="right"/>
    </xf>
    <xf numFmtId="184" fontId="10" fillId="71" borderId="46" xfId="0" applyNumberFormat="1" applyFont="1" applyFill="1" applyBorder="1" applyAlignment="1">
      <alignment horizontal="right"/>
    </xf>
    <xf numFmtId="0" fontId="10" fillId="71" borderId="34" xfId="0" applyFont="1" applyFill="1" applyBorder="1" applyAlignment="1">
      <alignment vertical="top" wrapText="1"/>
    </xf>
    <xf numFmtId="0" fontId="84" fillId="0" borderId="0" xfId="0" applyFont="1" applyFill="1"/>
    <xf numFmtId="167" fontId="84" fillId="0" borderId="0" xfId="77" applyNumberFormat="1" applyFont="1" applyFill="1" applyBorder="1"/>
    <xf numFmtId="0" fontId="87" fillId="0" borderId="0" xfId="0" applyFont="1" applyFill="1" applyBorder="1" applyAlignment="1">
      <alignment vertical="top" wrapText="1"/>
    </xf>
    <xf numFmtId="0" fontId="90" fillId="0" borderId="0" xfId="0" applyFont="1" applyFill="1" applyBorder="1" applyAlignment="1">
      <alignment horizontal="center"/>
    </xf>
    <xf numFmtId="0" fontId="91" fillId="71" borderId="34" xfId="0" applyFont="1" applyFill="1" applyBorder="1" applyAlignment="1">
      <alignment vertical="top" wrapText="1"/>
    </xf>
    <xf numFmtId="0" fontId="85" fillId="71" borderId="35" xfId="0" applyFont="1" applyFill="1" applyBorder="1" applyAlignment="1">
      <alignment vertical="top" wrapText="1"/>
    </xf>
    <xf numFmtId="183" fontId="92" fillId="0" borderId="0" xfId="0" applyNumberFormat="1" applyFont="1" applyFill="1" applyBorder="1" applyAlignment="1">
      <alignment horizontal="right"/>
    </xf>
    <xf numFmtId="184" fontId="85" fillId="71" borderId="34" xfId="0" applyNumberFormat="1" applyFont="1" applyFill="1" applyBorder="1" applyAlignment="1">
      <alignment horizontal="right"/>
    </xf>
    <xf numFmtId="184" fontId="85" fillId="71" borderId="35" xfId="0" applyNumberFormat="1" applyFont="1" applyFill="1" applyBorder="1" applyAlignment="1">
      <alignment horizontal="right"/>
    </xf>
    <xf numFmtId="184" fontId="85" fillId="71" borderId="25" xfId="0" applyNumberFormat="1" applyFont="1" applyFill="1" applyBorder="1" applyAlignment="1">
      <alignment horizontal="right"/>
    </xf>
    <xf numFmtId="0" fontId="93" fillId="0" borderId="0" xfId="0" applyFont="1" applyFill="1"/>
    <xf numFmtId="0" fontId="94" fillId="71" borderId="34" xfId="0" applyFont="1" applyFill="1" applyBorder="1" applyAlignment="1">
      <alignment vertical="top" wrapText="1"/>
    </xf>
    <xf numFmtId="0" fontId="95" fillId="71" borderId="35" xfId="0" applyFont="1" applyFill="1" applyBorder="1" applyAlignment="1">
      <alignment vertical="top" wrapText="1"/>
    </xf>
    <xf numFmtId="183" fontId="96" fillId="0" borderId="0" xfId="0" applyNumberFormat="1" applyFont="1" applyFill="1" applyBorder="1" applyAlignment="1">
      <alignment horizontal="right"/>
    </xf>
    <xf numFmtId="184" fontId="95" fillId="71" borderId="34" xfId="0" applyNumberFormat="1" applyFont="1" applyFill="1" applyBorder="1" applyAlignment="1">
      <alignment horizontal="right"/>
    </xf>
    <xf numFmtId="184" fontId="95" fillId="71" borderId="25" xfId="0" applyNumberFormat="1" applyFont="1" applyFill="1" applyBorder="1" applyAlignment="1">
      <alignment horizontal="right"/>
    </xf>
    <xf numFmtId="184" fontId="95" fillId="71" borderId="35" xfId="0" applyNumberFormat="1" applyFont="1" applyFill="1" applyBorder="1" applyAlignment="1">
      <alignment horizontal="right"/>
    </xf>
    <xf numFmtId="167" fontId="93" fillId="0" borderId="0" xfId="77" applyNumberFormat="1" applyFont="1" applyFill="1" applyBorder="1"/>
    <xf numFmtId="167" fontId="93" fillId="0" borderId="0" xfId="77" applyNumberFormat="1" applyFont="1" applyFill="1"/>
    <xf numFmtId="0" fontId="91" fillId="71" borderId="47" xfId="0" applyFont="1" applyFill="1" applyBorder="1" applyAlignment="1">
      <alignment vertical="top" wrapText="1"/>
    </xf>
    <xf numFmtId="0" fontId="85" fillId="71" borderId="48" xfId="0" applyFont="1" applyFill="1" applyBorder="1" applyAlignment="1">
      <alignment vertical="top" wrapText="1"/>
    </xf>
    <xf numFmtId="0" fontId="94" fillId="71" borderId="47" xfId="0" applyFont="1" applyFill="1" applyBorder="1" applyAlignment="1">
      <alignment vertical="top" wrapText="1"/>
    </xf>
    <xf numFmtId="0" fontId="95" fillId="71" borderId="48" xfId="0" applyFont="1" applyFill="1" applyBorder="1" applyAlignment="1">
      <alignment vertical="top" wrapText="1"/>
    </xf>
    <xf numFmtId="184" fontId="85" fillId="71" borderId="36" xfId="0" applyNumberFormat="1" applyFont="1" applyFill="1" applyBorder="1" applyAlignment="1">
      <alignment horizontal="right"/>
    </xf>
    <xf numFmtId="184" fontId="85" fillId="71" borderId="41" xfId="0" applyNumberFormat="1" applyFont="1" applyFill="1" applyBorder="1" applyAlignment="1">
      <alignment horizontal="right"/>
    </xf>
    <xf numFmtId="184" fontId="85" fillId="71" borderId="37" xfId="0" applyNumberFormat="1" applyFont="1" applyFill="1" applyBorder="1" applyAlignment="1">
      <alignment horizontal="right"/>
    </xf>
    <xf numFmtId="0" fontId="94" fillId="71" borderId="49" xfId="0" applyFont="1" applyFill="1" applyBorder="1" applyAlignment="1">
      <alignment vertical="top" wrapText="1"/>
    </xf>
    <xf numFmtId="0" fontId="85" fillId="71" borderId="50" xfId="0" applyFont="1" applyFill="1" applyBorder="1" applyAlignment="1">
      <alignment vertical="top" wrapText="1"/>
    </xf>
    <xf numFmtId="166" fontId="96" fillId="0" borderId="0" xfId="0" applyNumberFormat="1" applyFont="1" applyFill="1" applyBorder="1" applyAlignment="1">
      <alignment horizontal="right"/>
    </xf>
    <xf numFmtId="184" fontId="95" fillId="2" borderId="27" xfId="0" applyNumberFormat="1" applyFont="1" applyFill="1" applyBorder="1" applyAlignment="1">
      <alignment horizontal="right"/>
    </xf>
    <xf numFmtId="0" fontId="85" fillId="39" borderId="0" xfId="0" quotePrefix="1" applyFont="1" applyFill="1" applyBorder="1" applyAlignment="1">
      <alignment vertical="top"/>
    </xf>
    <xf numFmtId="0" fontId="84" fillId="39" borderId="0" xfId="0" applyFont="1" applyFill="1" applyBorder="1"/>
    <xf numFmtId="168" fontId="94" fillId="0" borderId="0" xfId="77" applyNumberFormat="1" applyFont="1" applyFill="1" applyBorder="1"/>
    <xf numFmtId="168" fontId="94" fillId="39" borderId="0" xfId="77" applyNumberFormat="1" applyFont="1" applyFill="1" applyBorder="1"/>
    <xf numFmtId="184" fontId="10" fillId="71" borderId="26" xfId="0" applyNumberFormat="1" applyFont="1" applyFill="1" applyBorder="1" applyAlignment="1">
      <alignment horizontal="right"/>
    </xf>
    <xf numFmtId="184" fontId="10" fillId="71" borderId="40" xfId="0" applyNumberFormat="1" applyFont="1" applyFill="1" applyBorder="1" applyAlignment="1">
      <alignment horizontal="right"/>
    </xf>
    <xf numFmtId="0" fontId="50" fillId="72" borderId="51" xfId="0" applyFont="1" applyFill="1" applyBorder="1" applyAlignment="1">
      <alignment horizontal="center" wrapText="1"/>
    </xf>
    <xf numFmtId="0" fontId="50" fillId="72" borderId="55" xfId="0" applyFont="1" applyFill="1" applyBorder="1" applyAlignment="1">
      <alignment horizontal="center" wrapText="1"/>
    </xf>
    <xf numFmtId="0" fontId="50" fillId="72" borderId="52" xfId="0" applyFont="1" applyFill="1" applyBorder="1" applyAlignment="1">
      <alignment horizontal="center" wrapText="1"/>
    </xf>
    <xf numFmtId="0" fontId="30" fillId="71" borderId="39" xfId="0" applyFont="1" applyFill="1" applyBorder="1" applyAlignment="1">
      <alignment vertical="top" wrapText="1"/>
    </xf>
    <xf numFmtId="0" fontId="10" fillId="71" borderId="40" xfId="0" applyFont="1" applyFill="1" applyBorder="1" applyAlignment="1">
      <alignment vertical="top" wrapText="1"/>
    </xf>
    <xf numFmtId="0" fontId="80" fillId="72" borderId="51" xfId="0" applyFont="1" applyFill="1" applyBorder="1" applyAlignment="1">
      <alignment vertical="center"/>
    </xf>
    <xf numFmtId="0" fontId="80" fillId="72" borderId="52" xfId="0" applyFont="1" applyFill="1" applyBorder="1" applyAlignment="1">
      <alignment vertical="center"/>
    </xf>
    <xf numFmtId="0" fontId="10" fillId="71" borderId="39" xfId="0" applyFont="1" applyFill="1" applyBorder="1" applyAlignment="1">
      <alignment vertical="top" wrapText="1"/>
    </xf>
    <xf numFmtId="0" fontId="91" fillId="71" borderId="39" xfId="0" applyFont="1" applyFill="1" applyBorder="1" applyAlignment="1">
      <alignment vertical="top" wrapText="1"/>
    </xf>
    <xf numFmtId="0" fontId="85" fillId="71" borderId="40" xfId="0" applyFont="1" applyFill="1" applyBorder="1" applyAlignment="1">
      <alignment vertical="top" wrapText="1"/>
    </xf>
    <xf numFmtId="184" fontId="85" fillId="71" borderId="39" xfId="0" applyNumberFormat="1" applyFont="1" applyFill="1" applyBorder="1" applyAlignment="1">
      <alignment horizontal="right"/>
    </xf>
    <xf numFmtId="184" fontId="85" fillId="71" borderId="26" xfId="0" applyNumberFormat="1" applyFont="1" applyFill="1" applyBorder="1" applyAlignment="1">
      <alignment horizontal="right"/>
    </xf>
    <xf numFmtId="184" fontId="85" fillId="71" borderId="40" xfId="0" applyNumberFormat="1" applyFont="1" applyFill="1" applyBorder="1" applyAlignment="1">
      <alignment horizontal="right"/>
    </xf>
    <xf numFmtId="0" fontId="89" fillId="72" borderId="51" xfId="0" applyFont="1" applyFill="1" applyBorder="1" applyAlignment="1">
      <alignment vertical="center"/>
    </xf>
    <xf numFmtId="0" fontId="89" fillId="72" borderId="52" xfId="0" applyFont="1" applyFill="1" applyBorder="1" applyAlignment="1">
      <alignment vertical="center"/>
    </xf>
    <xf numFmtId="0" fontId="90" fillId="72" borderId="51" xfId="0" applyFont="1" applyFill="1" applyBorder="1" applyAlignment="1">
      <alignment horizontal="center" wrapText="1"/>
    </xf>
    <xf numFmtId="0" fontId="90" fillId="72" borderId="56" xfId="0" applyFont="1" applyFill="1" applyBorder="1" applyAlignment="1">
      <alignment horizontal="center" wrapText="1"/>
    </xf>
    <xf numFmtId="0" fontId="90" fillId="72" borderId="57" xfId="0" applyFont="1" applyFill="1" applyBorder="1" applyAlignment="1">
      <alignment horizontal="center" wrapText="1"/>
    </xf>
    <xf numFmtId="184" fontId="3" fillId="2" borderId="58" xfId="0" applyNumberFormat="1" applyFont="1" applyFill="1" applyBorder="1" applyAlignment="1">
      <alignment horizontal="right"/>
    </xf>
    <xf numFmtId="184" fontId="95" fillId="2" borderId="58" xfId="0" applyNumberFormat="1" applyFont="1" applyFill="1" applyBorder="1" applyAlignment="1">
      <alignment horizontal="right"/>
    </xf>
    <xf numFmtId="184" fontId="95" fillId="2" borderId="59" xfId="0" applyNumberFormat="1" applyFont="1" applyFill="1" applyBorder="1" applyAlignment="1">
      <alignment horizontal="right"/>
    </xf>
    <xf numFmtId="184" fontId="3" fillId="2" borderId="60" xfId="0" applyNumberFormat="1" applyFont="1" applyFill="1" applyBorder="1" applyAlignment="1">
      <alignment horizontal="right"/>
    </xf>
    <xf numFmtId="184" fontId="3" fillId="2" borderId="59" xfId="0" applyNumberFormat="1" applyFont="1" applyFill="1" applyBorder="1" applyAlignment="1">
      <alignment horizontal="right"/>
    </xf>
    <xf numFmtId="184" fontId="3" fillId="2" borderId="61" xfId="0" applyNumberFormat="1" applyFont="1" applyFill="1" applyBorder="1" applyAlignment="1">
      <alignment horizontal="right"/>
    </xf>
    <xf numFmtId="184" fontId="3" fillId="2" borderId="62" xfId="0" applyNumberFormat="1" applyFont="1" applyFill="1" applyBorder="1" applyAlignment="1">
      <alignment horizontal="right"/>
    </xf>
    <xf numFmtId="0" fontId="83" fillId="72" borderId="42" xfId="0" applyFont="1" applyFill="1" applyBorder="1" applyAlignment="1">
      <alignment horizontal="center" vertical="center" wrapText="1"/>
    </xf>
    <xf numFmtId="0" fontId="83" fillId="72" borderId="43" xfId="0" applyFont="1" applyFill="1" applyBorder="1" applyAlignment="1">
      <alignment horizontal="center" vertical="center" wrapText="1"/>
    </xf>
    <xf numFmtId="0" fontId="83" fillId="72" borderId="28" xfId="0" applyFont="1" applyFill="1" applyBorder="1" applyAlignment="1">
      <alignment horizontal="center" vertical="center" wrapText="1"/>
    </xf>
    <xf numFmtId="0" fontId="83" fillId="72" borderId="38" xfId="0" applyFont="1" applyFill="1" applyBorder="1" applyAlignment="1">
      <alignment horizontal="center" vertical="center" wrapText="1"/>
    </xf>
    <xf numFmtId="0" fontId="83" fillId="72" borderId="29" xfId="0" applyFont="1" applyFill="1" applyBorder="1" applyAlignment="1">
      <alignment horizontal="center" vertical="center" wrapText="1"/>
    </xf>
    <xf numFmtId="0" fontId="88" fillId="72" borderId="53" xfId="0" applyFont="1" applyFill="1" applyBorder="1" applyAlignment="1">
      <alignment horizontal="center" vertical="center" wrapText="1"/>
    </xf>
    <xf numFmtId="0" fontId="88" fillId="72" borderId="54" xfId="0" applyFont="1" applyFill="1" applyBorder="1" applyAlignment="1">
      <alignment horizontal="center" vertical="center" wrapText="1"/>
    </xf>
    <xf numFmtId="0" fontId="88" fillId="72" borderId="28" xfId="0" applyFont="1" applyFill="1" applyBorder="1" applyAlignment="1">
      <alignment horizontal="center" vertical="center" wrapText="1"/>
    </xf>
    <xf numFmtId="0" fontId="88" fillId="72" borderId="38" xfId="0" applyFont="1" applyFill="1" applyBorder="1" applyAlignment="1">
      <alignment horizontal="center" vertical="center" wrapText="1"/>
    </xf>
    <xf numFmtId="0" fontId="88" fillId="72" borderId="29" xfId="0" applyFont="1" applyFill="1" applyBorder="1" applyAlignment="1">
      <alignment horizontal="center" vertical="center" wrapText="1"/>
    </xf>
    <xf numFmtId="49" fontId="84" fillId="0" borderId="0" xfId="77" applyNumberFormat="1" applyFont="1" applyFill="1" applyAlignment="1">
      <alignment horizontal="left" vertical="top" wrapText="1"/>
    </xf>
    <xf numFmtId="0" fontId="82" fillId="72" borderId="28" xfId="0" applyFont="1" applyFill="1" applyBorder="1" applyAlignment="1">
      <alignment horizontal="left" vertical="top" wrapText="1"/>
    </xf>
    <xf numFmtId="0" fontId="82" fillId="72" borderId="29" xfId="0" applyFont="1" applyFill="1" applyBorder="1" applyAlignment="1">
      <alignment horizontal="left" vertical="top" wrapText="1"/>
    </xf>
    <xf numFmtId="0" fontId="86" fillId="72" borderId="28" xfId="0" applyFont="1" applyFill="1" applyBorder="1" applyAlignment="1">
      <alignment horizontal="left" vertical="top" wrapText="1"/>
    </xf>
    <xf numFmtId="0" fontId="86" fillId="72" borderId="29" xfId="0" applyFont="1" applyFill="1" applyBorder="1" applyAlignment="1">
      <alignment horizontal="left" vertical="top" wrapText="1"/>
    </xf>
    <xf numFmtId="0" fontId="0" fillId="0" borderId="0" xfId="77" applyNumberFormat="1" applyFont="1" applyFill="1" applyAlignment="1">
      <alignment horizontal="left" vertical="top" wrapText="1"/>
    </xf>
    <xf numFmtId="0" fontId="0" fillId="0" borderId="0" xfId="0" quotePrefix="1" applyFill="1" applyAlignment="1">
      <alignment horizontal="left" vertical="top" wrapText="1"/>
    </xf>
    <xf numFmtId="0" fontId="1" fillId="39" borderId="0" xfId="0" applyFont="1" applyFill="1" applyAlignment="1">
      <alignment horizontal="left" vertical="top" wrapText="1"/>
    </xf>
  </cellXfs>
  <cellStyles count="2708">
    <cellStyle name="20% - Accent1 10" xfId="109" xr:uid="{00000000-0005-0000-0000-000000000000}"/>
    <cellStyle name="20% - Accent1 10 2" xfId="110" xr:uid="{00000000-0005-0000-0000-000001000000}"/>
    <cellStyle name="20% - Accent1 11" xfId="111" xr:uid="{00000000-0005-0000-0000-000002000000}"/>
    <cellStyle name="20% - Accent1 11 2" xfId="112" xr:uid="{00000000-0005-0000-0000-000003000000}"/>
    <cellStyle name="20% - Accent1 12" xfId="113" xr:uid="{00000000-0005-0000-0000-000004000000}"/>
    <cellStyle name="20% - Accent1 12 2" xfId="114" xr:uid="{00000000-0005-0000-0000-000005000000}"/>
    <cellStyle name="20% - Accent1 13" xfId="115" xr:uid="{00000000-0005-0000-0000-000006000000}"/>
    <cellStyle name="20% - Accent1 2" xfId="3" xr:uid="{00000000-0005-0000-0000-000007000000}"/>
    <cellStyle name="20% - Accent1 2 2" xfId="2254" xr:uid="{00000000-0005-0000-0000-000008000000}"/>
    <cellStyle name="20% - Accent1 3" xfId="116" xr:uid="{00000000-0005-0000-0000-000009000000}"/>
    <cellStyle name="20% - Accent1 3 2" xfId="117" xr:uid="{00000000-0005-0000-0000-00000A000000}"/>
    <cellStyle name="20% - Accent1 3 2 2" xfId="118" xr:uid="{00000000-0005-0000-0000-00000B000000}"/>
    <cellStyle name="20% - Accent1 3 2 2 2" xfId="119" xr:uid="{00000000-0005-0000-0000-00000C000000}"/>
    <cellStyle name="20% - Accent1 3 2 3" xfId="120" xr:uid="{00000000-0005-0000-0000-00000D000000}"/>
    <cellStyle name="20% - Accent1 3 2 3 2" xfId="121" xr:uid="{00000000-0005-0000-0000-00000E000000}"/>
    <cellStyle name="20% - Accent1 3 2 4" xfId="122" xr:uid="{00000000-0005-0000-0000-00000F000000}"/>
    <cellStyle name="20% - Accent1 3 3" xfId="123" xr:uid="{00000000-0005-0000-0000-000010000000}"/>
    <cellStyle name="20% - Accent1 3 3 2" xfId="124" xr:uid="{00000000-0005-0000-0000-000011000000}"/>
    <cellStyle name="20% - Accent1 3 4" xfId="125" xr:uid="{00000000-0005-0000-0000-000012000000}"/>
    <cellStyle name="20% - Accent1 3 4 2" xfId="126" xr:uid="{00000000-0005-0000-0000-000013000000}"/>
    <cellStyle name="20% - Accent1 3 5" xfId="127" xr:uid="{00000000-0005-0000-0000-000014000000}"/>
    <cellStyle name="20% - Accent1 4" xfId="128" xr:uid="{00000000-0005-0000-0000-000015000000}"/>
    <cellStyle name="20% - Accent1 4 2" xfId="129" xr:uid="{00000000-0005-0000-0000-000016000000}"/>
    <cellStyle name="20% - Accent1 4 2 2" xfId="130" xr:uid="{00000000-0005-0000-0000-000017000000}"/>
    <cellStyle name="20% - Accent1 4 2 2 2" xfId="131" xr:uid="{00000000-0005-0000-0000-000018000000}"/>
    <cellStyle name="20% - Accent1 4 2 3" xfId="132" xr:uid="{00000000-0005-0000-0000-000019000000}"/>
    <cellStyle name="20% - Accent1 4 2 3 2" xfId="133" xr:uid="{00000000-0005-0000-0000-00001A000000}"/>
    <cellStyle name="20% - Accent1 4 2 4" xfId="134" xr:uid="{00000000-0005-0000-0000-00001B000000}"/>
    <cellStyle name="20% - Accent1 4 3" xfId="135" xr:uid="{00000000-0005-0000-0000-00001C000000}"/>
    <cellStyle name="20% - Accent1 4 3 2" xfId="136" xr:uid="{00000000-0005-0000-0000-00001D000000}"/>
    <cellStyle name="20% - Accent1 4 4" xfId="137" xr:uid="{00000000-0005-0000-0000-00001E000000}"/>
    <cellStyle name="20% - Accent1 4 4 2" xfId="138" xr:uid="{00000000-0005-0000-0000-00001F000000}"/>
    <cellStyle name="20% - Accent1 4 5" xfId="139" xr:uid="{00000000-0005-0000-0000-000020000000}"/>
    <cellStyle name="20% - Accent1 5" xfId="140" xr:uid="{00000000-0005-0000-0000-000021000000}"/>
    <cellStyle name="20% - Accent1 5 2" xfId="141" xr:uid="{00000000-0005-0000-0000-000022000000}"/>
    <cellStyle name="20% - Accent1 5 2 2" xfId="142" xr:uid="{00000000-0005-0000-0000-000023000000}"/>
    <cellStyle name="20% - Accent1 5 2 2 2" xfId="143" xr:uid="{00000000-0005-0000-0000-000024000000}"/>
    <cellStyle name="20% - Accent1 5 2 3" xfId="144" xr:uid="{00000000-0005-0000-0000-000025000000}"/>
    <cellStyle name="20% - Accent1 5 2 3 2" xfId="145" xr:uid="{00000000-0005-0000-0000-000026000000}"/>
    <cellStyle name="20% - Accent1 5 2 4" xfId="146" xr:uid="{00000000-0005-0000-0000-000027000000}"/>
    <cellStyle name="20% - Accent1 5 3" xfId="147" xr:uid="{00000000-0005-0000-0000-000028000000}"/>
    <cellStyle name="20% - Accent1 5 3 2" xfId="148" xr:uid="{00000000-0005-0000-0000-000029000000}"/>
    <cellStyle name="20% - Accent1 5 4" xfId="149" xr:uid="{00000000-0005-0000-0000-00002A000000}"/>
    <cellStyle name="20% - Accent1 5 4 2" xfId="150" xr:uid="{00000000-0005-0000-0000-00002B000000}"/>
    <cellStyle name="20% - Accent1 5 5" xfId="151" xr:uid="{00000000-0005-0000-0000-00002C000000}"/>
    <cellStyle name="20% - Accent1 6" xfId="152" xr:uid="{00000000-0005-0000-0000-00002D000000}"/>
    <cellStyle name="20% - Accent1 6 2" xfId="153" xr:uid="{00000000-0005-0000-0000-00002E000000}"/>
    <cellStyle name="20% - Accent1 6 2 2" xfId="154" xr:uid="{00000000-0005-0000-0000-00002F000000}"/>
    <cellStyle name="20% - Accent1 6 2 2 2" xfId="155" xr:uid="{00000000-0005-0000-0000-000030000000}"/>
    <cellStyle name="20% - Accent1 6 2 3" xfId="156" xr:uid="{00000000-0005-0000-0000-000031000000}"/>
    <cellStyle name="20% - Accent1 6 2 3 2" xfId="157" xr:uid="{00000000-0005-0000-0000-000032000000}"/>
    <cellStyle name="20% - Accent1 6 2 4" xfId="158" xr:uid="{00000000-0005-0000-0000-000033000000}"/>
    <cellStyle name="20% - Accent1 6 3" xfId="159" xr:uid="{00000000-0005-0000-0000-000034000000}"/>
    <cellStyle name="20% - Accent1 6 3 2" xfId="160" xr:uid="{00000000-0005-0000-0000-000035000000}"/>
    <cellStyle name="20% - Accent1 6 4" xfId="161" xr:uid="{00000000-0005-0000-0000-000036000000}"/>
    <cellStyle name="20% - Accent1 6 4 2" xfId="162" xr:uid="{00000000-0005-0000-0000-000037000000}"/>
    <cellStyle name="20% - Accent1 6 5" xfId="163" xr:uid="{00000000-0005-0000-0000-000038000000}"/>
    <cellStyle name="20% - Accent1 7" xfId="164" xr:uid="{00000000-0005-0000-0000-000039000000}"/>
    <cellStyle name="20% - Accent1 7 2" xfId="165" xr:uid="{00000000-0005-0000-0000-00003A000000}"/>
    <cellStyle name="20% - Accent1 7 2 2" xfId="166" xr:uid="{00000000-0005-0000-0000-00003B000000}"/>
    <cellStyle name="20% - Accent1 7 2 2 2" xfId="167" xr:uid="{00000000-0005-0000-0000-00003C000000}"/>
    <cellStyle name="20% - Accent1 7 2 3" xfId="168" xr:uid="{00000000-0005-0000-0000-00003D000000}"/>
    <cellStyle name="20% - Accent1 7 2 3 2" xfId="169" xr:uid="{00000000-0005-0000-0000-00003E000000}"/>
    <cellStyle name="20% - Accent1 7 2 4" xfId="170" xr:uid="{00000000-0005-0000-0000-00003F000000}"/>
    <cellStyle name="20% - Accent1 7 3" xfId="171" xr:uid="{00000000-0005-0000-0000-000040000000}"/>
    <cellStyle name="20% - Accent1 7 3 2" xfId="172" xr:uid="{00000000-0005-0000-0000-000041000000}"/>
    <cellStyle name="20% - Accent1 7 4" xfId="173" xr:uid="{00000000-0005-0000-0000-000042000000}"/>
    <cellStyle name="20% - Accent1 7 4 2" xfId="174" xr:uid="{00000000-0005-0000-0000-000043000000}"/>
    <cellStyle name="20% - Accent1 7 5" xfId="175" xr:uid="{00000000-0005-0000-0000-000044000000}"/>
    <cellStyle name="20% - Accent1 8" xfId="176" xr:uid="{00000000-0005-0000-0000-000045000000}"/>
    <cellStyle name="20% - Accent1 8 2" xfId="177" xr:uid="{00000000-0005-0000-0000-000046000000}"/>
    <cellStyle name="20% - Accent1 8 2 2" xfId="178" xr:uid="{00000000-0005-0000-0000-000047000000}"/>
    <cellStyle name="20% - Accent1 8 2 2 2" xfId="179" xr:uid="{00000000-0005-0000-0000-000048000000}"/>
    <cellStyle name="20% - Accent1 8 2 3" xfId="180" xr:uid="{00000000-0005-0000-0000-000049000000}"/>
    <cellStyle name="20% - Accent1 8 2 3 2" xfId="181" xr:uid="{00000000-0005-0000-0000-00004A000000}"/>
    <cellStyle name="20% - Accent1 8 2 4" xfId="182" xr:uid="{00000000-0005-0000-0000-00004B000000}"/>
    <cellStyle name="20% - Accent1 8 3" xfId="183" xr:uid="{00000000-0005-0000-0000-00004C000000}"/>
    <cellStyle name="20% - Accent1 8 3 2" xfId="184" xr:uid="{00000000-0005-0000-0000-00004D000000}"/>
    <cellStyle name="20% - Accent1 8 4" xfId="185" xr:uid="{00000000-0005-0000-0000-00004E000000}"/>
    <cellStyle name="20% - Accent1 8 4 2" xfId="186" xr:uid="{00000000-0005-0000-0000-00004F000000}"/>
    <cellStyle name="20% - Accent1 8 5" xfId="187" xr:uid="{00000000-0005-0000-0000-000050000000}"/>
    <cellStyle name="20% - Accent1 9" xfId="188" xr:uid="{00000000-0005-0000-0000-000051000000}"/>
    <cellStyle name="20% - Accent1 9 2" xfId="189" xr:uid="{00000000-0005-0000-0000-000052000000}"/>
    <cellStyle name="20% - Accent1 9 2 2" xfId="190" xr:uid="{00000000-0005-0000-0000-000053000000}"/>
    <cellStyle name="20% - Accent1 9 3" xfId="191" xr:uid="{00000000-0005-0000-0000-000054000000}"/>
    <cellStyle name="20% - Accent1 9 3 2" xfId="192" xr:uid="{00000000-0005-0000-0000-000055000000}"/>
    <cellStyle name="20% - Accent1 9 4" xfId="193" xr:uid="{00000000-0005-0000-0000-000056000000}"/>
    <cellStyle name="20% - Accent2 10" xfId="194" xr:uid="{00000000-0005-0000-0000-000057000000}"/>
    <cellStyle name="20% - Accent2 10 2" xfId="195" xr:uid="{00000000-0005-0000-0000-000058000000}"/>
    <cellStyle name="20% - Accent2 11" xfId="196" xr:uid="{00000000-0005-0000-0000-000059000000}"/>
    <cellStyle name="20% - Accent2 11 2" xfId="197" xr:uid="{00000000-0005-0000-0000-00005A000000}"/>
    <cellStyle name="20% - Accent2 12" xfId="198" xr:uid="{00000000-0005-0000-0000-00005B000000}"/>
    <cellStyle name="20% - Accent2 12 2" xfId="199" xr:uid="{00000000-0005-0000-0000-00005C000000}"/>
    <cellStyle name="20% - Accent2 13" xfId="200" xr:uid="{00000000-0005-0000-0000-00005D000000}"/>
    <cellStyle name="20% - Accent2 2" xfId="4" xr:uid="{00000000-0005-0000-0000-00005E000000}"/>
    <cellStyle name="20% - Accent2 2 2" xfId="2255" xr:uid="{00000000-0005-0000-0000-00005F000000}"/>
    <cellStyle name="20% - Accent2 3" xfId="201" xr:uid="{00000000-0005-0000-0000-000060000000}"/>
    <cellStyle name="20% - Accent2 3 2" xfId="202" xr:uid="{00000000-0005-0000-0000-000061000000}"/>
    <cellStyle name="20% - Accent2 3 2 2" xfId="203" xr:uid="{00000000-0005-0000-0000-000062000000}"/>
    <cellStyle name="20% - Accent2 3 2 2 2" xfId="204" xr:uid="{00000000-0005-0000-0000-000063000000}"/>
    <cellStyle name="20% - Accent2 3 2 3" xfId="205" xr:uid="{00000000-0005-0000-0000-000064000000}"/>
    <cellStyle name="20% - Accent2 3 2 3 2" xfId="206" xr:uid="{00000000-0005-0000-0000-000065000000}"/>
    <cellStyle name="20% - Accent2 3 2 4" xfId="207" xr:uid="{00000000-0005-0000-0000-000066000000}"/>
    <cellStyle name="20% - Accent2 3 3" xfId="208" xr:uid="{00000000-0005-0000-0000-000067000000}"/>
    <cellStyle name="20% - Accent2 3 3 2" xfId="209" xr:uid="{00000000-0005-0000-0000-000068000000}"/>
    <cellStyle name="20% - Accent2 3 4" xfId="210" xr:uid="{00000000-0005-0000-0000-000069000000}"/>
    <cellStyle name="20% - Accent2 3 4 2" xfId="211" xr:uid="{00000000-0005-0000-0000-00006A000000}"/>
    <cellStyle name="20% - Accent2 3 5" xfId="212" xr:uid="{00000000-0005-0000-0000-00006B000000}"/>
    <cellStyle name="20% - Accent2 4" xfId="213" xr:uid="{00000000-0005-0000-0000-00006C000000}"/>
    <cellStyle name="20% - Accent2 4 2" xfId="214" xr:uid="{00000000-0005-0000-0000-00006D000000}"/>
    <cellStyle name="20% - Accent2 4 2 2" xfId="215" xr:uid="{00000000-0005-0000-0000-00006E000000}"/>
    <cellStyle name="20% - Accent2 4 2 2 2" xfId="216" xr:uid="{00000000-0005-0000-0000-00006F000000}"/>
    <cellStyle name="20% - Accent2 4 2 3" xfId="217" xr:uid="{00000000-0005-0000-0000-000070000000}"/>
    <cellStyle name="20% - Accent2 4 2 3 2" xfId="218" xr:uid="{00000000-0005-0000-0000-000071000000}"/>
    <cellStyle name="20% - Accent2 4 2 4" xfId="219" xr:uid="{00000000-0005-0000-0000-000072000000}"/>
    <cellStyle name="20% - Accent2 4 3" xfId="220" xr:uid="{00000000-0005-0000-0000-000073000000}"/>
    <cellStyle name="20% - Accent2 4 3 2" xfId="221" xr:uid="{00000000-0005-0000-0000-000074000000}"/>
    <cellStyle name="20% - Accent2 4 4" xfId="222" xr:uid="{00000000-0005-0000-0000-000075000000}"/>
    <cellStyle name="20% - Accent2 4 4 2" xfId="223" xr:uid="{00000000-0005-0000-0000-000076000000}"/>
    <cellStyle name="20% - Accent2 4 5" xfId="224" xr:uid="{00000000-0005-0000-0000-000077000000}"/>
    <cellStyle name="20% - Accent2 5" xfId="225" xr:uid="{00000000-0005-0000-0000-000078000000}"/>
    <cellStyle name="20% - Accent2 5 2" xfId="226" xr:uid="{00000000-0005-0000-0000-000079000000}"/>
    <cellStyle name="20% - Accent2 5 2 2" xfId="227" xr:uid="{00000000-0005-0000-0000-00007A000000}"/>
    <cellStyle name="20% - Accent2 5 2 2 2" xfId="228" xr:uid="{00000000-0005-0000-0000-00007B000000}"/>
    <cellStyle name="20% - Accent2 5 2 3" xfId="229" xr:uid="{00000000-0005-0000-0000-00007C000000}"/>
    <cellStyle name="20% - Accent2 5 2 3 2" xfId="230" xr:uid="{00000000-0005-0000-0000-00007D000000}"/>
    <cellStyle name="20% - Accent2 5 2 4" xfId="231" xr:uid="{00000000-0005-0000-0000-00007E000000}"/>
    <cellStyle name="20% - Accent2 5 3" xfId="232" xr:uid="{00000000-0005-0000-0000-00007F000000}"/>
    <cellStyle name="20% - Accent2 5 3 2" xfId="233" xr:uid="{00000000-0005-0000-0000-000080000000}"/>
    <cellStyle name="20% - Accent2 5 4" xfId="234" xr:uid="{00000000-0005-0000-0000-000081000000}"/>
    <cellStyle name="20% - Accent2 5 4 2" xfId="235" xr:uid="{00000000-0005-0000-0000-000082000000}"/>
    <cellStyle name="20% - Accent2 5 5" xfId="236" xr:uid="{00000000-0005-0000-0000-000083000000}"/>
    <cellStyle name="20% - Accent2 6" xfId="237" xr:uid="{00000000-0005-0000-0000-000084000000}"/>
    <cellStyle name="20% - Accent2 6 2" xfId="238" xr:uid="{00000000-0005-0000-0000-000085000000}"/>
    <cellStyle name="20% - Accent2 6 2 2" xfId="239" xr:uid="{00000000-0005-0000-0000-000086000000}"/>
    <cellStyle name="20% - Accent2 6 2 2 2" xfId="240" xr:uid="{00000000-0005-0000-0000-000087000000}"/>
    <cellStyle name="20% - Accent2 6 2 3" xfId="241" xr:uid="{00000000-0005-0000-0000-000088000000}"/>
    <cellStyle name="20% - Accent2 6 2 3 2" xfId="242" xr:uid="{00000000-0005-0000-0000-000089000000}"/>
    <cellStyle name="20% - Accent2 6 2 4" xfId="243" xr:uid="{00000000-0005-0000-0000-00008A000000}"/>
    <cellStyle name="20% - Accent2 6 3" xfId="244" xr:uid="{00000000-0005-0000-0000-00008B000000}"/>
    <cellStyle name="20% - Accent2 6 3 2" xfId="245" xr:uid="{00000000-0005-0000-0000-00008C000000}"/>
    <cellStyle name="20% - Accent2 6 4" xfId="246" xr:uid="{00000000-0005-0000-0000-00008D000000}"/>
    <cellStyle name="20% - Accent2 6 4 2" xfId="247" xr:uid="{00000000-0005-0000-0000-00008E000000}"/>
    <cellStyle name="20% - Accent2 6 5" xfId="248" xr:uid="{00000000-0005-0000-0000-00008F000000}"/>
    <cellStyle name="20% - Accent2 7" xfId="249" xr:uid="{00000000-0005-0000-0000-000090000000}"/>
    <cellStyle name="20% - Accent2 7 2" xfId="250" xr:uid="{00000000-0005-0000-0000-000091000000}"/>
    <cellStyle name="20% - Accent2 7 2 2" xfId="251" xr:uid="{00000000-0005-0000-0000-000092000000}"/>
    <cellStyle name="20% - Accent2 7 2 2 2" xfId="252" xr:uid="{00000000-0005-0000-0000-000093000000}"/>
    <cellStyle name="20% - Accent2 7 2 3" xfId="253" xr:uid="{00000000-0005-0000-0000-000094000000}"/>
    <cellStyle name="20% - Accent2 7 2 3 2" xfId="254" xr:uid="{00000000-0005-0000-0000-000095000000}"/>
    <cellStyle name="20% - Accent2 7 2 4" xfId="255" xr:uid="{00000000-0005-0000-0000-000096000000}"/>
    <cellStyle name="20% - Accent2 7 3" xfId="256" xr:uid="{00000000-0005-0000-0000-000097000000}"/>
    <cellStyle name="20% - Accent2 7 3 2" xfId="257" xr:uid="{00000000-0005-0000-0000-000098000000}"/>
    <cellStyle name="20% - Accent2 7 4" xfId="258" xr:uid="{00000000-0005-0000-0000-000099000000}"/>
    <cellStyle name="20% - Accent2 7 4 2" xfId="259" xr:uid="{00000000-0005-0000-0000-00009A000000}"/>
    <cellStyle name="20% - Accent2 7 5" xfId="260" xr:uid="{00000000-0005-0000-0000-00009B000000}"/>
    <cellStyle name="20% - Accent2 8" xfId="261" xr:uid="{00000000-0005-0000-0000-00009C000000}"/>
    <cellStyle name="20% - Accent2 8 2" xfId="262" xr:uid="{00000000-0005-0000-0000-00009D000000}"/>
    <cellStyle name="20% - Accent2 8 2 2" xfId="263" xr:uid="{00000000-0005-0000-0000-00009E000000}"/>
    <cellStyle name="20% - Accent2 8 2 2 2" xfId="264" xr:uid="{00000000-0005-0000-0000-00009F000000}"/>
    <cellStyle name="20% - Accent2 8 2 3" xfId="265" xr:uid="{00000000-0005-0000-0000-0000A0000000}"/>
    <cellStyle name="20% - Accent2 8 2 3 2" xfId="266" xr:uid="{00000000-0005-0000-0000-0000A1000000}"/>
    <cellStyle name="20% - Accent2 8 2 4" xfId="267" xr:uid="{00000000-0005-0000-0000-0000A2000000}"/>
    <cellStyle name="20% - Accent2 8 3" xfId="268" xr:uid="{00000000-0005-0000-0000-0000A3000000}"/>
    <cellStyle name="20% - Accent2 8 3 2" xfId="269" xr:uid="{00000000-0005-0000-0000-0000A4000000}"/>
    <cellStyle name="20% - Accent2 8 4" xfId="270" xr:uid="{00000000-0005-0000-0000-0000A5000000}"/>
    <cellStyle name="20% - Accent2 8 4 2" xfId="271" xr:uid="{00000000-0005-0000-0000-0000A6000000}"/>
    <cellStyle name="20% - Accent2 8 5" xfId="272" xr:uid="{00000000-0005-0000-0000-0000A7000000}"/>
    <cellStyle name="20% - Accent2 9" xfId="273" xr:uid="{00000000-0005-0000-0000-0000A8000000}"/>
    <cellStyle name="20% - Accent2 9 2" xfId="274" xr:uid="{00000000-0005-0000-0000-0000A9000000}"/>
    <cellStyle name="20% - Accent2 9 2 2" xfId="275" xr:uid="{00000000-0005-0000-0000-0000AA000000}"/>
    <cellStyle name="20% - Accent2 9 3" xfId="276" xr:uid="{00000000-0005-0000-0000-0000AB000000}"/>
    <cellStyle name="20% - Accent2 9 3 2" xfId="277" xr:uid="{00000000-0005-0000-0000-0000AC000000}"/>
    <cellStyle name="20% - Accent2 9 4" xfId="278" xr:uid="{00000000-0005-0000-0000-0000AD000000}"/>
    <cellStyle name="20% - Accent3 10" xfId="279" xr:uid="{00000000-0005-0000-0000-0000AE000000}"/>
    <cellStyle name="20% - Accent3 10 2" xfId="280" xr:uid="{00000000-0005-0000-0000-0000AF000000}"/>
    <cellStyle name="20% - Accent3 11" xfId="281" xr:uid="{00000000-0005-0000-0000-0000B0000000}"/>
    <cellStyle name="20% - Accent3 11 2" xfId="282" xr:uid="{00000000-0005-0000-0000-0000B1000000}"/>
    <cellStyle name="20% - Accent3 12" xfId="283" xr:uid="{00000000-0005-0000-0000-0000B2000000}"/>
    <cellStyle name="20% - Accent3 12 2" xfId="284" xr:uid="{00000000-0005-0000-0000-0000B3000000}"/>
    <cellStyle name="20% - Accent3 13" xfId="285" xr:uid="{00000000-0005-0000-0000-0000B4000000}"/>
    <cellStyle name="20% - Accent3 2" xfId="5" xr:uid="{00000000-0005-0000-0000-0000B5000000}"/>
    <cellStyle name="20% - Accent3 2 2" xfId="2256" xr:uid="{00000000-0005-0000-0000-0000B6000000}"/>
    <cellStyle name="20% - Accent3 3" xfId="286" xr:uid="{00000000-0005-0000-0000-0000B7000000}"/>
    <cellStyle name="20% - Accent3 3 2" xfId="287" xr:uid="{00000000-0005-0000-0000-0000B8000000}"/>
    <cellStyle name="20% - Accent3 3 2 2" xfId="288" xr:uid="{00000000-0005-0000-0000-0000B9000000}"/>
    <cellStyle name="20% - Accent3 3 2 2 2" xfId="289" xr:uid="{00000000-0005-0000-0000-0000BA000000}"/>
    <cellStyle name="20% - Accent3 3 2 3" xfId="290" xr:uid="{00000000-0005-0000-0000-0000BB000000}"/>
    <cellStyle name="20% - Accent3 3 2 3 2" xfId="291" xr:uid="{00000000-0005-0000-0000-0000BC000000}"/>
    <cellStyle name="20% - Accent3 3 2 4" xfId="292" xr:uid="{00000000-0005-0000-0000-0000BD000000}"/>
    <cellStyle name="20% - Accent3 3 3" xfId="293" xr:uid="{00000000-0005-0000-0000-0000BE000000}"/>
    <cellStyle name="20% - Accent3 3 3 2" xfId="294" xr:uid="{00000000-0005-0000-0000-0000BF000000}"/>
    <cellStyle name="20% - Accent3 3 4" xfId="295" xr:uid="{00000000-0005-0000-0000-0000C0000000}"/>
    <cellStyle name="20% - Accent3 3 4 2" xfId="296" xr:uid="{00000000-0005-0000-0000-0000C1000000}"/>
    <cellStyle name="20% - Accent3 3 5" xfId="297" xr:uid="{00000000-0005-0000-0000-0000C2000000}"/>
    <cellStyle name="20% - Accent3 4" xfId="298" xr:uid="{00000000-0005-0000-0000-0000C3000000}"/>
    <cellStyle name="20% - Accent3 4 2" xfId="299" xr:uid="{00000000-0005-0000-0000-0000C4000000}"/>
    <cellStyle name="20% - Accent3 4 2 2" xfId="300" xr:uid="{00000000-0005-0000-0000-0000C5000000}"/>
    <cellStyle name="20% - Accent3 4 2 2 2" xfId="301" xr:uid="{00000000-0005-0000-0000-0000C6000000}"/>
    <cellStyle name="20% - Accent3 4 2 3" xfId="302" xr:uid="{00000000-0005-0000-0000-0000C7000000}"/>
    <cellStyle name="20% - Accent3 4 2 3 2" xfId="303" xr:uid="{00000000-0005-0000-0000-0000C8000000}"/>
    <cellStyle name="20% - Accent3 4 2 4" xfId="304" xr:uid="{00000000-0005-0000-0000-0000C9000000}"/>
    <cellStyle name="20% - Accent3 4 3" xfId="305" xr:uid="{00000000-0005-0000-0000-0000CA000000}"/>
    <cellStyle name="20% - Accent3 4 3 2" xfId="306" xr:uid="{00000000-0005-0000-0000-0000CB000000}"/>
    <cellStyle name="20% - Accent3 4 4" xfId="307" xr:uid="{00000000-0005-0000-0000-0000CC000000}"/>
    <cellStyle name="20% - Accent3 4 4 2" xfId="308" xr:uid="{00000000-0005-0000-0000-0000CD000000}"/>
    <cellStyle name="20% - Accent3 4 5" xfId="309" xr:uid="{00000000-0005-0000-0000-0000CE000000}"/>
    <cellStyle name="20% - Accent3 5" xfId="310" xr:uid="{00000000-0005-0000-0000-0000CF000000}"/>
    <cellStyle name="20% - Accent3 5 2" xfId="311" xr:uid="{00000000-0005-0000-0000-0000D0000000}"/>
    <cellStyle name="20% - Accent3 5 2 2" xfId="312" xr:uid="{00000000-0005-0000-0000-0000D1000000}"/>
    <cellStyle name="20% - Accent3 5 2 2 2" xfId="313" xr:uid="{00000000-0005-0000-0000-0000D2000000}"/>
    <cellStyle name="20% - Accent3 5 2 3" xfId="314" xr:uid="{00000000-0005-0000-0000-0000D3000000}"/>
    <cellStyle name="20% - Accent3 5 2 3 2" xfId="315" xr:uid="{00000000-0005-0000-0000-0000D4000000}"/>
    <cellStyle name="20% - Accent3 5 2 4" xfId="316" xr:uid="{00000000-0005-0000-0000-0000D5000000}"/>
    <cellStyle name="20% - Accent3 5 3" xfId="317" xr:uid="{00000000-0005-0000-0000-0000D6000000}"/>
    <cellStyle name="20% - Accent3 5 3 2" xfId="318" xr:uid="{00000000-0005-0000-0000-0000D7000000}"/>
    <cellStyle name="20% - Accent3 5 4" xfId="319" xr:uid="{00000000-0005-0000-0000-0000D8000000}"/>
    <cellStyle name="20% - Accent3 5 4 2" xfId="320" xr:uid="{00000000-0005-0000-0000-0000D9000000}"/>
    <cellStyle name="20% - Accent3 5 5" xfId="321" xr:uid="{00000000-0005-0000-0000-0000DA000000}"/>
    <cellStyle name="20% - Accent3 6" xfId="322" xr:uid="{00000000-0005-0000-0000-0000DB000000}"/>
    <cellStyle name="20% - Accent3 6 2" xfId="323" xr:uid="{00000000-0005-0000-0000-0000DC000000}"/>
    <cellStyle name="20% - Accent3 6 2 2" xfId="324" xr:uid="{00000000-0005-0000-0000-0000DD000000}"/>
    <cellStyle name="20% - Accent3 6 2 2 2" xfId="325" xr:uid="{00000000-0005-0000-0000-0000DE000000}"/>
    <cellStyle name="20% - Accent3 6 2 3" xfId="326" xr:uid="{00000000-0005-0000-0000-0000DF000000}"/>
    <cellStyle name="20% - Accent3 6 2 3 2" xfId="327" xr:uid="{00000000-0005-0000-0000-0000E0000000}"/>
    <cellStyle name="20% - Accent3 6 2 4" xfId="328" xr:uid="{00000000-0005-0000-0000-0000E1000000}"/>
    <cellStyle name="20% - Accent3 6 3" xfId="329" xr:uid="{00000000-0005-0000-0000-0000E2000000}"/>
    <cellStyle name="20% - Accent3 6 3 2" xfId="330" xr:uid="{00000000-0005-0000-0000-0000E3000000}"/>
    <cellStyle name="20% - Accent3 6 4" xfId="331" xr:uid="{00000000-0005-0000-0000-0000E4000000}"/>
    <cellStyle name="20% - Accent3 6 4 2" xfId="332" xr:uid="{00000000-0005-0000-0000-0000E5000000}"/>
    <cellStyle name="20% - Accent3 6 5" xfId="333" xr:uid="{00000000-0005-0000-0000-0000E6000000}"/>
    <cellStyle name="20% - Accent3 7" xfId="334" xr:uid="{00000000-0005-0000-0000-0000E7000000}"/>
    <cellStyle name="20% - Accent3 7 2" xfId="335" xr:uid="{00000000-0005-0000-0000-0000E8000000}"/>
    <cellStyle name="20% - Accent3 7 2 2" xfId="336" xr:uid="{00000000-0005-0000-0000-0000E9000000}"/>
    <cellStyle name="20% - Accent3 7 2 2 2" xfId="337" xr:uid="{00000000-0005-0000-0000-0000EA000000}"/>
    <cellStyle name="20% - Accent3 7 2 3" xfId="338" xr:uid="{00000000-0005-0000-0000-0000EB000000}"/>
    <cellStyle name="20% - Accent3 7 2 3 2" xfId="339" xr:uid="{00000000-0005-0000-0000-0000EC000000}"/>
    <cellStyle name="20% - Accent3 7 2 4" xfId="340" xr:uid="{00000000-0005-0000-0000-0000ED000000}"/>
    <cellStyle name="20% - Accent3 7 3" xfId="341" xr:uid="{00000000-0005-0000-0000-0000EE000000}"/>
    <cellStyle name="20% - Accent3 7 3 2" xfId="342" xr:uid="{00000000-0005-0000-0000-0000EF000000}"/>
    <cellStyle name="20% - Accent3 7 4" xfId="343" xr:uid="{00000000-0005-0000-0000-0000F0000000}"/>
    <cellStyle name="20% - Accent3 7 4 2" xfId="344" xr:uid="{00000000-0005-0000-0000-0000F1000000}"/>
    <cellStyle name="20% - Accent3 7 5" xfId="345" xr:uid="{00000000-0005-0000-0000-0000F2000000}"/>
    <cellStyle name="20% - Accent3 8" xfId="346" xr:uid="{00000000-0005-0000-0000-0000F3000000}"/>
    <cellStyle name="20% - Accent3 8 2" xfId="347" xr:uid="{00000000-0005-0000-0000-0000F4000000}"/>
    <cellStyle name="20% - Accent3 8 2 2" xfId="348" xr:uid="{00000000-0005-0000-0000-0000F5000000}"/>
    <cellStyle name="20% - Accent3 8 2 2 2" xfId="349" xr:uid="{00000000-0005-0000-0000-0000F6000000}"/>
    <cellStyle name="20% - Accent3 8 2 3" xfId="350" xr:uid="{00000000-0005-0000-0000-0000F7000000}"/>
    <cellStyle name="20% - Accent3 8 2 3 2" xfId="351" xr:uid="{00000000-0005-0000-0000-0000F8000000}"/>
    <cellStyle name="20% - Accent3 8 2 4" xfId="352" xr:uid="{00000000-0005-0000-0000-0000F9000000}"/>
    <cellStyle name="20% - Accent3 8 3" xfId="353" xr:uid="{00000000-0005-0000-0000-0000FA000000}"/>
    <cellStyle name="20% - Accent3 8 3 2" xfId="354" xr:uid="{00000000-0005-0000-0000-0000FB000000}"/>
    <cellStyle name="20% - Accent3 8 4" xfId="355" xr:uid="{00000000-0005-0000-0000-0000FC000000}"/>
    <cellStyle name="20% - Accent3 8 4 2" xfId="356" xr:uid="{00000000-0005-0000-0000-0000FD000000}"/>
    <cellStyle name="20% - Accent3 8 5" xfId="357" xr:uid="{00000000-0005-0000-0000-0000FE000000}"/>
    <cellStyle name="20% - Accent3 9" xfId="358" xr:uid="{00000000-0005-0000-0000-0000FF000000}"/>
    <cellStyle name="20% - Accent3 9 2" xfId="359" xr:uid="{00000000-0005-0000-0000-000000010000}"/>
    <cellStyle name="20% - Accent3 9 2 2" xfId="360" xr:uid="{00000000-0005-0000-0000-000001010000}"/>
    <cellStyle name="20% - Accent3 9 3" xfId="361" xr:uid="{00000000-0005-0000-0000-000002010000}"/>
    <cellStyle name="20% - Accent3 9 3 2" xfId="362" xr:uid="{00000000-0005-0000-0000-000003010000}"/>
    <cellStyle name="20% - Accent3 9 4" xfId="363" xr:uid="{00000000-0005-0000-0000-000004010000}"/>
    <cellStyle name="20% - Accent4 10" xfId="364" xr:uid="{00000000-0005-0000-0000-000005010000}"/>
    <cellStyle name="20% - Accent4 10 2" xfId="365" xr:uid="{00000000-0005-0000-0000-000006010000}"/>
    <cellStyle name="20% - Accent4 11" xfId="366" xr:uid="{00000000-0005-0000-0000-000007010000}"/>
    <cellStyle name="20% - Accent4 11 2" xfId="367" xr:uid="{00000000-0005-0000-0000-000008010000}"/>
    <cellStyle name="20% - Accent4 12" xfId="368" xr:uid="{00000000-0005-0000-0000-000009010000}"/>
    <cellStyle name="20% - Accent4 12 2" xfId="369" xr:uid="{00000000-0005-0000-0000-00000A010000}"/>
    <cellStyle name="20% - Accent4 13" xfId="370" xr:uid="{00000000-0005-0000-0000-00000B010000}"/>
    <cellStyle name="20% - Accent4 2" xfId="6" xr:uid="{00000000-0005-0000-0000-00000C010000}"/>
    <cellStyle name="20% - Accent4 2 2" xfId="2257" xr:uid="{00000000-0005-0000-0000-00000D010000}"/>
    <cellStyle name="20% - Accent4 3" xfId="371" xr:uid="{00000000-0005-0000-0000-00000E010000}"/>
    <cellStyle name="20% - Accent4 3 2" xfId="372" xr:uid="{00000000-0005-0000-0000-00000F010000}"/>
    <cellStyle name="20% - Accent4 3 2 2" xfId="373" xr:uid="{00000000-0005-0000-0000-000010010000}"/>
    <cellStyle name="20% - Accent4 3 2 2 2" xfId="374" xr:uid="{00000000-0005-0000-0000-000011010000}"/>
    <cellStyle name="20% - Accent4 3 2 3" xfId="375" xr:uid="{00000000-0005-0000-0000-000012010000}"/>
    <cellStyle name="20% - Accent4 3 2 3 2" xfId="376" xr:uid="{00000000-0005-0000-0000-000013010000}"/>
    <cellStyle name="20% - Accent4 3 2 4" xfId="377" xr:uid="{00000000-0005-0000-0000-000014010000}"/>
    <cellStyle name="20% - Accent4 3 3" xfId="378" xr:uid="{00000000-0005-0000-0000-000015010000}"/>
    <cellStyle name="20% - Accent4 3 3 2" xfId="379" xr:uid="{00000000-0005-0000-0000-000016010000}"/>
    <cellStyle name="20% - Accent4 3 4" xfId="380" xr:uid="{00000000-0005-0000-0000-000017010000}"/>
    <cellStyle name="20% - Accent4 3 4 2" xfId="381" xr:uid="{00000000-0005-0000-0000-000018010000}"/>
    <cellStyle name="20% - Accent4 3 5" xfId="382" xr:uid="{00000000-0005-0000-0000-000019010000}"/>
    <cellStyle name="20% - Accent4 4" xfId="383" xr:uid="{00000000-0005-0000-0000-00001A010000}"/>
    <cellStyle name="20% - Accent4 4 2" xfId="384" xr:uid="{00000000-0005-0000-0000-00001B010000}"/>
    <cellStyle name="20% - Accent4 4 2 2" xfId="385" xr:uid="{00000000-0005-0000-0000-00001C010000}"/>
    <cellStyle name="20% - Accent4 4 2 2 2" xfId="386" xr:uid="{00000000-0005-0000-0000-00001D010000}"/>
    <cellStyle name="20% - Accent4 4 2 3" xfId="387" xr:uid="{00000000-0005-0000-0000-00001E010000}"/>
    <cellStyle name="20% - Accent4 4 2 3 2" xfId="388" xr:uid="{00000000-0005-0000-0000-00001F010000}"/>
    <cellStyle name="20% - Accent4 4 2 4" xfId="389" xr:uid="{00000000-0005-0000-0000-000020010000}"/>
    <cellStyle name="20% - Accent4 4 3" xfId="390" xr:uid="{00000000-0005-0000-0000-000021010000}"/>
    <cellStyle name="20% - Accent4 4 3 2" xfId="391" xr:uid="{00000000-0005-0000-0000-000022010000}"/>
    <cellStyle name="20% - Accent4 4 4" xfId="392" xr:uid="{00000000-0005-0000-0000-000023010000}"/>
    <cellStyle name="20% - Accent4 4 4 2" xfId="393" xr:uid="{00000000-0005-0000-0000-000024010000}"/>
    <cellStyle name="20% - Accent4 4 5" xfId="394" xr:uid="{00000000-0005-0000-0000-000025010000}"/>
    <cellStyle name="20% - Accent4 5" xfId="395" xr:uid="{00000000-0005-0000-0000-000026010000}"/>
    <cellStyle name="20% - Accent4 5 2" xfId="396" xr:uid="{00000000-0005-0000-0000-000027010000}"/>
    <cellStyle name="20% - Accent4 5 2 2" xfId="397" xr:uid="{00000000-0005-0000-0000-000028010000}"/>
    <cellStyle name="20% - Accent4 5 2 2 2" xfId="398" xr:uid="{00000000-0005-0000-0000-000029010000}"/>
    <cellStyle name="20% - Accent4 5 2 3" xfId="399" xr:uid="{00000000-0005-0000-0000-00002A010000}"/>
    <cellStyle name="20% - Accent4 5 2 3 2" xfId="400" xr:uid="{00000000-0005-0000-0000-00002B010000}"/>
    <cellStyle name="20% - Accent4 5 2 4" xfId="401" xr:uid="{00000000-0005-0000-0000-00002C010000}"/>
    <cellStyle name="20% - Accent4 5 3" xfId="402" xr:uid="{00000000-0005-0000-0000-00002D010000}"/>
    <cellStyle name="20% - Accent4 5 3 2" xfId="403" xr:uid="{00000000-0005-0000-0000-00002E010000}"/>
    <cellStyle name="20% - Accent4 5 4" xfId="404" xr:uid="{00000000-0005-0000-0000-00002F010000}"/>
    <cellStyle name="20% - Accent4 5 4 2" xfId="405" xr:uid="{00000000-0005-0000-0000-000030010000}"/>
    <cellStyle name="20% - Accent4 5 5" xfId="406" xr:uid="{00000000-0005-0000-0000-000031010000}"/>
    <cellStyle name="20% - Accent4 6" xfId="407" xr:uid="{00000000-0005-0000-0000-000032010000}"/>
    <cellStyle name="20% - Accent4 6 2" xfId="408" xr:uid="{00000000-0005-0000-0000-000033010000}"/>
    <cellStyle name="20% - Accent4 6 2 2" xfId="409" xr:uid="{00000000-0005-0000-0000-000034010000}"/>
    <cellStyle name="20% - Accent4 6 2 2 2" xfId="410" xr:uid="{00000000-0005-0000-0000-000035010000}"/>
    <cellStyle name="20% - Accent4 6 2 3" xfId="411" xr:uid="{00000000-0005-0000-0000-000036010000}"/>
    <cellStyle name="20% - Accent4 6 2 3 2" xfId="412" xr:uid="{00000000-0005-0000-0000-000037010000}"/>
    <cellStyle name="20% - Accent4 6 2 4" xfId="413" xr:uid="{00000000-0005-0000-0000-000038010000}"/>
    <cellStyle name="20% - Accent4 6 3" xfId="414" xr:uid="{00000000-0005-0000-0000-000039010000}"/>
    <cellStyle name="20% - Accent4 6 3 2" xfId="415" xr:uid="{00000000-0005-0000-0000-00003A010000}"/>
    <cellStyle name="20% - Accent4 6 4" xfId="416" xr:uid="{00000000-0005-0000-0000-00003B010000}"/>
    <cellStyle name="20% - Accent4 6 4 2" xfId="417" xr:uid="{00000000-0005-0000-0000-00003C010000}"/>
    <cellStyle name="20% - Accent4 6 5" xfId="418" xr:uid="{00000000-0005-0000-0000-00003D010000}"/>
    <cellStyle name="20% - Accent4 7" xfId="419" xr:uid="{00000000-0005-0000-0000-00003E010000}"/>
    <cellStyle name="20% - Accent4 7 2" xfId="420" xr:uid="{00000000-0005-0000-0000-00003F010000}"/>
    <cellStyle name="20% - Accent4 7 2 2" xfId="421" xr:uid="{00000000-0005-0000-0000-000040010000}"/>
    <cellStyle name="20% - Accent4 7 2 2 2" xfId="422" xr:uid="{00000000-0005-0000-0000-000041010000}"/>
    <cellStyle name="20% - Accent4 7 2 3" xfId="423" xr:uid="{00000000-0005-0000-0000-000042010000}"/>
    <cellStyle name="20% - Accent4 7 2 3 2" xfId="424" xr:uid="{00000000-0005-0000-0000-000043010000}"/>
    <cellStyle name="20% - Accent4 7 2 4" xfId="425" xr:uid="{00000000-0005-0000-0000-000044010000}"/>
    <cellStyle name="20% - Accent4 7 3" xfId="426" xr:uid="{00000000-0005-0000-0000-000045010000}"/>
    <cellStyle name="20% - Accent4 7 3 2" xfId="427" xr:uid="{00000000-0005-0000-0000-000046010000}"/>
    <cellStyle name="20% - Accent4 7 4" xfId="428" xr:uid="{00000000-0005-0000-0000-000047010000}"/>
    <cellStyle name="20% - Accent4 7 4 2" xfId="429" xr:uid="{00000000-0005-0000-0000-000048010000}"/>
    <cellStyle name="20% - Accent4 7 5" xfId="430" xr:uid="{00000000-0005-0000-0000-000049010000}"/>
    <cellStyle name="20% - Accent4 8" xfId="431" xr:uid="{00000000-0005-0000-0000-00004A010000}"/>
    <cellStyle name="20% - Accent4 8 2" xfId="432" xr:uid="{00000000-0005-0000-0000-00004B010000}"/>
    <cellStyle name="20% - Accent4 8 2 2" xfId="433" xr:uid="{00000000-0005-0000-0000-00004C010000}"/>
    <cellStyle name="20% - Accent4 8 2 2 2" xfId="434" xr:uid="{00000000-0005-0000-0000-00004D010000}"/>
    <cellStyle name="20% - Accent4 8 2 3" xfId="435" xr:uid="{00000000-0005-0000-0000-00004E010000}"/>
    <cellStyle name="20% - Accent4 8 2 3 2" xfId="436" xr:uid="{00000000-0005-0000-0000-00004F010000}"/>
    <cellStyle name="20% - Accent4 8 2 4" xfId="437" xr:uid="{00000000-0005-0000-0000-000050010000}"/>
    <cellStyle name="20% - Accent4 8 3" xfId="438" xr:uid="{00000000-0005-0000-0000-000051010000}"/>
    <cellStyle name="20% - Accent4 8 3 2" xfId="439" xr:uid="{00000000-0005-0000-0000-000052010000}"/>
    <cellStyle name="20% - Accent4 8 4" xfId="440" xr:uid="{00000000-0005-0000-0000-000053010000}"/>
    <cellStyle name="20% - Accent4 8 4 2" xfId="441" xr:uid="{00000000-0005-0000-0000-000054010000}"/>
    <cellStyle name="20% - Accent4 8 5" xfId="442" xr:uid="{00000000-0005-0000-0000-000055010000}"/>
    <cellStyle name="20% - Accent4 9" xfId="443" xr:uid="{00000000-0005-0000-0000-000056010000}"/>
    <cellStyle name="20% - Accent4 9 2" xfId="444" xr:uid="{00000000-0005-0000-0000-000057010000}"/>
    <cellStyle name="20% - Accent4 9 2 2" xfId="445" xr:uid="{00000000-0005-0000-0000-000058010000}"/>
    <cellStyle name="20% - Accent4 9 3" xfId="446" xr:uid="{00000000-0005-0000-0000-000059010000}"/>
    <cellStyle name="20% - Accent4 9 3 2" xfId="447" xr:uid="{00000000-0005-0000-0000-00005A010000}"/>
    <cellStyle name="20% - Accent4 9 4" xfId="448" xr:uid="{00000000-0005-0000-0000-00005B010000}"/>
    <cellStyle name="20% - Accent5 10" xfId="449" xr:uid="{00000000-0005-0000-0000-00005C010000}"/>
    <cellStyle name="20% - Accent5 10 2" xfId="450" xr:uid="{00000000-0005-0000-0000-00005D010000}"/>
    <cellStyle name="20% - Accent5 11" xfId="451" xr:uid="{00000000-0005-0000-0000-00005E010000}"/>
    <cellStyle name="20% - Accent5 11 2" xfId="452" xr:uid="{00000000-0005-0000-0000-00005F010000}"/>
    <cellStyle name="20% - Accent5 12" xfId="453" xr:uid="{00000000-0005-0000-0000-000060010000}"/>
    <cellStyle name="20% - Accent5 12 2" xfId="454" xr:uid="{00000000-0005-0000-0000-000061010000}"/>
    <cellStyle name="20% - Accent5 13" xfId="455" xr:uid="{00000000-0005-0000-0000-000062010000}"/>
    <cellStyle name="20% - Accent5 2" xfId="7" xr:uid="{00000000-0005-0000-0000-000063010000}"/>
    <cellStyle name="20% - Accent5 2 2" xfId="2258" xr:uid="{00000000-0005-0000-0000-000064010000}"/>
    <cellStyle name="20% - Accent5 3" xfId="456" xr:uid="{00000000-0005-0000-0000-000065010000}"/>
    <cellStyle name="20% - Accent5 3 2" xfId="457" xr:uid="{00000000-0005-0000-0000-000066010000}"/>
    <cellStyle name="20% - Accent5 3 2 2" xfId="458" xr:uid="{00000000-0005-0000-0000-000067010000}"/>
    <cellStyle name="20% - Accent5 3 2 2 2" xfId="459" xr:uid="{00000000-0005-0000-0000-000068010000}"/>
    <cellStyle name="20% - Accent5 3 2 3" xfId="460" xr:uid="{00000000-0005-0000-0000-000069010000}"/>
    <cellStyle name="20% - Accent5 3 2 3 2" xfId="461" xr:uid="{00000000-0005-0000-0000-00006A010000}"/>
    <cellStyle name="20% - Accent5 3 2 4" xfId="462" xr:uid="{00000000-0005-0000-0000-00006B010000}"/>
    <cellStyle name="20% - Accent5 3 3" xfId="463" xr:uid="{00000000-0005-0000-0000-00006C010000}"/>
    <cellStyle name="20% - Accent5 3 3 2" xfId="464" xr:uid="{00000000-0005-0000-0000-00006D010000}"/>
    <cellStyle name="20% - Accent5 3 4" xfId="465" xr:uid="{00000000-0005-0000-0000-00006E010000}"/>
    <cellStyle name="20% - Accent5 3 4 2" xfId="466" xr:uid="{00000000-0005-0000-0000-00006F010000}"/>
    <cellStyle name="20% - Accent5 3 5" xfId="467" xr:uid="{00000000-0005-0000-0000-000070010000}"/>
    <cellStyle name="20% - Accent5 4" xfId="468" xr:uid="{00000000-0005-0000-0000-000071010000}"/>
    <cellStyle name="20% - Accent5 4 2" xfId="469" xr:uid="{00000000-0005-0000-0000-000072010000}"/>
    <cellStyle name="20% - Accent5 4 2 2" xfId="470" xr:uid="{00000000-0005-0000-0000-000073010000}"/>
    <cellStyle name="20% - Accent5 4 2 2 2" xfId="471" xr:uid="{00000000-0005-0000-0000-000074010000}"/>
    <cellStyle name="20% - Accent5 4 2 3" xfId="472" xr:uid="{00000000-0005-0000-0000-000075010000}"/>
    <cellStyle name="20% - Accent5 4 2 3 2" xfId="473" xr:uid="{00000000-0005-0000-0000-000076010000}"/>
    <cellStyle name="20% - Accent5 4 2 4" xfId="474" xr:uid="{00000000-0005-0000-0000-000077010000}"/>
    <cellStyle name="20% - Accent5 4 3" xfId="475" xr:uid="{00000000-0005-0000-0000-000078010000}"/>
    <cellStyle name="20% - Accent5 4 3 2" xfId="476" xr:uid="{00000000-0005-0000-0000-000079010000}"/>
    <cellStyle name="20% - Accent5 4 4" xfId="477" xr:uid="{00000000-0005-0000-0000-00007A010000}"/>
    <cellStyle name="20% - Accent5 4 4 2" xfId="478" xr:uid="{00000000-0005-0000-0000-00007B010000}"/>
    <cellStyle name="20% - Accent5 4 5" xfId="479" xr:uid="{00000000-0005-0000-0000-00007C010000}"/>
    <cellStyle name="20% - Accent5 5" xfId="480" xr:uid="{00000000-0005-0000-0000-00007D010000}"/>
    <cellStyle name="20% - Accent5 5 2" xfId="481" xr:uid="{00000000-0005-0000-0000-00007E010000}"/>
    <cellStyle name="20% - Accent5 5 2 2" xfId="482" xr:uid="{00000000-0005-0000-0000-00007F010000}"/>
    <cellStyle name="20% - Accent5 5 2 2 2" xfId="483" xr:uid="{00000000-0005-0000-0000-000080010000}"/>
    <cellStyle name="20% - Accent5 5 2 3" xfId="484" xr:uid="{00000000-0005-0000-0000-000081010000}"/>
    <cellStyle name="20% - Accent5 5 2 3 2" xfId="485" xr:uid="{00000000-0005-0000-0000-000082010000}"/>
    <cellStyle name="20% - Accent5 5 2 4" xfId="486" xr:uid="{00000000-0005-0000-0000-000083010000}"/>
    <cellStyle name="20% - Accent5 5 3" xfId="487" xr:uid="{00000000-0005-0000-0000-000084010000}"/>
    <cellStyle name="20% - Accent5 5 3 2" xfId="488" xr:uid="{00000000-0005-0000-0000-000085010000}"/>
    <cellStyle name="20% - Accent5 5 4" xfId="489" xr:uid="{00000000-0005-0000-0000-000086010000}"/>
    <cellStyle name="20% - Accent5 5 4 2" xfId="490" xr:uid="{00000000-0005-0000-0000-000087010000}"/>
    <cellStyle name="20% - Accent5 5 5" xfId="491" xr:uid="{00000000-0005-0000-0000-000088010000}"/>
    <cellStyle name="20% - Accent5 6" xfId="492" xr:uid="{00000000-0005-0000-0000-000089010000}"/>
    <cellStyle name="20% - Accent5 6 2" xfId="493" xr:uid="{00000000-0005-0000-0000-00008A010000}"/>
    <cellStyle name="20% - Accent5 6 2 2" xfId="494" xr:uid="{00000000-0005-0000-0000-00008B010000}"/>
    <cellStyle name="20% - Accent5 6 2 2 2" xfId="495" xr:uid="{00000000-0005-0000-0000-00008C010000}"/>
    <cellStyle name="20% - Accent5 6 2 3" xfId="496" xr:uid="{00000000-0005-0000-0000-00008D010000}"/>
    <cellStyle name="20% - Accent5 6 2 3 2" xfId="497" xr:uid="{00000000-0005-0000-0000-00008E010000}"/>
    <cellStyle name="20% - Accent5 6 2 4" xfId="498" xr:uid="{00000000-0005-0000-0000-00008F010000}"/>
    <cellStyle name="20% - Accent5 6 3" xfId="499" xr:uid="{00000000-0005-0000-0000-000090010000}"/>
    <cellStyle name="20% - Accent5 6 3 2" xfId="500" xr:uid="{00000000-0005-0000-0000-000091010000}"/>
    <cellStyle name="20% - Accent5 6 4" xfId="501" xr:uid="{00000000-0005-0000-0000-000092010000}"/>
    <cellStyle name="20% - Accent5 6 4 2" xfId="502" xr:uid="{00000000-0005-0000-0000-000093010000}"/>
    <cellStyle name="20% - Accent5 6 5" xfId="503" xr:uid="{00000000-0005-0000-0000-000094010000}"/>
    <cellStyle name="20% - Accent5 7" xfId="504" xr:uid="{00000000-0005-0000-0000-000095010000}"/>
    <cellStyle name="20% - Accent5 7 2" xfId="505" xr:uid="{00000000-0005-0000-0000-000096010000}"/>
    <cellStyle name="20% - Accent5 7 2 2" xfId="506" xr:uid="{00000000-0005-0000-0000-000097010000}"/>
    <cellStyle name="20% - Accent5 7 2 2 2" xfId="507" xr:uid="{00000000-0005-0000-0000-000098010000}"/>
    <cellStyle name="20% - Accent5 7 2 3" xfId="508" xr:uid="{00000000-0005-0000-0000-000099010000}"/>
    <cellStyle name="20% - Accent5 7 2 3 2" xfId="509" xr:uid="{00000000-0005-0000-0000-00009A010000}"/>
    <cellStyle name="20% - Accent5 7 2 4" xfId="510" xr:uid="{00000000-0005-0000-0000-00009B010000}"/>
    <cellStyle name="20% - Accent5 7 3" xfId="511" xr:uid="{00000000-0005-0000-0000-00009C010000}"/>
    <cellStyle name="20% - Accent5 7 3 2" xfId="512" xr:uid="{00000000-0005-0000-0000-00009D010000}"/>
    <cellStyle name="20% - Accent5 7 4" xfId="513" xr:uid="{00000000-0005-0000-0000-00009E010000}"/>
    <cellStyle name="20% - Accent5 7 4 2" xfId="514" xr:uid="{00000000-0005-0000-0000-00009F010000}"/>
    <cellStyle name="20% - Accent5 7 5" xfId="515" xr:uid="{00000000-0005-0000-0000-0000A0010000}"/>
    <cellStyle name="20% - Accent5 8" xfId="516" xr:uid="{00000000-0005-0000-0000-0000A1010000}"/>
    <cellStyle name="20% - Accent5 8 2" xfId="517" xr:uid="{00000000-0005-0000-0000-0000A2010000}"/>
    <cellStyle name="20% - Accent5 8 2 2" xfId="518" xr:uid="{00000000-0005-0000-0000-0000A3010000}"/>
    <cellStyle name="20% - Accent5 8 2 2 2" xfId="519" xr:uid="{00000000-0005-0000-0000-0000A4010000}"/>
    <cellStyle name="20% - Accent5 8 2 3" xfId="520" xr:uid="{00000000-0005-0000-0000-0000A5010000}"/>
    <cellStyle name="20% - Accent5 8 2 3 2" xfId="521" xr:uid="{00000000-0005-0000-0000-0000A6010000}"/>
    <cellStyle name="20% - Accent5 8 2 4" xfId="522" xr:uid="{00000000-0005-0000-0000-0000A7010000}"/>
    <cellStyle name="20% - Accent5 8 3" xfId="523" xr:uid="{00000000-0005-0000-0000-0000A8010000}"/>
    <cellStyle name="20% - Accent5 8 3 2" xfId="524" xr:uid="{00000000-0005-0000-0000-0000A9010000}"/>
    <cellStyle name="20% - Accent5 8 4" xfId="525" xr:uid="{00000000-0005-0000-0000-0000AA010000}"/>
    <cellStyle name="20% - Accent5 8 4 2" xfId="526" xr:uid="{00000000-0005-0000-0000-0000AB010000}"/>
    <cellStyle name="20% - Accent5 8 5" xfId="527" xr:uid="{00000000-0005-0000-0000-0000AC010000}"/>
    <cellStyle name="20% - Accent5 9" xfId="528" xr:uid="{00000000-0005-0000-0000-0000AD010000}"/>
    <cellStyle name="20% - Accent5 9 2" xfId="529" xr:uid="{00000000-0005-0000-0000-0000AE010000}"/>
    <cellStyle name="20% - Accent5 9 2 2" xfId="530" xr:uid="{00000000-0005-0000-0000-0000AF010000}"/>
    <cellStyle name="20% - Accent5 9 3" xfId="531" xr:uid="{00000000-0005-0000-0000-0000B0010000}"/>
    <cellStyle name="20% - Accent5 9 3 2" xfId="532" xr:uid="{00000000-0005-0000-0000-0000B1010000}"/>
    <cellStyle name="20% - Accent5 9 4" xfId="533" xr:uid="{00000000-0005-0000-0000-0000B2010000}"/>
    <cellStyle name="20% - Accent6 10" xfId="534" xr:uid="{00000000-0005-0000-0000-0000B3010000}"/>
    <cellStyle name="20% - Accent6 10 2" xfId="535" xr:uid="{00000000-0005-0000-0000-0000B4010000}"/>
    <cellStyle name="20% - Accent6 11" xfId="536" xr:uid="{00000000-0005-0000-0000-0000B5010000}"/>
    <cellStyle name="20% - Accent6 11 2" xfId="537" xr:uid="{00000000-0005-0000-0000-0000B6010000}"/>
    <cellStyle name="20% - Accent6 12" xfId="538" xr:uid="{00000000-0005-0000-0000-0000B7010000}"/>
    <cellStyle name="20% - Accent6 12 2" xfId="539" xr:uid="{00000000-0005-0000-0000-0000B8010000}"/>
    <cellStyle name="20% - Accent6 13" xfId="540" xr:uid="{00000000-0005-0000-0000-0000B9010000}"/>
    <cellStyle name="20% - Accent6 2" xfId="8" xr:uid="{00000000-0005-0000-0000-0000BA010000}"/>
    <cellStyle name="20% - Accent6 2 2" xfId="2259" xr:uid="{00000000-0005-0000-0000-0000BB010000}"/>
    <cellStyle name="20% - Accent6 3" xfId="541" xr:uid="{00000000-0005-0000-0000-0000BC010000}"/>
    <cellStyle name="20% - Accent6 3 2" xfId="542" xr:uid="{00000000-0005-0000-0000-0000BD010000}"/>
    <cellStyle name="20% - Accent6 3 2 2" xfId="543" xr:uid="{00000000-0005-0000-0000-0000BE010000}"/>
    <cellStyle name="20% - Accent6 3 2 2 2" xfId="544" xr:uid="{00000000-0005-0000-0000-0000BF010000}"/>
    <cellStyle name="20% - Accent6 3 2 3" xfId="545" xr:uid="{00000000-0005-0000-0000-0000C0010000}"/>
    <cellStyle name="20% - Accent6 3 2 3 2" xfId="546" xr:uid="{00000000-0005-0000-0000-0000C1010000}"/>
    <cellStyle name="20% - Accent6 3 2 4" xfId="547" xr:uid="{00000000-0005-0000-0000-0000C2010000}"/>
    <cellStyle name="20% - Accent6 3 3" xfId="548" xr:uid="{00000000-0005-0000-0000-0000C3010000}"/>
    <cellStyle name="20% - Accent6 3 3 2" xfId="549" xr:uid="{00000000-0005-0000-0000-0000C4010000}"/>
    <cellStyle name="20% - Accent6 3 4" xfId="550" xr:uid="{00000000-0005-0000-0000-0000C5010000}"/>
    <cellStyle name="20% - Accent6 3 4 2" xfId="551" xr:uid="{00000000-0005-0000-0000-0000C6010000}"/>
    <cellStyle name="20% - Accent6 3 5" xfId="552" xr:uid="{00000000-0005-0000-0000-0000C7010000}"/>
    <cellStyle name="20% - Accent6 4" xfId="553" xr:uid="{00000000-0005-0000-0000-0000C8010000}"/>
    <cellStyle name="20% - Accent6 4 2" xfId="554" xr:uid="{00000000-0005-0000-0000-0000C9010000}"/>
    <cellStyle name="20% - Accent6 4 2 2" xfId="555" xr:uid="{00000000-0005-0000-0000-0000CA010000}"/>
    <cellStyle name="20% - Accent6 4 2 2 2" xfId="556" xr:uid="{00000000-0005-0000-0000-0000CB010000}"/>
    <cellStyle name="20% - Accent6 4 2 3" xfId="557" xr:uid="{00000000-0005-0000-0000-0000CC010000}"/>
    <cellStyle name="20% - Accent6 4 2 3 2" xfId="558" xr:uid="{00000000-0005-0000-0000-0000CD010000}"/>
    <cellStyle name="20% - Accent6 4 2 4" xfId="559" xr:uid="{00000000-0005-0000-0000-0000CE010000}"/>
    <cellStyle name="20% - Accent6 4 3" xfId="560" xr:uid="{00000000-0005-0000-0000-0000CF010000}"/>
    <cellStyle name="20% - Accent6 4 3 2" xfId="561" xr:uid="{00000000-0005-0000-0000-0000D0010000}"/>
    <cellStyle name="20% - Accent6 4 4" xfId="562" xr:uid="{00000000-0005-0000-0000-0000D1010000}"/>
    <cellStyle name="20% - Accent6 4 4 2" xfId="563" xr:uid="{00000000-0005-0000-0000-0000D2010000}"/>
    <cellStyle name="20% - Accent6 4 5" xfId="564" xr:uid="{00000000-0005-0000-0000-0000D3010000}"/>
    <cellStyle name="20% - Accent6 5" xfId="565" xr:uid="{00000000-0005-0000-0000-0000D4010000}"/>
    <cellStyle name="20% - Accent6 5 2" xfId="566" xr:uid="{00000000-0005-0000-0000-0000D5010000}"/>
    <cellStyle name="20% - Accent6 5 2 2" xfId="567" xr:uid="{00000000-0005-0000-0000-0000D6010000}"/>
    <cellStyle name="20% - Accent6 5 2 2 2" xfId="568" xr:uid="{00000000-0005-0000-0000-0000D7010000}"/>
    <cellStyle name="20% - Accent6 5 2 3" xfId="569" xr:uid="{00000000-0005-0000-0000-0000D8010000}"/>
    <cellStyle name="20% - Accent6 5 2 3 2" xfId="570" xr:uid="{00000000-0005-0000-0000-0000D9010000}"/>
    <cellStyle name="20% - Accent6 5 2 4" xfId="571" xr:uid="{00000000-0005-0000-0000-0000DA010000}"/>
    <cellStyle name="20% - Accent6 5 3" xfId="572" xr:uid="{00000000-0005-0000-0000-0000DB010000}"/>
    <cellStyle name="20% - Accent6 5 3 2" xfId="573" xr:uid="{00000000-0005-0000-0000-0000DC010000}"/>
    <cellStyle name="20% - Accent6 5 4" xfId="574" xr:uid="{00000000-0005-0000-0000-0000DD010000}"/>
    <cellStyle name="20% - Accent6 5 4 2" xfId="575" xr:uid="{00000000-0005-0000-0000-0000DE010000}"/>
    <cellStyle name="20% - Accent6 5 5" xfId="576" xr:uid="{00000000-0005-0000-0000-0000DF010000}"/>
    <cellStyle name="20% - Accent6 6" xfId="577" xr:uid="{00000000-0005-0000-0000-0000E0010000}"/>
    <cellStyle name="20% - Accent6 6 2" xfId="578" xr:uid="{00000000-0005-0000-0000-0000E1010000}"/>
    <cellStyle name="20% - Accent6 6 2 2" xfId="579" xr:uid="{00000000-0005-0000-0000-0000E2010000}"/>
    <cellStyle name="20% - Accent6 6 2 2 2" xfId="580" xr:uid="{00000000-0005-0000-0000-0000E3010000}"/>
    <cellStyle name="20% - Accent6 6 2 3" xfId="581" xr:uid="{00000000-0005-0000-0000-0000E4010000}"/>
    <cellStyle name="20% - Accent6 6 2 3 2" xfId="582" xr:uid="{00000000-0005-0000-0000-0000E5010000}"/>
    <cellStyle name="20% - Accent6 6 2 4" xfId="583" xr:uid="{00000000-0005-0000-0000-0000E6010000}"/>
    <cellStyle name="20% - Accent6 6 3" xfId="584" xr:uid="{00000000-0005-0000-0000-0000E7010000}"/>
    <cellStyle name="20% - Accent6 6 3 2" xfId="585" xr:uid="{00000000-0005-0000-0000-0000E8010000}"/>
    <cellStyle name="20% - Accent6 6 4" xfId="586" xr:uid="{00000000-0005-0000-0000-0000E9010000}"/>
    <cellStyle name="20% - Accent6 6 4 2" xfId="587" xr:uid="{00000000-0005-0000-0000-0000EA010000}"/>
    <cellStyle name="20% - Accent6 6 5" xfId="588" xr:uid="{00000000-0005-0000-0000-0000EB010000}"/>
    <cellStyle name="20% - Accent6 7" xfId="589" xr:uid="{00000000-0005-0000-0000-0000EC010000}"/>
    <cellStyle name="20% - Accent6 7 2" xfId="590" xr:uid="{00000000-0005-0000-0000-0000ED010000}"/>
    <cellStyle name="20% - Accent6 7 2 2" xfId="591" xr:uid="{00000000-0005-0000-0000-0000EE010000}"/>
    <cellStyle name="20% - Accent6 7 2 2 2" xfId="592" xr:uid="{00000000-0005-0000-0000-0000EF010000}"/>
    <cellStyle name="20% - Accent6 7 2 3" xfId="593" xr:uid="{00000000-0005-0000-0000-0000F0010000}"/>
    <cellStyle name="20% - Accent6 7 2 3 2" xfId="594" xr:uid="{00000000-0005-0000-0000-0000F1010000}"/>
    <cellStyle name="20% - Accent6 7 2 4" xfId="595" xr:uid="{00000000-0005-0000-0000-0000F2010000}"/>
    <cellStyle name="20% - Accent6 7 3" xfId="596" xr:uid="{00000000-0005-0000-0000-0000F3010000}"/>
    <cellStyle name="20% - Accent6 7 3 2" xfId="597" xr:uid="{00000000-0005-0000-0000-0000F4010000}"/>
    <cellStyle name="20% - Accent6 7 4" xfId="598" xr:uid="{00000000-0005-0000-0000-0000F5010000}"/>
    <cellStyle name="20% - Accent6 7 4 2" xfId="599" xr:uid="{00000000-0005-0000-0000-0000F6010000}"/>
    <cellStyle name="20% - Accent6 7 5" xfId="600" xr:uid="{00000000-0005-0000-0000-0000F7010000}"/>
    <cellStyle name="20% - Accent6 8" xfId="601" xr:uid="{00000000-0005-0000-0000-0000F8010000}"/>
    <cellStyle name="20% - Accent6 8 2" xfId="602" xr:uid="{00000000-0005-0000-0000-0000F9010000}"/>
    <cellStyle name="20% - Accent6 8 2 2" xfId="603" xr:uid="{00000000-0005-0000-0000-0000FA010000}"/>
    <cellStyle name="20% - Accent6 8 2 2 2" xfId="604" xr:uid="{00000000-0005-0000-0000-0000FB010000}"/>
    <cellStyle name="20% - Accent6 8 2 3" xfId="605" xr:uid="{00000000-0005-0000-0000-0000FC010000}"/>
    <cellStyle name="20% - Accent6 8 2 3 2" xfId="606" xr:uid="{00000000-0005-0000-0000-0000FD010000}"/>
    <cellStyle name="20% - Accent6 8 2 4" xfId="607" xr:uid="{00000000-0005-0000-0000-0000FE010000}"/>
    <cellStyle name="20% - Accent6 8 3" xfId="608" xr:uid="{00000000-0005-0000-0000-0000FF010000}"/>
    <cellStyle name="20% - Accent6 8 3 2" xfId="609" xr:uid="{00000000-0005-0000-0000-000000020000}"/>
    <cellStyle name="20% - Accent6 8 4" xfId="610" xr:uid="{00000000-0005-0000-0000-000001020000}"/>
    <cellStyle name="20% - Accent6 8 4 2" xfId="611" xr:uid="{00000000-0005-0000-0000-000002020000}"/>
    <cellStyle name="20% - Accent6 8 5" xfId="612" xr:uid="{00000000-0005-0000-0000-000003020000}"/>
    <cellStyle name="20% - Accent6 9" xfId="613" xr:uid="{00000000-0005-0000-0000-000004020000}"/>
    <cellStyle name="20% - Accent6 9 2" xfId="614" xr:uid="{00000000-0005-0000-0000-000005020000}"/>
    <cellStyle name="20% - Accent6 9 2 2" xfId="615" xr:uid="{00000000-0005-0000-0000-000006020000}"/>
    <cellStyle name="20% - Accent6 9 3" xfId="616" xr:uid="{00000000-0005-0000-0000-000007020000}"/>
    <cellStyle name="20% - Accent6 9 3 2" xfId="617" xr:uid="{00000000-0005-0000-0000-000008020000}"/>
    <cellStyle name="20% - Accent6 9 4" xfId="618" xr:uid="{00000000-0005-0000-0000-000009020000}"/>
    <cellStyle name="40% - Accent1 10" xfId="619" xr:uid="{00000000-0005-0000-0000-00000A020000}"/>
    <cellStyle name="40% - Accent1 10 2" xfId="620" xr:uid="{00000000-0005-0000-0000-00000B020000}"/>
    <cellStyle name="40% - Accent1 11" xfId="621" xr:uid="{00000000-0005-0000-0000-00000C020000}"/>
    <cellStyle name="40% - Accent1 11 2" xfId="622" xr:uid="{00000000-0005-0000-0000-00000D020000}"/>
    <cellStyle name="40% - Accent1 12" xfId="623" xr:uid="{00000000-0005-0000-0000-00000E020000}"/>
    <cellStyle name="40% - Accent1 12 2" xfId="624" xr:uid="{00000000-0005-0000-0000-00000F020000}"/>
    <cellStyle name="40% - Accent1 13" xfId="625" xr:uid="{00000000-0005-0000-0000-000010020000}"/>
    <cellStyle name="40% - Accent1 2" xfId="9" xr:uid="{00000000-0005-0000-0000-000011020000}"/>
    <cellStyle name="40% - Accent1 2 2" xfId="2260" xr:uid="{00000000-0005-0000-0000-000012020000}"/>
    <cellStyle name="40% - Accent1 3" xfId="626" xr:uid="{00000000-0005-0000-0000-000013020000}"/>
    <cellStyle name="40% - Accent1 3 2" xfId="627" xr:uid="{00000000-0005-0000-0000-000014020000}"/>
    <cellStyle name="40% - Accent1 3 2 2" xfId="628" xr:uid="{00000000-0005-0000-0000-000015020000}"/>
    <cellStyle name="40% - Accent1 3 2 2 2" xfId="629" xr:uid="{00000000-0005-0000-0000-000016020000}"/>
    <cellStyle name="40% - Accent1 3 2 3" xfId="630" xr:uid="{00000000-0005-0000-0000-000017020000}"/>
    <cellStyle name="40% - Accent1 3 2 3 2" xfId="631" xr:uid="{00000000-0005-0000-0000-000018020000}"/>
    <cellStyle name="40% - Accent1 3 2 4" xfId="632" xr:uid="{00000000-0005-0000-0000-000019020000}"/>
    <cellStyle name="40% - Accent1 3 3" xfId="633" xr:uid="{00000000-0005-0000-0000-00001A020000}"/>
    <cellStyle name="40% - Accent1 3 3 2" xfId="634" xr:uid="{00000000-0005-0000-0000-00001B020000}"/>
    <cellStyle name="40% - Accent1 3 4" xfId="635" xr:uid="{00000000-0005-0000-0000-00001C020000}"/>
    <cellStyle name="40% - Accent1 3 4 2" xfId="636" xr:uid="{00000000-0005-0000-0000-00001D020000}"/>
    <cellStyle name="40% - Accent1 3 5" xfId="637" xr:uid="{00000000-0005-0000-0000-00001E020000}"/>
    <cellStyle name="40% - Accent1 4" xfId="638" xr:uid="{00000000-0005-0000-0000-00001F020000}"/>
    <cellStyle name="40% - Accent1 4 2" xfId="639" xr:uid="{00000000-0005-0000-0000-000020020000}"/>
    <cellStyle name="40% - Accent1 4 2 2" xfId="640" xr:uid="{00000000-0005-0000-0000-000021020000}"/>
    <cellStyle name="40% - Accent1 4 2 2 2" xfId="641" xr:uid="{00000000-0005-0000-0000-000022020000}"/>
    <cellStyle name="40% - Accent1 4 2 3" xfId="642" xr:uid="{00000000-0005-0000-0000-000023020000}"/>
    <cellStyle name="40% - Accent1 4 2 3 2" xfId="643" xr:uid="{00000000-0005-0000-0000-000024020000}"/>
    <cellStyle name="40% - Accent1 4 2 4" xfId="644" xr:uid="{00000000-0005-0000-0000-000025020000}"/>
    <cellStyle name="40% - Accent1 4 3" xfId="645" xr:uid="{00000000-0005-0000-0000-000026020000}"/>
    <cellStyle name="40% - Accent1 4 3 2" xfId="646" xr:uid="{00000000-0005-0000-0000-000027020000}"/>
    <cellStyle name="40% - Accent1 4 4" xfId="647" xr:uid="{00000000-0005-0000-0000-000028020000}"/>
    <cellStyle name="40% - Accent1 4 4 2" xfId="648" xr:uid="{00000000-0005-0000-0000-000029020000}"/>
    <cellStyle name="40% - Accent1 4 5" xfId="649" xr:uid="{00000000-0005-0000-0000-00002A020000}"/>
    <cellStyle name="40% - Accent1 5" xfId="650" xr:uid="{00000000-0005-0000-0000-00002B020000}"/>
    <cellStyle name="40% - Accent1 5 2" xfId="651" xr:uid="{00000000-0005-0000-0000-00002C020000}"/>
    <cellStyle name="40% - Accent1 5 2 2" xfId="652" xr:uid="{00000000-0005-0000-0000-00002D020000}"/>
    <cellStyle name="40% - Accent1 5 2 2 2" xfId="653" xr:uid="{00000000-0005-0000-0000-00002E020000}"/>
    <cellStyle name="40% - Accent1 5 2 3" xfId="654" xr:uid="{00000000-0005-0000-0000-00002F020000}"/>
    <cellStyle name="40% - Accent1 5 2 3 2" xfId="655" xr:uid="{00000000-0005-0000-0000-000030020000}"/>
    <cellStyle name="40% - Accent1 5 2 4" xfId="656" xr:uid="{00000000-0005-0000-0000-000031020000}"/>
    <cellStyle name="40% - Accent1 5 3" xfId="657" xr:uid="{00000000-0005-0000-0000-000032020000}"/>
    <cellStyle name="40% - Accent1 5 3 2" xfId="658" xr:uid="{00000000-0005-0000-0000-000033020000}"/>
    <cellStyle name="40% - Accent1 5 4" xfId="659" xr:uid="{00000000-0005-0000-0000-000034020000}"/>
    <cellStyle name="40% - Accent1 5 4 2" xfId="660" xr:uid="{00000000-0005-0000-0000-000035020000}"/>
    <cellStyle name="40% - Accent1 5 5" xfId="661" xr:uid="{00000000-0005-0000-0000-000036020000}"/>
    <cellStyle name="40% - Accent1 6" xfId="662" xr:uid="{00000000-0005-0000-0000-000037020000}"/>
    <cellStyle name="40% - Accent1 6 2" xfId="663" xr:uid="{00000000-0005-0000-0000-000038020000}"/>
    <cellStyle name="40% - Accent1 6 2 2" xfId="664" xr:uid="{00000000-0005-0000-0000-000039020000}"/>
    <cellStyle name="40% - Accent1 6 2 2 2" xfId="665" xr:uid="{00000000-0005-0000-0000-00003A020000}"/>
    <cellStyle name="40% - Accent1 6 2 3" xfId="666" xr:uid="{00000000-0005-0000-0000-00003B020000}"/>
    <cellStyle name="40% - Accent1 6 2 3 2" xfId="667" xr:uid="{00000000-0005-0000-0000-00003C020000}"/>
    <cellStyle name="40% - Accent1 6 2 4" xfId="668" xr:uid="{00000000-0005-0000-0000-00003D020000}"/>
    <cellStyle name="40% - Accent1 6 3" xfId="669" xr:uid="{00000000-0005-0000-0000-00003E020000}"/>
    <cellStyle name="40% - Accent1 6 3 2" xfId="670" xr:uid="{00000000-0005-0000-0000-00003F020000}"/>
    <cellStyle name="40% - Accent1 6 4" xfId="671" xr:uid="{00000000-0005-0000-0000-000040020000}"/>
    <cellStyle name="40% - Accent1 6 4 2" xfId="672" xr:uid="{00000000-0005-0000-0000-000041020000}"/>
    <cellStyle name="40% - Accent1 6 5" xfId="673" xr:uid="{00000000-0005-0000-0000-000042020000}"/>
    <cellStyle name="40% - Accent1 7" xfId="674" xr:uid="{00000000-0005-0000-0000-000043020000}"/>
    <cellStyle name="40% - Accent1 7 2" xfId="675" xr:uid="{00000000-0005-0000-0000-000044020000}"/>
    <cellStyle name="40% - Accent1 7 2 2" xfId="676" xr:uid="{00000000-0005-0000-0000-000045020000}"/>
    <cellStyle name="40% - Accent1 7 2 2 2" xfId="677" xr:uid="{00000000-0005-0000-0000-000046020000}"/>
    <cellStyle name="40% - Accent1 7 2 3" xfId="678" xr:uid="{00000000-0005-0000-0000-000047020000}"/>
    <cellStyle name="40% - Accent1 7 2 3 2" xfId="679" xr:uid="{00000000-0005-0000-0000-000048020000}"/>
    <cellStyle name="40% - Accent1 7 2 4" xfId="680" xr:uid="{00000000-0005-0000-0000-000049020000}"/>
    <cellStyle name="40% - Accent1 7 3" xfId="681" xr:uid="{00000000-0005-0000-0000-00004A020000}"/>
    <cellStyle name="40% - Accent1 7 3 2" xfId="682" xr:uid="{00000000-0005-0000-0000-00004B020000}"/>
    <cellStyle name="40% - Accent1 7 4" xfId="683" xr:uid="{00000000-0005-0000-0000-00004C020000}"/>
    <cellStyle name="40% - Accent1 7 4 2" xfId="684" xr:uid="{00000000-0005-0000-0000-00004D020000}"/>
    <cellStyle name="40% - Accent1 7 5" xfId="685" xr:uid="{00000000-0005-0000-0000-00004E020000}"/>
    <cellStyle name="40% - Accent1 8" xfId="686" xr:uid="{00000000-0005-0000-0000-00004F020000}"/>
    <cellStyle name="40% - Accent1 8 2" xfId="687" xr:uid="{00000000-0005-0000-0000-000050020000}"/>
    <cellStyle name="40% - Accent1 8 2 2" xfId="688" xr:uid="{00000000-0005-0000-0000-000051020000}"/>
    <cellStyle name="40% - Accent1 8 2 2 2" xfId="689" xr:uid="{00000000-0005-0000-0000-000052020000}"/>
    <cellStyle name="40% - Accent1 8 2 3" xfId="690" xr:uid="{00000000-0005-0000-0000-000053020000}"/>
    <cellStyle name="40% - Accent1 8 2 3 2" xfId="691" xr:uid="{00000000-0005-0000-0000-000054020000}"/>
    <cellStyle name="40% - Accent1 8 2 4" xfId="692" xr:uid="{00000000-0005-0000-0000-000055020000}"/>
    <cellStyle name="40% - Accent1 8 3" xfId="693" xr:uid="{00000000-0005-0000-0000-000056020000}"/>
    <cellStyle name="40% - Accent1 8 3 2" xfId="694" xr:uid="{00000000-0005-0000-0000-000057020000}"/>
    <cellStyle name="40% - Accent1 8 4" xfId="695" xr:uid="{00000000-0005-0000-0000-000058020000}"/>
    <cellStyle name="40% - Accent1 8 4 2" xfId="696" xr:uid="{00000000-0005-0000-0000-000059020000}"/>
    <cellStyle name="40% - Accent1 8 5" xfId="697" xr:uid="{00000000-0005-0000-0000-00005A020000}"/>
    <cellStyle name="40% - Accent1 9" xfId="698" xr:uid="{00000000-0005-0000-0000-00005B020000}"/>
    <cellStyle name="40% - Accent1 9 2" xfId="699" xr:uid="{00000000-0005-0000-0000-00005C020000}"/>
    <cellStyle name="40% - Accent1 9 2 2" xfId="700" xr:uid="{00000000-0005-0000-0000-00005D020000}"/>
    <cellStyle name="40% - Accent1 9 3" xfId="701" xr:uid="{00000000-0005-0000-0000-00005E020000}"/>
    <cellStyle name="40% - Accent1 9 3 2" xfId="702" xr:uid="{00000000-0005-0000-0000-00005F020000}"/>
    <cellStyle name="40% - Accent1 9 4" xfId="703" xr:uid="{00000000-0005-0000-0000-000060020000}"/>
    <cellStyle name="40% - Accent2 10" xfId="704" xr:uid="{00000000-0005-0000-0000-000061020000}"/>
    <cellStyle name="40% - Accent2 10 2" xfId="705" xr:uid="{00000000-0005-0000-0000-000062020000}"/>
    <cellStyle name="40% - Accent2 11" xfId="706" xr:uid="{00000000-0005-0000-0000-000063020000}"/>
    <cellStyle name="40% - Accent2 11 2" xfId="707" xr:uid="{00000000-0005-0000-0000-000064020000}"/>
    <cellStyle name="40% - Accent2 12" xfId="708" xr:uid="{00000000-0005-0000-0000-000065020000}"/>
    <cellStyle name="40% - Accent2 12 2" xfId="709" xr:uid="{00000000-0005-0000-0000-000066020000}"/>
    <cellStyle name="40% - Accent2 13" xfId="710" xr:uid="{00000000-0005-0000-0000-000067020000}"/>
    <cellStyle name="40% - Accent2 2" xfId="10" xr:uid="{00000000-0005-0000-0000-000068020000}"/>
    <cellStyle name="40% - Accent2 2 2" xfId="2261" xr:uid="{00000000-0005-0000-0000-000069020000}"/>
    <cellStyle name="40% - Accent2 3" xfId="711" xr:uid="{00000000-0005-0000-0000-00006A020000}"/>
    <cellStyle name="40% - Accent2 3 2" xfId="712" xr:uid="{00000000-0005-0000-0000-00006B020000}"/>
    <cellStyle name="40% - Accent2 3 2 2" xfId="713" xr:uid="{00000000-0005-0000-0000-00006C020000}"/>
    <cellStyle name="40% - Accent2 3 2 2 2" xfId="714" xr:uid="{00000000-0005-0000-0000-00006D020000}"/>
    <cellStyle name="40% - Accent2 3 2 3" xfId="715" xr:uid="{00000000-0005-0000-0000-00006E020000}"/>
    <cellStyle name="40% - Accent2 3 2 3 2" xfId="716" xr:uid="{00000000-0005-0000-0000-00006F020000}"/>
    <cellStyle name="40% - Accent2 3 2 4" xfId="717" xr:uid="{00000000-0005-0000-0000-000070020000}"/>
    <cellStyle name="40% - Accent2 3 3" xfId="718" xr:uid="{00000000-0005-0000-0000-000071020000}"/>
    <cellStyle name="40% - Accent2 3 3 2" xfId="719" xr:uid="{00000000-0005-0000-0000-000072020000}"/>
    <cellStyle name="40% - Accent2 3 4" xfId="720" xr:uid="{00000000-0005-0000-0000-000073020000}"/>
    <cellStyle name="40% - Accent2 3 4 2" xfId="721" xr:uid="{00000000-0005-0000-0000-000074020000}"/>
    <cellStyle name="40% - Accent2 3 5" xfId="722" xr:uid="{00000000-0005-0000-0000-000075020000}"/>
    <cellStyle name="40% - Accent2 4" xfId="723" xr:uid="{00000000-0005-0000-0000-000076020000}"/>
    <cellStyle name="40% - Accent2 4 2" xfId="724" xr:uid="{00000000-0005-0000-0000-000077020000}"/>
    <cellStyle name="40% - Accent2 4 2 2" xfId="725" xr:uid="{00000000-0005-0000-0000-000078020000}"/>
    <cellStyle name="40% - Accent2 4 2 2 2" xfId="726" xr:uid="{00000000-0005-0000-0000-000079020000}"/>
    <cellStyle name="40% - Accent2 4 2 3" xfId="727" xr:uid="{00000000-0005-0000-0000-00007A020000}"/>
    <cellStyle name="40% - Accent2 4 2 3 2" xfId="728" xr:uid="{00000000-0005-0000-0000-00007B020000}"/>
    <cellStyle name="40% - Accent2 4 2 4" xfId="729" xr:uid="{00000000-0005-0000-0000-00007C020000}"/>
    <cellStyle name="40% - Accent2 4 3" xfId="730" xr:uid="{00000000-0005-0000-0000-00007D020000}"/>
    <cellStyle name="40% - Accent2 4 3 2" xfId="731" xr:uid="{00000000-0005-0000-0000-00007E020000}"/>
    <cellStyle name="40% - Accent2 4 4" xfId="732" xr:uid="{00000000-0005-0000-0000-00007F020000}"/>
    <cellStyle name="40% - Accent2 4 4 2" xfId="733" xr:uid="{00000000-0005-0000-0000-000080020000}"/>
    <cellStyle name="40% - Accent2 4 5" xfId="734" xr:uid="{00000000-0005-0000-0000-000081020000}"/>
    <cellStyle name="40% - Accent2 5" xfId="735" xr:uid="{00000000-0005-0000-0000-000082020000}"/>
    <cellStyle name="40% - Accent2 5 2" xfId="736" xr:uid="{00000000-0005-0000-0000-000083020000}"/>
    <cellStyle name="40% - Accent2 5 2 2" xfId="737" xr:uid="{00000000-0005-0000-0000-000084020000}"/>
    <cellStyle name="40% - Accent2 5 2 2 2" xfId="738" xr:uid="{00000000-0005-0000-0000-000085020000}"/>
    <cellStyle name="40% - Accent2 5 2 3" xfId="739" xr:uid="{00000000-0005-0000-0000-000086020000}"/>
    <cellStyle name="40% - Accent2 5 2 3 2" xfId="740" xr:uid="{00000000-0005-0000-0000-000087020000}"/>
    <cellStyle name="40% - Accent2 5 2 4" xfId="741" xr:uid="{00000000-0005-0000-0000-000088020000}"/>
    <cellStyle name="40% - Accent2 5 3" xfId="742" xr:uid="{00000000-0005-0000-0000-000089020000}"/>
    <cellStyle name="40% - Accent2 5 3 2" xfId="743" xr:uid="{00000000-0005-0000-0000-00008A020000}"/>
    <cellStyle name="40% - Accent2 5 4" xfId="744" xr:uid="{00000000-0005-0000-0000-00008B020000}"/>
    <cellStyle name="40% - Accent2 5 4 2" xfId="745" xr:uid="{00000000-0005-0000-0000-00008C020000}"/>
    <cellStyle name="40% - Accent2 5 5" xfId="746" xr:uid="{00000000-0005-0000-0000-00008D020000}"/>
    <cellStyle name="40% - Accent2 6" xfId="747" xr:uid="{00000000-0005-0000-0000-00008E020000}"/>
    <cellStyle name="40% - Accent2 6 2" xfId="748" xr:uid="{00000000-0005-0000-0000-00008F020000}"/>
    <cellStyle name="40% - Accent2 6 2 2" xfId="749" xr:uid="{00000000-0005-0000-0000-000090020000}"/>
    <cellStyle name="40% - Accent2 6 2 2 2" xfId="750" xr:uid="{00000000-0005-0000-0000-000091020000}"/>
    <cellStyle name="40% - Accent2 6 2 3" xfId="751" xr:uid="{00000000-0005-0000-0000-000092020000}"/>
    <cellStyle name="40% - Accent2 6 2 3 2" xfId="752" xr:uid="{00000000-0005-0000-0000-000093020000}"/>
    <cellStyle name="40% - Accent2 6 2 4" xfId="753" xr:uid="{00000000-0005-0000-0000-000094020000}"/>
    <cellStyle name="40% - Accent2 6 3" xfId="754" xr:uid="{00000000-0005-0000-0000-000095020000}"/>
    <cellStyle name="40% - Accent2 6 3 2" xfId="755" xr:uid="{00000000-0005-0000-0000-000096020000}"/>
    <cellStyle name="40% - Accent2 6 4" xfId="756" xr:uid="{00000000-0005-0000-0000-000097020000}"/>
    <cellStyle name="40% - Accent2 6 4 2" xfId="757" xr:uid="{00000000-0005-0000-0000-000098020000}"/>
    <cellStyle name="40% - Accent2 6 5" xfId="758" xr:uid="{00000000-0005-0000-0000-000099020000}"/>
    <cellStyle name="40% - Accent2 7" xfId="759" xr:uid="{00000000-0005-0000-0000-00009A020000}"/>
    <cellStyle name="40% - Accent2 7 2" xfId="760" xr:uid="{00000000-0005-0000-0000-00009B020000}"/>
    <cellStyle name="40% - Accent2 7 2 2" xfId="761" xr:uid="{00000000-0005-0000-0000-00009C020000}"/>
    <cellStyle name="40% - Accent2 7 2 2 2" xfId="762" xr:uid="{00000000-0005-0000-0000-00009D020000}"/>
    <cellStyle name="40% - Accent2 7 2 3" xfId="763" xr:uid="{00000000-0005-0000-0000-00009E020000}"/>
    <cellStyle name="40% - Accent2 7 2 3 2" xfId="764" xr:uid="{00000000-0005-0000-0000-00009F020000}"/>
    <cellStyle name="40% - Accent2 7 2 4" xfId="765" xr:uid="{00000000-0005-0000-0000-0000A0020000}"/>
    <cellStyle name="40% - Accent2 7 3" xfId="766" xr:uid="{00000000-0005-0000-0000-0000A1020000}"/>
    <cellStyle name="40% - Accent2 7 3 2" xfId="767" xr:uid="{00000000-0005-0000-0000-0000A2020000}"/>
    <cellStyle name="40% - Accent2 7 4" xfId="768" xr:uid="{00000000-0005-0000-0000-0000A3020000}"/>
    <cellStyle name="40% - Accent2 7 4 2" xfId="769" xr:uid="{00000000-0005-0000-0000-0000A4020000}"/>
    <cellStyle name="40% - Accent2 7 5" xfId="770" xr:uid="{00000000-0005-0000-0000-0000A5020000}"/>
    <cellStyle name="40% - Accent2 8" xfId="771" xr:uid="{00000000-0005-0000-0000-0000A6020000}"/>
    <cellStyle name="40% - Accent2 8 2" xfId="772" xr:uid="{00000000-0005-0000-0000-0000A7020000}"/>
    <cellStyle name="40% - Accent2 8 2 2" xfId="773" xr:uid="{00000000-0005-0000-0000-0000A8020000}"/>
    <cellStyle name="40% - Accent2 8 2 2 2" xfId="774" xr:uid="{00000000-0005-0000-0000-0000A9020000}"/>
    <cellStyle name="40% - Accent2 8 2 3" xfId="775" xr:uid="{00000000-0005-0000-0000-0000AA020000}"/>
    <cellStyle name="40% - Accent2 8 2 3 2" xfId="776" xr:uid="{00000000-0005-0000-0000-0000AB020000}"/>
    <cellStyle name="40% - Accent2 8 2 4" xfId="777" xr:uid="{00000000-0005-0000-0000-0000AC020000}"/>
    <cellStyle name="40% - Accent2 8 3" xfId="778" xr:uid="{00000000-0005-0000-0000-0000AD020000}"/>
    <cellStyle name="40% - Accent2 8 3 2" xfId="779" xr:uid="{00000000-0005-0000-0000-0000AE020000}"/>
    <cellStyle name="40% - Accent2 8 4" xfId="780" xr:uid="{00000000-0005-0000-0000-0000AF020000}"/>
    <cellStyle name="40% - Accent2 8 4 2" xfId="781" xr:uid="{00000000-0005-0000-0000-0000B0020000}"/>
    <cellStyle name="40% - Accent2 8 5" xfId="782" xr:uid="{00000000-0005-0000-0000-0000B1020000}"/>
    <cellStyle name="40% - Accent2 9" xfId="783" xr:uid="{00000000-0005-0000-0000-0000B2020000}"/>
    <cellStyle name="40% - Accent2 9 2" xfId="784" xr:uid="{00000000-0005-0000-0000-0000B3020000}"/>
    <cellStyle name="40% - Accent2 9 2 2" xfId="785" xr:uid="{00000000-0005-0000-0000-0000B4020000}"/>
    <cellStyle name="40% - Accent2 9 3" xfId="786" xr:uid="{00000000-0005-0000-0000-0000B5020000}"/>
    <cellStyle name="40% - Accent2 9 3 2" xfId="787" xr:uid="{00000000-0005-0000-0000-0000B6020000}"/>
    <cellStyle name="40% - Accent2 9 4" xfId="788" xr:uid="{00000000-0005-0000-0000-0000B7020000}"/>
    <cellStyle name="40% - Accent3 10" xfId="789" xr:uid="{00000000-0005-0000-0000-0000B8020000}"/>
    <cellStyle name="40% - Accent3 10 2" xfId="790" xr:uid="{00000000-0005-0000-0000-0000B9020000}"/>
    <cellStyle name="40% - Accent3 11" xfId="791" xr:uid="{00000000-0005-0000-0000-0000BA020000}"/>
    <cellStyle name="40% - Accent3 11 2" xfId="792" xr:uid="{00000000-0005-0000-0000-0000BB020000}"/>
    <cellStyle name="40% - Accent3 12" xfId="793" xr:uid="{00000000-0005-0000-0000-0000BC020000}"/>
    <cellStyle name="40% - Accent3 12 2" xfId="794" xr:uid="{00000000-0005-0000-0000-0000BD020000}"/>
    <cellStyle name="40% - Accent3 13" xfId="795" xr:uid="{00000000-0005-0000-0000-0000BE020000}"/>
    <cellStyle name="40% - Accent3 2" xfId="11" xr:uid="{00000000-0005-0000-0000-0000BF020000}"/>
    <cellStyle name="40% - Accent3 2 2" xfId="2262" xr:uid="{00000000-0005-0000-0000-0000C0020000}"/>
    <cellStyle name="40% - Accent3 3" xfId="796" xr:uid="{00000000-0005-0000-0000-0000C1020000}"/>
    <cellStyle name="40% - Accent3 3 2" xfId="797" xr:uid="{00000000-0005-0000-0000-0000C2020000}"/>
    <cellStyle name="40% - Accent3 3 2 2" xfId="798" xr:uid="{00000000-0005-0000-0000-0000C3020000}"/>
    <cellStyle name="40% - Accent3 3 2 2 2" xfId="799" xr:uid="{00000000-0005-0000-0000-0000C4020000}"/>
    <cellStyle name="40% - Accent3 3 2 3" xfId="800" xr:uid="{00000000-0005-0000-0000-0000C5020000}"/>
    <cellStyle name="40% - Accent3 3 2 3 2" xfId="801" xr:uid="{00000000-0005-0000-0000-0000C6020000}"/>
    <cellStyle name="40% - Accent3 3 2 4" xfId="802" xr:uid="{00000000-0005-0000-0000-0000C7020000}"/>
    <cellStyle name="40% - Accent3 3 3" xfId="803" xr:uid="{00000000-0005-0000-0000-0000C8020000}"/>
    <cellStyle name="40% - Accent3 3 3 2" xfId="804" xr:uid="{00000000-0005-0000-0000-0000C9020000}"/>
    <cellStyle name="40% - Accent3 3 4" xfId="805" xr:uid="{00000000-0005-0000-0000-0000CA020000}"/>
    <cellStyle name="40% - Accent3 3 4 2" xfId="806" xr:uid="{00000000-0005-0000-0000-0000CB020000}"/>
    <cellStyle name="40% - Accent3 3 5" xfId="807" xr:uid="{00000000-0005-0000-0000-0000CC020000}"/>
    <cellStyle name="40% - Accent3 4" xfId="808" xr:uid="{00000000-0005-0000-0000-0000CD020000}"/>
    <cellStyle name="40% - Accent3 4 2" xfId="809" xr:uid="{00000000-0005-0000-0000-0000CE020000}"/>
    <cellStyle name="40% - Accent3 4 2 2" xfId="810" xr:uid="{00000000-0005-0000-0000-0000CF020000}"/>
    <cellStyle name="40% - Accent3 4 2 2 2" xfId="811" xr:uid="{00000000-0005-0000-0000-0000D0020000}"/>
    <cellStyle name="40% - Accent3 4 2 3" xfId="812" xr:uid="{00000000-0005-0000-0000-0000D1020000}"/>
    <cellStyle name="40% - Accent3 4 2 3 2" xfId="813" xr:uid="{00000000-0005-0000-0000-0000D2020000}"/>
    <cellStyle name="40% - Accent3 4 2 4" xfId="814" xr:uid="{00000000-0005-0000-0000-0000D3020000}"/>
    <cellStyle name="40% - Accent3 4 3" xfId="815" xr:uid="{00000000-0005-0000-0000-0000D4020000}"/>
    <cellStyle name="40% - Accent3 4 3 2" xfId="816" xr:uid="{00000000-0005-0000-0000-0000D5020000}"/>
    <cellStyle name="40% - Accent3 4 4" xfId="817" xr:uid="{00000000-0005-0000-0000-0000D6020000}"/>
    <cellStyle name="40% - Accent3 4 4 2" xfId="818" xr:uid="{00000000-0005-0000-0000-0000D7020000}"/>
    <cellStyle name="40% - Accent3 4 5" xfId="819" xr:uid="{00000000-0005-0000-0000-0000D8020000}"/>
    <cellStyle name="40% - Accent3 5" xfId="820" xr:uid="{00000000-0005-0000-0000-0000D9020000}"/>
    <cellStyle name="40% - Accent3 5 2" xfId="821" xr:uid="{00000000-0005-0000-0000-0000DA020000}"/>
    <cellStyle name="40% - Accent3 5 2 2" xfId="822" xr:uid="{00000000-0005-0000-0000-0000DB020000}"/>
    <cellStyle name="40% - Accent3 5 2 2 2" xfId="823" xr:uid="{00000000-0005-0000-0000-0000DC020000}"/>
    <cellStyle name="40% - Accent3 5 2 3" xfId="824" xr:uid="{00000000-0005-0000-0000-0000DD020000}"/>
    <cellStyle name="40% - Accent3 5 2 3 2" xfId="825" xr:uid="{00000000-0005-0000-0000-0000DE020000}"/>
    <cellStyle name="40% - Accent3 5 2 4" xfId="826" xr:uid="{00000000-0005-0000-0000-0000DF020000}"/>
    <cellStyle name="40% - Accent3 5 3" xfId="827" xr:uid="{00000000-0005-0000-0000-0000E0020000}"/>
    <cellStyle name="40% - Accent3 5 3 2" xfId="828" xr:uid="{00000000-0005-0000-0000-0000E1020000}"/>
    <cellStyle name="40% - Accent3 5 4" xfId="829" xr:uid="{00000000-0005-0000-0000-0000E2020000}"/>
    <cellStyle name="40% - Accent3 5 4 2" xfId="830" xr:uid="{00000000-0005-0000-0000-0000E3020000}"/>
    <cellStyle name="40% - Accent3 5 5" xfId="831" xr:uid="{00000000-0005-0000-0000-0000E4020000}"/>
    <cellStyle name="40% - Accent3 6" xfId="832" xr:uid="{00000000-0005-0000-0000-0000E5020000}"/>
    <cellStyle name="40% - Accent3 6 2" xfId="833" xr:uid="{00000000-0005-0000-0000-0000E6020000}"/>
    <cellStyle name="40% - Accent3 6 2 2" xfId="834" xr:uid="{00000000-0005-0000-0000-0000E7020000}"/>
    <cellStyle name="40% - Accent3 6 2 2 2" xfId="835" xr:uid="{00000000-0005-0000-0000-0000E8020000}"/>
    <cellStyle name="40% - Accent3 6 2 3" xfId="836" xr:uid="{00000000-0005-0000-0000-0000E9020000}"/>
    <cellStyle name="40% - Accent3 6 2 3 2" xfId="837" xr:uid="{00000000-0005-0000-0000-0000EA020000}"/>
    <cellStyle name="40% - Accent3 6 2 4" xfId="838" xr:uid="{00000000-0005-0000-0000-0000EB020000}"/>
    <cellStyle name="40% - Accent3 6 3" xfId="839" xr:uid="{00000000-0005-0000-0000-0000EC020000}"/>
    <cellStyle name="40% - Accent3 6 3 2" xfId="840" xr:uid="{00000000-0005-0000-0000-0000ED020000}"/>
    <cellStyle name="40% - Accent3 6 4" xfId="841" xr:uid="{00000000-0005-0000-0000-0000EE020000}"/>
    <cellStyle name="40% - Accent3 6 4 2" xfId="842" xr:uid="{00000000-0005-0000-0000-0000EF020000}"/>
    <cellStyle name="40% - Accent3 6 5" xfId="843" xr:uid="{00000000-0005-0000-0000-0000F0020000}"/>
    <cellStyle name="40% - Accent3 7" xfId="844" xr:uid="{00000000-0005-0000-0000-0000F1020000}"/>
    <cellStyle name="40% - Accent3 7 2" xfId="845" xr:uid="{00000000-0005-0000-0000-0000F2020000}"/>
    <cellStyle name="40% - Accent3 7 2 2" xfId="846" xr:uid="{00000000-0005-0000-0000-0000F3020000}"/>
    <cellStyle name="40% - Accent3 7 2 2 2" xfId="847" xr:uid="{00000000-0005-0000-0000-0000F4020000}"/>
    <cellStyle name="40% - Accent3 7 2 3" xfId="848" xr:uid="{00000000-0005-0000-0000-0000F5020000}"/>
    <cellStyle name="40% - Accent3 7 2 3 2" xfId="849" xr:uid="{00000000-0005-0000-0000-0000F6020000}"/>
    <cellStyle name="40% - Accent3 7 2 4" xfId="850" xr:uid="{00000000-0005-0000-0000-0000F7020000}"/>
    <cellStyle name="40% - Accent3 7 3" xfId="851" xr:uid="{00000000-0005-0000-0000-0000F8020000}"/>
    <cellStyle name="40% - Accent3 7 3 2" xfId="852" xr:uid="{00000000-0005-0000-0000-0000F9020000}"/>
    <cellStyle name="40% - Accent3 7 4" xfId="853" xr:uid="{00000000-0005-0000-0000-0000FA020000}"/>
    <cellStyle name="40% - Accent3 7 4 2" xfId="854" xr:uid="{00000000-0005-0000-0000-0000FB020000}"/>
    <cellStyle name="40% - Accent3 7 5" xfId="855" xr:uid="{00000000-0005-0000-0000-0000FC020000}"/>
    <cellStyle name="40% - Accent3 8" xfId="856" xr:uid="{00000000-0005-0000-0000-0000FD020000}"/>
    <cellStyle name="40% - Accent3 8 2" xfId="857" xr:uid="{00000000-0005-0000-0000-0000FE020000}"/>
    <cellStyle name="40% - Accent3 8 2 2" xfId="858" xr:uid="{00000000-0005-0000-0000-0000FF020000}"/>
    <cellStyle name="40% - Accent3 8 2 2 2" xfId="859" xr:uid="{00000000-0005-0000-0000-000000030000}"/>
    <cellStyle name="40% - Accent3 8 2 3" xfId="860" xr:uid="{00000000-0005-0000-0000-000001030000}"/>
    <cellStyle name="40% - Accent3 8 2 3 2" xfId="861" xr:uid="{00000000-0005-0000-0000-000002030000}"/>
    <cellStyle name="40% - Accent3 8 2 4" xfId="862" xr:uid="{00000000-0005-0000-0000-000003030000}"/>
    <cellStyle name="40% - Accent3 8 3" xfId="863" xr:uid="{00000000-0005-0000-0000-000004030000}"/>
    <cellStyle name="40% - Accent3 8 3 2" xfId="864" xr:uid="{00000000-0005-0000-0000-000005030000}"/>
    <cellStyle name="40% - Accent3 8 4" xfId="865" xr:uid="{00000000-0005-0000-0000-000006030000}"/>
    <cellStyle name="40% - Accent3 8 4 2" xfId="866" xr:uid="{00000000-0005-0000-0000-000007030000}"/>
    <cellStyle name="40% - Accent3 8 5" xfId="867" xr:uid="{00000000-0005-0000-0000-000008030000}"/>
    <cellStyle name="40% - Accent3 9" xfId="868" xr:uid="{00000000-0005-0000-0000-000009030000}"/>
    <cellStyle name="40% - Accent3 9 2" xfId="869" xr:uid="{00000000-0005-0000-0000-00000A030000}"/>
    <cellStyle name="40% - Accent3 9 2 2" xfId="870" xr:uid="{00000000-0005-0000-0000-00000B030000}"/>
    <cellStyle name="40% - Accent3 9 3" xfId="871" xr:uid="{00000000-0005-0000-0000-00000C030000}"/>
    <cellStyle name="40% - Accent3 9 3 2" xfId="872" xr:uid="{00000000-0005-0000-0000-00000D030000}"/>
    <cellStyle name="40% - Accent3 9 4" xfId="873" xr:uid="{00000000-0005-0000-0000-00000E030000}"/>
    <cellStyle name="40% - Accent4 10" xfId="874" xr:uid="{00000000-0005-0000-0000-00000F030000}"/>
    <cellStyle name="40% - Accent4 10 2" xfId="875" xr:uid="{00000000-0005-0000-0000-000010030000}"/>
    <cellStyle name="40% - Accent4 11" xfId="876" xr:uid="{00000000-0005-0000-0000-000011030000}"/>
    <cellStyle name="40% - Accent4 11 2" xfId="877" xr:uid="{00000000-0005-0000-0000-000012030000}"/>
    <cellStyle name="40% - Accent4 12" xfId="878" xr:uid="{00000000-0005-0000-0000-000013030000}"/>
    <cellStyle name="40% - Accent4 12 2" xfId="879" xr:uid="{00000000-0005-0000-0000-000014030000}"/>
    <cellStyle name="40% - Accent4 13" xfId="880" xr:uid="{00000000-0005-0000-0000-000015030000}"/>
    <cellStyle name="40% - Accent4 2" xfId="12" xr:uid="{00000000-0005-0000-0000-000016030000}"/>
    <cellStyle name="40% - Accent4 2 2" xfId="2263" xr:uid="{00000000-0005-0000-0000-000017030000}"/>
    <cellStyle name="40% - Accent4 3" xfId="881" xr:uid="{00000000-0005-0000-0000-000018030000}"/>
    <cellStyle name="40% - Accent4 3 2" xfId="882" xr:uid="{00000000-0005-0000-0000-000019030000}"/>
    <cellStyle name="40% - Accent4 3 2 2" xfId="883" xr:uid="{00000000-0005-0000-0000-00001A030000}"/>
    <cellStyle name="40% - Accent4 3 2 2 2" xfId="884" xr:uid="{00000000-0005-0000-0000-00001B030000}"/>
    <cellStyle name="40% - Accent4 3 2 3" xfId="885" xr:uid="{00000000-0005-0000-0000-00001C030000}"/>
    <cellStyle name="40% - Accent4 3 2 3 2" xfId="886" xr:uid="{00000000-0005-0000-0000-00001D030000}"/>
    <cellStyle name="40% - Accent4 3 2 4" xfId="887" xr:uid="{00000000-0005-0000-0000-00001E030000}"/>
    <cellStyle name="40% - Accent4 3 3" xfId="888" xr:uid="{00000000-0005-0000-0000-00001F030000}"/>
    <cellStyle name="40% - Accent4 3 3 2" xfId="889" xr:uid="{00000000-0005-0000-0000-000020030000}"/>
    <cellStyle name="40% - Accent4 3 4" xfId="890" xr:uid="{00000000-0005-0000-0000-000021030000}"/>
    <cellStyle name="40% - Accent4 3 4 2" xfId="891" xr:uid="{00000000-0005-0000-0000-000022030000}"/>
    <cellStyle name="40% - Accent4 3 5" xfId="892" xr:uid="{00000000-0005-0000-0000-000023030000}"/>
    <cellStyle name="40% - Accent4 4" xfId="893" xr:uid="{00000000-0005-0000-0000-000024030000}"/>
    <cellStyle name="40% - Accent4 4 2" xfId="894" xr:uid="{00000000-0005-0000-0000-000025030000}"/>
    <cellStyle name="40% - Accent4 4 2 2" xfId="895" xr:uid="{00000000-0005-0000-0000-000026030000}"/>
    <cellStyle name="40% - Accent4 4 2 2 2" xfId="896" xr:uid="{00000000-0005-0000-0000-000027030000}"/>
    <cellStyle name="40% - Accent4 4 2 3" xfId="897" xr:uid="{00000000-0005-0000-0000-000028030000}"/>
    <cellStyle name="40% - Accent4 4 2 3 2" xfId="898" xr:uid="{00000000-0005-0000-0000-000029030000}"/>
    <cellStyle name="40% - Accent4 4 2 4" xfId="899" xr:uid="{00000000-0005-0000-0000-00002A030000}"/>
    <cellStyle name="40% - Accent4 4 3" xfId="900" xr:uid="{00000000-0005-0000-0000-00002B030000}"/>
    <cellStyle name="40% - Accent4 4 3 2" xfId="901" xr:uid="{00000000-0005-0000-0000-00002C030000}"/>
    <cellStyle name="40% - Accent4 4 4" xfId="902" xr:uid="{00000000-0005-0000-0000-00002D030000}"/>
    <cellStyle name="40% - Accent4 4 4 2" xfId="903" xr:uid="{00000000-0005-0000-0000-00002E030000}"/>
    <cellStyle name="40% - Accent4 4 5" xfId="904" xr:uid="{00000000-0005-0000-0000-00002F030000}"/>
    <cellStyle name="40% - Accent4 5" xfId="905" xr:uid="{00000000-0005-0000-0000-000030030000}"/>
    <cellStyle name="40% - Accent4 5 2" xfId="906" xr:uid="{00000000-0005-0000-0000-000031030000}"/>
    <cellStyle name="40% - Accent4 5 2 2" xfId="907" xr:uid="{00000000-0005-0000-0000-000032030000}"/>
    <cellStyle name="40% - Accent4 5 2 2 2" xfId="908" xr:uid="{00000000-0005-0000-0000-000033030000}"/>
    <cellStyle name="40% - Accent4 5 2 3" xfId="909" xr:uid="{00000000-0005-0000-0000-000034030000}"/>
    <cellStyle name="40% - Accent4 5 2 3 2" xfId="910" xr:uid="{00000000-0005-0000-0000-000035030000}"/>
    <cellStyle name="40% - Accent4 5 2 4" xfId="911" xr:uid="{00000000-0005-0000-0000-000036030000}"/>
    <cellStyle name="40% - Accent4 5 3" xfId="912" xr:uid="{00000000-0005-0000-0000-000037030000}"/>
    <cellStyle name="40% - Accent4 5 3 2" xfId="913" xr:uid="{00000000-0005-0000-0000-000038030000}"/>
    <cellStyle name="40% - Accent4 5 4" xfId="914" xr:uid="{00000000-0005-0000-0000-000039030000}"/>
    <cellStyle name="40% - Accent4 5 4 2" xfId="915" xr:uid="{00000000-0005-0000-0000-00003A030000}"/>
    <cellStyle name="40% - Accent4 5 5" xfId="916" xr:uid="{00000000-0005-0000-0000-00003B030000}"/>
    <cellStyle name="40% - Accent4 6" xfId="917" xr:uid="{00000000-0005-0000-0000-00003C030000}"/>
    <cellStyle name="40% - Accent4 6 2" xfId="918" xr:uid="{00000000-0005-0000-0000-00003D030000}"/>
    <cellStyle name="40% - Accent4 6 2 2" xfId="919" xr:uid="{00000000-0005-0000-0000-00003E030000}"/>
    <cellStyle name="40% - Accent4 6 2 2 2" xfId="920" xr:uid="{00000000-0005-0000-0000-00003F030000}"/>
    <cellStyle name="40% - Accent4 6 2 3" xfId="921" xr:uid="{00000000-0005-0000-0000-000040030000}"/>
    <cellStyle name="40% - Accent4 6 2 3 2" xfId="922" xr:uid="{00000000-0005-0000-0000-000041030000}"/>
    <cellStyle name="40% - Accent4 6 2 4" xfId="923" xr:uid="{00000000-0005-0000-0000-000042030000}"/>
    <cellStyle name="40% - Accent4 6 3" xfId="924" xr:uid="{00000000-0005-0000-0000-000043030000}"/>
    <cellStyle name="40% - Accent4 6 3 2" xfId="925" xr:uid="{00000000-0005-0000-0000-000044030000}"/>
    <cellStyle name="40% - Accent4 6 4" xfId="926" xr:uid="{00000000-0005-0000-0000-000045030000}"/>
    <cellStyle name="40% - Accent4 6 4 2" xfId="927" xr:uid="{00000000-0005-0000-0000-000046030000}"/>
    <cellStyle name="40% - Accent4 6 5" xfId="928" xr:uid="{00000000-0005-0000-0000-000047030000}"/>
    <cellStyle name="40% - Accent4 7" xfId="929" xr:uid="{00000000-0005-0000-0000-000048030000}"/>
    <cellStyle name="40% - Accent4 7 2" xfId="930" xr:uid="{00000000-0005-0000-0000-000049030000}"/>
    <cellStyle name="40% - Accent4 7 2 2" xfId="931" xr:uid="{00000000-0005-0000-0000-00004A030000}"/>
    <cellStyle name="40% - Accent4 7 2 2 2" xfId="932" xr:uid="{00000000-0005-0000-0000-00004B030000}"/>
    <cellStyle name="40% - Accent4 7 2 3" xfId="933" xr:uid="{00000000-0005-0000-0000-00004C030000}"/>
    <cellStyle name="40% - Accent4 7 2 3 2" xfId="934" xr:uid="{00000000-0005-0000-0000-00004D030000}"/>
    <cellStyle name="40% - Accent4 7 2 4" xfId="935" xr:uid="{00000000-0005-0000-0000-00004E030000}"/>
    <cellStyle name="40% - Accent4 7 3" xfId="936" xr:uid="{00000000-0005-0000-0000-00004F030000}"/>
    <cellStyle name="40% - Accent4 7 3 2" xfId="937" xr:uid="{00000000-0005-0000-0000-000050030000}"/>
    <cellStyle name="40% - Accent4 7 4" xfId="938" xr:uid="{00000000-0005-0000-0000-000051030000}"/>
    <cellStyle name="40% - Accent4 7 4 2" xfId="939" xr:uid="{00000000-0005-0000-0000-000052030000}"/>
    <cellStyle name="40% - Accent4 7 5" xfId="940" xr:uid="{00000000-0005-0000-0000-000053030000}"/>
    <cellStyle name="40% - Accent4 8" xfId="941" xr:uid="{00000000-0005-0000-0000-000054030000}"/>
    <cellStyle name="40% - Accent4 8 2" xfId="942" xr:uid="{00000000-0005-0000-0000-000055030000}"/>
    <cellStyle name="40% - Accent4 8 2 2" xfId="943" xr:uid="{00000000-0005-0000-0000-000056030000}"/>
    <cellStyle name="40% - Accent4 8 2 2 2" xfId="944" xr:uid="{00000000-0005-0000-0000-000057030000}"/>
    <cellStyle name="40% - Accent4 8 2 3" xfId="945" xr:uid="{00000000-0005-0000-0000-000058030000}"/>
    <cellStyle name="40% - Accent4 8 2 3 2" xfId="946" xr:uid="{00000000-0005-0000-0000-000059030000}"/>
    <cellStyle name="40% - Accent4 8 2 4" xfId="947" xr:uid="{00000000-0005-0000-0000-00005A030000}"/>
    <cellStyle name="40% - Accent4 8 3" xfId="948" xr:uid="{00000000-0005-0000-0000-00005B030000}"/>
    <cellStyle name="40% - Accent4 8 3 2" xfId="949" xr:uid="{00000000-0005-0000-0000-00005C030000}"/>
    <cellStyle name="40% - Accent4 8 4" xfId="950" xr:uid="{00000000-0005-0000-0000-00005D030000}"/>
    <cellStyle name="40% - Accent4 8 4 2" xfId="951" xr:uid="{00000000-0005-0000-0000-00005E030000}"/>
    <cellStyle name="40% - Accent4 8 5" xfId="952" xr:uid="{00000000-0005-0000-0000-00005F030000}"/>
    <cellStyle name="40% - Accent4 9" xfId="953" xr:uid="{00000000-0005-0000-0000-000060030000}"/>
    <cellStyle name="40% - Accent4 9 2" xfId="954" xr:uid="{00000000-0005-0000-0000-000061030000}"/>
    <cellStyle name="40% - Accent4 9 2 2" xfId="955" xr:uid="{00000000-0005-0000-0000-000062030000}"/>
    <cellStyle name="40% - Accent4 9 3" xfId="956" xr:uid="{00000000-0005-0000-0000-000063030000}"/>
    <cellStyle name="40% - Accent4 9 3 2" xfId="957" xr:uid="{00000000-0005-0000-0000-000064030000}"/>
    <cellStyle name="40% - Accent4 9 4" xfId="958" xr:uid="{00000000-0005-0000-0000-000065030000}"/>
    <cellStyle name="40% - Accent5 10" xfId="959" xr:uid="{00000000-0005-0000-0000-000066030000}"/>
    <cellStyle name="40% - Accent5 10 2" xfId="960" xr:uid="{00000000-0005-0000-0000-000067030000}"/>
    <cellStyle name="40% - Accent5 11" xfId="961" xr:uid="{00000000-0005-0000-0000-000068030000}"/>
    <cellStyle name="40% - Accent5 11 2" xfId="962" xr:uid="{00000000-0005-0000-0000-000069030000}"/>
    <cellStyle name="40% - Accent5 12" xfId="963" xr:uid="{00000000-0005-0000-0000-00006A030000}"/>
    <cellStyle name="40% - Accent5 12 2" xfId="964" xr:uid="{00000000-0005-0000-0000-00006B030000}"/>
    <cellStyle name="40% - Accent5 13" xfId="965" xr:uid="{00000000-0005-0000-0000-00006C030000}"/>
    <cellStyle name="40% - Accent5 2" xfId="13" xr:uid="{00000000-0005-0000-0000-00006D030000}"/>
    <cellStyle name="40% - Accent5 2 2" xfId="2264" xr:uid="{00000000-0005-0000-0000-00006E030000}"/>
    <cellStyle name="40% - Accent5 3" xfId="966" xr:uid="{00000000-0005-0000-0000-00006F030000}"/>
    <cellStyle name="40% - Accent5 3 2" xfId="967" xr:uid="{00000000-0005-0000-0000-000070030000}"/>
    <cellStyle name="40% - Accent5 3 2 2" xfId="968" xr:uid="{00000000-0005-0000-0000-000071030000}"/>
    <cellStyle name="40% - Accent5 3 2 2 2" xfId="969" xr:uid="{00000000-0005-0000-0000-000072030000}"/>
    <cellStyle name="40% - Accent5 3 2 3" xfId="970" xr:uid="{00000000-0005-0000-0000-000073030000}"/>
    <cellStyle name="40% - Accent5 3 2 3 2" xfId="971" xr:uid="{00000000-0005-0000-0000-000074030000}"/>
    <cellStyle name="40% - Accent5 3 2 4" xfId="972" xr:uid="{00000000-0005-0000-0000-000075030000}"/>
    <cellStyle name="40% - Accent5 3 3" xfId="973" xr:uid="{00000000-0005-0000-0000-000076030000}"/>
    <cellStyle name="40% - Accent5 3 3 2" xfId="974" xr:uid="{00000000-0005-0000-0000-000077030000}"/>
    <cellStyle name="40% - Accent5 3 4" xfId="975" xr:uid="{00000000-0005-0000-0000-000078030000}"/>
    <cellStyle name="40% - Accent5 3 4 2" xfId="976" xr:uid="{00000000-0005-0000-0000-000079030000}"/>
    <cellStyle name="40% - Accent5 3 5" xfId="977" xr:uid="{00000000-0005-0000-0000-00007A030000}"/>
    <cellStyle name="40% - Accent5 4" xfId="978" xr:uid="{00000000-0005-0000-0000-00007B030000}"/>
    <cellStyle name="40% - Accent5 4 2" xfId="979" xr:uid="{00000000-0005-0000-0000-00007C030000}"/>
    <cellStyle name="40% - Accent5 4 2 2" xfId="980" xr:uid="{00000000-0005-0000-0000-00007D030000}"/>
    <cellStyle name="40% - Accent5 4 2 2 2" xfId="981" xr:uid="{00000000-0005-0000-0000-00007E030000}"/>
    <cellStyle name="40% - Accent5 4 2 3" xfId="982" xr:uid="{00000000-0005-0000-0000-00007F030000}"/>
    <cellStyle name="40% - Accent5 4 2 3 2" xfId="983" xr:uid="{00000000-0005-0000-0000-000080030000}"/>
    <cellStyle name="40% - Accent5 4 2 4" xfId="984" xr:uid="{00000000-0005-0000-0000-000081030000}"/>
    <cellStyle name="40% - Accent5 4 3" xfId="985" xr:uid="{00000000-0005-0000-0000-000082030000}"/>
    <cellStyle name="40% - Accent5 4 3 2" xfId="986" xr:uid="{00000000-0005-0000-0000-000083030000}"/>
    <cellStyle name="40% - Accent5 4 4" xfId="987" xr:uid="{00000000-0005-0000-0000-000084030000}"/>
    <cellStyle name="40% - Accent5 4 4 2" xfId="988" xr:uid="{00000000-0005-0000-0000-000085030000}"/>
    <cellStyle name="40% - Accent5 4 5" xfId="989" xr:uid="{00000000-0005-0000-0000-000086030000}"/>
    <cellStyle name="40% - Accent5 5" xfId="990" xr:uid="{00000000-0005-0000-0000-000087030000}"/>
    <cellStyle name="40% - Accent5 5 2" xfId="991" xr:uid="{00000000-0005-0000-0000-000088030000}"/>
    <cellStyle name="40% - Accent5 5 2 2" xfId="992" xr:uid="{00000000-0005-0000-0000-000089030000}"/>
    <cellStyle name="40% - Accent5 5 2 2 2" xfId="993" xr:uid="{00000000-0005-0000-0000-00008A030000}"/>
    <cellStyle name="40% - Accent5 5 2 3" xfId="994" xr:uid="{00000000-0005-0000-0000-00008B030000}"/>
    <cellStyle name="40% - Accent5 5 2 3 2" xfId="995" xr:uid="{00000000-0005-0000-0000-00008C030000}"/>
    <cellStyle name="40% - Accent5 5 2 4" xfId="996" xr:uid="{00000000-0005-0000-0000-00008D030000}"/>
    <cellStyle name="40% - Accent5 5 3" xfId="997" xr:uid="{00000000-0005-0000-0000-00008E030000}"/>
    <cellStyle name="40% - Accent5 5 3 2" xfId="998" xr:uid="{00000000-0005-0000-0000-00008F030000}"/>
    <cellStyle name="40% - Accent5 5 4" xfId="999" xr:uid="{00000000-0005-0000-0000-000090030000}"/>
    <cellStyle name="40% - Accent5 5 4 2" xfId="1000" xr:uid="{00000000-0005-0000-0000-000091030000}"/>
    <cellStyle name="40% - Accent5 5 5" xfId="1001" xr:uid="{00000000-0005-0000-0000-000092030000}"/>
    <cellStyle name="40% - Accent5 6" xfId="1002" xr:uid="{00000000-0005-0000-0000-000093030000}"/>
    <cellStyle name="40% - Accent5 6 2" xfId="1003" xr:uid="{00000000-0005-0000-0000-000094030000}"/>
    <cellStyle name="40% - Accent5 6 2 2" xfId="1004" xr:uid="{00000000-0005-0000-0000-000095030000}"/>
    <cellStyle name="40% - Accent5 6 2 2 2" xfId="1005" xr:uid="{00000000-0005-0000-0000-000096030000}"/>
    <cellStyle name="40% - Accent5 6 2 3" xfId="1006" xr:uid="{00000000-0005-0000-0000-000097030000}"/>
    <cellStyle name="40% - Accent5 6 2 3 2" xfId="1007" xr:uid="{00000000-0005-0000-0000-000098030000}"/>
    <cellStyle name="40% - Accent5 6 2 4" xfId="1008" xr:uid="{00000000-0005-0000-0000-000099030000}"/>
    <cellStyle name="40% - Accent5 6 3" xfId="1009" xr:uid="{00000000-0005-0000-0000-00009A030000}"/>
    <cellStyle name="40% - Accent5 6 3 2" xfId="1010" xr:uid="{00000000-0005-0000-0000-00009B030000}"/>
    <cellStyle name="40% - Accent5 6 4" xfId="1011" xr:uid="{00000000-0005-0000-0000-00009C030000}"/>
    <cellStyle name="40% - Accent5 6 4 2" xfId="1012" xr:uid="{00000000-0005-0000-0000-00009D030000}"/>
    <cellStyle name="40% - Accent5 6 5" xfId="1013" xr:uid="{00000000-0005-0000-0000-00009E030000}"/>
    <cellStyle name="40% - Accent5 7" xfId="1014" xr:uid="{00000000-0005-0000-0000-00009F030000}"/>
    <cellStyle name="40% - Accent5 7 2" xfId="1015" xr:uid="{00000000-0005-0000-0000-0000A0030000}"/>
    <cellStyle name="40% - Accent5 7 2 2" xfId="1016" xr:uid="{00000000-0005-0000-0000-0000A1030000}"/>
    <cellStyle name="40% - Accent5 7 2 2 2" xfId="1017" xr:uid="{00000000-0005-0000-0000-0000A2030000}"/>
    <cellStyle name="40% - Accent5 7 2 3" xfId="1018" xr:uid="{00000000-0005-0000-0000-0000A3030000}"/>
    <cellStyle name="40% - Accent5 7 2 3 2" xfId="1019" xr:uid="{00000000-0005-0000-0000-0000A4030000}"/>
    <cellStyle name="40% - Accent5 7 2 4" xfId="1020" xr:uid="{00000000-0005-0000-0000-0000A5030000}"/>
    <cellStyle name="40% - Accent5 7 3" xfId="1021" xr:uid="{00000000-0005-0000-0000-0000A6030000}"/>
    <cellStyle name="40% - Accent5 7 3 2" xfId="1022" xr:uid="{00000000-0005-0000-0000-0000A7030000}"/>
    <cellStyle name="40% - Accent5 7 4" xfId="1023" xr:uid="{00000000-0005-0000-0000-0000A8030000}"/>
    <cellStyle name="40% - Accent5 7 4 2" xfId="1024" xr:uid="{00000000-0005-0000-0000-0000A9030000}"/>
    <cellStyle name="40% - Accent5 7 5" xfId="1025" xr:uid="{00000000-0005-0000-0000-0000AA030000}"/>
    <cellStyle name="40% - Accent5 8" xfId="1026" xr:uid="{00000000-0005-0000-0000-0000AB030000}"/>
    <cellStyle name="40% - Accent5 8 2" xfId="1027" xr:uid="{00000000-0005-0000-0000-0000AC030000}"/>
    <cellStyle name="40% - Accent5 8 2 2" xfId="1028" xr:uid="{00000000-0005-0000-0000-0000AD030000}"/>
    <cellStyle name="40% - Accent5 8 2 2 2" xfId="1029" xr:uid="{00000000-0005-0000-0000-0000AE030000}"/>
    <cellStyle name="40% - Accent5 8 2 3" xfId="1030" xr:uid="{00000000-0005-0000-0000-0000AF030000}"/>
    <cellStyle name="40% - Accent5 8 2 3 2" xfId="1031" xr:uid="{00000000-0005-0000-0000-0000B0030000}"/>
    <cellStyle name="40% - Accent5 8 2 4" xfId="1032" xr:uid="{00000000-0005-0000-0000-0000B1030000}"/>
    <cellStyle name="40% - Accent5 8 3" xfId="1033" xr:uid="{00000000-0005-0000-0000-0000B2030000}"/>
    <cellStyle name="40% - Accent5 8 3 2" xfId="1034" xr:uid="{00000000-0005-0000-0000-0000B3030000}"/>
    <cellStyle name="40% - Accent5 8 4" xfId="1035" xr:uid="{00000000-0005-0000-0000-0000B4030000}"/>
    <cellStyle name="40% - Accent5 8 4 2" xfId="1036" xr:uid="{00000000-0005-0000-0000-0000B5030000}"/>
    <cellStyle name="40% - Accent5 8 5" xfId="1037" xr:uid="{00000000-0005-0000-0000-0000B6030000}"/>
    <cellStyle name="40% - Accent5 9" xfId="1038" xr:uid="{00000000-0005-0000-0000-0000B7030000}"/>
    <cellStyle name="40% - Accent5 9 2" xfId="1039" xr:uid="{00000000-0005-0000-0000-0000B8030000}"/>
    <cellStyle name="40% - Accent5 9 2 2" xfId="1040" xr:uid="{00000000-0005-0000-0000-0000B9030000}"/>
    <cellStyle name="40% - Accent5 9 3" xfId="1041" xr:uid="{00000000-0005-0000-0000-0000BA030000}"/>
    <cellStyle name="40% - Accent5 9 3 2" xfId="1042" xr:uid="{00000000-0005-0000-0000-0000BB030000}"/>
    <cellStyle name="40% - Accent5 9 4" xfId="1043" xr:uid="{00000000-0005-0000-0000-0000BC030000}"/>
    <cellStyle name="40% - Accent6 10" xfId="1044" xr:uid="{00000000-0005-0000-0000-0000BD030000}"/>
    <cellStyle name="40% - Accent6 10 2" xfId="1045" xr:uid="{00000000-0005-0000-0000-0000BE030000}"/>
    <cellStyle name="40% - Accent6 11" xfId="1046" xr:uid="{00000000-0005-0000-0000-0000BF030000}"/>
    <cellStyle name="40% - Accent6 11 2" xfId="1047" xr:uid="{00000000-0005-0000-0000-0000C0030000}"/>
    <cellStyle name="40% - Accent6 12" xfId="1048" xr:uid="{00000000-0005-0000-0000-0000C1030000}"/>
    <cellStyle name="40% - Accent6 12 2" xfId="1049" xr:uid="{00000000-0005-0000-0000-0000C2030000}"/>
    <cellStyle name="40% - Accent6 13" xfId="1050" xr:uid="{00000000-0005-0000-0000-0000C3030000}"/>
    <cellStyle name="40% - Accent6 2" xfId="14" xr:uid="{00000000-0005-0000-0000-0000C4030000}"/>
    <cellStyle name="40% - Accent6 2 2" xfId="2265" xr:uid="{00000000-0005-0000-0000-0000C5030000}"/>
    <cellStyle name="40% - Accent6 3" xfId="1051" xr:uid="{00000000-0005-0000-0000-0000C6030000}"/>
    <cellStyle name="40% - Accent6 3 2" xfId="1052" xr:uid="{00000000-0005-0000-0000-0000C7030000}"/>
    <cellStyle name="40% - Accent6 3 2 2" xfId="1053" xr:uid="{00000000-0005-0000-0000-0000C8030000}"/>
    <cellStyle name="40% - Accent6 3 2 2 2" xfId="1054" xr:uid="{00000000-0005-0000-0000-0000C9030000}"/>
    <cellStyle name="40% - Accent6 3 2 3" xfId="1055" xr:uid="{00000000-0005-0000-0000-0000CA030000}"/>
    <cellStyle name="40% - Accent6 3 2 3 2" xfId="1056" xr:uid="{00000000-0005-0000-0000-0000CB030000}"/>
    <cellStyle name="40% - Accent6 3 2 4" xfId="1057" xr:uid="{00000000-0005-0000-0000-0000CC030000}"/>
    <cellStyle name="40% - Accent6 3 3" xfId="1058" xr:uid="{00000000-0005-0000-0000-0000CD030000}"/>
    <cellStyle name="40% - Accent6 3 3 2" xfId="1059" xr:uid="{00000000-0005-0000-0000-0000CE030000}"/>
    <cellStyle name="40% - Accent6 3 4" xfId="1060" xr:uid="{00000000-0005-0000-0000-0000CF030000}"/>
    <cellStyle name="40% - Accent6 3 4 2" xfId="1061" xr:uid="{00000000-0005-0000-0000-0000D0030000}"/>
    <cellStyle name="40% - Accent6 3 5" xfId="1062" xr:uid="{00000000-0005-0000-0000-0000D1030000}"/>
    <cellStyle name="40% - Accent6 4" xfId="1063" xr:uid="{00000000-0005-0000-0000-0000D2030000}"/>
    <cellStyle name="40% - Accent6 4 2" xfId="1064" xr:uid="{00000000-0005-0000-0000-0000D3030000}"/>
    <cellStyle name="40% - Accent6 4 2 2" xfId="1065" xr:uid="{00000000-0005-0000-0000-0000D4030000}"/>
    <cellStyle name="40% - Accent6 4 2 2 2" xfId="1066" xr:uid="{00000000-0005-0000-0000-0000D5030000}"/>
    <cellStyle name="40% - Accent6 4 2 3" xfId="1067" xr:uid="{00000000-0005-0000-0000-0000D6030000}"/>
    <cellStyle name="40% - Accent6 4 2 3 2" xfId="1068" xr:uid="{00000000-0005-0000-0000-0000D7030000}"/>
    <cellStyle name="40% - Accent6 4 2 4" xfId="1069" xr:uid="{00000000-0005-0000-0000-0000D8030000}"/>
    <cellStyle name="40% - Accent6 4 3" xfId="1070" xr:uid="{00000000-0005-0000-0000-0000D9030000}"/>
    <cellStyle name="40% - Accent6 4 3 2" xfId="1071" xr:uid="{00000000-0005-0000-0000-0000DA030000}"/>
    <cellStyle name="40% - Accent6 4 4" xfId="1072" xr:uid="{00000000-0005-0000-0000-0000DB030000}"/>
    <cellStyle name="40% - Accent6 4 4 2" xfId="1073" xr:uid="{00000000-0005-0000-0000-0000DC030000}"/>
    <cellStyle name="40% - Accent6 4 5" xfId="1074" xr:uid="{00000000-0005-0000-0000-0000DD030000}"/>
    <cellStyle name="40% - Accent6 5" xfId="1075" xr:uid="{00000000-0005-0000-0000-0000DE030000}"/>
    <cellStyle name="40% - Accent6 5 2" xfId="1076" xr:uid="{00000000-0005-0000-0000-0000DF030000}"/>
    <cellStyle name="40% - Accent6 5 2 2" xfId="1077" xr:uid="{00000000-0005-0000-0000-0000E0030000}"/>
    <cellStyle name="40% - Accent6 5 2 2 2" xfId="1078" xr:uid="{00000000-0005-0000-0000-0000E1030000}"/>
    <cellStyle name="40% - Accent6 5 2 3" xfId="1079" xr:uid="{00000000-0005-0000-0000-0000E2030000}"/>
    <cellStyle name="40% - Accent6 5 2 3 2" xfId="1080" xr:uid="{00000000-0005-0000-0000-0000E3030000}"/>
    <cellStyle name="40% - Accent6 5 2 4" xfId="1081" xr:uid="{00000000-0005-0000-0000-0000E4030000}"/>
    <cellStyle name="40% - Accent6 5 3" xfId="1082" xr:uid="{00000000-0005-0000-0000-0000E5030000}"/>
    <cellStyle name="40% - Accent6 5 3 2" xfId="1083" xr:uid="{00000000-0005-0000-0000-0000E6030000}"/>
    <cellStyle name="40% - Accent6 5 4" xfId="1084" xr:uid="{00000000-0005-0000-0000-0000E7030000}"/>
    <cellStyle name="40% - Accent6 5 4 2" xfId="1085" xr:uid="{00000000-0005-0000-0000-0000E8030000}"/>
    <cellStyle name="40% - Accent6 5 5" xfId="1086" xr:uid="{00000000-0005-0000-0000-0000E9030000}"/>
    <cellStyle name="40% - Accent6 6" xfId="1087" xr:uid="{00000000-0005-0000-0000-0000EA030000}"/>
    <cellStyle name="40% - Accent6 6 2" xfId="1088" xr:uid="{00000000-0005-0000-0000-0000EB030000}"/>
    <cellStyle name="40% - Accent6 6 2 2" xfId="1089" xr:uid="{00000000-0005-0000-0000-0000EC030000}"/>
    <cellStyle name="40% - Accent6 6 2 2 2" xfId="1090" xr:uid="{00000000-0005-0000-0000-0000ED030000}"/>
    <cellStyle name="40% - Accent6 6 2 3" xfId="1091" xr:uid="{00000000-0005-0000-0000-0000EE030000}"/>
    <cellStyle name="40% - Accent6 6 2 3 2" xfId="1092" xr:uid="{00000000-0005-0000-0000-0000EF030000}"/>
    <cellStyle name="40% - Accent6 6 2 4" xfId="1093" xr:uid="{00000000-0005-0000-0000-0000F0030000}"/>
    <cellStyle name="40% - Accent6 6 3" xfId="1094" xr:uid="{00000000-0005-0000-0000-0000F1030000}"/>
    <cellStyle name="40% - Accent6 6 3 2" xfId="1095" xr:uid="{00000000-0005-0000-0000-0000F2030000}"/>
    <cellStyle name="40% - Accent6 6 4" xfId="1096" xr:uid="{00000000-0005-0000-0000-0000F3030000}"/>
    <cellStyle name="40% - Accent6 6 4 2" xfId="1097" xr:uid="{00000000-0005-0000-0000-0000F4030000}"/>
    <cellStyle name="40% - Accent6 6 5" xfId="1098" xr:uid="{00000000-0005-0000-0000-0000F5030000}"/>
    <cellStyle name="40% - Accent6 7" xfId="1099" xr:uid="{00000000-0005-0000-0000-0000F6030000}"/>
    <cellStyle name="40% - Accent6 7 2" xfId="1100" xr:uid="{00000000-0005-0000-0000-0000F7030000}"/>
    <cellStyle name="40% - Accent6 7 2 2" xfId="1101" xr:uid="{00000000-0005-0000-0000-0000F8030000}"/>
    <cellStyle name="40% - Accent6 7 2 2 2" xfId="1102" xr:uid="{00000000-0005-0000-0000-0000F9030000}"/>
    <cellStyle name="40% - Accent6 7 2 3" xfId="1103" xr:uid="{00000000-0005-0000-0000-0000FA030000}"/>
    <cellStyle name="40% - Accent6 7 2 3 2" xfId="1104" xr:uid="{00000000-0005-0000-0000-0000FB030000}"/>
    <cellStyle name="40% - Accent6 7 2 4" xfId="1105" xr:uid="{00000000-0005-0000-0000-0000FC030000}"/>
    <cellStyle name="40% - Accent6 7 3" xfId="1106" xr:uid="{00000000-0005-0000-0000-0000FD030000}"/>
    <cellStyle name="40% - Accent6 7 3 2" xfId="1107" xr:uid="{00000000-0005-0000-0000-0000FE030000}"/>
    <cellStyle name="40% - Accent6 7 4" xfId="1108" xr:uid="{00000000-0005-0000-0000-0000FF030000}"/>
    <cellStyle name="40% - Accent6 7 4 2" xfId="1109" xr:uid="{00000000-0005-0000-0000-000000040000}"/>
    <cellStyle name="40% - Accent6 7 5" xfId="1110" xr:uid="{00000000-0005-0000-0000-000001040000}"/>
    <cellStyle name="40% - Accent6 8" xfId="1111" xr:uid="{00000000-0005-0000-0000-000002040000}"/>
    <cellStyle name="40% - Accent6 8 2" xfId="1112" xr:uid="{00000000-0005-0000-0000-000003040000}"/>
    <cellStyle name="40% - Accent6 8 2 2" xfId="1113" xr:uid="{00000000-0005-0000-0000-000004040000}"/>
    <cellStyle name="40% - Accent6 8 2 2 2" xfId="1114" xr:uid="{00000000-0005-0000-0000-000005040000}"/>
    <cellStyle name="40% - Accent6 8 2 3" xfId="1115" xr:uid="{00000000-0005-0000-0000-000006040000}"/>
    <cellStyle name="40% - Accent6 8 2 3 2" xfId="1116" xr:uid="{00000000-0005-0000-0000-000007040000}"/>
    <cellStyle name="40% - Accent6 8 2 4" xfId="1117" xr:uid="{00000000-0005-0000-0000-000008040000}"/>
    <cellStyle name="40% - Accent6 8 3" xfId="1118" xr:uid="{00000000-0005-0000-0000-000009040000}"/>
    <cellStyle name="40% - Accent6 8 3 2" xfId="1119" xr:uid="{00000000-0005-0000-0000-00000A040000}"/>
    <cellStyle name="40% - Accent6 8 4" xfId="1120" xr:uid="{00000000-0005-0000-0000-00000B040000}"/>
    <cellStyle name="40% - Accent6 8 4 2" xfId="1121" xr:uid="{00000000-0005-0000-0000-00000C040000}"/>
    <cellStyle name="40% - Accent6 8 5" xfId="1122" xr:uid="{00000000-0005-0000-0000-00000D040000}"/>
    <cellStyle name="40% - Accent6 9" xfId="1123" xr:uid="{00000000-0005-0000-0000-00000E040000}"/>
    <cellStyle name="40% - Accent6 9 2" xfId="1124" xr:uid="{00000000-0005-0000-0000-00000F040000}"/>
    <cellStyle name="40% - Accent6 9 2 2" xfId="1125" xr:uid="{00000000-0005-0000-0000-000010040000}"/>
    <cellStyle name="40% - Accent6 9 3" xfId="1126" xr:uid="{00000000-0005-0000-0000-000011040000}"/>
    <cellStyle name="40% - Accent6 9 3 2" xfId="1127" xr:uid="{00000000-0005-0000-0000-000012040000}"/>
    <cellStyle name="40% - Accent6 9 4" xfId="1128" xr:uid="{00000000-0005-0000-0000-000013040000}"/>
    <cellStyle name="60% - Accent1 2" xfId="15" xr:uid="{00000000-0005-0000-0000-000014040000}"/>
    <cellStyle name="60% - Accent1 2 2" xfId="2266" xr:uid="{00000000-0005-0000-0000-000015040000}"/>
    <cellStyle name="60% - Accent1 3" xfId="2267" xr:uid="{00000000-0005-0000-0000-000016040000}"/>
    <cellStyle name="60% - Accent2 2" xfId="16" xr:uid="{00000000-0005-0000-0000-000017040000}"/>
    <cellStyle name="60% - Accent2 2 2" xfId="2268" xr:uid="{00000000-0005-0000-0000-000018040000}"/>
    <cellStyle name="60% - Accent2 3" xfId="2269" xr:uid="{00000000-0005-0000-0000-000019040000}"/>
    <cellStyle name="60% - Accent3 2" xfId="17" xr:uid="{00000000-0005-0000-0000-00001A040000}"/>
    <cellStyle name="60% - Accent3 2 2" xfId="2270" xr:uid="{00000000-0005-0000-0000-00001B040000}"/>
    <cellStyle name="60% - Accent3 3" xfId="2271" xr:uid="{00000000-0005-0000-0000-00001C040000}"/>
    <cellStyle name="60% - Accent4 2" xfId="18" xr:uid="{00000000-0005-0000-0000-00001D040000}"/>
    <cellStyle name="60% - Accent4 2 2" xfId="2272" xr:uid="{00000000-0005-0000-0000-00001E040000}"/>
    <cellStyle name="60% - Accent4 3" xfId="2273" xr:uid="{00000000-0005-0000-0000-00001F040000}"/>
    <cellStyle name="60% - Accent5 2" xfId="19" xr:uid="{00000000-0005-0000-0000-000020040000}"/>
    <cellStyle name="60% - Accent5 2 2" xfId="2274" xr:uid="{00000000-0005-0000-0000-000021040000}"/>
    <cellStyle name="60% - Accent5 3" xfId="2275" xr:uid="{00000000-0005-0000-0000-000022040000}"/>
    <cellStyle name="60% - Accent6 2" xfId="20" xr:uid="{00000000-0005-0000-0000-000023040000}"/>
    <cellStyle name="60% - Accent6 2 2" xfId="2276" xr:uid="{00000000-0005-0000-0000-000024040000}"/>
    <cellStyle name="60% - Accent6 3" xfId="2277" xr:uid="{00000000-0005-0000-0000-000025040000}"/>
    <cellStyle name="Accent1 2" xfId="21" xr:uid="{00000000-0005-0000-0000-000026040000}"/>
    <cellStyle name="Accent1 2 2" xfId="2278" xr:uid="{00000000-0005-0000-0000-000027040000}"/>
    <cellStyle name="Accent1 3" xfId="2279" xr:uid="{00000000-0005-0000-0000-000028040000}"/>
    <cellStyle name="Accent2 2" xfId="22" xr:uid="{00000000-0005-0000-0000-000029040000}"/>
    <cellStyle name="Accent2 2 2" xfId="2280" xr:uid="{00000000-0005-0000-0000-00002A040000}"/>
    <cellStyle name="Accent2 3" xfId="2281" xr:uid="{00000000-0005-0000-0000-00002B040000}"/>
    <cellStyle name="Accent3 2" xfId="23" xr:uid="{00000000-0005-0000-0000-00002C040000}"/>
    <cellStyle name="Accent3 2 2" xfId="2282" xr:uid="{00000000-0005-0000-0000-00002D040000}"/>
    <cellStyle name="Accent3 3" xfId="2283" xr:uid="{00000000-0005-0000-0000-00002E040000}"/>
    <cellStyle name="Accent4 2" xfId="24" xr:uid="{00000000-0005-0000-0000-00002F040000}"/>
    <cellStyle name="Accent4 2 2" xfId="2284" xr:uid="{00000000-0005-0000-0000-000030040000}"/>
    <cellStyle name="Accent4 3" xfId="2285" xr:uid="{00000000-0005-0000-0000-000031040000}"/>
    <cellStyle name="Accent5 2" xfId="25" xr:uid="{00000000-0005-0000-0000-000032040000}"/>
    <cellStyle name="Accent5 2 2" xfId="2286" xr:uid="{00000000-0005-0000-0000-000033040000}"/>
    <cellStyle name="Accent5 3" xfId="2287" xr:uid="{00000000-0005-0000-0000-000034040000}"/>
    <cellStyle name="Accent6 2" xfId="26" xr:uid="{00000000-0005-0000-0000-000035040000}"/>
    <cellStyle name="Accent6 2 2" xfId="2288" xr:uid="{00000000-0005-0000-0000-000036040000}"/>
    <cellStyle name="Accent6 3" xfId="2289" xr:uid="{00000000-0005-0000-0000-000037040000}"/>
    <cellStyle name="Bad 2" xfId="27" xr:uid="{00000000-0005-0000-0000-000038040000}"/>
    <cellStyle name="Bad 2 2" xfId="2290" xr:uid="{00000000-0005-0000-0000-000039040000}"/>
    <cellStyle name="Bad 3" xfId="2291" xr:uid="{00000000-0005-0000-0000-00003A040000}"/>
    <cellStyle name="Blue" xfId="2292" xr:uid="{00000000-0005-0000-0000-00003B040000}"/>
    <cellStyle name="Blue 2" xfId="2293" xr:uid="{00000000-0005-0000-0000-00003C040000}"/>
    <cellStyle name="Blue 2 2" xfId="2294" xr:uid="{00000000-0005-0000-0000-00003D040000}"/>
    <cellStyle name="Blue 3" xfId="2295" xr:uid="{00000000-0005-0000-0000-00003E040000}"/>
    <cellStyle name="Blue 3 2" xfId="2296" xr:uid="{00000000-0005-0000-0000-00003F040000}"/>
    <cellStyle name="CALC Amount" xfId="2297" xr:uid="{00000000-0005-0000-0000-000040040000}"/>
    <cellStyle name="CALC Amount [1]" xfId="2298" xr:uid="{00000000-0005-0000-0000-000041040000}"/>
    <cellStyle name="CALC Amount [2]" xfId="2299" xr:uid="{00000000-0005-0000-0000-000042040000}"/>
    <cellStyle name="CALC Amount Total" xfId="2300" xr:uid="{00000000-0005-0000-0000-000043040000}"/>
    <cellStyle name="CALC Amount Total [1]" xfId="2301" xr:uid="{00000000-0005-0000-0000-000044040000}"/>
    <cellStyle name="CALC Amount Total [2]" xfId="2302" xr:uid="{00000000-0005-0000-0000-000045040000}"/>
    <cellStyle name="CALC Currency" xfId="2303" xr:uid="{00000000-0005-0000-0000-000046040000}"/>
    <cellStyle name="CALC Currency [1]" xfId="2304" xr:uid="{00000000-0005-0000-0000-000047040000}"/>
    <cellStyle name="CALC Currency [2]" xfId="2305" xr:uid="{00000000-0005-0000-0000-000048040000}"/>
    <cellStyle name="CALC Currency Total" xfId="2306" xr:uid="{00000000-0005-0000-0000-000049040000}"/>
    <cellStyle name="CALC Currency Total [1]" xfId="2307" xr:uid="{00000000-0005-0000-0000-00004A040000}"/>
    <cellStyle name="CALC Currency Total [2]" xfId="2308" xr:uid="{00000000-0005-0000-0000-00004B040000}"/>
    <cellStyle name="CALC Date Long" xfId="2309" xr:uid="{00000000-0005-0000-0000-00004C040000}"/>
    <cellStyle name="CALC Date Short" xfId="2310" xr:uid="{00000000-0005-0000-0000-00004D040000}"/>
    <cellStyle name="CALC Percent" xfId="2311" xr:uid="{00000000-0005-0000-0000-00004E040000}"/>
    <cellStyle name="CALC Percent [1]" xfId="2312" xr:uid="{00000000-0005-0000-0000-00004F040000}"/>
    <cellStyle name="CALC Percent [2]" xfId="2313" xr:uid="{00000000-0005-0000-0000-000050040000}"/>
    <cellStyle name="CALC Percent Total" xfId="2314" xr:uid="{00000000-0005-0000-0000-000051040000}"/>
    <cellStyle name="CALC Percent Total [1]" xfId="2315" xr:uid="{00000000-0005-0000-0000-000052040000}"/>
    <cellStyle name="CALC Percent Total [2]" xfId="2316" xr:uid="{00000000-0005-0000-0000-000053040000}"/>
    <cellStyle name="Calculation 2" xfId="28" xr:uid="{00000000-0005-0000-0000-000054040000}"/>
    <cellStyle name="Calculation 2 2" xfId="2317" xr:uid="{00000000-0005-0000-0000-000055040000}"/>
    <cellStyle name="Calculation 3" xfId="2318" xr:uid="{00000000-0005-0000-0000-000056040000}"/>
    <cellStyle name="CALLUP Amount" xfId="2319" xr:uid="{00000000-0005-0000-0000-000057040000}"/>
    <cellStyle name="CALLUP Amount [1]" xfId="2320" xr:uid="{00000000-0005-0000-0000-000058040000}"/>
    <cellStyle name="CALLUP Amount [2]" xfId="2321" xr:uid="{00000000-0005-0000-0000-000059040000}"/>
    <cellStyle name="CALLUP Percent" xfId="2322" xr:uid="{00000000-0005-0000-0000-00005A040000}"/>
    <cellStyle name="CALLUP Percent [1]" xfId="2323" xr:uid="{00000000-0005-0000-0000-00005B040000}"/>
    <cellStyle name="CALLUP Percent [2]" xfId="2324" xr:uid="{00000000-0005-0000-0000-00005C040000}"/>
    <cellStyle name="Check" xfId="2325" xr:uid="{00000000-0005-0000-0000-00005D040000}"/>
    <cellStyle name="Check Cell 2" xfId="29" xr:uid="{00000000-0005-0000-0000-00005E040000}"/>
    <cellStyle name="Check Cell 2 2" xfId="2326" xr:uid="{00000000-0005-0000-0000-00005F040000}"/>
    <cellStyle name="Check Cell 3" xfId="2327" xr:uid="{00000000-0005-0000-0000-000060040000}"/>
    <cellStyle name="Column Grey" xfId="2328" xr:uid="{00000000-0005-0000-0000-000061040000}"/>
    <cellStyle name="Column Grey 2" xfId="2329" xr:uid="{00000000-0005-0000-0000-000062040000}"/>
    <cellStyle name="Column Grey 2 2" xfId="2330" xr:uid="{00000000-0005-0000-0000-000063040000}"/>
    <cellStyle name="Column Grey 3" xfId="2331" xr:uid="{00000000-0005-0000-0000-000064040000}"/>
    <cellStyle name="Column Grey 3 2" xfId="2332" xr:uid="{00000000-0005-0000-0000-000065040000}"/>
    <cellStyle name="Comma" xfId="77" builtinId="3"/>
    <cellStyle name="Comma 10" xfId="1129" xr:uid="{00000000-0005-0000-0000-000067040000}"/>
    <cellStyle name="Comma 10 2" xfId="2333" xr:uid="{00000000-0005-0000-0000-000068040000}"/>
    <cellStyle name="Comma 11" xfId="1130" xr:uid="{00000000-0005-0000-0000-000069040000}"/>
    <cellStyle name="Comma 11 2" xfId="2334" xr:uid="{00000000-0005-0000-0000-00006A040000}"/>
    <cellStyle name="Comma 12" xfId="2335" xr:uid="{00000000-0005-0000-0000-00006B040000}"/>
    <cellStyle name="Comma 12 2" xfId="2336" xr:uid="{00000000-0005-0000-0000-00006C040000}"/>
    <cellStyle name="Comma 13" xfId="2337" xr:uid="{00000000-0005-0000-0000-00006D040000}"/>
    <cellStyle name="Comma 13 2" xfId="2338" xr:uid="{00000000-0005-0000-0000-00006E040000}"/>
    <cellStyle name="Comma 14" xfId="2339" xr:uid="{00000000-0005-0000-0000-00006F040000}"/>
    <cellStyle name="Comma 14 2" xfId="2340" xr:uid="{00000000-0005-0000-0000-000070040000}"/>
    <cellStyle name="Comma 15" xfId="2341" xr:uid="{00000000-0005-0000-0000-000071040000}"/>
    <cellStyle name="Comma 16" xfId="2342" xr:uid="{00000000-0005-0000-0000-000072040000}"/>
    <cellStyle name="Comma 17" xfId="2343" xr:uid="{00000000-0005-0000-0000-000073040000}"/>
    <cellStyle name="Comma 18" xfId="2344" xr:uid="{00000000-0005-0000-0000-000074040000}"/>
    <cellStyle name="Comma 19" xfId="2345" xr:uid="{00000000-0005-0000-0000-000075040000}"/>
    <cellStyle name="Comma 2" xfId="30" xr:uid="{00000000-0005-0000-0000-000076040000}"/>
    <cellStyle name="Comma 2 2" xfId="88" xr:uid="{00000000-0005-0000-0000-000077040000}"/>
    <cellStyle name="Comma 2 2 10" xfId="1131" xr:uid="{00000000-0005-0000-0000-000078040000}"/>
    <cellStyle name="Comma 2 2 2" xfId="1132" xr:uid="{00000000-0005-0000-0000-000079040000}"/>
    <cellStyle name="Comma 2 2 2 2" xfId="1133" xr:uid="{00000000-0005-0000-0000-00007A040000}"/>
    <cellStyle name="Comma 2 2 2 2 2" xfId="1134" xr:uid="{00000000-0005-0000-0000-00007B040000}"/>
    <cellStyle name="Comma 2 2 2 2 2 2" xfId="1135" xr:uid="{00000000-0005-0000-0000-00007C040000}"/>
    <cellStyle name="Comma 2 2 2 2 2 2 2" xfId="1136" xr:uid="{00000000-0005-0000-0000-00007D040000}"/>
    <cellStyle name="Comma 2 2 2 2 2 3" xfId="1137" xr:uid="{00000000-0005-0000-0000-00007E040000}"/>
    <cellStyle name="Comma 2 2 2 2 2 3 2" xfId="1138" xr:uid="{00000000-0005-0000-0000-00007F040000}"/>
    <cellStyle name="Comma 2 2 2 2 2 4" xfId="1139" xr:uid="{00000000-0005-0000-0000-000080040000}"/>
    <cellStyle name="Comma 2 2 2 2 3" xfId="1140" xr:uid="{00000000-0005-0000-0000-000081040000}"/>
    <cellStyle name="Comma 2 2 2 2 3 2" xfId="1141" xr:uid="{00000000-0005-0000-0000-000082040000}"/>
    <cellStyle name="Comma 2 2 2 2 4" xfId="1142" xr:uid="{00000000-0005-0000-0000-000083040000}"/>
    <cellStyle name="Comma 2 2 2 2 4 2" xfId="1143" xr:uid="{00000000-0005-0000-0000-000084040000}"/>
    <cellStyle name="Comma 2 2 2 2 5" xfId="1144" xr:uid="{00000000-0005-0000-0000-000085040000}"/>
    <cellStyle name="Comma 2 2 2 3" xfId="1145" xr:uid="{00000000-0005-0000-0000-000086040000}"/>
    <cellStyle name="Comma 2 2 2 3 2" xfId="1146" xr:uid="{00000000-0005-0000-0000-000087040000}"/>
    <cellStyle name="Comma 2 2 2 3 2 2" xfId="1147" xr:uid="{00000000-0005-0000-0000-000088040000}"/>
    <cellStyle name="Comma 2 2 2 3 2 2 2" xfId="1148" xr:uid="{00000000-0005-0000-0000-000089040000}"/>
    <cellStyle name="Comma 2 2 2 3 2 3" xfId="1149" xr:uid="{00000000-0005-0000-0000-00008A040000}"/>
    <cellStyle name="Comma 2 2 2 3 2 3 2" xfId="1150" xr:uid="{00000000-0005-0000-0000-00008B040000}"/>
    <cellStyle name="Comma 2 2 2 3 2 4" xfId="1151" xr:uid="{00000000-0005-0000-0000-00008C040000}"/>
    <cellStyle name="Comma 2 2 2 3 3" xfId="1152" xr:uid="{00000000-0005-0000-0000-00008D040000}"/>
    <cellStyle name="Comma 2 2 2 3 3 2" xfId="1153" xr:uid="{00000000-0005-0000-0000-00008E040000}"/>
    <cellStyle name="Comma 2 2 2 3 4" xfId="1154" xr:uid="{00000000-0005-0000-0000-00008F040000}"/>
    <cellStyle name="Comma 2 2 2 3 4 2" xfId="1155" xr:uid="{00000000-0005-0000-0000-000090040000}"/>
    <cellStyle name="Comma 2 2 2 3 5" xfId="1156" xr:uid="{00000000-0005-0000-0000-000091040000}"/>
    <cellStyle name="Comma 2 2 2 4" xfId="1157" xr:uid="{00000000-0005-0000-0000-000092040000}"/>
    <cellStyle name="Comma 2 2 2 4 2" xfId="1158" xr:uid="{00000000-0005-0000-0000-000093040000}"/>
    <cellStyle name="Comma 2 2 2 4 2 2" xfId="1159" xr:uid="{00000000-0005-0000-0000-000094040000}"/>
    <cellStyle name="Comma 2 2 2 4 2 2 2" xfId="1160" xr:uid="{00000000-0005-0000-0000-000095040000}"/>
    <cellStyle name="Comma 2 2 2 4 2 3" xfId="1161" xr:uid="{00000000-0005-0000-0000-000096040000}"/>
    <cellStyle name="Comma 2 2 2 4 2 3 2" xfId="1162" xr:uid="{00000000-0005-0000-0000-000097040000}"/>
    <cellStyle name="Comma 2 2 2 4 2 4" xfId="1163" xr:uid="{00000000-0005-0000-0000-000098040000}"/>
    <cellStyle name="Comma 2 2 2 4 3" xfId="1164" xr:uid="{00000000-0005-0000-0000-000099040000}"/>
    <cellStyle name="Comma 2 2 2 4 3 2" xfId="1165" xr:uid="{00000000-0005-0000-0000-00009A040000}"/>
    <cellStyle name="Comma 2 2 2 4 4" xfId="1166" xr:uid="{00000000-0005-0000-0000-00009B040000}"/>
    <cellStyle name="Comma 2 2 2 4 4 2" xfId="1167" xr:uid="{00000000-0005-0000-0000-00009C040000}"/>
    <cellStyle name="Comma 2 2 2 4 5" xfId="1168" xr:uid="{00000000-0005-0000-0000-00009D040000}"/>
    <cellStyle name="Comma 2 2 2 5" xfId="1169" xr:uid="{00000000-0005-0000-0000-00009E040000}"/>
    <cellStyle name="Comma 2 2 2 5 2" xfId="1170" xr:uid="{00000000-0005-0000-0000-00009F040000}"/>
    <cellStyle name="Comma 2 2 2 5 2 2" xfId="1171" xr:uid="{00000000-0005-0000-0000-0000A0040000}"/>
    <cellStyle name="Comma 2 2 2 5 2 2 2" xfId="1172" xr:uid="{00000000-0005-0000-0000-0000A1040000}"/>
    <cellStyle name="Comma 2 2 2 5 2 3" xfId="1173" xr:uid="{00000000-0005-0000-0000-0000A2040000}"/>
    <cellStyle name="Comma 2 2 2 5 2 3 2" xfId="1174" xr:uid="{00000000-0005-0000-0000-0000A3040000}"/>
    <cellStyle name="Comma 2 2 2 5 2 4" xfId="1175" xr:uid="{00000000-0005-0000-0000-0000A4040000}"/>
    <cellStyle name="Comma 2 2 2 5 3" xfId="1176" xr:uid="{00000000-0005-0000-0000-0000A5040000}"/>
    <cellStyle name="Comma 2 2 2 5 3 2" xfId="1177" xr:uid="{00000000-0005-0000-0000-0000A6040000}"/>
    <cellStyle name="Comma 2 2 2 5 4" xfId="1178" xr:uid="{00000000-0005-0000-0000-0000A7040000}"/>
    <cellStyle name="Comma 2 2 2 5 4 2" xfId="1179" xr:uid="{00000000-0005-0000-0000-0000A8040000}"/>
    <cellStyle name="Comma 2 2 2 5 5" xfId="1180" xr:uid="{00000000-0005-0000-0000-0000A9040000}"/>
    <cellStyle name="Comma 2 2 2 6" xfId="1181" xr:uid="{00000000-0005-0000-0000-0000AA040000}"/>
    <cellStyle name="Comma 2 2 2 6 2" xfId="1182" xr:uid="{00000000-0005-0000-0000-0000AB040000}"/>
    <cellStyle name="Comma 2 2 2 6 2 2" xfId="1183" xr:uid="{00000000-0005-0000-0000-0000AC040000}"/>
    <cellStyle name="Comma 2 2 2 6 3" xfId="1184" xr:uid="{00000000-0005-0000-0000-0000AD040000}"/>
    <cellStyle name="Comma 2 2 2 6 3 2" xfId="1185" xr:uid="{00000000-0005-0000-0000-0000AE040000}"/>
    <cellStyle name="Comma 2 2 2 6 4" xfId="1186" xr:uid="{00000000-0005-0000-0000-0000AF040000}"/>
    <cellStyle name="Comma 2 2 2 7" xfId="1187" xr:uid="{00000000-0005-0000-0000-0000B0040000}"/>
    <cellStyle name="Comma 2 2 2 7 2" xfId="1188" xr:uid="{00000000-0005-0000-0000-0000B1040000}"/>
    <cellStyle name="Comma 2 2 2 8" xfId="1189" xr:uid="{00000000-0005-0000-0000-0000B2040000}"/>
    <cellStyle name="Comma 2 2 2 8 2" xfId="1190" xr:uid="{00000000-0005-0000-0000-0000B3040000}"/>
    <cellStyle name="Comma 2 2 2 9" xfId="1191" xr:uid="{00000000-0005-0000-0000-0000B4040000}"/>
    <cellStyle name="Comma 2 2 3" xfId="1192" xr:uid="{00000000-0005-0000-0000-0000B5040000}"/>
    <cellStyle name="Comma 2 2 3 2" xfId="1193" xr:uid="{00000000-0005-0000-0000-0000B6040000}"/>
    <cellStyle name="Comma 2 2 3 2 2" xfId="1194" xr:uid="{00000000-0005-0000-0000-0000B7040000}"/>
    <cellStyle name="Comma 2 2 3 2 2 2" xfId="1195" xr:uid="{00000000-0005-0000-0000-0000B8040000}"/>
    <cellStyle name="Comma 2 2 3 2 3" xfId="1196" xr:uid="{00000000-0005-0000-0000-0000B9040000}"/>
    <cellStyle name="Comma 2 2 3 2 3 2" xfId="1197" xr:uid="{00000000-0005-0000-0000-0000BA040000}"/>
    <cellStyle name="Comma 2 2 3 2 4" xfId="1198" xr:uid="{00000000-0005-0000-0000-0000BB040000}"/>
    <cellStyle name="Comma 2 2 3 3" xfId="1199" xr:uid="{00000000-0005-0000-0000-0000BC040000}"/>
    <cellStyle name="Comma 2 2 3 3 2" xfId="1200" xr:uid="{00000000-0005-0000-0000-0000BD040000}"/>
    <cellStyle name="Comma 2 2 3 4" xfId="1201" xr:uid="{00000000-0005-0000-0000-0000BE040000}"/>
    <cellStyle name="Comma 2 2 3 4 2" xfId="1202" xr:uid="{00000000-0005-0000-0000-0000BF040000}"/>
    <cellStyle name="Comma 2 2 3 5" xfId="1203" xr:uid="{00000000-0005-0000-0000-0000C0040000}"/>
    <cellStyle name="Comma 2 2 4" xfId="1204" xr:uid="{00000000-0005-0000-0000-0000C1040000}"/>
    <cellStyle name="Comma 2 2 4 2" xfId="1205" xr:uid="{00000000-0005-0000-0000-0000C2040000}"/>
    <cellStyle name="Comma 2 2 4 2 2" xfId="1206" xr:uid="{00000000-0005-0000-0000-0000C3040000}"/>
    <cellStyle name="Comma 2 2 4 2 2 2" xfId="1207" xr:uid="{00000000-0005-0000-0000-0000C4040000}"/>
    <cellStyle name="Comma 2 2 4 2 3" xfId="1208" xr:uid="{00000000-0005-0000-0000-0000C5040000}"/>
    <cellStyle name="Comma 2 2 4 2 3 2" xfId="1209" xr:uid="{00000000-0005-0000-0000-0000C6040000}"/>
    <cellStyle name="Comma 2 2 4 2 4" xfId="1210" xr:uid="{00000000-0005-0000-0000-0000C7040000}"/>
    <cellStyle name="Comma 2 2 4 3" xfId="1211" xr:uid="{00000000-0005-0000-0000-0000C8040000}"/>
    <cellStyle name="Comma 2 2 4 3 2" xfId="1212" xr:uid="{00000000-0005-0000-0000-0000C9040000}"/>
    <cellStyle name="Comma 2 2 4 4" xfId="1213" xr:uid="{00000000-0005-0000-0000-0000CA040000}"/>
    <cellStyle name="Comma 2 2 4 4 2" xfId="1214" xr:uid="{00000000-0005-0000-0000-0000CB040000}"/>
    <cellStyle name="Comma 2 2 4 5" xfId="1215" xr:uid="{00000000-0005-0000-0000-0000CC040000}"/>
    <cellStyle name="Comma 2 2 5" xfId="1216" xr:uid="{00000000-0005-0000-0000-0000CD040000}"/>
    <cellStyle name="Comma 2 2 5 2" xfId="1217" xr:uid="{00000000-0005-0000-0000-0000CE040000}"/>
    <cellStyle name="Comma 2 2 5 2 2" xfId="1218" xr:uid="{00000000-0005-0000-0000-0000CF040000}"/>
    <cellStyle name="Comma 2 2 5 2 2 2" xfId="1219" xr:uid="{00000000-0005-0000-0000-0000D0040000}"/>
    <cellStyle name="Comma 2 2 5 2 3" xfId="1220" xr:uid="{00000000-0005-0000-0000-0000D1040000}"/>
    <cellStyle name="Comma 2 2 5 2 3 2" xfId="1221" xr:uid="{00000000-0005-0000-0000-0000D2040000}"/>
    <cellStyle name="Comma 2 2 5 2 4" xfId="1222" xr:uid="{00000000-0005-0000-0000-0000D3040000}"/>
    <cellStyle name="Comma 2 2 5 3" xfId="1223" xr:uid="{00000000-0005-0000-0000-0000D4040000}"/>
    <cellStyle name="Comma 2 2 5 3 2" xfId="1224" xr:uid="{00000000-0005-0000-0000-0000D5040000}"/>
    <cellStyle name="Comma 2 2 5 4" xfId="1225" xr:uid="{00000000-0005-0000-0000-0000D6040000}"/>
    <cellStyle name="Comma 2 2 5 4 2" xfId="1226" xr:uid="{00000000-0005-0000-0000-0000D7040000}"/>
    <cellStyle name="Comma 2 2 5 5" xfId="1227" xr:uid="{00000000-0005-0000-0000-0000D8040000}"/>
    <cellStyle name="Comma 2 2 6" xfId="1228" xr:uid="{00000000-0005-0000-0000-0000D9040000}"/>
    <cellStyle name="Comma 2 2 6 2" xfId="1229" xr:uid="{00000000-0005-0000-0000-0000DA040000}"/>
    <cellStyle name="Comma 2 2 6 2 2" xfId="1230" xr:uid="{00000000-0005-0000-0000-0000DB040000}"/>
    <cellStyle name="Comma 2 2 6 2 2 2" xfId="1231" xr:uid="{00000000-0005-0000-0000-0000DC040000}"/>
    <cellStyle name="Comma 2 2 6 2 3" xfId="1232" xr:uid="{00000000-0005-0000-0000-0000DD040000}"/>
    <cellStyle name="Comma 2 2 6 2 3 2" xfId="1233" xr:uid="{00000000-0005-0000-0000-0000DE040000}"/>
    <cellStyle name="Comma 2 2 6 2 4" xfId="1234" xr:uid="{00000000-0005-0000-0000-0000DF040000}"/>
    <cellStyle name="Comma 2 2 6 3" xfId="1235" xr:uid="{00000000-0005-0000-0000-0000E0040000}"/>
    <cellStyle name="Comma 2 2 6 3 2" xfId="1236" xr:uid="{00000000-0005-0000-0000-0000E1040000}"/>
    <cellStyle name="Comma 2 2 6 4" xfId="1237" xr:uid="{00000000-0005-0000-0000-0000E2040000}"/>
    <cellStyle name="Comma 2 2 6 4 2" xfId="1238" xr:uid="{00000000-0005-0000-0000-0000E3040000}"/>
    <cellStyle name="Comma 2 2 6 5" xfId="1239" xr:uid="{00000000-0005-0000-0000-0000E4040000}"/>
    <cellStyle name="Comma 2 2 7" xfId="1240" xr:uid="{00000000-0005-0000-0000-0000E5040000}"/>
    <cellStyle name="Comma 2 2 7 2" xfId="1241" xr:uid="{00000000-0005-0000-0000-0000E6040000}"/>
    <cellStyle name="Comma 2 2 7 2 2" xfId="1242" xr:uid="{00000000-0005-0000-0000-0000E7040000}"/>
    <cellStyle name="Comma 2 2 7 3" xfId="1243" xr:uid="{00000000-0005-0000-0000-0000E8040000}"/>
    <cellStyle name="Comma 2 2 7 3 2" xfId="1244" xr:uid="{00000000-0005-0000-0000-0000E9040000}"/>
    <cellStyle name="Comma 2 2 7 4" xfId="1245" xr:uid="{00000000-0005-0000-0000-0000EA040000}"/>
    <cellStyle name="Comma 2 2 8" xfId="1246" xr:uid="{00000000-0005-0000-0000-0000EB040000}"/>
    <cellStyle name="Comma 2 2 8 2" xfId="1247" xr:uid="{00000000-0005-0000-0000-0000EC040000}"/>
    <cellStyle name="Comma 2 2 9" xfId="1248" xr:uid="{00000000-0005-0000-0000-0000ED040000}"/>
    <cellStyle name="Comma 2 2 9 2" xfId="1249" xr:uid="{00000000-0005-0000-0000-0000EE040000}"/>
    <cellStyle name="Comma 2 3" xfId="2346" xr:uid="{00000000-0005-0000-0000-0000EF040000}"/>
    <cellStyle name="Comma 2 4" xfId="2347" xr:uid="{00000000-0005-0000-0000-0000F0040000}"/>
    <cellStyle name="Comma 2 5" xfId="2348" xr:uid="{00000000-0005-0000-0000-0000F1040000}"/>
    <cellStyle name="Comma 20" xfId="2349" xr:uid="{00000000-0005-0000-0000-0000F2040000}"/>
    <cellStyle name="Comma 21" xfId="2350" xr:uid="{00000000-0005-0000-0000-0000F3040000}"/>
    <cellStyle name="Comma 22" xfId="2351" xr:uid="{00000000-0005-0000-0000-0000F4040000}"/>
    <cellStyle name="Comma 23" xfId="2352" xr:uid="{00000000-0005-0000-0000-0000F5040000}"/>
    <cellStyle name="Comma 24" xfId="2353" xr:uid="{00000000-0005-0000-0000-0000F6040000}"/>
    <cellStyle name="Comma 25" xfId="2354" xr:uid="{00000000-0005-0000-0000-0000F7040000}"/>
    <cellStyle name="Comma 26" xfId="2355" xr:uid="{00000000-0005-0000-0000-0000F8040000}"/>
    <cellStyle name="Comma 27" xfId="2704" xr:uid="{00000000-0005-0000-0000-0000F9040000}"/>
    <cellStyle name="Comma 3" xfId="31" xr:uid="{00000000-0005-0000-0000-0000FA040000}"/>
    <cellStyle name="Comma 3 2" xfId="89" xr:uid="{00000000-0005-0000-0000-0000FB040000}"/>
    <cellStyle name="Comma 3 2 2" xfId="2356" xr:uid="{00000000-0005-0000-0000-0000FC040000}"/>
    <cellStyle name="Comma 3 3" xfId="2357" xr:uid="{00000000-0005-0000-0000-0000FD040000}"/>
    <cellStyle name="Comma 4" xfId="78" xr:uid="{00000000-0005-0000-0000-0000FE040000}"/>
    <cellStyle name="Comma 4 10" xfId="1250" xr:uid="{00000000-0005-0000-0000-0000FF040000}"/>
    <cellStyle name="Comma 4 2" xfId="1251" xr:uid="{00000000-0005-0000-0000-000000050000}"/>
    <cellStyle name="Comma 4 2 2" xfId="1252" xr:uid="{00000000-0005-0000-0000-000001050000}"/>
    <cellStyle name="Comma 4 2 2 2" xfId="1253" xr:uid="{00000000-0005-0000-0000-000002050000}"/>
    <cellStyle name="Comma 4 2 2 2 2" xfId="1254" xr:uid="{00000000-0005-0000-0000-000003050000}"/>
    <cellStyle name="Comma 4 2 2 2 2 2" xfId="1255" xr:uid="{00000000-0005-0000-0000-000004050000}"/>
    <cellStyle name="Comma 4 2 2 2 3" xfId="1256" xr:uid="{00000000-0005-0000-0000-000005050000}"/>
    <cellStyle name="Comma 4 2 2 2 3 2" xfId="1257" xr:uid="{00000000-0005-0000-0000-000006050000}"/>
    <cellStyle name="Comma 4 2 2 2 4" xfId="1258" xr:uid="{00000000-0005-0000-0000-000007050000}"/>
    <cellStyle name="Comma 4 2 2 3" xfId="1259" xr:uid="{00000000-0005-0000-0000-000008050000}"/>
    <cellStyle name="Comma 4 2 2 3 2" xfId="1260" xr:uid="{00000000-0005-0000-0000-000009050000}"/>
    <cellStyle name="Comma 4 2 2 4" xfId="1261" xr:uid="{00000000-0005-0000-0000-00000A050000}"/>
    <cellStyle name="Comma 4 2 2 4 2" xfId="1262" xr:uid="{00000000-0005-0000-0000-00000B050000}"/>
    <cellStyle name="Comma 4 2 2 5" xfId="1263" xr:uid="{00000000-0005-0000-0000-00000C050000}"/>
    <cellStyle name="Comma 4 2 3" xfId="1264" xr:uid="{00000000-0005-0000-0000-00000D050000}"/>
    <cellStyle name="Comma 4 2 3 2" xfId="1265" xr:uid="{00000000-0005-0000-0000-00000E050000}"/>
    <cellStyle name="Comma 4 2 3 2 2" xfId="1266" xr:uid="{00000000-0005-0000-0000-00000F050000}"/>
    <cellStyle name="Comma 4 2 3 2 2 2" xfId="1267" xr:uid="{00000000-0005-0000-0000-000010050000}"/>
    <cellStyle name="Comma 4 2 3 2 3" xfId="1268" xr:uid="{00000000-0005-0000-0000-000011050000}"/>
    <cellStyle name="Comma 4 2 3 2 3 2" xfId="1269" xr:uid="{00000000-0005-0000-0000-000012050000}"/>
    <cellStyle name="Comma 4 2 3 2 4" xfId="1270" xr:uid="{00000000-0005-0000-0000-000013050000}"/>
    <cellStyle name="Comma 4 2 3 3" xfId="1271" xr:uid="{00000000-0005-0000-0000-000014050000}"/>
    <cellStyle name="Comma 4 2 3 3 2" xfId="1272" xr:uid="{00000000-0005-0000-0000-000015050000}"/>
    <cellStyle name="Comma 4 2 3 4" xfId="1273" xr:uid="{00000000-0005-0000-0000-000016050000}"/>
    <cellStyle name="Comma 4 2 3 4 2" xfId="1274" xr:uid="{00000000-0005-0000-0000-000017050000}"/>
    <cellStyle name="Comma 4 2 3 5" xfId="1275" xr:uid="{00000000-0005-0000-0000-000018050000}"/>
    <cellStyle name="Comma 4 2 4" xfId="1276" xr:uid="{00000000-0005-0000-0000-000019050000}"/>
    <cellStyle name="Comma 4 2 4 2" xfId="1277" xr:uid="{00000000-0005-0000-0000-00001A050000}"/>
    <cellStyle name="Comma 4 2 4 2 2" xfId="1278" xr:uid="{00000000-0005-0000-0000-00001B050000}"/>
    <cellStyle name="Comma 4 2 4 2 2 2" xfId="1279" xr:uid="{00000000-0005-0000-0000-00001C050000}"/>
    <cellStyle name="Comma 4 2 4 2 3" xfId="1280" xr:uid="{00000000-0005-0000-0000-00001D050000}"/>
    <cellStyle name="Comma 4 2 4 2 3 2" xfId="1281" xr:uid="{00000000-0005-0000-0000-00001E050000}"/>
    <cellStyle name="Comma 4 2 4 2 4" xfId="1282" xr:uid="{00000000-0005-0000-0000-00001F050000}"/>
    <cellStyle name="Comma 4 2 4 3" xfId="1283" xr:uid="{00000000-0005-0000-0000-000020050000}"/>
    <cellStyle name="Comma 4 2 4 3 2" xfId="1284" xr:uid="{00000000-0005-0000-0000-000021050000}"/>
    <cellStyle name="Comma 4 2 4 4" xfId="1285" xr:uid="{00000000-0005-0000-0000-000022050000}"/>
    <cellStyle name="Comma 4 2 4 4 2" xfId="1286" xr:uid="{00000000-0005-0000-0000-000023050000}"/>
    <cellStyle name="Comma 4 2 4 5" xfId="1287" xr:uid="{00000000-0005-0000-0000-000024050000}"/>
    <cellStyle name="Comma 4 2 5" xfId="1288" xr:uid="{00000000-0005-0000-0000-000025050000}"/>
    <cellStyle name="Comma 4 2 5 2" xfId="1289" xr:uid="{00000000-0005-0000-0000-000026050000}"/>
    <cellStyle name="Comma 4 2 5 2 2" xfId="1290" xr:uid="{00000000-0005-0000-0000-000027050000}"/>
    <cellStyle name="Comma 4 2 5 2 2 2" xfId="1291" xr:uid="{00000000-0005-0000-0000-000028050000}"/>
    <cellStyle name="Comma 4 2 5 2 3" xfId="1292" xr:uid="{00000000-0005-0000-0000-000029050000}"/>
    <cellStyle name="Comma 4 2 5 2 3 2" xfId="1293" xr:uid="{00000000-0005-0000-0000-00002A050000}"/>
    <cellStyle name="Comma 4 2 5 2 4" xfId="1294" xr:uid="{00000000-0005-0000-0000-00002B050000}"/>
    <cellStyle name="Comma 4 2 5 3" xfId="1295" xr:uid="{00000000-0005-0000-0000-00002C050000}"/>
    <cellStyle name="Comma 4 2 5 3 2" xfId="1296" xr:uid="{00000000-0005-0000-0000-00002D050000}"/>
    <cellStyle name="Comma 4 2 5 4" xfId="1297" xr:uid="{00000000-0005-0000-0000-00002E050000}"/>
    <cellStyle name="Comma 4 2 5 4 2" xfId="1298" xr:uid="{00000000-0005-0000-0000-00002F050000}"/>
    <cellStyle name="Comma 4 2 5 5" xfId="1299" xr:uid="{00000000-0005-0000-0000-000030050000}"/>
    <cellStyle name="Comma 4 2 6" xfId="1300" xr:uid="{00000000-0005-0000-0000-000031050000}"/>
    <cellStyle name="Comma 4 2 6 2" xfId="1301" xr:uid="{00000000-0005-0000-0000-000032050000}"/>
    <cellStyle name="Comma 4 2 6 2 2" xfId="1302" xr:uid="{00000000-0005-0000-0000-000033050000}"/>
    <cellStyle name="Comma 4 2 6 3" xfId="1303" xr:uid="{00000000-0005-0000-0000-000034050000}"/>
    <cellStyle name="Comma 4 2 6 3 2" xfId="1304" xr:uid="{00000000-0005-0000-0000-000035050000}"/>
    <cellStyle name="Comma 4 2 6 4" xfId="1305" xr:uid="{00000000-0005-0000-0000-000036050000}"/>
    <cellStyle name="Comma 4 2 7" xfId="1306" xr:uid="{00000000-0005-0000-0000-000037050000}"/>
    <cellStyle name="Comma 4 2 7 2" xfId="1307" xr:uid="{00000000-0005-0000-0000-000038050000}"/>
    <cellStyle name="Comma 4 2 8" xfId="1308" xr:uid="{00000000-0005-0000-0000-000039050000}"/>
    <cellStyle name="Comma 4 2 8 2" xfId="1309" xr:uid="{00000000-0005-0000-0000-00003A050000}"/>
    <cellStyle name="Comma 4 2 9" xfId="1310" xr:uid="{00000000-0005-0000-0000-00003B050000}"/>
    <cellStyle name="Comma 4 3" xfId="1311" xr:uid="{00000000-0005-0000-0000-00003C050000}"/>
    <cellStyle name="Comma 4 3 2" xfId="1312" xr:uid="{00000000-0005-0000-0000-00003D050000}"/>
    <cellStyle name="Comma 4 3 2 2" xfId="1313" xr:uid="{00000000-0005-0000-0000-00003E050000}"/>
    <cellStyle name="Comma 4 3 2 2 2" xfId="1314" xr:uid="{00000000-0005-0000-0000-00003F050000}"/>
    <cellStyle name="Comma 4 3 2 3" xfId="1315" xr:uid="{00000000-0005-0000-0000-000040050000}"/>
    <cellStyle name="Comma 4 3 2 3 2" xfId="1316" xr:uid="{00000000-0005-0000-0000-000041050000}"/>
    <cellStyle name="Comma 4 3 2 4" xfId="1317" xr:uid="{00000000-0005-0000-0000-000042050000}"/>
    <cellStyle name="Comma 4 3 3" xfId="1318" xr:uid="{00000000-0005-0000-0000-000043050000}"/>
    <cellStyle name="Comma 4 3 3 2" xfId="1319" xr:uid="{00000000-0005-0000-0000-000044050000}"/>
    <cellStyle name="Comma 4 3 4" xfId="1320" xr:uid="{00000000-0005-0000-0000-000045050000}"/>
    <cellStyle name="Comma 4 3 4 2" xfId="1321" xr:uid="{00000000-0005-0000-0000-000046050000}"/>
    <cellStyle name="Comma 4 3 5" xfId="1322" xr:uid="{00000000-0005-0000-0000-000047050000}"/>
    <cellStyle name="Comma 4 4" xfId="1323" xr:uid="{00000000-0005-0000-0000-000048050000}"/>
    <cellStyle name="Comma 4 4 2" xfId="1324" xr:uid="{00000000-0005-0000-0000-000049050000}"/>
    <cellStyle name="Comma 4 4 2 2" xfId="1325" xr:uid="{00000000-0005-0000-0000-00004A050000}"/>
    <cellStyle name="Comma 4 4 2 2 2" xfId="1326" xr:uid="{00000000-0005-0000-0000-00004B050000}"/>
    <cellStyle name="Comma 4 4 2 3" xfId="1327" xr:uid="{00000000-0005-0000-0000-00004C050000}"/>
    <cellStyle name="Comma 4 4 2 3 2" xfId="1328" xr:uid="{00000000-0005-0000-0000-00004D050000}"/>
    <cellStyle name="Comma 4 4 2 4" xfId="1329" xr:uid="{00000000-0005-0000-0000-00004E050000}"/>
    <cellStyle name="Comma 4 4 3" xfId="1330" xr:uid="{00000000-0005-0000-0000-00004F050000}"/>
    <cellStyle name="Comma 4 4 3 2" xfId="1331" xr:uid="{00000000-0005-0000-0000-000050050000}"/>
    <cellStyle name="Comma 4 4 4" xfId="1332" xr:uid="{00000000-0005-0000-0000-000051050000}"/>
    <cellStyle name="Comma 4 4 4 2" xfId="1333" xr:uid="{00000000-0005-0000-0000-000052050000}"/>
    <cellStyle name="Comma 4 4 5" xfId="1334" xr:uid="{00000000-0005-0000-0000-000053050000}"/>
    <cellStyle name="Comma 4 5" xfId="1335" xr:uid="{00000000-0005-0000-0000-000054050000}"/>
    <cellStyle name="Comma 4 5 2" xfId="1336" xr:uid="{00000000-0005-0000-0000-000055050000}"/>
    <cellStyle name="Comma 4 5 2 2" xfId="1337" xr:uid="{00000000-0005-0000-0000-000056050000}"/>
    <cellStyle name="Comma 4 5 2 2 2" xfId="1338" xr:uid="{00000000-0005-0000-0000-000057050000}"/>
    <cellStyle name="Comma 4 5 2 3" xfId="1339" xr:uid="{00000000-0005-0000-0000-000058050000}"/>
    <cellStyle name="Comma 4 5 2 3 2" xfId="1340" xr:uid="{00000000-0005-0000-0000-000059050000}"/>
    <cellStyle name="Comma 4 5 2 4" xfId="1341" xr:uid="{00000000-0005-0000-0000-00005A050000}"/>
    <cellStyle name="Comma 4 5 3" xfId="1342" xr:uid="{00000000-0005-0000-0000-00005B050000}"/>
    <cellStyle name="Comma 4 5 3 2" xfId="1343" xr:uid="{00000000-0005-0000-0000-00005C050000}"/>
    <cellStyle name="Comma 4 5 4" xfId="1344" xr:uid="{00000000-0005-0000-0000-00005D050000}"/>
    <cellStyle name="Comma 4 5 4 2" xfId="1345" xr:uid="{00000000-0005-0000-0000-00005E050000}"/>
    <cellStyle name="Comma 4 5 5" xfId="1346" xr:uid="{00000000-0005-0000-0000-00005F050000}"/>
    <cellStyle name="Comma 4 6" xfId="1347" xr:uid="{00000000-0005-0000-0000-000060050000}"/>
    <cellStyle name="Comma 4 6 2" xfId="1348" xr:uid="{00000000-0005-0000-0000-000061050000}"/>
    <cellStyle name="Comma 4 6 2 2" xfId="1349" xr:uid="{00000000-0005-0000-0000-000062050000}"/>
    <cellStyle name="Comma 4 6 2 2 2" xfId="1350" xr:uid="{00000000-0005-0000-0000-000063050000}"/>
    <cellStyle name="Comma 4 6 2 3" xfId="1351" xr:uid="{00000000-0005-0000-0000-000064050000}"/>
    <cellStyle name="Comma 4 6 2 3 2" xfId="1352" xr:uid="{00000000-0005-0000-0000-000065050000}"/>
    <cellStyle name="Comma 4 6 2 4" xfId="1353" xr:uid="{00000000-0005-0000-0000-000066050000}"/>
    <cellStyle name="Comma 4 6 3" xfId="1354" xr:uid="{00000000-0005-0000-0000-000067050000}"/>
    <cellStyle name="Comma 4 6 3 2" xfId="1355" xr:uid="{00000000-0005-0000-0000-000068050000}"/>
    <cellStyle name="Comma 4 6 4" xfId="1356" xr:uid="{00000000-0005-0000-0000-000069050000}"/>
    <cellStyle name="Comma 4 6 4 2" xfId="1357" xr:uid="{00000000-0005-0000-0000-00006A050000}"/>
    <cellStyle name="Comma 4 6 5" xfId="1358" xr:uid="{00000000-0005-0000-0000-00006B050000}"/>
    <cellStyle name="Comma 4 7" xfId="1359" xr:uid="{00000000-0005-0000-0000-00006C050000}"/>
    <cellStyle name="Comma 4 7 2" xfId="1360" xr:uid="{00000000-0005-0000-0000-00006D050000}"/>
    <cellStyle name="Comma 4 7 2 2" xfId="1361" xr:uid="{00000000-0005-0000-0000-00006E050000}"/>
    <cellStyle name="Comma 4 7 3" xfId="1362" xr:uid="{00000000-0005-0000-0000-00006F050000}"/>
    <cellStyle name="Comma 4 7 3 2" xfId="1363" xr:uid="{00000000-0005-0000-0000-000070050000}"/>
    <cellStyle name="Comma 4 7 4" xfId="1364" xr:uid="{00000000-0005-0000-0000-000071050000}"/>
    <cellStyle name="Comma 4 8" xfId="1365" xr:uid="{00000000-0005-0000-0000-000072050000}"/>
    <cellStyle name="Comma 4 8 2" xfId="1366" xr:uid="{00000000-0005-0000-0000-000073050000}"/>
    <cellStyle name="Comma 4 9" xfId="1367" xr:uid="{00000000-0005-0000-0000-000074050000}"/>
    <cellStyle name="Comma 4 9 2" xfId="1368" xr:uid="{00000000-0005-0000-0000-000075050000}"/>
    <cellStyle name="Comma 5" xfId="81" xr:uid="{00000000-0005-0000-0000-000076050000}"/>
    <cellStyle name="Comma 5 2" xfId="2358" xr:uid="{00000000-0005-0000-0000-000077050000}"/>
    <cellStyle name="Comma 5 2 2" xfId="2359" xr:uid="{00000000-0005-0000-0000-000078050000}"/>
    <cellStyle name="Comma 5 3" xfId="2360" xr:uid="{00000000-0005-0000-0000-000079050000}"/>
    <cellStyle name="Comma 6" xfId="107" xr:uid="{00000000-0005-0000-0000-00007A050000}"/>
    <cellStyle name="Comma 6 2" xfId="1369" xr:uid="{00000000-0005-0000-0000-00007B050000}"/>
    <cellStyle name="Comma 6 2 2" xfId="1370" xr:uid="{00000000-0005-0000-0000-00007C050000}"/>
    <cellStyle name="Comma 6 2 2 2" xfId="1371" xr:uid="{00000000-0005-0000-0000-00007D050000}"/>
    <cellStyle name="Comma 6 2 3" xfId="1372" xr:uid="{00000000-0005-0000-0000-00007E050000}"/>
    <cellStyle name="Comma 6 2 3 2" xfId="1373" xr:uid="{00000000-0005-0000-0000-00007F050000}"/>
    <cellStyle name="Comma 6 2 4" xfId="1374" xr:uid="{00000000-0005-0000-0000-000080050000}"/>
    <cellStyle name="Comma 6 3" xfId="1375" xr:uid="{00000000-0005-0000-0000-000081050000}"/>
    <cellStyle name="Comma 6 3 2" xfId="1376" xr:uid="{00000000-0005-0000-0000-000082050000}"/>
    <cellStyle name="Comma 6 4" xfId="1377" xr:uid="{00000000-0005-0000-0000-000083050000}"/>
    <cellStyle name="Comma 6 4 2" xfId="1378" xr:uid="{00000000-0005-0000-0000-000084050000}"/>
    <cellStyle name="Comma 6 5" xfId="1379" xr:uid="{00000000-0005-0000-0000-000085050000}"/>
    <cellStyle name="Comma 7" xfId="1380" xr:uid="{00000000-0005-0000-0000-000086050000}"/>
    <cellStyle name="Comma 7 2" xfId="1381" xr:uid="{00000000-0005-0000-0000-000087050000}"/>
    <cellStyle name="Comma 7 2 2" xfId="1382" xr:uid="{00000000-0005-0000-0000-000088050000}"/>
    <cellStyle name="Comma 7 2 2 2" xfId="1383" xr:uid="{00000000-0005-0000-0000-000089050000}"/>
    <cellStyle name="Comma 7 2 3" xfId="1384" xr:uid="{00000000-0005-0000-0000-00008A050000}"/>
    <cellStyle name="Comma 7 2 3 2" xfId="1385" xr:uid="{00000000-0005-0000-0000-00008B050000}"/>
    <cellStyle name="Comma 7 2 4" xfId="1386" xr:uid="{00000000-0005-0000-0000-00008C050000}"/>
    <cellStyle name="Comma 7 3" xfId="1387" xr:uid="{00000000-0005-0000-0000-00008D050000}"/>
    <cellStyle name="Comma 7 3 2" xfId="1388" xr:uid="{00000000-0005-0000-0000-00008E050000}"/>
    <cellStyle name="Comma 7 4" xfId="1389" xr:uid="{00000000-0005-0000-0000-00008F050000}"/>
    <cellStyle name="Comma 7 4 2" xfId="1390" xr:uid="{00000000-0005-0000-0000-000090050000}"/>
    <cellStyle name="Comma 7 5" xfId="1391" xr:uid="{00000000-0005-0000-0000-000091050000}"/>
    <cellStyle name="Comma 8" xfId="1392" xr:uid="{00000000-0005-0000-0000-000092050000}"/>
    <cellStyle name="Comma 8 2" xfId="2361" xr:uid="{00000000-0005-0000-0000-000093050000}"/>
    <cellStyle name="Comma 9" xfId="1393" xr:uid="{00000000-0005-0000-0000-000094050000}"/>
    <cellStyle name="Comma 9 2" xfId="1394" xr:uid="{00000000-0005-0000-0000-000095050000}"/>
    <cellStyle name="Currency 2" xfId="83" xr:uid="{00000000-0005-0000-0000-000096050000}"/>
    <cellStyle name="Currency 2 2" xfId="90" xr:uid="{00000000-0005-0000-0000-000097050000}"/>
    <cellStyle name="Currency 3" xfId="86" xr:uid="{00000000-0005-0000-0000-000098050000}"/>
    <cellStyle name="Currency 4" xfId="106" xr:uid="{00000000-0005-0000-0000-000099050000}"/>
    <cellStyle name="Currency 5" xfId="108" xr:uid="{00000000-0005-0000-0000-00009A050000}"/>
    <cellStyle name="Currency-Denomination" xfId="2362" xr:uid="{00000000-0005-0000-0000-00009B050000}"/>
    <cellStyle name="DATA Amount" xfId="2363" xr:uid="{00000000-0005-0000-0000-00009C050000}"/>
    <cellStyle name="DATA Amount [1]" xfId="2364" xr:uid="{00000000-0005-0000-0000-00009D050000}"/>
    <cellStyle name="DATA Amount [2]" xfId="2365" xr:uid="{00000000-0005-0000-0000-00009E050000}"/>
    <cellStyle name="DATA Currency" xfId="2366" xr:uid="{00000000-0005-0000-0000-00009F050000}"/>
    <cellStyle name="DATA Currency [1]" xfId="2367" xr:uid="{00000000-0005-0000-0000-0000A0050000}"/>
    <cellStyle name="DATA Currency [2]" xfId="2368" xr:uid="{00000000-0005-0000-0000-0000A1050000}"/>
    <cellStyle name="DATA Date Long" xfId="2369" xr:uid="{00000000-0005-0000-0000-0000A2050000}"/>
    <cellStyle name="DATA Date Short" xfId="2370" xr:uid="{00000000-0005-0000-0000-0000A3050000}"/>
    <cellStyle name="DATA List" xfId="2371" xr:uid="{00000000-0005-0000-0000-0000A4050000}"/>
    <cellStyle name="DATA Percent" xfId="2372" xr:uid="{00000000-0005-0000-0000-0000A5050000}"/>
    <cellStyle name="DATA Percent [1]" xfId="2373" xr:uid="{00000000-0005-0000-0000-0000A6050000}"/>
    <cellStyle name="DATA Percent [2]" xfId="2374" xr:uid="{00000000-0005-0000-0000-0000A7050000}"/>
    <cellStyle name="DATA Text" xfId="2375" xr:uid="{00000000-0005-0000-0000-0000A8050000}"/>
    <cellStyle name="Decimal_0dp" xfId="2376" xr:uid="{00000000-0005-0000-0000-0000A9050000}"/>
    <cellStyle name="Euro" xfId="2377" xr:uid="{00000000-0005-0000-0000-0000AA050000}"/>
    <cellStyle name="Euro 2" xfId="2378" xr:uid="{00000000-0005-0000-0000-0000AB050000}"/>
    <cellStyle name="Euro 2 2" xfId="2379" xr:uid="{00000000-0005-0000-0000-0000AC050000}"/>
    <cellStyle name="Euro 3" xfId="2380" xr:uid="{00000000-0005-0000-0000-0000AD050000}"/>
    <cellStyle name="Euro 3 2" xfId="2381" xr:uid="{00000000-0005-0000-0000-0000AE050000}"/>
    <cellStyle name="Explanatory Text 2" xfId="32" xr:uid="{00000000-0005-0000-0000-0000AF050000}"/>
    <cellStyle name="Explanatory Text 2 2" xfId="2382" xr:uid="{00000000-0005-0000-0000-0000B0050000}"/>
    <cellStyle name="Explanatory Text 3" xfId="2383" xr:uid="{00000000-0005-0000-0000-0000B1050000}"/>
    <cellStyle name="Forecast Cell Column Heading" xfId="2384" xr:uid="{00000000-0005-0000-0000-0000B2050000}"/>
    <cellStyle name="Good 2" xfId="33" xr:uid="{00000000-0005-0000-0000-0000B3050000}"/>
    <cellStyle name="Good 2 2" xfId="2385" xr:uid="{00000000-0005-0000-0000-0000B4050000}"/>
    <cellStyle name="Good 3" xfId="2386" xr:uid="{00000000-0005-0000-0000-0000B5050000}"/>
    <cellStyle name="Grey" xfId="2387" xr:uid="{00000000-0005-0000-0000-0000B6050000}"/>
    <cellStyle name="Grey 2" xfId="2388" xr:uid="{00000000-0005-0000-0000-0000B7050000}"/>
    <cellStyle name="Grey 2 2" xfId="2389" xr:uid="{00000000-0005-0000-0000-0000B8050000}"/>
    <cellStyle name="Grey 3" xfId="2390" xr:uid="{00000000-0005-0000-0000-0000B9050000}"/>
    <cellStyle name="Grey 3 2" xfId="2391" xr:uid="{00000000-0005-0000-0000-0000BA050000}"/>
    <cellStyle name="Heading 1 10" xfId="2392" xr:uid="{00000000-0005-0000-0000-0000BB050000}"/>
    <cellStyle name="Heading 1 2" xfId="34" xr:uid="{00000000-0005-0000-0000-0000BC050000}"/>
    <cellStyle name="Heading 1 2 2" xfId="2393" xr:uid="{00000000-0005-0000-0000-0000BD050000}"/>
    <cellStyle name="Heading 1 3" xfId="2394" xr:uid="{00000000-0005-0000-0000-0000BE050000}"/>
    <cellStyle name="HEADING 1 4" xfId="2395" xr:uid="{00000000-0005-0000-0000-0000BF050000}"/>
    <cellStyle name="HEADING 1 5" xfId="2396" xr:uid="{00000000-0005-0000-0000-0000C0050000}"/>
    <cellStyle name="HEADING 1 6" xfId="2397" xr:uid="{00000000-0005-0000-0000-0000C1050000}"/>
    <cellStyle name="HEADING 1 7" xfId="2398" xr:uid="{00000000-0005-0000-0000-0000C2050000}"/>
    <cellStyle name="HEADING 1 8" xfId="2399" xr:uid="{00000000-0005-0000-0000-0000C3050000}"/>
    <cellStyle name="HEADING 1 9" xfId="2400" xr:uid="{00000000-0005-0000-0000-0000C4050000}"/>
    <cellStyle name="Heading 2 10" xfId="2401" xr:uid="{00000000-0005-0000-0000-0000C5050000}"/>
    <cellStyle name="Heading 2 2" xfId="35" xr:uid="{00000000-0005-0000-0000-0000C6050000}"/>
    <cellStyle name="Heading 2 2 2" xfId="2402" xr:uid="{00000000-0005-0000-0000-0000C7050000}"/>
    <cellStyle name="Heading 2 3" xfId="2403" xr:uid="{00000000-0005-0000-0000-0000C8050000}"/>
    <cellStyle name="HEADING 2 4" xfId="2404" xr:uid="{00000000-0005-0000-0000-0000C9050000}"/>
    <cellStyle name="HEADING 2 5" xfId="2405" xr:uid="{00000000-0005-0000-0000-0000CA050000}"/>
    <cellStyle name="HEADING 2 6" xfId="2406" xr:uid="{00000000-0005-0000-0000-0000CB050000}"/>
    <cellStyle name="HEADING 2 7" xfId="2407" xr:uid="{00000000-0005-0000-0000-0000CC050000}"/>
    <cellStyle name="HEADING 2 8" xfId="2408" xr:uid="{00000000-0005-0000-0000-0000CD050000}"/>
    <cellStyle name="HEADING 2 9" xfId="2409" xr:uid="{00000000-0005-0000-0000-0000CE050000}"/>
    <cellStyle name="Heading 3 10" xfId="2410" xr:uid="{00000000-0005-0000-0000-0000CF050000}"/>
    <cellStyle name="Heading 3 2" xfId="36" xr:uid="{00000000-0005-0000-0000-0000D0050000}"/>
    <cellStyle name="Heading 3 2 2" xfId="2411" xr:uid="{00000000-0005-0000-0000-0000D1050000}"/>
    <cellStyle name="Heading 3 2 3" xfId="2412" xr:uid="{00000000-0005-0000-0000-0000D2050000}"/>
    <cellStyle name="Heading 3 2 3 2" xfId="2413" xr:uid="{00000000-0005-0000-0000-0000D3050000}"/>
    <cellStyle name="Heading 3 2 4" xfId="2414" xr:uid="{00000000-0005-0000-0000-0000D4050000}"/>
    <cellStyle name="Heading 3 3" xfId="2415" xr:uid="{00000000-0005-0000-0000-0000D5050000}"/>
    <cellStyle name="HEADING 3 4" xfId="2416" xr:uid="{00000000-0005-0000-0000-0000D6050000}"/>
    <cellStyle name="HEADING 3 5" xfId="2417" xr:uid="{00000000-0005-0000-0000-0000D7050000}"/>
    <cellStyle name="HEADING 3 6" xfId="2418" xr:uid="{00000000-0005-0000-0000-0000D8050000}"/>
    <cellStyle name="HEADING 3 7" xfId="2419" xr:uid="{00000000-0005-0000-0000-0000D9050000}"/>
    <cellStyle name="HEADING 3 8" xfId="2420" xr:uid="{00000000-0005-0000-0000-0000DA050000}"/>
    <cellStyle name="HEADING 3 9" xfId="2421" xr:uid="{00000000-0005-0000-0000-0000DB050000}"/>
    <cellStyle name="Heading 4 2" xfId="37" xr:uid="{00000000-0005-0000-0000-0000DC050000}"/>
    <cellStyle name="Heading 4 2 2" xfId="2422" xr:uid="{00000000-0005-0000-0000-0000DD050000}"/>
    <cellStyle name="Heading 4 3" xfId="2423" xr:uid="{00000000-0005-0000-0000-0000DE050000}"/>
    <cellStyle name="Hyperlink 2" xfId="2424" xr:uid="{00000000-0005-0000-0000-0000DF050000}"/>
    <cellStyle name="Input 2" xfId="38" xr:uid="{00000000-0005-0000-0000-0000E0050000}"/>
    <cellStyle name="Input 2 2" xfId="2425" xr:uid="{00000000-0005-0000-0000-0000E1050000}"/>
    <cellStyle name="Input 3" xfId="2426" xr:uid="{00000000-0005-0000-0000-0000E2050000}"/>
    <cellStyle name="LABEL Normal" xfId="2427" xr:uid="{00000000-0005-0000-0000-0000E3050000}"/>
    <cellStyle name="LABEL Normal 2" xfId="2428" xr:uid="{00000000-0005-0000-0000-0000E4050000}"/>
    <cellStyle name="LABEL Note" xfId="2429" xr:uid="{00000000-0005-0000-0000-0000E5050000}"/>
    <cellStyle name="LABEL Units" xfId="2430" xr:uid="{00000000-0005-0000-0000-0000E6050000}"/>
    <cellStyle name="Line rows" xfId="2431" xr:uid="{00000000-0005-0000-0000-0000E7050000}"/>
    <cellStyle name="Line rows 2" xfId="2432" xr:uid="{00000000-0005-0000-0000-0000E8050000}"/>
    <cellStyle name="Line rows 2 2" xfId="2433" xr:uid="{00000000-0005-0000-0000-0000E9050000}"/>
    <cellStyle name="Line rows 3" xfId="2434" xr:uid="{00000000-0005-0000-0000-0000EA050000}"/>
    <cellStyle name="Line rows 3 2" xfId="2435" xr:uid="{00000000-0005-0000-0000-0000EB050000}"/>
    <cellStyle name="Linked Cell 2" xfId="39" xr:uid="{00000000-0005-0000-0000-0000EC050000}"/>
    <cellStyle name="Linked Cell 2 2" xfId="2436" xr:uid="{00000000-0005-0000-0000-0000ED050000}"/>
    <cellStyle name="Linked Cell 3" xfId="2437" xr:uid="{00000000-0005-0000-0000-0000EE050000}"/>
    <cellStyle name="LTM Cell Column Heading" xfId="2438" xr:uid="{00000000-0005-0000-0000-0000EF050000}"/>
    <cellStyle name="Multiple Cell Column Heading" xfId="2439" xr:uid="{00000000-0005-0000-0000-0000F0050000}"/>
    <cellStyle name="Neutral 2" xfId="40" xr:uid="{00000000-0005-0000-0000-0000F1050000}"/>
    <cellStyle name="Neutral 2 2" xfId="2440" xr:uid="{00000000-0005-0000-0000-0000F2050000}"/>
    <cellStyle name="Neutral 3" xfId="2441" xr:uid="{00000000-0005-0000-0000-0000F3050000}"/>
    <cellStyle name="Normal" xfId="0" builtinId="0"/>
    <cellStyle name="Normal 10" xfId="41" xr:uid="{00000000-0005-0000-0000-0000F5050000}"/>
    <cellStyle name="Normal 10 2" xfId="1395" xr:uid="{00000000-0005-0000-0000-0000F6050000}"/>
    <cellStyle name="Normal 10 2 2" xfId="1396" xr:uid="{00000000-0005-0000-0000-0000F7050000}"/>
    <cellStyle name="Normal 10 2 2 2" xfId="1397" xr:uid="{00000000-0005-0000-0000-0000F8050000}"/>
    <cellStyle name="Normal 10 2 3" xfId="1398" xr:uid="{00000000-0005-0000-0000-0000F9050000}"/>
    <cellStyle name="Normal 10 2 3 2" xfId="1399" xr:uid="{00000000-0005-0000-0000-0000FA050000}"/>
    <cellStyle name="Normal 10 2 4" xfId="1400" xr:uid="{00000000-0005-0000-0000-0000FB050000}"/>
    <cellStyle name="Normal 10 3" xfId="1401" xr:uid="{00000000-0005-0000-0000-0000FC050000}"/>
    <cellStyle name="Normal 10 3 2" xfId="1402" xr:uid="{00000000-0005-0000-0000-0000FD050000}"/>
    <cellStyle name="Normal 10 4" xfId="1403" xr:uid="{00000000-0005-0000-0000-0000FE050000}"/>
    <cellStyle name="Normal 10 4 2" xfId="1404" xr:uid="{00000000-0005-0000-0000-0000FF050000}"/>
    <cellStyle name="Normal 10 5" xfId="1405" xr:uid="{00000000-0005-0000-0000-000000060000}"/>
    <cellStyle name="Normal 11" xfId="42" xr:uid="{00000000-0005-0000-0000-000001060000}"/>
    <cellStyle name="Normal 11 2" xfId="91" xr:uid="{00000000-0005-0000-0000-000002060000}"/>
    <cellStyle name="Normal 11 2 2" xfId="1406" xr:uid="{00000000-0005-0000-0000-000003060000}"/>
    <cellStyle name="Normal 11 2 2 2" xfId="1407" xr:uid="{00000000-0005-0000-0000-000004060000}"/>
    <cellStyle name="Normal 11 2 3" xfId="1408" xr:uid="{00000000-0005-0000-0000-000005060000}"/>
    <cellStyle name="Normal 11 2 3 2" xfId="1409" xr:uid="{00000000-0005-0000-0000-000006060000}"/>
    <cellStyle name="Normal 11 2 4" xfId="1410" xr:uid="{00000000-0005-0000-0000-000007060000}"/>
    <cellStyle name="Normal 11 3" xfId="1411" xr:uid="{00000000-0005-0000-0000-000008060000}"/>
    <cellStyle name="Normal 11 3 2" xfId="1412" xr:uid="{00000000-0005-0000-0000-000009060000}"/>
    <cellStyle name="Normal 11 4" xfId="1413" xr:uid="{00000000-0005-0000-0000-00000A060000}"/>
    <cellStyle name="Normal 11 4 2" xfId="1414" xr:uid="{00000000-0005-0000-0000-00000B060000}"/>
    <cellStyle name="Normal 11 5" xfId="1415" xr:uid="{00000000-0005-0000-0000-00000C060000}"/>
    <cellStyle name="Normal 12" xfId="43" xr:uid="{00000000-0005-0000-0000-00000D060000}"/>
    <cellStyle name="Normal 12 2" xfId="92" xr:uid="{00000000-0005-0000-0000-00000E060000}"/>
    <cellStyle name="Normal 12 2 2" xfId="1416" xr:uid="{00000000-0005-0000-0000-00000F060000}"/>
    <cellStyle name="Normal 12 2 2 2" xfId="1417" xr:uid="{00000000-0005-0000-0000-000010060000}"/>
    <cellStyle name="Normal 12 2 3" xfId="1418" xr:uid="{00000000-0005-0000-0000-000011060000}"/>
    <cellStyle name="Normal 12 2 3 2" xfId="1419" xr:uid="{00000000-0005-0000-0000-000012060000}"/>
    <cellStyle name="Normal 12 2 4" xfId="1420" xr:uid="{00000000-0005-0000-0000-000013060000}"/>
    <cellStyle name="Normal 12 3" xfId="1421" xr:uid="{00000000-0005-0000-0000-000014060000}"/>
    <cellStyle name="Normal 12 3 2" xfId="1422" xr:uid="{00000000-0005-0000-0000-000015060000}"/>
    <cellStyle name="Normal 12 4" xfId="1423" xr:uid="{00000000-0005-0000-0000-000016060000}"/>
    <cellStyle name="Normal 12 4 2" xfId="1424" xr:uid="{00000000-0005-0000-0000-000017060000}"/>
    <cellStyle name="Normal 12 5" xfId="1425" xr:uid="{00000000-0005-0000-0000-000018060000}"/>
    <cellStyle name="Normal 13" xfId="44" xr:uid="{00000000-0005-0000-0000-000019060000}"/>
    <cellStyle name="Normal 13 2" xfId="93" xr:uid="{00000000-0005-0000-0000-00001A060000}"/>
    <cellStyle name="Normal 13 2 2" xfId="1426" xr:uid="{00000000-0005-0000-0000-00001B060000}"/>
    <cellStyle name="Normal 13 2 2 2" xfId="1427" xr:uid="{00000000-0005-0000-0000-00001C060000}"/>
    <cellStyle name="Normal 13 2 3" xfId="1428" xr:uid="{00000000-0005-0000-0000-00001D060000}"/>
    <cellStyle name="Normal 13 2 3 2" xfId="1429" xr:uid="{00000000-0005-0000-0000-00001E060000}"/>
    <cellStyle name="Normal 13 2 4" xfId="1430" xr:uid="{00000000-0005-0000-0000-00001F060000}"/>
    <cellStyle name="Normal 13 3" xfId="1431" xr:uid="{00000000-0005-0000-0000-000020060000}"/>
    <cellStyle name="Normal 13 3 2" xfId="1432" xr:uid="{00000000-0005-0000-0000-000021060000}"/>
    <cellStyle name="Normal 13 4" xfId="1433" xr:uid="{00000000-0005-0000-0000-000022060000}"/>
    <cellStyle name="Normal 13 4 2" xfId="1434" xr:uid="{00000000-0005-0000-0000-000023060000}"/>
    <cellStyle name="Normal 13 5" xfId="1435" xr:uid="{00000000-0005-0000-0000-000024060000}"/>
    <cellStyle name="Normal 14" xfId="79" xr:uid="{00000000-0005-0000-0000-000025060000}"/>
    <cellStyle name="Normal 14 2" xfId="94" xr:uid="{00000000-0005-0000-0000-000026060000}"/>
    <cellStyle name="Normal 14 2 2" xfId="1436" xr:uid="{00000000-0005-0000-0000-000027060000}"/>
    <cellStyle name="Normal 14 2 2 2" xfId="1437" xr:uid="{00000000-0005-0000-0000-000028060000}"/>
    <cellStyle name="Normal 14 2 3" xfId="1438" xr:uid="{00000000-0005-0000-0000-000029060000}"/>
    <cellStyle name="Normal 14 2 3 2" xfId="1439" xr:uid="{00000000-0005-0000-0000-00002A060000}"/>
    <cellStyle name="Normal 14 2 4" xfId="1440" xr:uid="{00000000-0005-0000-0000-00002B060000}"/>
    <cellStyle name="Normal 14 3" xfId="1441" xr:uid="{00000000-0005-0000-0000-00002C060000}"/>
    <cellStyle name="Normal 14 3 2" xfId="1442" xr:uid="{00000000-0005-0000-0000-00002D060000}"/>
    <cellStyle name="Normal 14 4" xfId="1443" xr:uid="{00000000-0005-0000-0000-00002E060000}"/>
    <cellStyle name="Normal 14 4 2" xfId="1444" xr:uid="{00000000-0005-0000-0000-00002F060000}"/>
    <cellStyle name="Normal 14 5" xfId="1445" xr:uid="{00000000-0005-0000-0000-000030060000}"/>
    <cellStyle name="Normal 15" xfId="82" xr:uid="{00000000-0005-0000-0000-000031060000}"/>
    <cellStyle name="Normal 15 2" xfId="95" xr:uid="{00000000-0005-0000-0000-000032060000}"/>
    <cellStyle name="Normal 15 2 2" xfId="1446" xr:uid="{00000000-0005-0000-0000-000033060000}"/>
    <cellStyle name="Normal 15 2 2 2" xfId="1447" xr:uid="{00000000-0005-0000-0000-000034060000}"/>
    <cellStyle name="Normal 15 2 3" xfId="1448" xr:uid="{00000000-0005-0000-0000-000035060000}"/>
    <cellStyle name="Normal 15 2 3 2" xfId="1449" xr:uid="{00000000-0005-0000-0000-000036060000}"/>
    <cellStyle name="Normal 15 2 4" xfId="1450" xr:uid="{00000000-0005-0000-0000-000037060000}"/>
    <cellStyle name="Normal 15 3" xfId="1451" xr:uid="{00000000-0005-0000-0000-000038060000}"/>
    <cellStyle name="Normal 15 3 2" xfId="1452" xr:uid="{00000000-0005-0000-0000-000039060000}"/>
    <cellStyle name="Normal 15 4" xfId="1453" xr:uid="{00000000-0005-0000-0000-00003A060000}"/>
    <cellStyle name="Normal 15 4 2" xfId="1454" xr:uid="{00000000-0005-0000-0000-00003B060000}"/>
    <cellStyle name="Normal 15 5" xfId="1455" xr:uid="{00000000-0005-0000-0000-00003C060000}"/>
    <cellStyle name="Normal 16" xfId="85" xr:uid="{00000000-0005-0000-0000-00003D060000}"/>
    <cellStyle name="Normal 16 2" xfId="96" xr:uid="{00000000-0005-0000-0000-00003E060000}"/>
    <cellStyle name="Normal 16 2 2" xfId="1456" xr:uid="{00000000-0005-0000-0000-00003F060000}"/>
    <cellStyle name="Normal 16 2 2 2" xfId="1457" xr:uid="{00000000-0005-0000-0000-000040060000}"/>
    <cellStyle name="Normal 16 2 3" xfId="1458" xr:uid="{00000000-0005-0000-0000-000041060000}"/>
    <cellStyle name="Normal 16 2 3 2" xfId="1459" xr:uid="{00000000-0005-0000-0000-000042060000}"/>
    <cellStyle name="Normal 16 2 4" xfId="1460" xr:uid="{00000000-0005-0000-0000-000043060000}"/>
    <cellStyle name="Normal 16 3" xfId="1461" xr:uid="{00000000-0005-0000-0000-000044060000}"/>
    <cellStyle name="Normal 16 3 2" xfId="1462" xr:uid="{00000000-0005-0000-0000-000045060000}"/>
    <cellStyle name="Normal 16 3 2 2" xfId="2442" xr:uid="{00000000-0005-0000-0000-000046060000}"/>
    <cellStyle name="Normal 16 3 2 2 2" xfId="2443" xr:uid="{00000000-0005-0000-0000-000047060000}"/>
    <cellStyle name="Normal 16 3 2 3" xfId="2444" xr:uid="{00000000-0005-0000-0000-000048060000}"/>
    <cellStyle name="Normal 16 3 3" xfId="2445" xr:uid="{00000000-0005-0000-0000-000049060000}"/>
    <cellStyle name="Normal 16 3 3 2" xfId="2446" xr:uid="{00000000-0005-0000-0000-00004A060000}"/>
    <cellStyle name="Normal 16 3 4" xfId="2447" xr:uid="{00000000-0005-0000-0000-00004B060000}"/>
    <cellStyle name="Normal 16 4" xfId="1463" xr:uid="{00000000-0005-0000-0000-00004C060000}"/>
    <cellStyle name="Normal 16 4 2" xfId="1464" xr:uid="{00000000-0005-0000-0000-00004D060000}"/>
    <cellStyle name="Normal 16 5" xfId="1465" xr:uid="{00000000-0005-0000-0000-00004E060000}"/>
    <cellStyle name="Normal 16 6" xfId="2707" xr:uid="{534F7F4D-DD73-470D-A059-9B3D26204350}"/>
    <cellStyle name="Normal 17" xfId="105" xr:uid="{00000000-0005-0000-0000-00004F060000}"/>
    <cellStyle name="Normal 17 2" xfId="1466" xr:uid="{00000000-0005-0000-0000-000050060000}"/>
    <cellStyle name="Normal 17 2 2" xfId="1467" xr:uid="{00000000-0005-0000-0000-000051060000}"/>
    <cellStyle name="Normal 17 2 2 2" xfId="1468" xr:uid="{00000000-0005-0000-0000-000052060000}"/>
    <cellStyle name="Normal 17 2 3" xfId="1469" xr:uid="{00000000-0005-0000-0000-000053060000}"/>
    <cellStyle name="Normal 17 2 3 2" xfId="1470" xr:uid="{00000000-0005-0000-0000-000054060000}"/>
    <cellStyle name="Normal 17 2 4" xfId="1471" xr:uid="{00000000-0005-0000-0000-000055060000}"/>
    <cellStyle name="Normal 17 3" xfId="1472" xr:uid="{00000000-0005-0000-0000-000056060000}"/>
    <cellStyle name="Normal 17 3 2" xfId="1473" xr:uid="{00000000-0005-0000-0000-000057060000}"/>
    <cellStyle name="Normal 17 3 2 2" xfId="2448" xr:uid="{00000000-0005-0000-0000-000058060000}"/>
    <cellStyle name="Normal 17 3 3" xfId="2449" xr:uid="{00000000-0005-0000-0000-000059060000}"/>
    <cellStyle name="Normal 17 3 3 2" xfId="2450" xr:uid="{00000000-0005-0000-0000-00005A060000}"/>
    <cellStyle name="Normal 17 3 4" xfId="2451" xr:uid="{00000000-0005-0000-0000-00005B060000}"/>
    <cellStyle name="Normal 17 4" xfId="1474" xr:uid="{00000000-0005-0000-0000-00005C060000}"/>
    <cellStyle name="Normal 17 4 2" xfId="1475" xr:uid="{00000000-0005-0000-0000-00005D060000}"/>
    <cellStyle name="Normal 17 5" xfId="1476" xr:uid="{00000000-0005-0000-0000-00005E060000}"/>
    <cellStyle name="Normal 18" xfId="1477" xr:uid="{00000000-0005-0000-0000-00005F060000}"/>
    <cellStyle name="Normal 18 2" xfId="2452" xr:uid="{00000000-0005-0000-0000-000060060000}"/>
    <cellStyle name="Normal 19" xfId="1478" xr:uid="{00000000-0005-0000-0000-000061060000}"/>
    <cellStyle name="Normal 19 2" xfId="1479" xr:uid="{00000000-0005-0000-0000-000062060000}"/>
    <cellStyle name="Normal 19 2 2" xfId="1480" xr:uid="{00000000-0005-0000-0000-000063060000}"/>
    <cellStyle name="Normal 19 3" xfId="1481" xr:uid="{00000000-0005-0000-0000-000064060000}"/>
    <cellStyle name="Normal 19 3 2" xfId="1482" xr:uid="{00000000-0005-0000-0000-000065060000}"/>
    <cellStyle name="Normal 19 4" xfId="1483" xr:uid="{00000000-0005-0000-0000-000066060000}"/>
    <cellStyle name="Normal 2" xfId="45" xr:uid="{00000000-0005-0000-0000-000067060000}"/>
    <cellStyle name="Normal 2 2" xfId="46" xr:uid="{00000000-0005-0000-0000-000068060000}"/>
    <cellStyle name="Normal 2 2 2" xfId="97" xr:uid="{00000000-0005-0000-0000-000069060000}"/>
    <cellStyle name="Normal 2 2 2 2" xfId="2453" xr:uid="{00000000-0005-0000-0000-00006A060000}"/>
    <cellStyle name="Normal 2 2 3" xfId="2454" xr:uid="{00000000-0005-0000-0000-00006B060000}"/>
    <cellStyle name="Normal 2 2 4" xfId="2455" xr:uid="{00000000-0005-0000-0000-00006C060000}"/>
    <cellStyle name="Normal 2 3" xfId="98" xr:uid="{00000000-0005-0000-0000-00006D060000}"/>
    <cellStyle name="Normal 2 3 2" xfId="2456" xr:uid="{00000000-0005-0000-0000-00006E060000}"/>
    <cellStyle name="Normal 2 4" xfId="99" xr:uid="{00000000-0005-0000-0000-00006F060000}"/>
    <cellStyle name="Normal 20" xfId="1484" xr:uid="{00000000-0005-0000-0000-000070060000}"/>
    <cellStyle name="Normal 20 2" xfId="1485" xr:uid="{00000000-0005-0000-0000-000071060000}"/>
    <cellStyle name="Normal 20 2 2" xfId="1486" xr:uid="{00000000-0005-0000-0000-000072060000}"/>
    <cellStyle name="Normal 20 3" xfId="1487" xr:uid="{00000000-0005-0000-0000-000073060000}"/>
    <cellStyle name="Normal 20 3 2" xfId="1488" xr:uid="{00000000-0005-0000-0000-000074060000}"/>
    <cellStyle name="Normal 20 4" xfId="1489" xr:uid="{00000000-0005-0000-0000-000075060000}"/>
    <cellStyle name="Normal 21" xfId="1490" xr:uid="{00000000-0005-0000-0000-000076060000}"/>
    <cellStyle name="Normal 21 2" xfId="1491" xr:uid="{00000000-0005-0000-0000-000077060000}"/>
    <cellStyle name="Normal 21 2 2" xfId="1492" xr:uid="{00000000-0005-0000-0000-000078060000}"/>
    <cellStyle name="Normal 21 3" xfId="1493" xr:uid="{00000000-0005-0000-0000-000079060000}"/>
    <cellStyle name="Normal 21 3 2" xfId="1494" xr:uid="{00000000-0005-0000-0000-00007A060000}"/>
    <cellStyle name="Normal 21 4" xfId="1495" xr:uid="{00000000-0005-0000-0000-00007B060000}"/>
    <cellStyle name="Normal 22" xfId="1496" xr:uid="{00000000-0005-0000-0000-00007C060000}"/>
    <cellStyle name="Normal 22 2" xfId="1497" xr:uid="{00000000-0005-0000-0000-00007D060000}"/>
    <cellStyle name="Normal 23" xfId="1498" xr:uid="{00000000-0005-0000-0000-00007E060000}"/>
    <cellStyle name="Normal 23 2" xfId="2457" xr:uid="{00000000-0005-0000-0000-00007F060000}"/>
    <cellStyle name="Normal 23 3" xfId="2458" xr:uid="{00000000-0005-0000-0000-000080060000}"/>
    <cellStyle name="Normal 24" xfId="1499" xr:uid="{00000000-0005-0000-0000-000081060000}"/>
    <cellStyle name="Normal 25" xfId="1500" xr:uid="{00000000-0005-0000-0000-000082060000}"/>
    <cellStyle name="Normal 25 2" xfId="2459" xr:uid="{00000000-0005-0000-0000-000083060000}"/>
    <cellStyle name="Normal 25 3" xfId="2460" xr:uid="{00000000-0005-0000-0000-000084060000}"/>
    <cellStyle name="Normal 26" xfId="2461" xr:uid="{00000000-0005-0000-0000-000085060000}"/>
    <cellStyle name="Normal 27" xfId="2462" xr:uid="{00000000-0005-0000-0000-000086060000}"/>
    <cellStyle name="Normal 28" xfId="2463" xr:uid="{00000000-0005-0000-0000-000087060000}"/>
    <cellStyle name="Normal 29" xfId="2464" xr:uid="{00000000-0005-0000-0000-000088060000}"/>
    <cellStyle name="Normal 3" xfId="47" xr:uid="{00000000-0005-0000-0000-000089060000}"/>
    <cellStyle name="Normal 3 2" xfId="48" xr:uid="{00000000-0005-0000-0000-00008A060000}"/>
    <cellStyle name="Normal 3 2 10" xfId="1501" xr:uid="{00000000-0005-0000-0000-00008B060000}"/>
    <cellStyle name="Normal 3 2 10 2" xfId="1502" xr:uid="{00000000-0005-0000-0000-00008C060000}"/>
    <cellStyle name="Normal 3 2 11" xfId="1503" xr:uid="{00000000-0005-0000-0000-00008D060000}"/>
    <cellStyle name="Normal 3 2 2" xfId="49" xr:uid="{00000000-0005-0000-0000-00008E060000}"/>
    <cellStyle name="Normal 3 2 2 2" xfId="1504" xr:uid="{00000000-0005-0000-0000-00008F060000}"/>
    <cellStyle name="Normal 3 2 2 2 2" xfId="1505" xr:uid="{00000000-0005-0000-0000-000090060000}"/>
    <cellStyle name="Normal 3 2 2 2 2 2" xfId="1506" xr:uid="{00000000-0005-0000-0000-000091060000}"/>
    <cellStyle name="Normal 3 2 2 2 2 2 2" xfId="1507" xr:uid="{00000000-0005-0000-0000-000092060000}"/>
    <cellStyle name="Normal 3 2 2 2 2 3" xfId="1508" xr:uid="{00000000-0005-0000-0000-000093060000}"/>
    <cellStyle name="Normal 3 2 2 2 2 3 2" xfId="1509" xr:uid="{00000000-0005-0000-0000-000094060000}"/>
    <cellStyle name="Normal 3 2 2 2 2 4" xfId="1510" xr:uid="{00000000-0005-0000-0000-000095060000}"/>
    <cellStyle name="Normal 3 2 2 2 3" xfId="1511" xr:uid="{00000000-0005-0000-0000-000096060000}"/>
    <cellStyle name="Normal 3 2 2 2 3 2" xfId="1512" xr:uid="{00000000-0005-0000-0000-000097060000}"/>
    <cellStyle name="Normal 3 2 2 2 4" xfId="1513" xr:uid="{00000000-0005-0000-0000-000098060000}"/>
    <cellStyle name="Normal 3 2 2 2 4 2" xfId="1514" xr:uid="{00000000-0005-0000-0000-000099060000}"/>
    <cellStyle name="Normal 3 2 2 2 5" xfId="1515" xr:uid="{00000000-0005-0000-0000-00009A060000}"/>
    <cellStyle name="Normal 3 2 2 3" xfId="1516" xr:uid="{00000000-0005-0000-0000-00009B060000}"/>
    <cellStyle name="Normal 3 2 2 3 2" xfId="1517" xr:uid="{00000000-0005-0000-0000-00009C060000}"/>
    <cellStyle name="Normal 3 2 2 3 2 2" xfId="1518" xr:uid="{00000000-0005-0000-0000-00009D060000}"/>
    <cellStyle name="Normal 3 2 2 3 2 2 2" xfId="1519" xr:uid="{00000000-0005-0000-0000-00009E060000}"/>
    <cellStyle name="Normal 3 2 2 3 2 3" xfId="1520" xr:uid="{00000000-0005-0000-0000-00009F060000}"/>
    <cellStyle name="Normal 3 2 2 3 2 3 2" xfId="1521" xr:uid="{00000000-0005-0000-0000-0000A0060000}"/>
    <cellStyle name="Normal 3 2 2 3 2 4" xfId="1522" xr:uid="{00000000-0005-0000-0000-0000A1060000}"/>
    <cellStyle name="Normal 3 2 2 3 3" xfId="1523" xr:uid="{00000000-0005-0000-0000-0000A2060000}"/>
    <cellStyle name="Normal 3 2 2 3 3 2" xfId="1524" xr:uid="{00000000-0005-0000-0000-0000A3060000}"/>
    <cellStyle name="Normal 3 2 2 3 4" xfId="1525" xr:uid="{00000000-0005-0000-0000-0000A4060000}"/>
    <cellStyle name="Normal 3 2 2 3 4 2" xfId="1526" xr:uid="{00000000-0005-0000-0000-0000A5060000}"/>
    <cellStyle name="Normal 3 2 2 3 5" xfId="1527" xr:uid="{00000000-0005-0000-0000-0000A6060000}"/>
    <cellStyle name="Normal 3 2 2 4" xfId="1528" xr:uid="{00000000-0005-0000-0000-0000A7060000}"/>
    <cellStyle name="Normal 3 2 2 4 2" xfId="1529" xr:uid="{00000000-0005-0000-0000-0000A8060000}"/>
    <cellStyle name="Normal 3 2 2 4 2 2" xfId="1530" xr:uid="{00000000-0005-0000-0000-0000A9060000}"/>
    <cellStyle name="Normal 3 2 2 4 2 2 2" xfId="1531" xr:uid="{00000000-0005-0000-0000-0000AA060000}"/>
    <cellStyle name="Normal 3 2 2 4 2 3" xfId="1532" xr:uid="{00000000-0005-0000-0000-0000AB060000}"/>
    <cellStyle name="Normal 3 2 2 4 2 3 2" xfId="1533" xr:uid="{00000000-0005-0000-0000-0000AC060000}"/>
    <cellStyle name="Normal 3 2 2 4 2 4" xfId="1534" xr:uid="{00000000-0005-0000-0000-0000AD060000}"/>
    <cellStyle name="Normal 3 2 2 4 3" xfId="1535" xr:uid="{00000000-0005-0000-0000-0000AE060000}"/>
    <cellStyle name="Normal 3 2 2 4 3 2" xfId="1536" xr:uid="{00000000-0005-0000-0000-0000AF060000}"/>
    <cellStyle name="Normal 3 2 2 4 4" xfId="1537" xr:uid="{00000000-0005-0000-0000-0000B0060000}"/>
    <cellStyle name="Normal 3 2 2 4 4 2" xfId="1538" xr:uid="{00000000-0005-0000-0000-0000B1060000}"/>
    <cellStyle name="Normal 3 2 2 4 5" xfId="1539" xr:uid="{00000000-0005-0000-0000-0000B2060000}"/>
    <cellStyle name="Normal 3 2 2 5" xfId="1540" xr:uid="{00000000-0005-0000-0000-0000B3060000}"/>
    <cellStyle name="Normal 3 2 2 5 2" xfId="1541" xr:uid="{00000000-0005-0000-0000-0000B4060000}"/>
    <cellStyle name="Normal 3 2 2 5 2 2" xfId="1542" xr:uid="{00000000-0005-0000-0000-0000B5060000}"/>
    <cellStyle name="Normal 3 2 2 5 2 2 2" xfId="1543" xr:uid="{00000000-0005-0000-0000-0000B6060000}"/>
    <cellStyle name="Normal 3 2 2 5 2 3" xfId="1544" xr:uid="{00000000-0005-0000-0000-0000B7060000}"/>
    <cellStyle name="Normal 3 2 2 5 2 3 2" xfId="1545" xr:uid="{00000000-0005-0000-0000-0000B8060000}"/>
    <cellStyle name="Normal 3 2 2 5 2 4" xfId="1546" xr:uid="{00000000-0005-0000-0000-0000B9060000}"/>
    <cellStyle name="Normal 3 2 2 5 3" xfId="1547" xr:uid="{00000000-0005-0000-0000-0000BA060000}"/>
    <cellStyle name="Normal 3 2 2 5 3 2" xfId="1548" xr:uid="{00000000-0005-0000-0000-0000BB060000}"/>
    <cellStyle name="Normal 3 2 2 5 4" xfId="1549" xr:uid="{00000000-0005-0000-0000-0000BC060000}"/>
    <cellStyle name="Normal 3 2 2 5 4 2" xfId="1550" xr:uid="{00000000-0005-0000-0000-0000BD060000}"/>
    <cellStyle name="Normal 3 2 2 5 5" xfId="1551" xr:uid="{00000000-0005-0000-0000-0000BE060000}"/>
    <cellStyle name="Normal 3 2 2 6" xfId="1552" xr:uid="{00000000-0005-0000-0000-0000BF060000}"/>
    <cellStyle name="Normal 3 2 2 6 2" xfId="1553" xr:uid="{00000000-0005-0000-0000-0000C0060000}"/>
    <cellStyle name="Normal 3 2 2 6 2 2" xfId="1554" xr:uid="{00000000-0005-0000-0000-0000C1060000}"/>
    <cellStyle name="Normal 3 2 2 6 3" xfId="1555" xr:uid="{00000000-0005-0000-0000-0000C2060000}"/>
    <cellStyle name="Normal 3 2 2 6 3 2" xfId="1556" xr:uid="{00000000-0005-0000-0000-0000C3060000}"/>
    <cellStyle name="Normal 3 2 2 6 4" xfId="1557" xr:uid="{00000000-0005-0000-0000-0000C4060000}"/>
    <cellStyle name="Normal 3 2 2 7" xfId="1558" xr:uid="{00000000-0005-0000-0000-0000C5060000}"/>
    <cellStyle name="Normal 3 2 2 7 2" xfId="1559" xr:uid="{00000000-0005-0000-0000-0000C6060000}"/>
    <cellStyle name="Normal 3 2 2 8" xfId="1560" xr:uid="{00000000-0005-0000-0000-0000C7060000}"/>
    <cellStyle name="Normal 3 2 2 8 2" xfId="1561" xr:uid="{00000000-0005-0000-0000-0000C8060000}"/>
    <cellStyle name="Normal 3 2 2 9" xfId="1562" xr:uid="{00000000-0005-0000-0000-0000C9060000}"/>
    <cellStyle name="Normal 3 2 3" xfId="100" xr:uid="{00000000-0005-0000-0000-0000CA060000}"/>
    <cellStyle name="Normal 3 2 3 2" xfId="1563" xr:uid="{00000000-0005-0000-0000-0000CB060000}"/>
    <cellStyle name="Normal 3 2 3 2 2" xfId="1564" xr:uid="{00000000-0005-0000-0000-0000CC060000}"/>
    <cellStyle name="Normal 3 2 3 2 2 2" xfId="1565" xr:uid="{00000000-0005-0000-0000-0000CD060000}"/>
    <cellStyle name="Normal 3 2 3 2 3" xfId="1566" xr:uid="{00000000-0005-0000-0000-0000CE060000}"/>
    <cellStyle name="Normal 3 2 3 2 3 2" xfId="1567" xr:uid="{00000000-0005-0000-0000-0000CF060000}"/>
    <cellStyle name="Normal 3 2 3 2 4" xfId="1568" xr:uid="{00000000-0005-0000-0000-0000D0060000}"/>
    <cellStyle name="Normal 3 2 3 3" xfId="1569" xr:uid="{00000000-0005-0000-0000-0000D1060000}"/>
    <cellStyle name="Normal 3 2 3 3 2" xfId="1570" xr:uid="{00000000-0005-0000-0000-0000D2060000}"/>
    <cellStyle name="Normal 3 2 3 4" xfId="1571" xr:uid="{00000000-0005-0000-0000-0000D3060000}"/>
    <cellStyle name="Normal 3 2 3 4 2" xfId="1572" xr:uid="{00000000-0005-0000-0000-0000D4060000}"/>
    <cellStyle name="Normal 3 2 3 5" xfId="1573" xr:uid="{00000000-0005-0000-0000-0000D5060000}"/>
    <cellStyle name="Normal 3 2 4" xfId="1574" xr:uid="{00000000-0005-0000-0000-0000D6060000}"/>
    <cellStyle name="Normal 3 2 4 2" xfId="1575" xr:uid="{00000000-0005-0000-0000-0000D7060000}"/>
    <cellStyle name="Normal 3 2 4 2 2" xfId="1576" xr:uid="{00000000-0005-0000-0000-0000D8060000}"/>
    <cellStyle name="Normal 3 2 4 2 2 2" xfId="1577" xr:uid="{00000000-0005-0000-0000-0000D9060000}"/>
    <cellStyle name="Normal 3 2 4 2 3" xfId="1578" xr:uid="{00000000-0005-0000-0000-0000DA060000}"/>
    <cellStyle name="Normal 3 2 4 2 3 2" xfId="1579" xr:uid="{00000000-0005-0000-0000-0000DB060000}"/>
    <cellStyle name="Normal 3 2 4 2 4" xfId="1580" xr:uid="{00000000-0005-0000-0000-0000DC060000}"/>
    <cellStyle name="Normal 3 2 4 3" xfId="1581" xr:uid="{00000000-0005-0000-0000-0000DD060000}"/>
    <cellStyle name="Normal 3 2 4 3 2" xfId="1582" xr:uid="{00000000-0005-0000-0000-0000DE060000}"/>
    <cellStyle name="Normal 3 2 4 4" xfId="1583" xr:uid="{00000000-0005-0000-0000-0000DF060000}"/>
    <cellStyle name="Normal 3 2 4 4 2" xfId="1584" xr:uid="{00000000-0005-0000-0000-0000E0060000}"/>
    <cellStyle name="Normal 3 2 4 5" xfId="1585" xr:uid="{00000000-0005-0000-0000-0000E1060000}"/>
    <cellStyle name="Normal 3 2 5" xfId="1586" xr:uid="{00000000-0005-0000-0000-0000E2060000}"/>
    <cellStyle name="Normal 3 2 5 2" xfId="1587" xr:uid="{00000000-0005-0000-0000-0000E3060000}"/>
    <cellStyle name="Normal 3 2 5 2 2" xfId="1588" xr:uid="{00000000-0005-0000-0000-0000E4060000}"/>
    <cellStyle name="Normal 3 2 5 2 2 2" xfId="1589" xr:uid="{00000000-0005-0000-0000-0000E5060000}"/>
    <cellStyle name="Normal 3 2 5 2 3" xfId="1590" xr:uid="{00000000-0005-0000-0000-0000E6060000}"/>
    <cellStyle name="Normal 3 2 5 2 3 2" xfId="1591" xr:uid="{00000000-0005-0000-0000-0000E7060000}"/>
    <cellStyle name="Normal 3 2 5 2 4" xfId="1592" xr:uid="{00000000-0005-0000-0000-0000E8060000}"/>
    <cellStyle name="Normal 3 2 5 3" xfId="1593" xr:uid="{00000000-0005-0000-0000-0000E9060000}"/>
    <cellStyle name="Normal 3 2 5 3 2" xfId="1594" xr:uid="{00000000-0005-0000-0000-0000EA060000}"/>
    <cellStyle name="Normal 3 2 5 4" xfId="1595" xr:uid="{00000000-0005-0000-0000-0000EB060000}"/>
    <cellStyle name="Normal 3 2 5 4 2" xfId="1596" xr:uid="{00000000-0005-0000-0000-0000EC060000}"/>
    <cellStyle name="Normal 3 2 5 5" xfId="1597" xr:uid="{00000000-0005-0000-0000-0000ED060000}"/>
    <cellStyle name="Normal 3 2 6" xfId="1598" xr:uid="{00000000-0005-0000-0000-0000EE060000}"/>
    <cellStyle name="Normal 3 2 6 2" xfId="1599" xr:uid="{00000000-0005-0000-0000-0000EF060000}"/>
    <cellStyle name="Normal 3 2 6 2 2" xfId="1600" xr:uid="{00000000-0005-0000-0000-0000F0060000}"/>
    <cellStyle name="Normal 3 2 6 2 2 2" xfId="1601" xr:uid="{00000000-0005-0000-0000-0000F1060000}"/>
    <cellStyle name="Normal 3 2 6 2 3" xfId="1602" xr:uid="{00000000-0005-0000-0000-0000F2060000}"/>
    <cellStyle name="Normal 3 2 6 2 3 2" xfId="1603" xr:uid="{00000000-0005-0000-0000-0000F3060000}"/>
    <cellStyle name="Normal 3 2 6 2 4" xfId="1604" xr:uid="{00000000-0005-0000-0000-0000F4060000}"/>
    <cellStyle name="Normal 3 2 6 3" xfId="1605" xr:uid="{00000000-0005-0000-0000-0000F5060000}"/>
    <cellStyle name="Normal 3 2 6 3 2" xfId="1606" xr:uid="{00000000-0005-0000-0000-0000F6060000}"/>
    <cellStyle name="Normal 3 2 6 4" xfId="1607" xr:uid="{00000000-0005-0000-0000-0000F7060000}"/>
    <cellStyle name="Normal 3 2 6 4 2" xfId="1608" xr:uid="{00000000-0005-0000-0000-0000F8060000}"/>
    <cellStyle name="Normal 3 2 6 5" xfId="1609" xr:uid="{00000000-0005-0000-0000-0000F9060000}"/>
    <cellStyle name="Normal 3 2 7" xfId="1610" xr:uid="{00000000-0005-0000-0000-0000FA060000}"/>
    <cellStyle name="Normal 3 2 7 2" xfId="1611" xr:uid="{00000000-0005-0000-0000-0000FB060000}"/>
    <cellStyle name="Normal 3 2 7 2 2" xfId="1612" xr:uid="{00000000-0005-0000-0000-0000FC060000}"/>
    <cellStyle name="Normal 3 2 7 3" xfId="1613" xr:uid="{00000000-0005-0000-0000-0000FD060000}"/>
    <cellStyle name="Normal 3 2 7 3 2" xfId="1614" xr:uid="{00000000-0005-0000-0000-0000FE060000}"/>
    <cellStyle name="Normal 3 2 7 4" xfId="1615" xr:uid="{00000000-0005-0000-0000-0000FF060000}"/>
    <cellStyle name="Normal 3 2 8" xfId="1616" xr:uid="{00000000-0005-0000-0000-000000070000}"/>
    <cellStyle name="Normal 3 2 8 2" xfId="1617" xr:uid="{00000000-0005-0000-0000-000001070000}"/>
    <cellStyle name="Normal 3 2 8 2 2" xfId="1618" xr:uid="{00000000-0005-0000-0000-000002070000}"/>
    <cellStyle name="Normal 3 2 8 3" xfId="1619" xr:uid="{00000000-0005-0000-0000-000003070000}"/>
    <cellStyle name="Normal 3 2 8 3 2" xfId="1620" xr:uid="{00000000-0005-0000-0000-000004070000}"/>
    <cellStyle name="Normal 3 2 8 4" xfId="1621" xr:uid="{00000000-0005-0000-0000-000005070000}"/>
    <cellStyle name="Normal 3 2 9" xfId="1622" xr:uid="{00000000-0005-0000-0000-000006070000}"/>
    <cellStyle name="Normal 3 2 9 2" xfId="1623" xr:uid="{00000000-0005-0000-0000-000007070000}"/>
    <cellStyle name="Normal 3 3" xfId="50" xr:uid="{00000000-0005-0000-0000-000008070000}"/>
    <cellStyle name="Normal 3 3 2" xfId="101" xr:uid="{00000000-0005-0000-0000-000009070000}"/>
    <cellStyle name="Normal 3 4" xfId="2465" xr:uid="{00000000-0005-0000-0000-00000A070000}"/>
    <cellStyle name="Normal 3 4 2" xfId="2466" xr:uid="{00000000-0005-0000-0000-00000B070000}"/>
    <cellStyle name="Normal 3 5" xfId="2467" xr:uid="{00000000-0005-0000-0000-00000C070000}"/>
    <cellStyle name="Normal 30" xfId="2468" xr:uid="{00000000-0005-0000-0000-00000D070000}"/>
    <cellStyle name="Normal 31" xfId="2469" xr:uid="{00000000-0005-0000-0000-00000E070000}"/>
    <cellStyle name="Normal 32" xfId="2470" xr:uid="{00000000-0005-0000-0000-00000F070000}"/>
    <cellStyle name="Normal 33" xfId="2471" xr:uid="{00000000-0005-0000-0000-000010070000}"/>
    <cellStyle name="Normal 34" xfId="2472" xr:uid="{00000000-0005-0000-0000-000011070000}"/>
    <cellStyle name="Normal 35" xfId="2473" xr:uid="{00000000-0005-0000-0000-000012070000}"/>
    <cellStyle name="Normal 36" xfId="2474" xr:uid="{00000000-0005-0000-0000-000013070000}"/>
    <cellStyle name="Normal 37" xfId="2475" xr:uid="{00000000-0005-0000-0000-000014070000}"/>
    <cellStyle name="Normal 38" xfId="2476" xr:uid="{00000000-0005-0000-0000-000015070000}"/>
    <cellStyle name="Normal 39" xfId="2477" xr:uid="{00000000-0005-0000-0000-000016070000}"/>
    <cellStyle name="Normal 4" xfId="51" xr:uid="{00000000-0005-0000-0000-000017070000}"/>
    <cellStyle name="Normal 4 10" xfId="1624" xr:uid="{00000000-0005-0000-0000-000018070000}"/>
    <cellStyle name="Normal 4 10 2" xfId="1625" xr:uid="{00000000-0005-0000-0000-000019070000}"/>
    <cellStyle name="Normal 4 10 2 2" xfId="1626" xr:uid="{00000000-0005-0000-0000-00001A070000}"/>
    <cellStyle name="Normal 4 10 3" xfId="1627" xr:uid="{00000000-0005-0000-0000-00001B070000}"/>
    <cellStyle name="Normal 4 10 3 2" xfId="1628" xr:uid="{00000000-0005-0000-0000-00001C070000}"/>
    <cellStyle name="Normal 4 10 4" xfId="1629" xr:uid="{00000000-0005-0000-0000-00001D070000}"/>
    <cellStyle name="Normal 4 11" xfId="1630" xr:uid="{00000000-0005-0000-0000-00001E070000}"/>
    <cellStyle name="Normal 4 11 2" xfId="1631" xr:uid="{00000000-0005-0000-0000-00001F070000}"/>
    <cellStyle name="Normal 4 12" xfId="1632" xr:uid="{00000000-0005-0000-0000-000020070000}"/>
    <cellStyle name="Normal 4 12 2" xfId="1633" xr:uid="{00000000-0005-0000-0000-000021070000}"/>
    <cellStyle name="Normal 4 13" xfId="1634" xr:uid="{00000000-0005-0000-0000-000022070000}"/>
    <cellStyle name="Normal 4 2" xfId="52" xr:uid="{00000000-0005-0000-0000-000023070000}"/>
    <cellStyle name="Normal 4 2 10" xfId="1635" xr:uid="{00000000-0005-0000-0000-000024070000}"/>
    <cellStyle name="Normal 4 2 2" xfId="1636" xr:uid="{00000000-0005-0000-0000-000025070000}"/>
    <cellStyle name="Normal 4 2 2 2" xfId="1637" xr:uid="{00000000-0005-0000-0000-000026070000}"/>
    <cellStyle name="Normal 4 2 2 2 2" xfId="1638" xr:uid="{00000000-0005-0000-0000-000027070000}"/>
    <cellStyle name="Normal 4 2 2 2 2 2" xfId="1639" xr:uid="{00000000-0005-0000-0000-000028070000}"/>
    <cellStyle name="Normal 4 2 2 2 2 2 2" xfId="1640" xr:uid="{00000000-0005-0000-0000-000029070000}"/>
    <cellStyle name="Normal 4 2 2 2 2 3" xfId="1641" xr:uid="{00000000-0005-0000-0000-00002A070000}"/>
    <cellStyle name="Normal 4 2 2 2 2 3 2" xfId="1642" xr:uid="{00000000-0005-0000-0000-00002B070000}"/>
    <cellStyle name="Normal 4 2 2 2 2 4" xfId="1643" xr:uid="{00000000-0005-0000-0000-00002C070000}"/>
    <cellStyle name="Normal 4 2 2 2 3" xfId="1644" xr:uid="{00000000-0005-0000-0000-00002D070000}"/>
    <cellStyle name="Normal 4 2 2 2 3 2" xfId="1645" xr:uid="{00000000-0005-0000-0000-00002E070000}"/>
    <cellStyle name="Normal 4 2 2 2 4" xfId="1646" xr:uid="{00000000-0005-0000-0000-00002F070000}"/>
    <cellStyle name="Normal 4 2 2 2 4 2" xfId="1647" xr:uid="{00000000-0005-0000-0000-000030070000}"/>
    <cellStyle name="Normal 4 2 2 2 5" xfId="1648" xr:uid="{00000000-0005-0000-0000-000031070000}"/>
    <cellStyle name="Normal 4 2 2 3" xfId="1649" xr:uid="{00000000-0005-0000-0000-000032070000}"/>
    <cellStyle name="Normal 4 2 2 3 2" xfId="1650" xr:uid="{00000000-0005-0000-0000-000033070000}"/>
    <cellStyle name="Normal 4 2 2 3 2 2" xfId="1651" xr:uid="{00000000-0005-0000-0000-000034070000}"/>
    <cellStyle name="Normal 4 2 2 3 2 2 2" xfId="1652" xr:uid="{00000000-0005-0000-0000-000035070000}"/>
    <cellStyle name="Normal 4 2 2 3 2 3" xfId="1653" xr:uid="{00000000-0005-0000-0000-000036070000}"/>
    <cellStyle name="Normal 4 2 2 3 2 3 2" xfId="1654" xr:uid="{00000000-0005-0000-0000-000037070000}"/>
    <cellStyle name="Normal 4 2 2 3 2 4" xfId="1655" xr:uid="{00000000-0005-0000-0000-000038070000}"/>
    <cellStyle name="Normal 4 2 2 3 3" xfId="1656" xr:uid="{00000000-0005-0000-0000-000039070000}"/>
    <cellStyle name="Normal 4 2 2 3 3 2" xfId="1657" xr:uid="{00000000-0005-0000-0000-00003A070000}"/>
    <cellStyle name="Normal 4 2 2 3 4" xfId="1658" xr:uid="{00000000-0005-0000-0000-00003B070000}"/>
    <cellStyle name="Normal 4 2 2 3 4 2" xfId="1659" xr:uid="{00000000-0005-0000-0000-00003C070000}"/>
    <cellStyle name="Normal 4 2 2 3 5" xfId="1660" xr:uid="{00000000-0005-0000-0000-00003D070000}"/>
    <cellStyle name="Normal 4 2 2 4" xfId="1661" xr:uid="{00000000-0005-0000-0000-00003E070000}"/>
    <cellStyle name="Normal 4 2 2 4 2" xfId="1662" xr:uid="{00000000-0005-0000-0000-00003F070000}"/>
    <cellStyle name="Normal 4 2 2 4 2 2" xfId="1663" xr:uid="{00000000-0005-0000-0000-000040070000}"/>
    <cellStyle name="Normal 4 2 2 4 2 2 2" xfId="1664" xr:uid="{00000000-0005-0000-0000-000041070000}"/>
    <cellStyle name="Normal 4 2 2 4 2 3" xfId="1665" xr:uid="{00000000-0005-0000-0000-000042070000}"/>
    <cellStyle name="Normal 4 2 2 4 2 3 2" xfId="1666" xr:uid="{00000000-0005-0000-0000-000043070000}"/>
    <cellStyle name="Normal 4 2 2 4 2 4" xfId="1667" xr:uid="{00000000-0005-0000-0000-000044070000}"/>
    <cellStyle name="Normal 4 2 2 4 3" xfId="1668" xr:uid="{00000000-0005-0000-0000-000045070000}"/>
    <cellStyle name="Normal 4 2 2 4 3 2" xfId="1669" xr:uid="{00000000-0005-0000-0000-000046070000}"/>
    <cellStyle name="Normal 4 2 2 4 4" xfId="1670" xr:uid="{00000000-0005-0000-0000-000047070000}"/>
    <cellStyle name="Normal 4 2 2 4 4 2" xfId="1671" xr:uid="{00000000-0005-0000-0000-000048070000}"/>
    <cellStyle name="Normal 4 2 2 4 5" xfId="1672" xr:uid="{00000000-0005-0000-0000-000049070000}"/>
    <cellStyle name="Normal 4 2 2 5" xfId="1673" xr:uid="{00000000-0005-0000-0000-00004A070000}"/>
    <cellStyle name="Normal 4 2 2 5 2" xfId="1674" xr:uid="{00000000-0005-0000-0000-00004B070000}"/>
    <cellStyle name="Normal 4 2 2 5 2 2" xfId="1675" xr:uid="{00000000-0005-0000-0000-00004C070000}"/>
    <cellStyle name="Normal 4 2 2 5 2 2 2" xfId="1676" xr:uid="{00000000-0005-0000-0000-00004D070000}"/>
    <cellStyle name="Normal 4 2 2 5 2 3" xfId="1677" xr:uid="{00000000-0005-0000-0000-00004E070000}"/>
    <cellStyle name="Normal 4 2 2 5 2 3 2" xfId="1678" xr:uid="{00000000-0005-0000-0000-00004F070000}"/>
    <cellStyle name="Normal 4 2 2 5 2 4" xfId="1679" xr:uid="{00000000-0005-0000-0000-000050070000}"/>
    <cellStyle name="Normal 4 2 2 5 3" xfId="1680" xr:uid="{00000000-0005-0000-0000-000051070000}"/>
    <cellStyle name="Normal 4 2 2 5 3 2" xfId="1681" xr:uid="{00000000-0005-0000-0000-000052070000}"/>
    <cellStyle name="Normal 4 2 2 5 4" xfId="1682" xr:uid="{00000000-0005-0000-0000-000053070000}"/>
    <cellStyle name="Normal 4 2 2 5 4 2" xfId="1683" xr:uid="{00000000-0005-0000-0000-000054070000}"/>
    <cellStyle name="Normal 4 2 2 5 5" xfId="1684" xr:uid="{00000000-0005-0000-0000-000055070000}"/>
    <cellStyle name="Normal 4 2 2 6" xfId="1685" xr:uid="{00000000-0005-0000-0000-000056070000}"/>
    <cellStyle name="Normal 4 2 2 6 2" xfId="1686" xr:uid="{00000000-0005-0000-0000-000057070000}"/>
    <cellStyle name="Normal 4 2 2 6 2 2" xfId="1687" xr:uid="{00000000-0005-0000-0000-000058070000}"/>
    <cellStyle name="Normal 4 2 2 6 3" xfId="1688" xr:uid="{00000000-0005-0000-0000-000059070000}"/>
    <cellStyle name="Normal 4 2 2 6 3 2" xfId="1689" xr:uid="{00000000-0005-0000-0000-00005A070000}"/>
    <cellStyle name="Normal 4 2 2 6 4" xfId="1690" xr:uid="{00000000-0005-0000-0000-00005B070000}"/>
    <cellStyle name="Normal 4 2 2 7" xfId="1691" xr:uid="{00000000-0005-0000-0000-00005C070000}"/>
    <cellStyle name="Normal 4 2 2 7 2" xfId="1692" xr:uid="{00000000-0005-0000-0000-00005D070000}"/>
    <cellStyle name="Normal 4 2 2 8" xfId="1693" xr:uid="{00000000-0005-0000-0000-00005E070000}"/>
    <cellStyle name="Normal 4 2 2 8 2" xfId="1694" xr:uid="{00000000-0005-0000-0000-00005F070000}"/>
    <cellStyle name="Normal 4 2 2 9" xfId="1695" xr:uid="{00000000-0005-0000-0000-000060070000}"/>
    <cellStyle name="Normal 4 2 3" xfId="1696" xr:uid="{00000000-0005-0000-0000-000061070000}"/>
    <cellStyle name="Normal 4 2 3 2" xfId="1697" xr:uid="{00000000-0005-0000-0000-000062070000}"/>
    <cellStyle name="Normal 4 2 3 2 2" xfId="1698" xr:uid="{00000000-0005-0000-0000-000063070000}"/>
    <cellStyle name="Normal 4 2 3 2 2 2" xfId="1699" xr:uid="{00000000-0005-0000-0000-000064070000}"/>
    <cellStyle name="Normal 4 2 3 2 3" xfId="1700" xr:uid="{00000000-0005-0000-0000-000065070000}"/>
    <cellStyle name="Normal 4 2 3 2 3 2" xfId="1701" xr:uid="{00000000-0005-0000-0000-000066070000}"/>
    <cellStyle name="Normal 4 2 3 2 4" xfId="1702" xr:uid="{00000000-0005-0000-0000-000067070000}"/>
    <cellStyle name="Normal 4 2 3 3" xfId="1703" xr:uid="{00000000-0005-0000-0000-000068070000}"/>
    <cellStyle name="Normal 4 2 3 3 2" xfId="1704" xr:uid="{00000000-0005-0000-0000-000069070000}"/>
    <cellStyle name="Normal 4 2 3 4" xfId="1705" xr:uid="{00000000-0005-0000-0000-00006A070000}"/>
    <cellStyle name="Normal 4 2 3 4 2" xfId="1706" xr:uid="{00000000-0005-0000-0000-00006B070000}"/>
    <cellStyle name="Normal 4 2 3 5" xfId="1707" xr:uid="{00000000-0005-0000-0000-00006C070000}"/>
    <cellStyle name="Normal 4 2 4" xfId="1708" xr:uid="{00000000-0005-0000-0000-00006D070000}"/>
    <cellStyle name="Normal 4 2 4 2" xfId="1709" xr:uid="{00000000-0005-0000-0000-00006E070000}"/>
    <cellStyle name="Normal 4 2 4 2 2" xfId="1710" xr:uid="{00000000-0005-0000-0000-00006F070000}"/>
    <cellStyle name="Normal 4 2 4 2 2 2" xfId="1711" xr:uid="{00000000-0005-0000-0000-000070070000}"/>
    <cellStyle name="Normal 4 2 4 2 3" xfId="1712" xr:uid="{00000000-0005-0000-0000-000071070000}"/>
    <cellStyle name="Normal 4 2 4 2 3 2" xfId="1713" xr:uid="{00000000-0005-0000-0000-000072070000}"/>
    <cellStyle name="Normal 4 2 4 2 4" xfId="1714" xr:uid="{00000000-0005-0000-0000-000073070000}"/>
    <cellStyle name="Normal 4 2 4 3" xfId="1715" xr:uid="{00000000-0005-0000-0000-000074070000}"/>
    <cellStyle name="Normal 4 2 4 3 2" xfId="1716" xr:uid="{00000000-0005-0000-0000-000075070000}"/>
    <cellStyle name="Normal 4 2 4 4" xfId="1717" xr:uid="{00000000-0005-0000-0000-000076070000}"/>
    <cellStyle name="Normal 4 2 4 4 2" xfId="1718" xr:uid="{00000000-0005-0000-0000-000077070000}"/>
    <cellStyle name="Normal 4 2 4 5" xfId="1719" xr:uid="{00000000-0005-0000-0000-000078070000}"/>
    <cellStyle name="Normal 4 2 5" xfId="1720" xr:uid="{00000000-0005-0000-0000-000079070000}"/>
    <cellStyle name="Normal 4 2 5 2" xfId="1721" xr:uid="{00000000-0005-0000-0000-00007A070000}"/>
    <cellStyle name="Normal 4 2 5 2 2" xfId="1722" xr:uid="{00000000-0005-0000-0000-00007B070000}"/>
    <cellStyle name="Normal 4 2 5 2 2 2" xfId="1723" xr:uid="{00000000-0005-0000-0000-00007C070000}"/>
    <cellStyle name="Normal 4 2 5 2 3" xfId="1724" xr:uid="{00000000-0005-0000-0000-00007D070000}"/>
    <cellStyle name="Normal 4 2 5 2 3 2" xfId="1725" xr:uid="{00000000-0005-0000-0000-00007E070000}"/>
    <cellStyle name="Normal 4 2 5 2 4" xfId="1726" xr:uid="{00000000-0005-0000-0000-00007F070000}"/>
    <cellStyle name="Normal 4 2 5 3" xfId="1727" xr:uid="{00000000-0005-0000-0000-000080070000}"/>
    <cellStyle name="Normal 4 2 5 3 2" xfId="1728" xr:uid="{00000000-0005-0000-0000-000081070000}"/>
    <cellStyle name="Normal 4 2 5 4" xfId="1729" xr:uid="{00000000-0005-0000-0000-000082070000}"/>
    <cellStyle name="Normal 4 2 5 4 2" xfId="1730" xr:uid="{00000000-0005-0000-0000-000083070000}"/>
    <cellStyle name="Normal 4 2 5 5" xfId="1731" xr:uid="{00000000-0005-0000-0000-000084070000}"/>
    <cellStyle name="Normal 4 2 6" xfId="1732" xr:uid="{00000000-0005-0000-0000-000085070000}"/>
    <cellStyle name="Normal 4 2 6 2" xfId="1733" xr:uid="{00000000-0005-0000-0000-000086070000}"/>
    <cellStyle name="Normal 4 2 6 2 2" xfId="1734" xr:uid="{00000000-0005-0000-0000-000087070000}"/>
    <cellStyle name="Normal 4 2 6 2 2 2" xfId="1735" xr:uid="{00000000-0005-0000-0000-000088070000}"/>
    <cellStyle name="Normal 4 2 6 2 3" xfId="1736" xr:uid="{00000000-0005-0000-0000-000089070000}"/>
    <cellStyle name="Normal 4 2 6 2 3 2" xfId="1737" xr:uid="{00000000-0005-0000-0000-00008A070000}"/>
    <cellStyle name="Normal 4 2 6 2 4" xfId="1738" xr:uid="{00000000-0005-0000-0000-00008B070000}"/>
    <cellStyle name="Normal 4 2 6 3" xfId="1739" xr:uid="{00000000-0005-0000-0000-00008C070000}"/>
    <cellStyle name="Normal 4 2 6 3 2" xfId="1740" xr:uid="{00000000-0005-0000-0000-00008D070000}"/>
    <cellStyle name="Normal 4 2 6 4" xfId="1741" xr:uid="{00000000-0005-0000-0000-00008E070000}"/>
    <cellStyle name="Normal 4 2 6 4 2" xfId="1742" xr:uid="{00000000-0005-0000-0000-00008F070000}"/>
    <cellStyle name="Normal 4 2 6 5" xfId="1743" xr:uid="{00000000-0005-0000-0000-000090070000}"/>
    <cellStyle name="Normal 4 2 7" xfId="1744" xr:uid="{00000000-0005-0000-0000-000091070000}"/>
    <cellStyle name="Normal 4 2 7 2" xfId="1745" xr:uid="{00000000-0005-0000-0000-000092070000}"/>
    <cellStyle name="Normal 4 2 7 2 2" xfId="1746" xr:uid="{00000000-0005-0000-0000-000093070000}"/>
    <cellStyle name="Normal 4 2 7 3" xfId="1747" xr:uid="{00000000-0005-0000-0000-000094070000}"/>
    <cellStyle name="Normal 4 2 7 3 2" xfId="1748" xr:uid="{00000000-0005-0000-0000-000095070000}"/>
    <cellStyle name="Normal 4 2 7 4" xfId="1749" xr:uid="{00000000-0005-0000-0000-000096070000}"/>
    <cellStyle name="Normal 4 2 8" xfId="1750" xr:uid="{00000000-0005-0000-0000-000097070000}"/>
    <cellStyle name="Normal 4 2 8 2" xfId="1751" xr:uid="{00000000-0005-0000-0000-000098070000}"/>
    <cellStyle name="Normal 4 2 9" xfId="1752" xr:uid="{00000000-0005-0000-0000-000099070000}"/>
    <cellStyle name="Normal 4 2 9 2" xfId="1753" xr:uid="{00000000-0005-0000-0000-00009A070000}"/>
    <cellStyle name="Normal 4 3" xfId="53" xr:uid="{00000000-0005-0000-0000-00009B070000}"/>
    <cellStyle name="Normal 4 3 2" xfId="1754" xr:uid="{00000000-0005-0000-0000-00009C070000}"/>
    <cellStyle name="Normal 4 3 2 2" xfId="1755" xr:uid="{00000000-0005-0000-0000-00009D070000}"/>
    <cellStyle name="Normal 4 3 2 2 2" xfId="1756" xr:uid="{00000000-0005-0000-0000-00009E070000}"/>
    <cellStyle name="Normal 4 3 2 2 2 2" xfId="1757" xr:uid="{00000000-0005-0000-0000-00009F070000}"/>
    <cellStyle name="Normal 4 3 2 2 3" xfId="1758" xr:uid="{00000000-0005-0000-0000-0000A0070000}"/>
    <cellStyle name="Normal 4 3 2 2 3 2" xfId="1759" xr:uid="{00000000-0005-0000-0000-0000A1070000}"/>
    <cellStyle name="Normal 4 3 2 2 4" xfId="1760" xr:uid="{00000000-0005-0000-0000-0000A2070000}"/>
    <cellStyle name="Normal 4 3 2 3" xfId="1761" xr:uid="{00000000-0005-0000-0000-0000A3070000}"/>
    <cellStyle name="Normal 4 3 2 3 2" xfId="1762" xr:uid="{00000000-0005-0000-0000-0000A4070000}"/>
    <cellStyle name="Normal 4 3 2 4" xfId="1763" xr:uid="{00000000-0005-0000-0000-0000A5070000}"/>
    <cellStyle name="Normal 4 3 2 4 2" xfId="1764" xr:uid="{00000000-0005-0000-0000-0000A6070000}"/>
    <cellStyle name="Normal 4 3 2 5" xfId="1765" xr:uid="{00000000-0005-0000-0000-0000A7070000}"/>
    <cellStyle name="Normal 4 3 3" xfId="1766" xr:uid="{00000000-0005-0000-0000-0000A8070000}"/>
    <cellStyle name="Normal 4 3 3 2" xfId="1767" xr:uid="{00000000-0005-0000-0000-0000A9070000}"/>
    <cellStyle name="Normal 4 3 3 2 2" xfId="1768" xr:uid="{00000000-0005-0000-0000-0000AA070000}"/>
    <cellStyle name="Normal 4 3 3 2 2 2" xfId="1769" xr:uid="{00000000-0005-0000-0000-0000AB070000}"/>
    <cellStyle name="Normal 4 3 3 2 3" xfId="1770" xr:uid="{00000000-0005-0000-0000-0000AC070000}"/>
    <cellStyle name="Normal 4 3 3 2 3 2" xfId="1771" xr:uid="{00000000-0005-0000-0000-0000AD070000}"/>
    <cellStyle name="Normal 4 3 3 2 4" xfId="1772" xr:uid="{00000000-0005-0000-0000-0000AE070000}"/>
    <cellStyle name="Normal 4 3 3 3" xfId="1773" xr:uid="{00000000-0005-0000-0000-0000AF070000}"/>
    <cellStyle name="Normal 4 3 3 3 2" xfId="1774" xr:uid="{00000000-0005-0000-0000-0000B0070000}"/>
    <cellStyle name="Normal 4 3 3 4" xfId="1775" xr:uid="{00000000-0005-0000-0000-0000B1070000}"/>
    <cellStyle name="Normal 4 3 3 4 2" xfId="1776" xr:uid="{00000000-0005-0000-0000-0000B2070000}"/>
    <cellStyle name="Normal 4 3 3 5" xfId="1777" xr:uid="{00000000-0005-0000-0000-0000B3070000}"/>
    <cellStyle name="Normal 4 3 4" xfId="1778" xr:uid="{00000000-0005-0000-0000-0000B4070000}"/>
    <cellStyle name="Normal 4 3 4 2" xfId="1779" xr:uid="{00000000-0005-0000-0000-0000B5070000}"/>
    <cellStyle name="Normal 4 3 4 2 2" xfId="1780" xr:uid="{00000000-0005-0000-0000-0000B6070000}"/>
    <cellStyle name="Normal 4 3 4 2 2 2" xfId="1781" xr:uid="{00000000-0005-0000-0000-0000B7070000}"/>
    <cellStyle name="Normal 4 3 4 2 3" xfId="1782" xr:uid="{00000000-0005-0000-0000-0000B8070000}"/>
    <cellStyle name="Normal 4 3 4 2 3 2" xfId="1783" xr:uid="{00000000-0005-0000-0000-0000B9070000}"/>
    <cellStyle name="Normal 4 3 4 2 4" xfId="1784" xr:uid="{00000000-0005-0000-0000-0000BA070000}"/>
    <cellStyle name="Normal 4 3 4 3" xfId="1785" xr:uid="{00000000-0005-0000-0000-0000BB070000}"/>
    <cellStyle name="Normal 4 3 4 3 2" xfId="1786" xr:uid="{00000000-0005-0000-0000-0000BC070000}"/>
    <cellStyle name="Normal 4 3 4 4" xfId="1787" xr:uid="{00000000-0005-0000-0000-0000BD070000}"/>
    <cellStyle name="Normal 4 3 4 4 2" xfId="1788" xr:uid="{00000000-0005-0000-0000-0000BE070000}"/>
    <cellStyle name="Normal 4 3 4 5" xfId="1789" xr:uid="{00000000-0005-0000-0000-0000BF070000}"/>
    <cellStyle name="Normal 4 3 5" xfId="1790" xr:uid="{00000000-0005-0000-0000-0000C0070000}"/>
    <cellStyle name="Normal 4 3 5 2" xfId="1791" xr:uid="{00000000-0005-0000-0000-0000C1070000}"/>
    <cellStyle name="Normal 4 3 5 2 2" xfId="1792" xr:uid="{00000000-0005-0000-0000-0000C2070000}"/>
    <cellStyle name="Normal 4 3 5 2 2 2" xfId="1793" xr:uid="{00000000-0005-0000-0000-0000C3070000}"/>
    <cellStyle name="Normal 4 3 5 2 3" xfId="1794" xr:uid="{00000000-0005-0000-0000-0000C4070000}"/>
    <cellStyle name="Normal 4 3 5 2 3 2" xfId="1795" xr:uid="{00000000-0005-0000-0000-0000C5070000}"/>
    <cellStyle name="Normal 4 3 5 2 4" xfId="1796" xr:uid="{00000000-0005-0000-0000-0000C6070000}"/>
    <cellStyle name="Normal 4 3 5 3" xfId="1797" xr:uid="{00000000-0005-0000-0000-0000C7070000}"/>
    <cellStyle name="Normal 4 3 5 3 2" xfId="1798" xr:uid="{00000000-0005-0000-0000-0000C8070000}"/>
    <cellStyle name="Normal 4 3 5 4" xfId="1799" xr:uid="{00000000-0005-0000-0000-0000C9070000}"/>
    <cellStyle name="Normal 4 3 5 4 2" xfId="1800" xr:uid="{00000000-0005-0000-0000-0000CA070000}"/>
    <cellStyle name="Normal 4 3 5 5" xfId="1801" xr:uid="{00000000-0005-0000-0000-0000CB070000}"/>
    <cellStyle name="Normal 4 3 6" xfId="1802" xr:uid="{00000000-0005-0000-0000-0000CC070000}"/>
    <cellStyle name="Normal 4 3 6 2" xfId="1803" xr:uid="{00000000-0005-0000-0000-0000CD070000}"/>
    <cellStyle name="Normal 4 3 6 2 2" xfId="1804" xr:uid="{00000000-0005-0000-0000-0000CE070000}"/>
    <cellStyle name="Normal 4 3 6 3" xfId="1805" xr:uid="{00000000-0005-0000-0000-0000CF070000}"/>
    <cellStyle name="Normal 4 3 6 3 2" xfId="1806" xr:uid="{00000000-0005-0000-0000-0000D0070000}"/>
    <cellStyle name="Normal 4 3 6 4" xfId="1807" xr:uid="{00000000-0005-0000-0000-0000D1070000}"/>
    <cellStyle name="Normal 4 3 7" xfId="1808" xr:uid="{00000000-0005-0000-0000-0000D2070000}"/>
    <cellStyle name="Normal 4 3 7 2" xfId="1809" xr:uid="{00000000-0005-0000-0000-0000D3070000}"/>
    <cellStyle name="Normal 4 3 8" xfId="1810" xr:uid="{00000000-0005-0000-0000-0000D4070000}"/>
    <cellStyle name="Normal 4 3 8 2" xfId="1811" xr:uid="{00000000-0005-0000-0000-0000D5070000}"/>
    <cellStyle name="Normal 4 3 9" xfId="1812" xr:uid="{00000000-0005-0000-0000-0000D6070000}"/>
    <cellStyle name="Normal 4 4" xfId="1813" xr:uid="{00000000-0005-0000-0000-0000D7070000}"/>
    <cellStyle name="Normal 4 4 2" xfId="1814" xr:uid="{00000000-0005-0000-0000-0000D8070000}"/>
    <cellStyle name="Normal 4 4 2 2" xfId="1815" xr:uid="{00000000-0005-0000-0000-0000D9070000}"/>
    <cellStyle name="Normal 4 4 2 2 2" xfId="1816" xr:uid="{00000000-0005-0000-0000-0000DA070000}"/>
    <cellStyle name="Normal 4 4 2 3" xfId="1817" xr:uid="{00000000-0005-0000-0000-0000DB070000}"/>
    <cellStyle name="Normal 4 4 2 3 2" xfId="1818" xr:uid="{00000000-0005-0000-0000-0000DC070000}"/>
    <cellStyle name="Normal 4 4 2 4" xfId="1819" xr:uid="{00000000-0005-0000-0000-0000DD070000}"/>
    <cellStyle name="Normal 4 4 3" xfId="1820" xr:uid="{00000000-0005-0000-0000-0000DE070000}"/>
    <cellStyle name="Normal 4 4 3 2" xfId="1821" xr:uid="{00000000-0005-0000-0000-0000DF070000}"/>
    <cellStyle name="Normal 4 4 4" xfId="1822" xr:uid="{00000000-0005-0000-0000-0000E0070000}"/>
    <cellStyle name="Normal 4 4 4 2" xfId="1823" xr:uid="{00000000-0005-0000-0000-0000E1070000}"/>
    <cellStyle name="Normal 4 4 5" xfId="1824" xr:uid="{00000000-0005-0000-0000-0000E2070000}"/>
    <cellStyle name="Normal 4 5" xfId="1825" xr:uid="{00000000-0005-0000-0000-0000E3070000}"/>
    <cellStyle name="Normal 4 5 2" xfId="1826" xr:uid="{00000000-0005-0000-0000-0000E4070000}"/>
    <cellStyle name="Normal 4 5 2 2" xfId="1827" xr:uid="{00000000-0005-0000-0000-0000E5070000}"/>
    <cellStyle name="Normal 4 5 2 2 2" xfId="1828" xr:uid="{00000000-0005-0000-0000-0000E6070000}"/>
    <cellStyle name="Normal 4 5 2 3" xfId="1829" xr:uid="{00000000-0005-0000-0000-0000E7070000}"/>
    <cellStyle name="Normal 4 5 2 3 2" xfId="1830" xr:uid="{00000000-0005-0000-0000-0000E8070000}"/>
    <cellStyle name="Normal 4 5 2 4" xfId="1831" xr:uid="{00000000-0005-0000-0000-0000E9070000}"/>
    <cellStyle name="Normal 4 5 3" xfId="1832" xr:uid="{00000000-0005-0000-0000-0000EA070000}"/>
    <cellStyle name="Normal 4 5 3 2" xfId="1833" xr:uid="{00000000-0005-0000-0000-0000EB070000}"/>
    <cellStyle name="Normal 4 5 4" xfId="1834" xr:uid="{00000000-0005-0000-0000-0000EC070000}"/>
    <cellStyle name="Normal 4 5 4 2" xfId="1835" xr:uid="{00000000-0005-0000-0000-0000ED070000}"/>
    <cellStyle name="Normal 4 5 5" xfId="1836" xr:uid="{00000000-0005-0000-0000-0000EE070000}"/>
    <cellStyle name="Normal 4 6" xfId="1837" xr:uid="{00000000-0005-0000-0000-0000EF070000}"/>
    <cellStyle name="Normal 4 6 2" xfId="1838" xr:uid="{00000000-0005-0000-0000-0000F0070000}"/>
    <cellStyle name="Normal 4 6 2 2" xfId="1839" xr:uid="{00000000-0005-0000-0000-0000F1070000}"/>
    <cellStyle name="Normal 4 6 2 2 2" xfId="1840" xr:uid="{00000000-0005-0000-0000-0000F2070000}"/>
    <cellStyle name="Normal 4 6 2 3" xfId="1841" xr:uid="{00000000-0005-0000-0000-0000F3070000}"/>
    <cellStyle name="Normal 4 6 2 3 2" xfId="1842" xr:uid="{00000000-0005-0000-0000-0000F4070000}"/>
    <cellStyle name="Normal 4 6 2 4" xfId="1843" xr:uid="{00000000-0005-0000-0000-0000F5070000}"/>
    <cellStyle name="Normal 4 6 3" xfId="1844" xr:uid="{00000000-0005-0000-0000-0000F6070000}"/>
    <cellStyle name="Normal 4 6 3 2" xfId="1845" xr:uid="{00000000-0005-0000-0000-0000F7070000}"/>
    <cellStyle name="Normal 4 6 4" xfId="1846" xr:uid="{00000000-0005-0000-0000-0000F8070000}"/>
    <cellStyle name="Normal 4 6 4 2" xfId="1847" xr:uid="{00000000-0005-0000-0000-0000F9070000}"/>
    <cellStyle name="Normal 4 6 5" xfId="1848" xr:uid="{00000000-0005-0000-0000-0000FA070000}"/>
    <cellStyle name="Normal 4 7" xfId="1849" xr:uid="{00000000-0005-0000-0000-0000FB070000}"/>
    <cellStyle name="Normal 4 7 2" xfId="1850" xr:uid="{00000000-0005-0000-0000-0000FC070000}"/>
    <cellStyle name="Normal 4 7 2 2" xfId="1851" xr:uid="{00000000-0005-0000-0000-0000FD070000}"/>
    <cellStyle name="Normal 4 7 2 2 2" xfId="1852" xr:uid="{00000000-0005-0000-0000-0000FE070000}"/>
    <cellStyle name="Normal 4 7 2 3" xfId="1853" xr:uid="{00000000-0005-0000-0000-0000FF070000}"/>
    <cellStyle name="Normal 4 7 2 3 2" xfId="1854" xr:uid="{00000000-0005-0000-0000-000000080000}"/>
    <cellStyle name="Normal 4 7 2 4" xfId="1855" xr:uid="{00000000-0005-0000-0000-000001080000}"/>
    <cellStyle name="Normal 4 7 3" xfId="1856" xr:uid="{00000000-0005-0000-0000-000002080000}"/>
    <cellStyle name="Normal 4 7 3 2" xfId="1857" xr:uid="{00000000-0005-0000-0000-000003080000}"/>
    <cellStyle name="Normal 4 7 4" xfId="1858" xr:uid="{00000000-0005-0000-0000-000004080000}"/>
    <cellStyle name="Normal 4 7 4 2" xfId="1859" xr:uid="{00000000-0005-0000-0000-000005080000}"/>
    <cellStyle name="Normal 4 7 5" xfId="1860" xr:uid="{00000000-0005-0000-0000-000006080000}"/>
    <cellStyle name="Normal 4 8" xfId="1861" xr:uid="{00000000-0005-0000-0000-000007080000}"/>
    <cellStyle name="Normal 4 8 2" xfId="1862" xr:uid="{00000000-0005-0000-0000-000008080000}"/>
    <cellStyle name="Normal 4 8 2 2" xfId="1863" xr:uid="{00000000-0005-0000-0000-000009080000}"/>
    <cellStyle name="Normal 4 8 2 2 2" xfId="1864" xr:uid="{00000000-0005-0000-0000-00000A080000}"/>
    <cellStyle name="Normal 4 8 2 3" xfId="1865" xr:uid="{00000000-0005-0000-0000-00000B080000}"/>
    <cellStyle name="Normal 4 8 2 3 2" xfId="1866" xr:uid="{00000000-0005-0000-0000-00000C080000}"/>
    <cellStyle name="Normal 4 8 2 4" xfId="1867" xr:uid="{00000000-0005-0000-0000-00000D080000}"/>
    <cellStyle name="Normal 4 8 3" xfId="1868" xr:uid="{00000000-0005-0000-0000-00000E080000}"/>
    <cellStyle name="Normal 4 8 3 2" xfId="1869" xr:uid="{00000000-0005-0000-0000-00000F080000}"/>
    <cellStyle name="Normal 4 8 4" xfId="1870" xr:uid="{00000000-0005-0000-0000-000010080000}"/>
    <cellStyle name="Normal 4 8 4 2" xfId="1871" xr:uid="{00000000-0005-0000-0000-000011080000}"/>
    <cellStyle name="Normal 4 8 5" xfId="1872" xr:uid="{00000000-0005-0000-0000-000012080000}"/>
    <cellStyle name="Normal 4 9" xfId="1873" xr:uid="{00000000-0005-0000-0000-000013080000}"/>
    <cellStyle name="Normal 4 9 2" xfId="1874" xr:uid="{00000000-0005-0000-0000-000014080000}"/>
    <cellStyle name="Normal 4 9 2 2" xfId="1875" xr:uid="{00000000-0005-0000-0000-000015080000}"/>
    <cellStyle name="Normal 4 9 2 2 2" xfId="1876" xr:uid="{00000000-0005-0000-0000-000016080000}"/>
    <cellStyle name="Normal 4 9 2 3" xfId="1877" xr:uid="{00000000-0005-0000-0000-000017080000}"/>
    <cellStyle name="Normal 4 9 2 3 2" xfId="1878" xr:uid="{00000000-0005-0000-0000-000018080000}"/>
    <cellStyle name="Normal 4 9 2 4" xfId="1879" xr:uid="{00000000-0005-0000-0000-000019080000}"/>
    <cellStyle name="Normal 4 9 3" xfId="1880" xr:uid="{00000000-0005-0000-0000-00001A080000}"/>
    <cellStyle name="Normal 4 9 3 2" xfId="1881" xr:uid="{00000000-0005-0000-0000-00001B080000}"/>
    <cellStyle name="Normal 4 9 4" xfId="1882" xr:uid="{00000000-0005-0000-0000-00001C080000}"/>
    <cellStyle name="Normal 4 9 4 2" xfId="1883" xr:uid="{00000000-0005-0000-0000-00001D080000}"/>
    <cellStyle name="Normal 4 9 5" xfId="1884" xr:uid="{00000000-0005-0000-0000-00001E080000}"/>
    <cellStyle name="Normal 40" xfId="2478" xr:uid="{00000000-0005-0000-0000-00001F080000}"/>
    <cellStyle name="Normal 41" xfId="2479" xr:uid="{00000000-0005-0000-0000-000020080000}"/>
    <cellStyle name="Normal 42" xfId="2480" xr:uid="{00000000-0005-0000-0000-000021080000}"/>
    <cellStyle name="Normal 43" xfId="2481" xr:uid="{00000000-0005-0000-0000-000022080000}"/>
    <cellStyle name="Normal 44" xfId="2705" xr:uid="{00000000-0005-0000-0000-000023080000}"/>
    <cellStyle name="Normal 45" xfId="2706" xr:uid="{00000000-0005-0000-0000-000024080000}"/>
    <cellStyle name="Normal 5" xfId="54" xr:uid="{00000000-0005-0000-0000-000025080000}"/>
    <cellStyle name="Normal 5 10" xfId="1885" xr:uid="{00000000-0005-0000-0000-000026080000}"/>
    <cellStyle name="Normal 5 2" xfId="55" xr:uid="{00000000-0005-0000-0000-000027080000}"/>
    <cellStyle name="Normal 5 2 2" xfId="1886" xr:uid="{00000000-0005-0000-0000-000028080000}"/>
    <cellStyle name="Normal 5 2 2 2" xfId="1887" xr:uid="{00000000-0005-0000-0000-000029080000}"/>
    <cellStyle name="Normal 5 2 2 2 2" xfId="1888" xr:uid="{00000000-0005-0000-0000-00002A080000}"/>
    <cellStyle name="Normal 5 2 2 2 2 2" xfId="1889" xr:uid="{00000000-0005-0000-0000-00002B080000}"/>
    <cellStyle name="Normal 5 2 2 2 3" xfId="1890" xr:uid="{00000000-0005-0000-0000-00002C080000}"/>
    <cellStyle name="Normal 5 2 2 2 3 2" xfId="1891" xr:uid="{00000000-0005-0000-0000-00002D080000}"/>
    <cellStyle name="Normal 5 2 2 2 4" xfId="1892" xr:uid="{00000000-0005-0000-0000-00002E080000}"/>
    <cellStyle name="Normal 5 2 2 3" xfId="1893" xr:uid="{00000000-0005-0000-0000-00002F080000}"/>
    <cellStyle name="Normal 5 2 2 3 2" xfId="1894" xr:uid="{00000000-0005-0000-0000-000030080000}"/>
    <cellStyle name="Normal 5 2 2 4" xfId="1895" xr:uid="{00000000-0005-0000-0000-000031080000}"/>
    <cellStyle name="Normal 5 2 2 4 2" xfId="1896" xr:uid="{00000000-0005-0000-0000-000032080000}"/>
    <cellStyle name="Normal 5 2 2 5" xfId="1897" xr:uid="{00000000-0005-0000-0000-000033080000}"/>
    <cellStyle name="Normal 5 2 3" xfId="1898" xr:uid="{00000000-0005-0000-0000-000034080000}"/>
    <cellStyle name="Normal 5 2 3 2" xfId="1899" xr:uid="{00000000-0005-0000-0000-000035080000}"/>
    <cellStyle name="Normal 5 2 3 2 2" xfId="1900" xr:uid="{00000000-0005-0000-0000-000036080000}"/>
    <cellStyle name="Normal 5 2 3 2 2 2" xfId="1901" xr:uid="{00000000-0005-0000-0000-000037080000}"/>
    <cellStyle name="Normal 5 2 3 2 3" xfId="1902" xr:uid="{00000000-0005-0000-0000-000038080000}"/>
    <cellStyle name="Normal 5 2 3 2 3 2" xfId="1903" xr:uid="{00000000-0005-0000-0000-000039080000}"/>
    <cellStyle name="Normal 5 2 3 2 4" xfId="1904" xr:uid="{00000000-0005-0000-0000-00003A080000}"/>
    <cellStyle name="Normal 5 2 3 3" xfId="1905" xr:uid="{00000000-0005-0000-0000-00003B080000}"/>
    <cellStyle name="Normal 5 2 3 3 2" xfId="1906" xr:uid="{00000000-0005-0000-0000-00003C080000}"/>
    <cellStyle name="Normal 5 2 3 4" xfId="1907" xr:uid="{00000000-0005-0000-0000-00003D080000}"/>
    <cellStyle name="Normal 5 2 3 4 2" xfId="1908" xr:uid="{00000000-0005-0000-0000-00003E080000}"/>
    <cellStyle name="Normal 5 2 3 5" xfId="1909" xr:uid="{00000000-0005-0000-0000-00003F080000}"/>
    <cellStyle name="Normal 5 2 4" xfId="1910" xr:uid="{00000000-0005-0000-0000-000040080000}"/>
    <cellStyle name="Normal 5 2 4 2" xfId="1911" xr:uid="{00000000-0005-0000-0000-000041080000}"/>
    <cellStyle name="Normal 5 2 4 2 2" xfId="1912" xr:uid="{00000000-0005-0000-0000-000042080000}"/>
    <cellStyle name="Normal 5 2 4 2 2 2" xfId="1913" xr:uid="{00000000-0005-0000-0000-000043080000}"/>
    <cellStyle name="Normal 5 2 4 2 3" xfId="1914" xr:uid="{00000000-0005-0000-0000-000044080000}"/>
    <cellStyle name="Normal 5 2 4 2 3 2" xfId="1915" xr:uid="{00000000-0005-0000-0000-000045080000}"/>
    <cellStyle name="Normal 5 2 4 2 4" xfId="1916" xr:uid="{00000000-0005-0000-0000-000046080000}"/>
    <cellStyle name="Normal 5 2 4 3" xfId="1917" xr:uid="{00000000-0005-0000-0000-000047080000}"/>
    <cellStyle name="Normal 5 2 4 3 2" xfId="1918" xr:uid="{00000000-0005-0000-0000-000048080000}"/>
    <cellStyle name="Normal 5 2 4 4" xfId="1919" xr:uid="{00000000-0005-0000-0000-000049080000}"/>
    <cellStyle name="Normal 5 2 4 4 2" xfId="1920" xr:uid="{00000000-0005-0000-0000-00004A080000}"/>
    <cellStyle name="Normal 5 2 4 5" xfId="1921" xr:uid="{00000000-0005-0000-0000-00004B080000}"/>
    <cellStyle name="Normal 5 2 5" xfId="1922" xr:uid="{00000000-0005-0000-0000-00004C080000}"/>
    <cellStyle name="Normal 5 2 5 2" xfId="1923" xr:uid="{00000000-0005-0000-0000-00004D080000}"/>
    <cellStyle name="Normal 5 2 5 2 2" xfId="1924" xr:uid="{00000000-0005-0000-0000-00004E080000}"/>
    <cellStyle name="Normal 5 2 5 2 2 2" xfId="1925" xr:uid="{00000000-0005-0000-0000-00004F080000}"/>
    <cellStyle name="Normal 5 2 5 2 3" xfId="1926" xr:uid="{00000000-0005-0000-0000-000050080000}"/>
    <cellStyle name="Normal 5 2 5 2 3 2" xfId="1927" xr:uid="{00000000-0005-0000-0000-000051080000}"/>
    <cellStyle name="Normal 5 2 5 2 4" xfId="1928" xr:uid="{00000000-0005-0000-0000-000052080000}"/>
    <cellStyle name="Normal 5 2 5 3" xfId="1929" xr:uid="{00000000-0005-0000-0000-000053080000}"/>
    <cellStyle name="Normal 5 2 5 3 2" xfId="1930" xr:uid="{00000000-0005-0000-0000-000054080000}"/>
    <cellStyle name="Normal 5 2 5 4" xfId="1931" xr:uid="{00000000-0005-0000-0000-000055080000}"/>
    <cellStyle name="Normal 5 2 5 4 2" xfId="1932" xr:uid="{00000000-0005-0000-0000-000056080000}"/>
    <cellStyle name="Normal 5 2 5 5" xfId="1933" xr:uid="{00000000-0005-0000-0000-000057080000}"/>
    <cellStyle name="Normal 5 2 6" xfId="1934" xr:uid="{00000000-0005-0000-0000-000058080000}"/>
    <cellStyle name="Normal 5 2 6 2" xfId="1935" xr:uid="{00000000-0005-0000-0000-000059080000}"/>
    <cellStyle name="Normal 5 2 6 2 2" xfId="1936" xr:uid="{00000000-0005-0000-0000-00005A080000}"/>
    <cellStyle name="Normal 5 2 6 3" xfId="1937" xr:uid="{00000000-0005-0000-0000-00005B080000}"/>
    <cellStyle name="Normal 5 2 6 3 2" xfId="1938" xr:uid="{00000000-0005-0000-0000-00005C080000}"/>
    <cellStyle name="Normal 5 2 6 4" xfId="1939" xr:uid="{00000000-0005-0000-0000-00005D080000}"/>
    <cellStyle name="Normal 5 2 7" xfId="1940" xr:uid="{00000000-0005-0000-0000-00005E080000}"/>
    <cellStyle name="Normal 5 2 7 2" xfId="1941" xr:uid="{00000000-0005-0000-0000-00005F080000}"/>
    <cellStyle name="Normal 5 2 8" xfId="1942" xr:uid="{00000000-0005-0000-0000-000060080000}"/>
    <cellStyle name="Normal 5 2 8 2" xfId="1943" xr:uid="{00000000-0005-0000-0000-000061080000}"/>
    <cellStyle name="Normal 5 2 9" xfId="1944" xr:uid="{00000000-0005-0000-0000-000062080000}"/>
    <cellStyle name="Normal 5 3" xfId="56" xr:uid="{00000000-0005-0000-0000-000063080000}"/>
    <cellStyle name="Normal 5 3 2" xfId="1945" xr:uid="{00000000-0005-0000-0000-000064080000}"/>
    <cellStyle name="Normal 5 3 2 2" xfId="1946" xr:uid="{00000000-0005-0000-0000-000065080000}"/>
    <cellStyle name="Normal 5 3 2 2 2" xfId="1947" xr:uid="{00000000-0005-0000-0000-000066080000}"/>
    <cellStyle name="Normal 5 3 2 3" xfId="1948" xr:uid="{00000000-0005-0000-0000-000067080000}"/>
    <cellStyle name="Normal 5 3 2 3 2" xfId="1949" xr:uid="{00000000-0005-0000-0000-000068080000}"/>
    <cellStyle name="Normal 5 3 2 4" xfId="1950" xr:uid="{00000000-0005-0000-0000-000069080000}"/>
    <cellStyle name="Normal 5 3 3" xfId="1951" xr:uid="{00000000-0005-0000-0000-00006A080000}"/>
    <cellStyle name="Normal 5 3 3 2" xfId="1952" xr:uid="{00000000-0005-0000-0000-00006B080000}"/>
    <cellStyle name="Normal 5 3 4" xfId="1953" xr:uid="{00000000-0005-0000-0000-00006C080000}"/>
    <cellStyle name="Normal 5 3 4 2" xfId="1954" xr:uid="{00000000-0005-0000-0000-00006D080000}"/>
    <cellStyle name="Normal 5 3 5" xfId="1955" xr:uid="{00000000-0005-0000-0000-00006E080000}"/>
    <cellStyle name="Normal 5 4" xfId="1956" xr:uid="{00000000-0005-0000-0000-00006F080000}"/>
    <cellStyle name="Normal 5 4 2" xfId="1957" xr:uid="{00000000-0005-0000-0000-000070080000}"/>
    <cellStyle name="Normal 5 4 2 2" xfId="1958" xr:uid="{00000000-0005-0000-0000-000071080000}"/>
    <cellStyle name="Normal 5 4 2 2 2" xfId="1959" xr:uid="{00000000-0005-0000-0000-000072080000}"/>
    <cellStyle name="Normal 5 4 2 3" xfId="1960" xr:uid="{00000000-0005-0000-0000-000073080000}"/>
    <cellStyle name="Normal 5 4 2 3 2" xfId="1961" xr:uid="{00000000-0005-0000-0000-000074080000}"/>
    <cellStyle name="Normal 5 4 2 4" xfId="1962" xr:uid="{00000000-0005-0000-0000-000075080000}"/>
    <cellStyle name="Normal 5 4 3" xfId="1963" xr:uid="{00000000-0005-0000-0000-000076080000}"/>
    <cellStyle name="Normal 5 4 3 2" xfId="1964" xr:uid="{00000000-0005-0000-0000-000077080000}"/>
    <cellStyle name="Normal 5 4 4" xfId="1965" xr:uid="{00000000-0005-0000-0000-000078080000}"/>
    <cellStyle name="Normal 5 4 4 2" xfId="1966" xr:uid="{00000000-0005-0000-0000-000079080000}"/>
    <cellStyle name="Normal 5 4 5" xfId="1967" xr:uid="{00000000-0005-0000-0000-00007A080000}"/>
    <cellStyle name="Normal 5 5" xfId="1968" xr:uid="{00000000-0005-0000-0000-00007B080000}"/>
    <cellStyle name="Normal 5 5 2" xfId="1969" xr:uid="{00000000-0005-0000-0000-00007C080000}"/>
    <cellStyle name="Normal 5 5 2 2" xfId="1970" xr:uid="{00000000-0005-0000-0000-00007D080000}"/>
    <cellStyle name="Normal 5 5 2 2 2" xfId="1971" xr:uid="{00000000-0005-0000-0000-00007E080000}"/>
    <cellStyle name="Normal 5 5 2 3" xfId="1972" xr:uid="{00000000-0005-0000-0000-00007F080000}"/>
    <cellStyle name="Normal 5 5 2 3 2" xfId="1973" xr:uid="{00000000-0005-0000-0000-000080080000}"/>
    <cellStyle name="Normal 5 5 2 4" xfId="1974" xr:uid="{00000000-0005-0000-0000-000081080000}"/>
    <cellStyle name="Normal 5 5 3" xfId="1975" xr:uid="{00000000-0005-0000-0000-000082080000}"/>
    <cellStyle name="Normal 5 5 3 2" xfId="1976" xr:uid="{00000000-0005-0000-0000-000083080000}"/>
    <cellStyle name="Normal 5 5 4" xfId="1977" xr:uid="{00000000-0005-0000-0000-000084080000}"/>
    <cellStyle name="Normal 5 5 4 2" xfId="1978" xr:uid="{00000000-0005-0000-0000-000085080000}"/>
    <cellStyle name="Normal 5 5 5" xfId="1979" xr:uid="{00000000-0005-0000-0000-000086080000}"/>
    <cellStyle name="Normal 5 6" xfId="1980" xr:uid="{00000000-0005-0000-0000-000087080000}"/>
    <cellStyle name="Normal 5 6 2" xfId="1981" xr:uid="{00000000-0005-0000-0000-000088080000}"/>
    <cellStyle name="Normal 5 6 2 2" xfId="1982" xr:uid="{00000000-0005-0000-0000-000089080000}"/>
    <cellStyle name="Normal 5 6 2 2 2" xfId="1983" xr:uid="{00000000-0005-0000-0000-00008A080000}"/>
    <cellStyle name="Normal 5 6 2 3" xfId="1984" xr:uid="{00000000-0005-0000-0000-00008B080000}"/>
    <cellStyle name="Normal 5 6 2 3 2" xfId="1985" xr:uid="{00000000-0005-0000-0000-00008C080000}"/>
    <cellStyle name="Normal 5 6 2 4" xfId="1986" xr:uid="{00000000-0005-0000-0000-00008D080000}"/>
    <cellStyle name="Normal 5 6 3" xfId="1987" xr:uid="{00000000-0005-0000-0000-00008E080000}"/>
    <cellStyle name="Normal 5 6 3 2" xfId="1988" xr:uid="{00000000-0005-0000-0000-00008F080000}"/>
    <cellStyle name="Normal 5 6 4" xfId="1989" xr:uid="{00000000-0005-0000-0000-000090080000}"/>
    <cellStyle name="Normal 5 6 4 2" xfId="1990" xr:uid="{00000000-0005-0000-0000-000091080000}"/>
    <cellStyle name="Normal 5 6 5" xfId="1991" xr:uid="{00000000-0005-0000-0000-000092080000}"/>
    <cellStyle name="Normal 5 7" xfId="1992" xr:uid="{00000000-0005-0000-0000-000093080000}"/>
    <cellStyle name="Normal 5 7 2" xfId="1993" xr:uid="{00000000-0005-0000-0000-000094080000}"/>
    <cellStyle name="Normal 5 7 2 2" xfId="1994" xr:uid="{00000000-0005-0000-0000-000095080000}"/>
    <cellStyle name="Normal 5 7 3" xfId="1995" xr:uid="{00000000-0005-0000-0000-000096080000}"/>
    <cellStyle name="Normal 5 7 3 2" xfId="1996" xr:uid="{00000000-0005-0000-0000-000097080000}"/>
    <cellStyle name="Normal 5 7 4" xfId="1997" xr:uid="{00000000-0005-0000-0000-000098080000}"/>
    <cellStyle name="Normal 5 8" xfId="1998" xr:uid="{00000000-0005-0000-0000-000099080000}"/>
    <cellStyle name="Normal 5 8 2" xfId="1999" xr:uid="{00000000-0005-0000-0000-00009A080000}"/>
    <cellStyle name="Normal 5 9" xfId="2000" xr:uid="{00000000-0005-0000-0000-00009B080000}"/>
    <cellStyle name="Normal 5 9 2" xfId="2001" xr:uid="{00000000-0005-0000-0000-00009C080000}"/>
    <cellStyle name="Normal 6" xfId="57" xr:uid="{00000000-0005-0000-0000-00009D080000}"/>
    <cellStyle name="Normal 6 2" xfId="58" xr:uid="{00000000-0005-0000-0000-00009E080000}"/>
    <cellStyle name="Normal 6 2 2" xfId="2482" xr:uid="{00000000-0005-0000-0000-00009F080000}"/>
    <cellStyle name="Normal 6 3" xfId="59" xr:uid="{00000000-0005-0000-0000-0000A0080000}"/>
    <cellStyle name="Normal 6 4" xfId="102" xr:uid="{00000000-0005-0000-0000-0000A1080000}"/>
    <cellStyle name="Normal 7" xfId="1" xr:uid="{00000000-0005-0000-0000-0000A2080000}"/>
    <cellStyle name="Normal 7 10" xfId="2002" xr:uid="{00000000-0005-0000-0000-0000A3080000}"/>
    <cellStyle name="Normal 7 2" xfId="60" xr:uid="{00000000-0005-0000-0000-0000A4080000}"/>
    <cellStyle name="Normal 7 2 2" xfId="2003" xr:uid="{00000000-0005-0000-0000-0000A5080000}"/>
    <cellStyle name="Normal 7 2 2 2" xfId="2004" xr:uid="{00000000-0005-0000-0000-0000A6080000}"/>
    <cellStyle name="Normal 7 2 2 2 2" xfId="2005" xr:uid="{00000000-0005-0000-0000-0000A7080000}"/>
    <cellStyle name="Normal 7 2 2 2 2 2" xfId="2006" xr:uid="{00000000-0005-0000-0000-0000A8080000}"/>
    <cellStyle name="Normal 7 2 2 2 3" xfId="2007" xr:uid="{00000000-0005-0000-0000-0000A9080000}"/>
    <cellStyle name="Normal 7 2 2 2 3 2" xfId="2008" xr:uid="{00000000-0005-0000-0000-0000AA080000}"/>
    <cellStyle name="Normal 7 2 2 2 4" xfId="2009" xr:uid="{00000000-0005-0000-0000-0000AB080000}"/>
    <cellStyle name="Normal 7 2 2 3" xfId="2010" xr:uid="{00000000-0005-0000-0000-0000AC080000}"/>
    <cellStyle name="Normal 7 2 2 3 2" xfId="2011" xr:uid="{00000000-0005-0000-0000-0000AD080000}"/>
    <cellStyle name="Normal 7 2 2 4" xfId="2012" xr:uid="{00000000-0005-0000-0000-0000AE080000}"/>
    <cellStyle name="Normal 7 2 2 4 2" xfId="2013" xr:uid="{00000000-0005-0000-0000-0000AF080000}"/>
    <cellStyle name="Normal 7 2 2 5" xfId="2014" xr:uid="{00000000-0005-0000-0000-0000B0080000}"/>
    <cellStyle name="Normal 7 2 3" xfId="2015" xr:uid="{00000000-0005-0000-0000-0000B1080000}"/>
    <cellStyle name="Normal 7 2 3 2" xfId="2016" xr:uid="{00000000-0005-0000-0000-0000B2080000}"/>
    <cellStyle name="Normal 7 2 3 2 2" xfId="2017" xr:uid="{00000000-0005-0000-0000-0000B3080000}"/>
    <cellStyle name="Normal 7 2 3 2 2 2" xfId="2018" xr:uid="{00000000-0005-0000-0000-0000B4080000}"/>
    <cellStyle name="Normal 7 2 3 2 3" xfId="2019" xr:uid="{00000000-0005-0000-0000-0000B5080000}"/>
    <cellStyle name="Normal 7 2 3 2 3 2" xfId="2020" xr:uid="{00000000-0005-0000-0000-0000B6080000}"/>
    <cellStyle name="Normal 7 2 3 2 4" xfId="2021" xr:uid="{00000000-0005-0000-0000-0000B7080000}"/>
    <cellStyle name="Normal 7 2 3 3" xfId="2022" xr:uid="{00000000-0005-0000-0000-0000B8080000}"/>
    <cellStyle name="Normal 7 2 3 3 2" xfId="2023" xr:uid="{00000000-0005-0000-0000-0000B9080000}"/>
    <cellStyle name="Normal 7 2 3 4" xfId="2024" xr:uid="{00000000-0005-0000-0000-0000BA080000}"/>
    <cellStyle name="Normal 7 2 3 4 2" xfId="2025" xr:uid="{00000000-0005-0000-0000-0000BB080000}"/>
    <cellStyle name="Normal 7 2 3 5" xfId="2026" xr:uid="{00000000-0005-0000-0000-0000BC080000}"/>
    <cellStyle name="Normal 7 2 4" xfId="2027" xr:uid="{00000000-0005-0000-0000-0000BD080000}"/>
    <cellStyle name="Normal 7 2 4 2" xfId="2028" xr:uid="{00000000-0005-0000-0000-0000BE080000}"/>
    <cellStyle name="Normal 7 2 4 2 2" xfId="2029" xr:uid="{00000000-0005-0000-0000-0000BF080000}"/>
    <cellStyle name="Normal 7 2 4 2 2 2" xfId="2030" xr:uid="{00000000-0005-0000-0000-0000C0080000}"/>
    <cellStyle name="Normal 7 2 4 2 3" xfId="2031" xr:uid="{00000000-0005-0000-0000-0000C1080000}"/>
    <cellStyle name="Normal 7 2 4 2 3 2" xfId="2032" xr:uid="{00000000-0005-0000-0000-0000C2080000}"/>
    <cellStyle name="Normal 7 2 4 2 4" xfId="2033" xr:uid="{00000000-0005-0000-0000-0000C3080000}"/>
    <cellStyle name="Normal 7 2 4 3" xfId="2034" xr:uid="{00000000-0005-0000-0000-0000C4080000}"/>
    <cellStyle name="Normal 7 2 4 3 2" xfId="2035" xr:uid="{00000000-0005-0000-0000-0000C5080000}"/>
    <cellStyle name="Normal 7 2 4 4" xfId="2036" xr:uid="{00000000-0005-0000-0000-0000C6080000}"/>
    <cellStyle name="Normal 7 2 4 4 2" xfId="2037" xr:uid="{00000000-0005-0000-0000-0000C7080000}"/>
    <cellStyle name="Normal 7 2 4 5" xfId="2038" xr:uid="{00000000-0005-0000-0000-0000C8080000}"/>
    <cellStyle name="Normal 7 2 5" xfId="2039" xr:uid="{00000000-0005-0000-0000-0000C9080000}"/>
    <cellStyle name="Normal 7 2 5 2" xfId="2040" xr:uid="{00000000-0005-0000-0000-0000CA080000}"/>
    <cellStyle name="Normal 7 2 5 2 2" xfId="2041" xr:uid="{00000000-0005-0000-0000-0000CB080000}"/>
    <cellStyle name="Normal 7 2 5 2 2 2" xfId="2042" xr:uid="{00000000-0005-0000-0000-0000CC080000}"/>
    <cellStyle name="Normal 7 2 5 2 3" xfId="2043" xr:uid="{00000000-0005-0000-0000-0000CD080000}"/>
    <cellStyle name="Normal 7 2 5 2 3 2" xfId="2044" xr:uid="{00000000-0005-0000-0000-0000CE080000}"/>
    <cellStyle name="Normal 7 2 5 2 4" xfId="2045" xr:uid="{00000000-0005-0000-0000-0000CF080000}"/>
    <cellStyle name="Normal 7 2 5 3" xfId="2046" xr:uid="{00000000-0005-0000-0000-0000D0080000}"/>
    <cellStyle name="Normal 7 2 5 3 2" xfId="2047" xr:uid="{00000000-0005-0000-0000-0000D1080000}"/>
    <cellStyle name="Normal 7 2 5 4" xfId="2048" xr:uid="{00000000-0005-0000-0000-0000D2080000}"/>
    <cellStyle name="Normal 7 2 5 4 2" xfId="2049" xr:uid="{00000000-0005-0000-0000-0000D3080000}"/>
    <cellStyle name="Normal 7 2 5 5" xfId="2050" xr:uid="{00000000-0005-0000-0000-0000D4080000}"/>
    <cellStyle name="Normal 7 2 6" xfId="2051" xr:uid="{00000000-0005-0000-0000-0000D5080000}"/>
    <cellStyle name="Normal 7 2 6 2" xfId="2052" xr:uid="{00000000-0005-0000-0000-0000D6080000}"/>
    <cellStyle name="Normal 7 2 6 2 2" xfId="2053" xr:uid="{00000000-0005-0000-0000-0000D7080000}"/>
    <cellStyle name="Normal 7 2 6 3" xfId="2054" xr:uid="{00000000-0005-0000-0000-0000D8080000}"/>
    <cellStyle name="Normal 7 2 6 3 2" xfId="2055" xr:uid="{00000000-0005-0000-0000-0000D9080000}"/>
    <cellStyle name="Normal 7 2 6 4" xfId="2056" xr:uid="{00000000-0005-0000-0000-0000DA080000}"/>
    <cellStyle name="Normal 7 2 7" xfId="2057" xr:uid="{00000000-0005-0000-0000-0000DB080000}"/>
    <cellStyle name="Normal 7 2 7 2" xfId="2058" xr:uid="{00000000-0005-0000-0000-0000DC080000}"/>
    <cellStyle name="Normal 7 2 8" xfId="2059" xr:uid="{00000000-0005-0000-0000-0000DD080000}"/>
    <cellStyle name="Normal 7 2 8 2" xfId="2060" xr:uid="{00000000-0005-0000-0000-0000DE080000}"/>
    <cellStyle name="Normal 7 2 9" xfId="2061" xr:uid="{00000000-0005-0000-0000-0000DF080000}"/>
    <cellStyle name="Normal 7 3" xfId="61" xr:uid="{00000000-0005-0000-0000-0000E0080000}"/>
    <cellStyle name="Normal 7 3 2" xfId="2062" xr:uid="{00000000-0005-0000-0000-0000E1080000}"/>
    <cellStyle name="Normal 7 3 2 2" xfId="2063" xr:uid="{00000000-0005-0000-0000-0000E2080000}"/>
    <cellStyle name="Normal 7 3 2 2 2" xfId="2064" xr:uid="{00000000-0005-0000-0000-0000E3080000}"/>
    <cellStyle name="Normal 7 3 2 3" xfId="2065" xr:uid="{00000000-0005-0000-0000-0000E4080000}"/>
    <cellStyle name="Normal 7 3 2 3 2" xfId="2066" xr:uid="{00000000-0005-0000-0000-0000E5080000}"/>
    <cellStyle name="Normal 7 3 2 4" xfId="2067" xr:uid="{00000000-0005-0000-0000-0000E6080000}"/>
    <cellStyle name="Normal 7 3 3" xfId="2068" xr:uid="{00000000-0005-0000-0000-0000E7080000}"/>
    <cellStyle name="Normal 7 3 3 2" xfId="2069" xr:uid="{00000000-0005-0000-0000-0000E8080000}"/>
    <cellStyle name="Normal 7 3 4" xfId="2070" xr:uid="{00000000-0005-0000-0000-0000E9080000}"/>
    <cellStyle name="Normal 7 3 4 2" xfId="2071" xr:uid="{00000000-0005-0000-0000-0000EA080000}"/>
    <cellStyle name="Normal 7 3 5" xfId="2072" xr:uid="{00000000-0005-0000-0000-0000EB080000}"/>
    <cellStyle name="Normal 7 4" xfId="62" xr:uid="{00000000-0005-0000-0000-0000EC080000}"/>
    <cellStyle name="Normal 7 4 2" xfId="2073" xr:uid="{00000000-0005-0000-0000-0000ED080000}"/>
    <cellStyle name="Normal 7 4 2 2" xfId="2074" xr:uid="{00000000-0005-0000-0000-0000EE080000}"/>
    <cellStyle name="Normal 7 4 2 2 2" xfId="2075" xr:uid="{00000000-0005-0000-0000-0000EF080000}"/>
    <cellStyle name="Normal 7 4 2 3" xfId="2076" xr:uid="{00000000-0005-0000-0000-0000F0080000}"/>
    <cellStyle name="Normal 7 4 2 3 2" xfId="2077" xr:uid="{00000000-0005-0000-0000-0000F1080000}"/>
    <cellStyle name="Normal 7 4 2 4" xfId="2078" xr:uid="{00000000-0005-0000-0000-0000F2080000}"/>
    <cellStyle name="Normal 7 4 3" xfId="2079" xr:uid="{00000000-0005-0000-0000-0000F3080000}"/>
    <cellStyle name="Normal 7 4 3 2" xfId="2080" xr:uid="{00000000-0005-0000-0000-0000F4080000}"/>
    <cellStyle name="Normal 7 4 4" xfId="2081" xr:uid="{00000000-0005-0000-0000-0000F5080000}"/>
    <cellStyle name="Normal 7 4 4 2" xfId="2082" xr:uid="{00000000-0005-0000-0000-0000F6080000}"/>
    <cellStyle name="Normal 7 4 5" xfId="2083" xr:uid="{00000000-0005-0000-0000-0000F7080000}"/>
    <cellStyle name="Normal 7 5" xfId="2084" xr:uid="{00000000-0005-0000-0000-0000F8080000}"/>
    <cellStyle name="Normal 7 5 2" xfId="2085" xr:uid="{00000000-0005-0000-0000-0000F9080000}"/>
    <cellStyle name="Normal 7 5 2 2" xfId="2086" xr:uid="{00000000-0005-0000-0000-0000FA080000}"/>
    <cellStyle name="Normal 7 5 2 2 2" xfId="2087" xr:uid="{00000000-0005-0000-0000-0000FB080000}"/>
    <cellStyle name="Normal 7 5 2 3" xfId="2088" xr:uid="{00000000-0005-0000-0000-0000FC080000}"/>
    <cellStyle name="Normal 7 5 2 3 2" xfId="2089" xr:uid="{00000000-0005-0000-0000-0000FD080000}"/>
    <cellStyle name="Normal 7 5 2 4" xfId="2090" xr:uid="{00000000-0005-0000-0000-0000FE080000}"/>
    <cellStyle name="Normal 7 5 3" xfId="2091" xr:uid="{00000000-0005-0000-0000-0000FF080000}"/>
    <cellStyle name="Normal 7 5 3 2" xfId="2092" xr:uid="{00000000-0005-0000-0000-000000090000}"/>
    <cellStyle name="Normal 7 5 4" xfId="2093" xr:uid="{00000000-0005-0000-0000-000001090000}"/>
    <cellStyle name="Normal 7 5 4 2" xfId="2094" xr:uid="{00000000-0005-0000-0000-000002090000}"/>
    <cellStyle name="Normal 7 5 5" xfId="2095" xr:uid="{00000000-0005-0000-0000-000003090000}"/>
    <cellStyle name="Normal 7 6" xfId="2096" xr:uid="{00000000-0005-0000-0000-000004090000}"/>
    <cellStyle name="Normal 7 6 2" xfId="2097" xr:uid="{00000000-0005-0000-0000-000005090000}"/>
    <cellStyle name="Normal 7 6 2 2" xfId="2098" xr:uid="{00000000-0005-0000-0000-000006090000}"/>
    <cellStyle name="Normal 7 6 2 2 2" xfId="2099" xr:uid="{00000000-0005-0000-0000-000007090000}"/>
    <cellStyle name="Normal 7 6 2 3" xfId="2100" xr:uid="{00000000-0005-0000-0000-000008090000}"/>
    <cellStyle name="Normal 7 6 2 3 2" xfId="2101" xr:uid="{00000000-0005-0000-0000-000009090000}"/>
    <cellStyle name="Normal 7 6 2 4" xfId="2102" xr:uid="{00000000-0005-0000-0000-00000A090000}"/>
    <cellStyle name="Normal 7 6 3" xfId="2103" xr:uid="{00000000-0005-0000-0000-00000B090000}"/>
    <cellStyle name="Normal 7 6 3 2" xfId="2104" xr:uid="{00000000-0005-0000-0000-00000C090000}"/>
    <cellStyle name="Normal 7 6 4" xfId="2105" xr:uid="{00000000-0005-0000-0000-00000D090000}"/>
    <cellStyle name="Normal 7 6 4 2" xfId="2106" xr:uid="{00000000-0005-0000-0000-00000E090000}"/>
    <cellStyle name="Normal 7 6 5" xfId="2107" xr:uid="{00000000-0005-0000-0000-00000F090000}"/>
    <cellStyle name="Normal 7 7" xfId="2108" xr:uid="{00000000-0005-0000-0000-000010090000}"/>
    <cellStyle name="Normal 7 7 2" xfId="2109" xr:uid="{00000000-0005-0000-0000-000011090000}"/>
    <cellStyle name="Normal 7 7 2 2" xfId="2110" xr:uid="{00000000-0005-0000-0000-000012090000}"/>
    <cellStyle name="Normal 7 7 3" xfId="2111" xr:uid="{00000000-0005-0000-0000-000013090000}"/>
    <cellStyle name="Normal 7 7 3 2" xfId="2112" xr:uid="{00000000-0005-0000-0000-000014090000}"/>
    <cellStyle name="Normal 7 7 4" xfId="2113" xr:uid="{00000000-0005-0000-0000-000015090000}"/>
    <cellStyle name="Normal 7 8" xfId="2114" xr:uid="{00000000-0005-0000-0000-000016090000}"/>
    <cellStyle name="Normal 7 8 2" xfId="2115" xr:uid="{00000000-0005-0000-0000-000017090000}"/>
    <cellStyle name="Normal 7 9" xfId="2116" xr:uid="{00000000-0005-0000-0000-000018090000}"/>
    <cellStyle name="Normal 7 9 2" xfId="2117" xr:uid="{00000000-0005-0000-0000-000019090000}"/>
    <cellStyle name="Normal 8" xfId="63" xr:uid="{00000000-0005-0000-0000-00001A090000}"/>
    <cellStyle name="Normal 8 2" xfId="2483" xr:uid="{00000000-0005-0000-0000-00001B090000}"/>
    <cellStyle name="Normal 9" xfId="2" xr:uid="{00000000-0005-0000-0000-00001C090000}"/>
    <cellStyle name="Normal 9 2" xfId="65" xr:uid="{00000000-0005-0000-0000-00001D090000}"/>
    <cellStyle name="Normal 9 2 2" xfId="2118" xr:uid="{00000000-0005-0000-0000-00001E090000}"/>
    <cellStyle name="Normal 9 2 2 2" xfId="2119" xr:uid="{00000000-0005-0000-0000-00001F090000}"/>
    <cellStyle name="Normal 9 2 2 2 2" xfId="2120" xr:uid="{00000000-0005-0000-0000-000020090000}"/>
    <cellStyle name="Normal 9 2 2 3" xfId="2121" xr:uid="{00000000-0005-0000-0000-000021090000}"/>
    <cellStyle name="Normal 9 2 2 3 2" xfId="2122" xr:uid="{00000000-0005-0000-0000-000022090000}"/>
    <cellStyle name="Normal 9 2 2 4" xfId="2123" xr:uid="{00000000-0005-0000-0000-000023090000}"/>
    <cellStyle name="Normal 9 2 3" xfId="2124" xr:uid="{00000000-0005-0000-0000-000024090000}"/>
    <cellStyle name="Normal 9 2 3 2" xfId="2125" xr:uid="{00000000-0005-0000-0000-000025090000}"/>
    <cellStyle name="Normal 9 2 4" xfId="2126" xr:uid="{00000000-0005-0000-0000-000026090000}"/>
    <cellStyle name="Normal 9 2 4 2" xfId="2127" xr:uid="{00000000-0005-0000-0000-000027090000}"/>
    <cellStyle name="Normal 9 2 5" xfId="2128" xr:uid="{00000000-0005-0000-0000-000028090000}"/>
    <cellStyle name="Normal 9 3" xfId="66" xr:uid="{00000000-0005-0000-0000-000029090000}"/>
    <cellStyle name="Normal 9 3 2" xfId="67" xr:uid="{00000000-0005-0000-0000-00002A090000}"/>
    <cellStyle name="Normal 9 3 2 2" xfId="2129" xr:uid="{00000000-0005-0000-0000-00002B090000}"/>
    <cellStyle name="Normal 9 3 2 2 2" xfId="2130" xr:uid="{00000000-0005-0000-0000-00002C090000}"/>
    <cellStyle name="Normal 9 3 2 3" xfId="2131" xr:uid="{00000000-0005-0000-0000-00002D090000}"/>
    <cellStyle name="Normal 9 3 2 3 2" xfId="2132" xr:uid="{00000000-0005-0000-0000-00002E090000}"/>
    <cellStyle name="Normal 9 3 2 4" xfId="2133" xr:uid="{00000000-0005-0000-0000-00002F090000}"/>
    <cellStyle name="Normal 9 3 3" xfId="2134" xr:uid="{00000000-0005-0000-0000-000030090000}"/>
    <cellStyle name="Normal 9 3 3 2" xfId="2135" xr:uid="{00000000-0005-0000-0000-000031090000}"/>
    <cellStyle name="Normal 9 3 4" xfId="2136" xr:uid="{00000000-0005-0000-0000-000032090000}"/>
    <cellStyle name="Normal 9 3 4 2" xfId="2137" xr:uid="{00000000-0005-0000-0000-000033090000}"/>
    <cellStyle name="Normal 9 3 5" xfId="2138" xr:uid="{00000000-0005-0000-0000-000034090000}"/>
    <cellStyle name="Normal 9 4" xfId="68" xr:uid="{00000000-0005-0000-0000-000035090000}"/>
    <cellStyle name="Normal 9 4 2" xfId="103" xr:uid="{00000000-0005-0000-0000-000036090000}"/>
    <cellStyle name="Normal 9 4 2 2" xfId="2139" xr:uid="{00000000-0005-0000-0000-000037090000}"/>
    <cellStyle name="Normal 9 4 2 2 2" xfId="2140" xr:uid="{00000000-0005-0000-0000-000038090000}"/>
    <cellStyle name="Normal 9 4 2 3" xfId="2141" xr:uid="{00000000-0005-0000-0000-000039090000}"/>
    <cellStyle name="Normal 9 4 2 3 2" xfId="2142" xr:uid="{00000000-0005-0000-0000-00003A090000}"/>
    <cellStyle name="Normal 9 4 2 4" xfId="2143" xr:uid="{00000000-0005-0000-0000-00003B090000}"/>
    <cellStyle name="Normal 9 4 3" xfId="2144" xr:uid="{00000000-0005-0000-0000-00003C090000}"/>
    <cellStyle name="Normal 9 4 3 2" xfId="2145" xr:uid="{00000000-0005-0000-0000-00003D090000}"/>
    <cellStyle name="Normal 9 4 4" xfId="2146" xr:uid="{00000000-0005-0000-0000-00003E090000}"/>
    <cellStyle name="Normal 9 4 4 2" xfId="2147" xr:uid="{00000000-0005-0000-0000-00003F090000}"/>
    <cellStyle name="Normal 9 4 5" xfId="2148" xr:uid="{00000000-0005-0000-0000-000040090000}"/>
    <cellStyle name="Normal 9 5" xfId="69" xr:uid="{00000000-0005-0000-0000-000041090000}"/>
    <cellStyle name="Normal 9 5 2" xfId="70" xr:uid="{00000000-0005-0000-0000-000042090000}"/>
    <cellStyle name="Normal 9 5 2 2" xfId="2149" xr:uid="{00000000-0005-0000-0000-000043090000}"/>
    <cellStyle name="Normal 9 5 2 2 2" xfId="2150" xr:uid="{00000000-0005-0000-0000-000044090000}"/>
    <cellStyle name="Normal 9 5 2 3" xfId="2151" xr:uid="{00000000-0005-0000-0000-000045090000}"/>
    <cellStyle name="Normal 9 5 2 3 2" xfId="2152" xr:uid="{00000000-0005-0000-0000-000046090000}"/>
    <cellStyle name="Normal 9 5 2 4" xfId="2153" xr:uid="{00000000-0005-0000-0000-000047090000}"/>
    <cellStyle name="Normal 9 5 3" xfId="2154" xr:uid="{00000000-0005-0000-0000-000048090000}"/>
    <cellStyle name="Normal 9 5 3 2" xfId="2155" xr:uid="{00000000-0005-0000-0000-000049090000}"/>
    <cellStyle name="Normal 9 5 4" xfId="2156" xr:uid="{00000000-0005-0000-0000-00004A090000}"/>
    <cellStyle name="Normal 9 5 4 2" xfId="2157" xr:uid="{00000000-0005-0000-0000-00004B090000}"/>
    <cellStyle name="Normal 9 5 5" xfId="2158" xr:uid="{00000000-0005-0000-0000-00004C090000}"/>
    <cellStyle name="Normal 9 6" xfId="71" xr:uid="{00000000-0005-0000-0000-00004D090000}"/>
    <cellStyle name="Normal 9 6 2" xfId="2159" xr:uid="{00000000-0005-0000-0000-00004E090000}"/>
    <cellStyle name="Normal 9 6 2 2" xfId="2160" xr:uid="{00000000-0005-0000-0000-00004F090000}"/>
    <cellStyle name="Normal 9 6 3" xfId="2161" xr:uid="{00000000-0005-0000-0000-000050090000}"/>
    <cellStyle name="Normal 9 6 3 2" xfId="2162" xr:uid="{00000000-0005-0000-0000-000051090000}"/>
    <cellStyle name="Normal 9 6 4" xfId="2163" xr:uid="{00000000-0005-0000-0000-000052090000}"/>
    <cellStyle name="Normal 9 7" xfId="64" xr:uid="{00000000-0005-0000-0000-000053090000}"/>
    <cellStyle name="Normal 9 7 2" xfId="2164" xr:uid="{00000000-0005-0000-0000-000054090000}"/>
    <cellStyle name="Normal 9 8" xfId="2165" xr:uid="{00000000-0005-0000-0000-000055090000}"/>
    <cellStyle name="Normal 9 8 2" xfId="2166" xr:uid="{00000000-0005-0000-0000-000056090000}"/>
    <cellStyle name="Normal 9 9" xfId="2167" xr:uid="{00000000-0005-0000-0000-000057090000}"/>
    <cellStyle name="Note 10" xfId="2168" xr:uid="{00000000-0005-0000-0000-000058090000}"/>
    <cellStyle name="Note 10 2" xfId="2169" xr:uid="{00000000-0005-0000-0000-000059090000}"/>
    <cellStyle name="Note 2" xfId="72" xr:uid="{00000000-0005-0000-0000-00005A090000}"/>
    <cellStyle name="Note 2 2" xfId="2484" xr:uid="{00000000-0005-0000-0000-00005B090000}"/>
    <cellStyle name="Note 2 3" xfId="2485" xr:uid="{00000000-0005-0000-0000-00005C090000}"/>
    <cellStyle name="Note 3" xfId="2170" xr:uid="{00000000-0005-0000-0000-00005D090000}"/>
    <cellStyle name="Note 3 2" xfId="2171" xr:uid="{00000000-0005-0000-0000-00005E090000}"/>
    <cellStyle name="Note 3 2 2" xfId="2172" xr:uid="{00000000-0005-0000-0000-00005F090000}"/>
    <cellStyle name="Note 3 2 2 2" xfId="2173" xr:uid="{00000000-0005-0000-0000-000060090000}"/>
    <cellStyle name="Note 3 2 3" xfId="2174" xr:uid="{00000000-0005-0000-0000-000061090000}"/>
    <cellStyle name="Note 3 2 3 2" xfId="2175" xr:uid="{00000000-0005-0000-0000-000062090000}"/>
    <cellStyle name="Note 3 2 4" xfId="2176" xr:uid="{00000000-0005-0000-0000-000063090000}"/>
    <cellStyle name="Note 3 3" xfId="2177" xr:uid="{00000000-0005-0000-0000-000064090000}"/>
    <cellStyle name="Note 3 3 2" xfId="2178" xr:uid="{00000000-0005-0000-0000-000065090000}"/>
    <cellStyle name="Note 3 4" xfId="2179" xr:uid="{00000000-0005-0000-0000-000066090000}"/>
    <cellStyle name="Note 3 4 2" xfId="2180" xr:uid="{00000000-0005-0000-0000-000067090000}"/>
    <cellStyle name="Note 3 5" xfId="2181" xr:uid="{00000000-0005-0000-0000-000068090000}"/>
    <cellStyle name="Note 4" xfId="2182" xr:uid="{00000000-0005-0000-0000-000069090000}"/>
    <cellStyle name="Note 4 2" xfId="2183" xr:uid="{00000000-0005-0000-0000-00006A090000}"/>
    <cellStyle name="Note 4 2 2" xfId="2184" xr:uid="{00000000-0005-0000-0000-00006B090000}"/>
    <cellStyle name="Note 4 2 2 2" xfId="2185" xr:uid="{00000000-0005-0000-0000-00006C090000}"/>
    <cellStyle name="Note 4 2 3" xfId="2186" xr:uid="{00000000-0005-0000-0000-00006D090000}"/>
    <cellStyle name="Note 4 2 3 2" xfId="2187" xr:uid="{00000000-0005-0000-0000-00006E090000}"/>
    <cellStyle name="Note 4 2 4" xfId="2188" xr:uid="{00000000-0005-0000-0000-00006F090000}"/>
    <cellStyle name="Note 4 3" xfId="2189" xr:uid="{00000000-0005-0000-0000-000070090000}"/>
    <cellStyle name="Note 4 3 2" xfId="2190" xr:uid="{00000000-0005-0000-0000-000071090000}"/>
    <cellStyle name="Note 4 4" xfId="2191" xr:uid="{00000000-0005-0000-0000-000072090000}"/>
    <cellStyle name="Note 4 4 2" xfId="2192" xr:uid="{00000000-0005-0000-0000-000073090000}"/>
    <cellStyle name="Note 4 5" xfId="2193" xr:uid="{00000000-0005-0000-0000-000074090000}"/>
    <cellStyle name="Note 5" xfId="2194" xr:uid="{00000000-0005-0000-0000-000075090000}"/>
    <cellStyle name="Note 5 2" xfId="2195" xr:uid="{00000000-0005-0000-0000-000076090000}"/>
    <cellStyle name="Note 5 2 2" xfId="2196" xr:uid="{00000000-0005-0000-0000-000077090000}"/>
    <cellStyle name="Note 5 2 2 2" xfId="2197" xr:uid="{00000000-0005-0000-0000-000078090000}"/>
    <cellStyle name="Note 5 2 3" xfId="2198" xr:uid="{00000000-0005-0000-0000-000079090000}"/>
    <cellStyle name="Note 5 2 3 2" xfId="2199" xr:uid="{00000000-0005-0000-0000-00007A090000}"/>
    <cellStyle name="Note 5 2 4" xfId="2200" xr:uid="{00000000-0005-0000-0000-00007B090000}"/>
    <cellStyle name="Note 5 3" xfId="2201" xr:uid="{00000000-0005-0000-0000-00007C090000}"/>
    <cellStyle name="Note 5 3 2" xfId="2202" xr:uid="{00000000-0005-0000-0000-00007D090000}"/>
    <cellStyle name="Note 5 4" xfId="2203" xr:uid="{00000000-0005-0000-0000-00007E090000}"/>
    <cellStyle name="Note 5 4 2" xfId="2204" xr:uid="{00000000-0005-0000-0000-00007F090000}"/>
    <cellStyle name="Note 5 5" xfId="2205" xr:uid="{00000000-0005-0000-0000-000080090000}"/>
    <cellStyle name="Note 6" xfId="2206" xr:uid="{00000000-0005-0000-0000-000081090000}"/>
    <cellStyle name="Note 6 2" xfId="2207" xr:uid="{00000000-0005-0000-0000-000082090000}"/>
    <cellStyle name="Note 6 2 2" xfId="2208" xr:uid="{00000000-0005-0000-0000-000083090000}"/>
    <cellStyle name="Note 6 2 2 2" xfId="2209" xr:uid="{00000000-0005-0000-0000-000084090000}"/>
    <cellStyle name="Note 6 2 3" xfId="2210" xr:uid="{00000000-0005-0000-0000-000085090000}"/>
    <cellStyle name="Note 6 2 3 2" xfId="2211" xr:uid="{00000000-0005-0000-0000-000086090000}"/>
    <cellStyle name="Note 6 2 4" xfId="2212" xr:uid="{00000000-0005-0000-0000-000087090000}"/>
    <cellStyle name="Note 6 3" xfId="2213" xr:uid="{00000000-0005-0000-0000-000088090000}"/>
    <cellStyle name="Note 6 3 2" xfId="2214" xr:uid="{00000000-0005-0000-0000-000089090000}"/>
    <cellStyle name="Note 6 4" xfId="2215" xr:uid="{00000000-0005-0000-0000-00008A090000}"/>
    <cellStyle name="Note 6 4 2" xfId="2216" xr:uid="{00000000-0005-0000-0000-00008B090000}"/>
    <cellStyle name="Note 6 5" xfId="2217" xr:uid="{00000000-0005-0000-0000-00008C090000}"/>
    <cellStyle name="Note 7" xfId="2218" xr:uid="{00000000-0005-0000-0000-00008D090000}"/>
    <cellStyle name="Note 7 2" xfId="2219" xr:uid="{00000000-0005-0000-0000-00008E090000}"/>
    <cellStyle name="Note 7 2 2" xfId="2220" xr:uid="{00000000-0005-0000-0000-00008F090000}"/>
    <cellStyle name="Note 7 2 2 2" xfId="2221" xr:uid="{00000000-0005-0000-0000-000090090000}"/>
    <cellStyle name="Note 7 2 3" xfId="2222" xr:uid="{00000000-0005-0000-0000-000091090000}"/>
    <cellStyle name="Note 7 2 3 2" xfId="2223" xr:uid="{00000000-0005-0000-0000-000092090000}"/>
    <cellStyle name="Note 7 2 4" xfId="2224" xr:uid="{00000000-0005-0000-0000-000093090000}"/>
    <cellStyle name="Note 7 3" xfId="2225" xr:uid="{00000000-0005-0000-0000-000094090000}"/>
    <cellStyle name="Note 7 3 2" xfId="2226" xr:uid="{00000000-0005-0000-0000-000095090000}"/>
    <cellStyle name="Note 7 4" xfId="2227" xr:uid="{00000000-0005-0000-0000-000096090000}"/>
    <cellStyle name="Note 7 4 2" xfId="2228" xr:uid="{00000000-0005-0000-0000-000097090000}"/>
    <cellStyle name="Note 7 5" xfId="2229" xr:uid="{00000000-0005-0000-0000-000098090000}"/>
    <cellStyle name="Note 8" xfId="2230" xr:uid="{00000000-0005-0000-0000-000099090000}"/>
    <cellStyle name="Note 8 2" xfId="2231" xr:uid="{00000000-0005-0000-0000-00009A090000}"/>
    <cellStyle name="Note 8 2 2" xfId="2232" xr:uid="{00000000-0005-0000-0000-00009B090000}"/>
    <cellStyle name="Note 8 2 2 2" xfId="2233" xr:uid="{00000000-0005-0000-0000-00009C090000}"/>
    <cellStyle name="Note 8 2 3" xfId="2234" xr:uid="{00000000-0005-0000-0000-00009D090000}"/>
    <cellStyle name="Note 8 2 3 2" xfId="2235" xr:uid="{00000000-0005-0000-0000-00009E090000}"/>
    <cellStyle name="Note 8 2 4" xfId="2236" xr:uid="{00000000-0005-0000-0000-00009F090000}"/>
    <cellStyle name="Note 8 3" xfId="2237" xr:uid="{00000000-0005-0000-0000-0000A0090000}"/>
    <cellStyle name="Note 8 3 2" xfId="2238" xr:uid="{00000000-0005-0000-0000-0000A1090000}"/>
    <cellStyle name="Note 8 4" xfId="2239" xr:uid="{00000000-0005-0000-0000-0000A2090000}"/>
    <cellStyle name="Note 8 4 2" xfId="2240" xr:uid="{00000000-0005-0000-0000-0000A3090000}"/>
    <cellStyle name="Note 8 5" xfId="2241" xr:uid="{00000000-0005-0000-0000-0000A4090000}"/>
    <cellStyle name="Note 9" xfId="2242" xr:uid="{00000000-0005-0000-0000-0000A5090000}"/>
    <cellStyle name="Note 9 2" xfId="2243" xr:uid="{00000000-0005-0000-0000-0000A6090000}"/>
    <cellStyle name="Note 9 2 2" xfId="2244" xr:uid="{00000000-0005-0000-0000-0000A7090000}"/>
    <cellStyle name="Note 9 2 2 2" xfId="2245" xr:uid="{00000000-0005-0000-0000-0000A8090000}"/>
    <cellStyle name="Note 9 2 3" xfId="2246" xr:uid="{00000000-0005-0000-0000-0000A9090000}"/>
    <cellStyle name="Note 9 2 3 2" xfId="2247" xr:uid="{00000000-0005-0000-0000-0000AA090000}"/>
    <cellStyle name="Note 9 2 4" xfId="2248" xr:uid="{00000000-0005-0000-0000-0000AB090000}"/>
    <cellStyle name="Note 9 3" xfId="2249" xr:uid="{00000000-0005-0000-0000-0000AC090000}"/>
    <cellStyle name="Note 9 3 2" xfId="2250" xr:uid="{00000000-0005-0000-0000-0000AD090000}"/>
    <cellStyle name="Note 9 4" xfId="2251" xr:uid="{00000000-0005-0000-0000-0000AE090000}"/>
    <cellStyle name="Note 9 4 2" xfId="2252" xr:uid="{00000000-0005-0000-0000-0000AF090000}"/>
    <cellStyle name="Note 9 5" xfId="2253" xr:uid="{00000000-0005-0000-0000-0000B0090000}"/>
    <cellStyle name="Notes_multi" xfId="2486" xr:uid="{00000000-0005-0000-0000-0000B1090000}"/>
    <cellStyle name="Output 2" xfId="73" xr:uid="{00000000-0005-0000-0000-0000B2090000}"/>
    <cellStyle name="Output 2 2" xfId="2487" xr:uid="{00000000-0005-0000-0000-0000B3090000}"/>
    <cellStyle name="Output 3" xfId="2488" xr:uid="{00000000-0005-0000-0000-0000B4090000}"/>
    <cellStyle name="Percent 2" xfId="80" xr:uid="{00000000-0005-0000-0000-0000B6090000}"/>
    <cellStyle name="Percent 2 2" xfId="104" xr:uid="{00000000-0005-0000-0000-0000B7090000}"/>
    <cellStyle name="Percent 2 3" xfId="2489" xr:uid="{00000000-0005-0000-0000-0000B8090000}"/>
    <cellStyle name="Percent 2 3 2" xfId="2490" xr:uid="{00000000-0005-0000-0000-0000B9090000}"/>
    <cellStyle name="Percent 2 4" xfId="2491" xr:uid="{00000000-0005-0000-0000-0000BA090000}"/>
    <cellStyle name="Percent 3" xfId="84" xr:uid="{00000000-0005-0000-0000-0000BB090000}"/>
    <cellStyle name="Percent 3 2" xfId="2492" xr:uid="{00000000-0005-0000-0000-0000BC090000}"/>
    <cellStyle name="Percent 3 2 2" xfId="2493" xr:uid="{00000000-0005-0000-0000-0000BD090000}"/>
    <cellStyle name="Percent 3 3" xfId="2494" xr:uid="{00000000-0005-0000-0000-0000BE090000}"/>
    <cellStyle name="Percent 4" xfId="87" xr:uid="{00000000-0005-0000-0000-0000BF090000}"/>
    <cellStyle name="Percent 4 2" xfId="2495" xr:uid="{00000000-0005-0000-0000-0000C0090000}"/>
    <cellStyle name="Percent 5" xfId="2496" xr:uid="{00000000-0005-0000-0000-0000C1090000}"/>
    <cellStyle name="Percent 5 2" xfId="2497" xr:uid="{00000000-0005-0000-0000-0000C2090000}"/>
    <cellStyle name="Percent 6" xfId="2498" xr:uid="{00000000-0005-0000-0000-0000C3090000}"/>
    <cellStyle name="Percent 7" xfId="2499" xr:uid="{00000000-0005-0000-0000-0000C4090000}"/>
    <cellStyle name="Percent 8" xfId="2500" xr:uid="{00000000-0005-0000-0000-0000C5090000}"/>
    <cellStyle name="Percent 9" xfId="2501" xr:uid="{00000000-0005-0000-0000-0000C6090000}"/>
    <cellStyle name="PSChar" xfId="2502" xr:uid="{00000000-0005-0000-0000-0000C7090000}"/>
    <cellStyle name="PSChar 10" xfId="2503" xr:uid="{00000000-0005-0000-0000-0000C8090000}"/>
    <cellStyle name="PSChar 10 2" xfId="2504" xr:uid="{00000000-0005-0000-0000-0000C9090000}"/>
    <cellStyle name="PSChar 11" xfId="2505" xr:uid="{00000000-0005-0000-0000-0000CA090000}"/>
    <cellStyle name="PSChar 12" xfId="2506" xr:uid="{00000000-0005-0000-0000-0000CB090000}"/>
    <cellStyle name="PSChar 2" xfId="2507" xr:uid="{00000000-0005-0000-0000-0000CC090000}"/>
    <cellStyle name="PSChar 2 2" xfId="2508" xr:uid="{00000000-0005-0000-0000-0000CD090000}"/>
    <cellStyle name="PSChar 3" xfId="2509" xr:uid="{00000000-0005-0000-0000-0000CE090000}"/>
    <cellStyle name="PSChar 3 2" xfId="2510" xr:uid="{00000000-0005-0000-0000-0000CF090000}"/>
    <cellStyle name="PSChar 4" xfId="2511" xr:uid="{00000000-0005-0000-0000-0000D0090000}"/>
    <cellStyle name="PSChar 4 2" xfId="2512" xr:uid="{00000000-0005-0000-0000-0000D1090000}"/>
    <cellStyle name="PSChar 5" xfId="2513" xr:uid="{00000000-0005-0000-0000-0000D2090000}"/>
    <cellStyle name="PSChar 5 2" xfId="2514" xr:uid="{00000000-0005-0000-0000-0000D3090000}"/>
    <cellStyle name="PSChar 6" xfId="2515" xr:uid="{00000000-0005-0000-0000-0000D4090000}"/>
    <cellStyle name="PSChar 6 2" xfId="2516" xr:uid="{00000000-0005-0000-0000-0000D5090000}"/>
    <cellStyle name="PSChar 7" xfId="2517" xr:uid="{00000000-0005-0000-0000-0000D6090000}"/>
    <cellStyle name="PSChar 7 2" xfId="2518" xr:uid="{00000000-0005-0000-0000-0000D7090000}"/>
    <cellStyle name="PSChar 8" xfId="2519" xr:uid="{00000000-0005-0000-0000-0000D8090000}"/>
    <cellStyle name="PSChar 8 2" xfId="2520" xr:uid="{00000000-0005-0000-0000-0000D9090000}"/>
    <cellStyle name="PSChar 9" xfId="2521" xr:uid="{00000000-0005-0000-0000-0000DA090000}"/>
    <cellStyle name="PSChar 9 2" xfId="2522" xr:uid="{00000000-0005-0000-0000-0000DB090000}"/>
    <cellStyle name="PSDate" xfId="2523" xr:uid="{00000000-0005-0000-0000-0000DC090000}"/>
    <cellStyle name="PSDate 10" xfId="2524" xr:uid="{00000000-0005-0000-0000-0000DD090000}"/>
    <cellStyle name="PSDate 10 2" xfId="2525" xr:uid="{00000000-0005-0000-0000-0000DE090000}"/>
    <cellStyle name="PSDate 11" xfId="2526" xr:uid="{00000000-0005-0000-0000-0000DF090000}"/>
    <cellStyle name="PSDate 12" xfId="2527" xr:uid="{00000000-0005-0000-0000-0000E0090000}"/>
    <cellStyle name="PSDate 2" xfId="2528" xr:uid="{00000000-0005-0000-0000-0000E1090000}"/>
    <cellStyle name="PSDate 2 2" xfId="2529" xr:uid="{00000000-0005-0000-0000-0000E2090000}"/>
    <cellStyle name="PSDate 3" xfId="2530" xr:uid="{00000000-0005-0000-0000-0000E3090000}"/>
    <cellStyle name="PSDate 3 2" xfId="2531" xr:uid="{00000000-0005-0000-0000-0000E4090000}"/>
    <cellStyle name="PSDate 4" xfId="2532" xr:uid="{00000000-0005-0000-0000-0000E5090000}"/>
    <cellStyle name="PSDate 4 2" xfId="2533" xr:uid="{00000000-0005-0000-0000-0000E6090000}"/>
    <cellStyle name="PSDate 5" xfId="2534" xr:uid="{00000000-0005-0000-0000-0000E7090000}"/>
    <cellStyle name="PSDate 5 2" xfId="2535" xr:uid="{00000000-0005-0000-0000-0000E8090000}"/>
    <cellStyle name="PSDate 6" xfId="2536" xr:uid="{00000000-0005-0000-0000-0000E9090000}"/>
    <cellStyle name="PSDate 6 2" xfId="2537" xr:uid="{00000000-0005-0000-0000-0000EA090000}"/>
    <cellStyle name="PSDate 7" xfId="2538" xr:uid="{00000000-0005-0000-0000-0000EB090000}"/>
    <cellStyle name="PSDate 7 2" xfId="2539" xr:uid="{00000000-0005-0000-0000-0000EC090000}"/>
    <cellStyle name="PSDate 8" xfId="2540" xr:uid="{00000000-0005-0000-0000-0000ED090000}"/>
    <cellStyle name="PSDate 8 2" xfId="2541" xr:uid="{00000000-0005-0000-0000-0000EE090000}"/>
    <cellStyle name="PSDate 9" xfId="2542" xr:uid="{00000000-0005-0000-0000-0000EF090000}"/>
    <cellStyle name="PSDate 9 2" xfId="2543" xr:uid="{00000000-0005-0000-0000-0000F0090000}"/>
    <cellStyle name="PSDec" xfId="2544" xr:uid="{00000000-0005-0000-0000-0000F1090000}"/>
    <cellStyle name="PSDec 10" xfId="2545" xr:uid="{00000000-0005-0000-0000-0000F2090000}"/>
    <cellStyle name="PSDec 10 2" xfId="2546" xr:uid="{00000000-0005-0000-0000-0000F3090000}"/>
    <cellStyle name="PSDec 11" xfId="2547" xr:uid="{00000000-0005-0000-0000-0000F4090000}"/>
    <cellStyle name="PSDec 12" xfId="2548" xr:uid="{00000000-0005-0000-0000-0000F5090000}"/>
    <cellStyle name="PSDec 2" xfId="2549" xr:uid="{00000000-0005-0000-0000-0000F6090000}"/>
    <cellStyle name="PSDec 2 2" xfId="2550" xr:uid="{00000000-0005-0000-0000-0000F7090000}"/>
    <cellStyle name="PSDec 3" xfId="2551" xr:uid="{00000000-0005-0000-0000-0000F8090000}"/>
    <cellStyle name="PSDec 3 2" xfId="2552" xr:uid="{00000000-0005-0000-0000-0000F9090000}"/>
    <cellStyle name="PSDec 4" xfId="2553" xr:uid="{00000000-0005-0000-0000-0000FA090000}"/>
    <cellStyle name="PSDec 4 2" xfId="2554" xr:uid="{00000000-0005-0000-0000-0000FB090000}"/>
    <cellStyle name="PSDec 5" xfId="2555" xr:uid="{00000000-0005-0000-0000-0000FC090000}"/>
    <cellStyle name="PSDec 5 2" xfId="2556" xr:uid="{00000000-0005-0000-0000-0000FD090000}"/>
    <cellStyle name="PSDec 6" xfId="2557" xr:uid="{00000000-0005-0000-0000-0000FE090000}"/>
    <cellStyle name="PSDec 6 2" xfId="2558" xr:uid="{00000000-0005-0000-0000-0000FF090000}"/>
    <cellStyle name="PSDec 7" xfId="2559" xr:uid="{00000000-0005-0000-0000-0000000A0000}"/>
    <cellStyle name="PSDec 7 2" xfId="2560" xr:uid="{00000000-0005-0000-0000-0000010A0000}"/>
    <cellStyle name="PSDec 8" xfId="2561" xr:uid="{00000000-0005-0000-0000-0000020A0000}"/>
    <cellStyle name="PSDec 8 2" xfId="2562" xr:uid="{00000000-0005-0000-0000-0000030A0000}"/>
    <cellStyle name="PSDec 9" xfId="2563" xr:uid="{00000000-0005-0000-0000-0000040A0000}"/>
    <cellStyle name="PSDec 9 2" xfId="2564" xr:uid="{00000000-0005-0000-0000-0000050A0000}"/>
    <cellStyle name="PSHeading" xfId="2565" xr:uid="{00000000-0005-0000-0000-0000060A0000}"/>
    <cellStyle name="PSHeading 10" xfId="2566" xr:uid="{00000000-0005-0000-0000-0000070A0000}"/>
    <cellStyle name="PSHeading 10 2" xfId="2567" xr:uid="{00000000-0005-0000-0000-0000080A0000}"/>
    <cellStyle name="PSHeading 10 2 2" xfId="2568" xr:uid="{00000000-0005-0000-0000-0000090A0000}"/>
    <cellStyle name="PSHeading 10 2 2 2" xfId="2569" xr:uid="{00000000-0005-0000-0000-00000A0A0000}"/>
    <cellStyle name="PSHeading 10 2 3" xfId="2570" xr:uid="{00000000-0005-0000-0000-00000B0A0000}"/>
    <cellStyle name="PSHeading 10 3" xfId="2571" xr:uid="{00000000-0005-0000-0000-00000C0A0000}"/>
    <cellStyle name="PSHeading 10 3 2" xfId="2572" xr:uid="{00000000-0005-0000-0000-00000D0A0000}"/>
    <cellStyle name="PSHeading 10 4" xfId="2573" xr:uid="{00000000-0005-0000-0000-00000E0A0000}"/>
    <cellStyle name="PSHeading 11" xfId="2574" xr:uid="{00000000-0005-0000-0000-00000F0A0000}"/>
    <cellStyle name="PSHeading 11 2" xfId="2575" xr:uid="{00000000-0005-0000-0000-0000100A0000}"/>
    <cellStyle name="PSHeading 11 2 2" xfId="2576" xr:uid="{00000000-0005-0000-0000-0000110A0000}"/>
    <cellStyle name="PSHeading 11 3" xfId="2577" xr:uid="{00000000-0005-0000-0000-0000120A0000}"/>
    <cellStyle name="PSHeading 12" xfId="2578" xr:uid="{00000000-0005-0000-0000-0000130A0000}"/>
    <cellStyle name="PSHeading 12 2" xfId="2579" xr:uid="{00000000-0005-0000-0000-0000140A0000}"/>
    <cellStyle name="PSHeading 12 2 2" xfId="2580" xr:uid="{00000000-0005-0000-0000-0000150A0000}"/>
    <cellStyle name="PSHeading 12 3" xfId="2581" xr:uid="{00000000-0005-0000-0000-0000160A0000}"/>
    <cellStyle name="PSHeading 13" xfId="2582" xr:uid="{00000000-0005-0000-0000-0000170A0000}"/>
    <cellStyle name="PSHeading 13 2" xfId="2583" xr:uid="{00000000-0005-0000-0000-0000180A0000}"/>
    <cellStyle name="PSHeading 14" xfId="2584" xr:uid="{00000000-0005-0000-0000-0000190A0000}"/>
    <cellStyle name="PSHeading 2" xfId="2585" xr:uid="{00000000-0005-0000-0000-00001A0A0000}"/>
    <cellStyle name="PSHeading 2 2" xfId="2586" xr:uid="{00000000-0005-0000-0000-00001B0A0000}"/>
    <cellStyle name="PSHeading 2 2 2" xfId="2587" xr:uid="{00000000-0005-0000-0000-00001C0A0000}"/>
    <cellStyle name="PSHeading 2 2 2 2" xfId="2588" xr:uid="{00000000-0005-0000-0000-00001D0A0000}"/>
    <cellStyle name="PSHeading 2 2 3" xfId="2589" xr:uid="{00000000-0005-0000-0000-00001E0A0000}"/>
    <cellStyle name="PSHeading 2 3" xfId="2590" xr:uid="{00000000-0005-0000-0000-00001F0A0000}"/>
    <cellStyle name="PSHeading 2 3 2" xfId="2591" xr:uid="{00000000-0005-0000-0000-0000200A0000}"/>
    <cellStyle name="PSHeading 2 4" xfId="2592" xr:uid="{00000000-0005-0000-0000-0000210A0000}"/>
    <cellStyle name="PSHeading 3" xfId="2593" xr:uid="{00000000-0005-0000-0000-0000220A0000}"/>
    <cellStyle name="PSHeading 3 2" xfId="2594" xr:uid="{00000000-0005-0000-0000-0000230A0000}"/>
    <cellStyle name="PSHeading 3 2 2" xfId="2595" xr:uid="{00000000-0005-0000-0000-0000240A0000}"/>
    <cellStyle name="PSHeading 3 2 2 2" xfId="2596" xr:uid="{00000000-0005-0000-0000-0000250A0000}"/>
    <cellStyle name="PSHeading 3 2 3" xfId="2597" xr:uid="{00000000-0005-0000-0000-0000260A0000}"/>
    <cellStyle name="PSHeading 3 3" xfId="2598" xr:uid="{00000000-0005-0000-0000-0000270A0000}"/>
    <cellStyle name="PSHeading 3 3 2" xfId="2599" xr:uid="{00000000-0005-0000-0000-0000280A0000}"/>
    <cellStyle name="PSHeading 3 4" xfId="2600" xr:uid="{00000000-0005-0000-0000-0000290A0000}"/>
    <cellStyle name="PSHeading 4" xfId="2601" xr:uid="{00000000-0005-0000-0000-00002A0A0000}"/>
    <cellStyle name="PSHeading 4 2" xfId="2602" xr:uid="{00000000-0005-0000-0000-00002B0A0000}"/>
    <cellStyle name="PSHeading 4 2 2" xfId="2603" xr:uid="{00000000-0005-0000-0000-00002C0A0000}"/>
    <cellStyle name="PSHeading 4 2 2 2" xfId="2604" xr:uid="{00000000-0005-0000-0000-00002D0A0000}"/>
    <cellStyle name="PSHeading 4 2 3" xfId="2605" xr:uid="{00000000-0005-0000-0000-00002E0A0000}"/>
    <cellStyle name="PSHeading 4 3" xfId="2606" xr:uid="{00000000-0005-0000-0000-00002F0A0000}"/>
    <cellStyle name="PSHeading 4 3 2" xfId="2607" xr:uid="{00000000-0005-0000-0000-0000300A0000}"/>
    <cellStyle name="PSHeading 4 4" xfId="2608" xr:uid="{00000000-0005-0000-0000-0000310A0000}"/>
    <cellStyle name="PSHeading 5" xfId="2609" xr:uid="{00000000-0005-0000-0000-0000320A0000}"/>
    <cellStyle name="PSHeading 5 2" xfId="2610" xr:uid="{00000000-0005-0000-0000-0000330A0000}"/>
    <cellStyle name="PSHeading 5 2 2" xfId="2611" xr:uid="{00000000-0005-0000-0000-0000340A0000}"/>
    <cellStyle name="PSHeading 5 2 2 2" xfId="2612" xr:uid="{00000000-0005-0000-0000-0000350A0000}"/>
    <cellStyle name="PSHeading 5 2 3" xfId="2613" xr:uid="{00000000-0005-0000-0000-0000360A0000}"/>
    <cellStyle name="PSHeading 5 3" xfId="2614" xr:uid="{00000000-0005-0000-0000-0000370A0000}"/>
    <cellStyle name="PSHeading 5 3 2" xfId="2615" xr:uid="{00000000-0005-0000-0000-0000380A0000}"/>
    <cellStyle name="PSHeading 5 4" xfId="2616" xr:uid="{00000000-0005-0000-0000-0000390A0000}"/>
    <cellStyle name="PSHeading 6" xfId="2617" xr:uid="{00000000-0005-0000-0000-00003A0A0000}"/>
    <cellStyle name="PSHeading 6 2" xfId="2618" xr:uid="{00000000-0005-0000-0000-00003B0A0000}"/>
    <cellStyle name="PSHeading 6 2 2" xfId="2619" xr:uid="{00000000-0005-0000-0000-00003C0A0000}"/>
    <cellStyle name="PSHeading 6 2 2 2" xfId="2620" xr:uid="{00000000-0005-0000-0000-00003D0A0000}"/>
    <cellStyle name="PSHeading 6 2 3" xfId="2621" xr:uid="{00000000-0005-0000-0000-00003E0A0000}"/>
    <cellStyle name="PSHeading 6 3" xfId="2622" xr:uid="{00000000-0005-0000-0000-00003F0A0000}"/>
    <cellStyle name="PSHeading 6 3 2" xfId="2623" xr:uid="{00000000-0005-0000-0000-0000400A0000}"/>
    <cellStyle name="PSHeading 6 4" xfId="2624" xr:uid="{00000000-0005-0000-0000-0000410A0000}"/>
    <cellStyle name="PSHeading 7" xfId="2625" xr:uid="{00000000-0005-0000-0000-0000420A0000}"/>
    <cellStyle name="PSHeading 7 2" xfId="2626" xr:uid="{00000000-0005-0000-0000-0000430A0000}"/>
    <cellStyle name="PSHeading 7 2 2" xfId="2627" xr:uid="{00000000-0005-0000-0000-0000440A0000}"/>
    <cellStyle name="PSHeading 7 2 2 2" xfId="2628" xr:uid="{00000000-0005-0000-0000-0000450A0000}"/>
    <cellStyle name="PSHeading 7 2 3" xfId="2629" xr:uid="{00000000-0005-0000-0000-0000460A0000}"/>
    <cellStyle name="PSHeading 7 3" xfId="2630" xr:uid="{00000000-0005-0000-0000-0000470A0000}"/>
    <cellStyle name="PSHeading 7 3 2" xfId="2631" xr:uid="{00000000-0005-0000-0000-0000480A0000}"/>
    <cellStyle name="PSHeading 7 4" xfId="2632" xr:uid="{00000000-0005-0000-0000-0000490A0000}"/>
    <cellStyle name="PSHeading 8" xfId="2633" xr:uid="{00000000-0005-0000-0000-00004A0A0000}"/>
    <cellStyle name="PSHeading 8 2" xfId="2634" xr:uid="{00000000-0005-0000-0000-00004B0A0000}"/>
    <cellStyle name="PSHeading 8 2 2" xfId="2635" xr:uid="{00000000-0005-0000-0000-00004C0A0000}"/>
    <cellStyle name="PSHeading 8 2 2 2" xfId="2636" xr:uid="{00000000-0005-0000-0000-00004D0A0000}"/>
    <cellStyle name="PSHeading 8 2 3" xfId="2637" xr:uid="{00000000-0005-0000-0000-00004E0A0000}"/>
    <cellStyle name="PSHeading 8 3" xfId="2638" xr:uid="{00000000-0005-0000-0000-00004F0A0000}"/>
    <cellStyle name="PSHeading 8 3 2" xfId="2639" xr:uid="{00000000-0005-0000-0000-0000500A0000}"/>
    <cellStyle name="PSHeading 8 4" xfId="2640" xr:uid="{00000000-0005-0000-0000-0000510A0000}"/>
    <cellStyle name="PSHeading 9" xfId="2641" xr:uid="{00000000-0005-0000-0000-0000520A0000}"/>
    <cellStyle name="PSHeading 9 2" xfId="2642" xr:uid="{00000000-0005-0000-0000-0000530A0000}"/>
    <cellStyle name="PSHeading 9 2 2" xfId="2643" xr:uid="{00000000-0005-0000-0000-0000540A0000}"/>
    <cellStyle name="PSHeading 9 2 2 2" xfId="2644" xr:uid="{00000000-0005-0000-0000-0000550A0000}"/>
    <cellStyle name="PSHeading 9 2 3" xfId="2645" xr:uid="{00000000-0005-0000-0000-0000560A0000}"/>
    <cellStyle name="PSHeading 9 3" xfId="2646" xr:uid="{00000000-0005-0000-0000-0000570A0000}"/>
    <cellStyle name="PSHeading 9 3 2" xfId="2647" xr:uid="{00000000-0005-0000-0000-0000580A0000}"/>
    <cellStyle name="PSHeading 9 4" xfId="2648" xr:uid="{00000000-0005-0000-0000-0000590A0000}"/>
    <cellStyle name="PSInt" xfId="2649" xr:uid="{00000000-0005-0000-0000-00005A0A0000}"/>
    <cellStyle name="PSInt 10" xfId="2650" xr:uid="{00000000-0005-0000-0000-00005B0A0000}"/>
    <cellStyle name="PSInt 10 2" xfId="2651" xr:uid="{00000000-0005-0000-0000-00005C0A0000}"/>
    <cellStyle name="PSInt 11" xfId="2652" xr:uid="{00000000-0005-0000-0000-00005D0A0000}"/>
    <cellStyle name="PSInt 12" xfId="2653" xr:uid="{00000000-0005-0000-0000-00005E0A0000}"/>
    <cellStyle name="PSInt 2" xfId="2654" xr:uid="{00000000-0005-0000-0000-00005F0A0000}"/>
    <cellStyle name="PSInt 2 2" xfId="2655" xr:uid="{00000000-0005-0000-0000-0000600A0000}"/>
    <cellStyle name="PSInt 3" xfId="2656" xr:uid="{00000000-0005-0000-0000-0000610A0000}"/>
    <cellStyle name="PSInt 3 2" xfId="2657" xr:uid="{00000000-0005-0000-0000-0000620A0000}"/>
    <cellStyle name="PSInt 4" xfId="2658" xr:uid="{00000000-0005-0000-0000-0000630A0000}"/>
    <cellStyle name="PSInt 4 2" xfId="2659" xr:uid="{00000000-0005-0000-0000-0000640A0000}"/>
    <cellStyle name="PSInt 5" xfId="2660" xr:uid="{00000000-0005-0000-0000-0000650A0000}"/>
    <cellStyle name="PSInt 5 2" xfId="2661" xr:uid="{00000000-0005-0000-0000-0000660A0000}"/>
    <cellStyle name="PSInt 6" xfId="2662" xr:uid="{00000000-0005-0000-0000-0000670A0000}"/>
    <cellStyle name="PSInt 6 2" xfId="2663" xr:uid="{00000000-0005-0000-0000-0000680A0000}"/>
    <cellStyle name="PSInt 7" xfId="2664" xr:uid="{00000000-0005-0000-0000-0000690A0000}"/>
    <cellStyle name="PSInt 7 2" xfId="2665" xr:uid="{00000000-0005-0000-0000-00006A0A0000}"/>
    <cellStyle name="PSInt 8" xfId="2666" xr:uid="{00000000-0005-0000-0000-00006B0A0000}"/>
    <cellStyle name="PSInt 8 2" xfId="2667" xr:uid="{00000000-0005-0000-0000-00006C0A0000}"/>
    <cellStyle name="PSInt 9" xfId="2668" xr:uid="{00000000-0005-0000-0000-00006D0A0000}"/>
    <cellStyle name="PSInt 9 2" xfId="2669" xr:uid="{00000000-0005-0000-0000-00006E0A0000}"/>
    <cellStyle name="PSSpacer" xfId="2670" xr:uid="{00000000-0005-0000-0000-00006F0A0000}"/>
    <cellStyle name="PSSpacer 10" xfId="2671" xr:uid="{00000000-0005-0000-0000-0000700A0000}"/>
    <cellStyle name="PSSpacer 10 2" xfId="2672" xr:uid="{00000000-0005-0000-0000-0000710A0000}"/>
    <cellStyle name="PSSpacer 11" xfId="2673" xr:uid="{00000000-0005-0000-0000-0000720A0000}"/>
    <cellStyle name="PSSpacer 12" xfId="2674" xr:uid="{00000000-0005-0000-0000-0000730A0000}"/>
    <cellStyle name="PSSpacer 2" xfId="2675" xr:uid="{00000000-0005-0000-0000-0000740A0000}"/>
    <cellStyle name="PSSpacer 2 2" xfId="2676" xr:uid="{00000000-0005-0000-0000-0000750A0000}"/>
    <cellStyle name="PSSpacer 3" xfId="2677" xr:uid="{00000000-0005-0000-0000-0000760A0000}"/>
    <cellStyle name="PSSpacer 3 2" xfId="2678" xr:uid="{00000000-0005-0000-0000-0000770A0000}"/>
    <cellStyle name="PSSpacer 4" xfId="2679" xr:uid="{00000000-0005-0000-0000-0000780A0000}"/>
    <cellStyle name="PSSpacer 4 2" xfId="2680" xr:uid="{00000000-0005-0000-0000-0000790A0000}"/>
    <cellStyle name="PSSpacer 5" xfId="2681" xr:uid="{00000000-0005-0000-0000-00007A0A0000}"/>
    <cellStyle name="PSSpacer 5 2" xfId="2682" xr:uid="{00000000-0005-0000-0000-00007B0A0000}"/>
    <cellStyle name="PSSpacer 6" xfId="2683" xr:uid="{00000000-0005-0000-0000-00007C0A0000}"/>
    <cellStyle name="PSSpacer 6 2" xfId="2684" xr:uid="{00000000-0005-0000-0000-00007D0A0000}"/>
    <cellStyle name="PSSpacer 7" xfId="2685" xr:uid="{00000000-0005-0000-0000-00007E0A0000}"/>
    <cellStyle name="PSSpacer 7 2" xfId="2686" xr:uid="{00000000-0005-0000-0000-00007F0A0000}"/>
    <cellStyle name="PSSpacer 8" xfId="2687" xr:uid="{00000000-0005-0000-0000-0000800A0000}"/>
    <cellStyle name="PSSpacer 8 2" xfId="2688" xr:uid="{00000000-0005-0000-0000-0000810A0000}"/>
    <cellStyle name="PSSpacer 9" xfId="2689" xr:uid="{00000000-0005-0000-0000-0000820A0000}"/>
    <cellStyle name="PSSpacer 9 2" xfId="2690" xr:uid="{00000000-0005-0000-0000-0000830A0000}"/>
    <cellStyle name="Single Cell Column Heading" xfId="2691" xr:uid="{00000000-0005-0000-0000-0000840A0000}"/>
    <cellStyle name="SYSTEM" xfId="2692" xr:uid="{00000000-0005-0000-0000-0000850A0000}"/>
    <cellStyle name="Text Level 1" xfId="2693" xr:uid="{00000000-0005-0000-0000-0000860A0000}"/>
    <cellStyle name="Text Level 2" xfId="2694" xr:uid="{00000000-0005-0000-0000-0000870A0000}"/>
    <cellStyle name="Text Level 3" xfId="2695" xr:uid="{00000000-0005-0000-0000-0000880A0000}"/>
    <cellStyle name="Text Level 4" xfId="2696" xr:uid="{00000000-0005-0000-0000-0000890A0000}"/>
    <cellStyle name="TIME Detail" xfId="2697" xr:uid="{00000000-0005-0000-0000-00008A0A0000}"/>
    <cellStyle name="TIME Period Start" xfId="2698" xr:uid="{00000000-0005-0000-0000-00008B0A0000}"/>
    <cellStyle name="Title 2" xfId="74" xr:uid="{00000000-0005-0000-0000-00008C0A0000}"/>
    <cellStyle name="Title 3" xfId="2699" xr:uid="{00000000-0005-0000-0000-00008D0A0000}"/>
    <cellStyle name="Total 2" xfId="75" xr:uid="{00000000-0005-0000-0000-00008E0A0000}"/>
    <cellStyle name="Total 2 2" xfId="2700" xr:uid="{00000000-0005-0000-0000-00008F0A0000}"/>
    <cellStyle name="Total 3" xfId="2701" xr:uid="{00000000-0005-0000-0000-0000900A0000}"/>
    <cellStyle name="Warning Text 2" xfId="76" xr:uid="{00000000-0005-0000-0000-0000910A0000}"/>
    <cellStyle name="Warning Text 2 2" xfId="2702" xr:uid="{00000000-0005-0000-0000-0000920A0000}"/>
    <cellStyle name="Warning Text 3" xfId="2703" xr:uid="{00000000-0005-0000-0000-0000930A0000}"/>
  </cellStyles>
  <dxfs count="0"/>
  <tableStyles count="0" defaultTableStyle="TableStyleMedium9" defaultPivotStyle="PivotStyleLight16"/>
  <colors>
    <mruColors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690563</xdr:colOff>
      <xdr:row>1</xdr:row>
      <xdr:rowOff>84151</xdr:rowOff>
    </xdr:from>
    <xdr:to>
      <xdr:col>19</xdr:col>
      <xdr:colOff>17022</xdr:colOff>
      <xdr:row>1</xdr:row>
      <xdr:rowOff>354039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4C7E2C-8EE8-44C3-B369-439132FEA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73313" y="203214"/>
          <a:ext cx="2529240" cy="2698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5B3B-0835-4B67-A8C2-0CFC00F5ADA4}">
  <sheetPr codeName="Sheet7">
    <pageSetUpPr autoPageBreaks="0" fitToPage="1"/>
  </sheetPr>
  <dimension ref="A1:AG99"/>
  <sheetViews>
    <sheetView showGridLines="0" tabSelected="1" showRuler="0" zoomScale="80" zoomScaleNormal="80" zoomScaleSheetLayoutView="70" workbookViewId="0">
      <selection activeCell="O11" sqref="O10:O11"/>
    </sheetView>
  </sheetViews>
  <sheetFormatPr defaultColWidth="9.140625" defaultRowHeight="15"/>
  <cols>
    <col min="1" max="1" width="2.140625" style="1" customWidth="1"/>
    <col min="2" max="2" width="32.28515625" style="1" customWidth="1"/>
    <col min="3" max="3" width="41.5703125" style="1" customWidth="1"/>
    <col min="4" max="4" width="2.85546875" style="11" customWidth="1"/>
    <col min="5" max="7" width="14.28515625" style="8" customWidth="1"/>
    <col min="8" max="8" width="2.85546875" style="11" customWidth="1"/>
    <col min="9" max="10" width="14.28515625" style="8" customWidth="1"/>
    <col min="11" max="11" width="2.85546875" style="11" customWidth="1"/>
    <col min="12" max="12" width="14.28515625" style="8" customWidth="1"/>
    <col min="13" max="13" width="16.7109375" style="8" customWidth="1"/>
    <col min="14" max="17" width="14.28515625" style="8" customWidth="1"/>
    <col min="18" max="18" width="2.85546875" style="11" customWidth="1"/>
    <col min="19" max="19" width="16.5703125" style="8" customWidth="1"/>
    <col min="20" max="20" width="2.85546875" style="1" customWidth="1"/>
    <col min="21" max="16384" width="9.140625" style="1"/>
  </cols>
  <sheetData>
    <row r="1" spans="1:33" ht="9.75" customHeight="1">
      <c r="A1" s="3"/>
      <c r="B1" s="3"/>
      <c r="C1" s="3"/>
      <c r="E1" s="4"/>
      <c r="F1" s="4"/>
      <c r="G1" s="4"/>
      <c r="I1" s="4"/>
      <c r="J1" s="4"/>
      <c r="L1" s="4"/>
      <c r="M1" s="4"/>
      <c r="N1" s="4"/>
      <c r="O1" s="4"/>
      <c r="P1" s="4"/>
      <c r="Q1" s="4"/>
      <c r="S1" s="4"/>
    </row>
    <row r="2" spans="1:33" s="7" customFormat="1" ht="49.5" customHeight="1">
      <c r="A2" s="5"/>
      <c r="B2" s="125" t="s">
        <v>32</v>
      </c>
      <c r="C2" s="125"/>
      <c r="D2" s="12"/>
      <c r="E2" s="6"/>
      <c r="F2" s="6"/>
      <c r="G2" s="6"/>
      <c r="H2" s="12"/>
      <c r="I2" s="6"/>
      <c r="J2" s="6"/>
      <c r="K2" s="12"/>
      <c r="L2" s="6"/>
      <c r="M2" s="6"/>
      <c r="N2" s="6"/>
      <c r="O2" s="6"/>
      <c r="P2" s="6"/>
      <c r="Q2" s="6"/>
      <c r="R2" s="12"/>
      <c r="S2" s="6"/>
    </row>
    <row r="3" spans="1:33" s="17" customFormat="1" ht="61.5" customHeight="1">
      <c r="C3" s="18"/>
      <c r="D3" s="19"/>
      <c r="E3" s="123" t="s">
        <v>47</v>
      </c>
      <c r="F3" s="123"/>
      <c r="G3" s="123"/>
      <c r="H3" s="19"/>
      <c r="I3" s="123" t="s">
        <v>48</v>
      </c>
      <c r="J3" s="123"/>
      <c r="K3" s="19"/>
      <c r="L3" s="123" t="s">
        <v>66</v>
      </c>
      <c r="M3" s="123"/>
      <c r="N3" s="123"/>
      <c r="O3" s="123"/>
      <c r="P3" s="123"/>
      <c r="Q3" s="123"/>
      <c r="S3" s="20" t="s">
        <v>50</v>
      </c>
      <c r="U3" s="123"/>
      <c r="V3" s="123"/>
      <c r="W3" s="123"/>
      <c r="X3" s="123"/>
      <c r="Y3" s="123"/>
      <c r="Z3" s="123"/>
      <c r="AB3" s="123"/>
      <c r="AC3" s="123"/>
      <c r="AD3" s="123"/>
      <c r="AE3" s="123"/>
      <c r="AF3" s="123"/>
      <c r="AG3" s="123"/>
    </row>
    <row r="4" spans="1:33">
      <c r="A4" s="3"/>
      <c r="B4" s="3"/>
      <c r="C4" s="3"/>
      <c r="E4" s="4"/>
      <c r="F4" s="4"/>
      <c r="G4" s="4"/>
      <c r="I4" s="4"/>
      <c r="J4" s="4"/>
      <c r="L4" s="4"/>
      <c r="M4" s="4"/>
      <c r="N4" s="4"/>
      <c r="O4" s="4"/>
      <c r="P4" s="4"/>
      <c r="Q4" s="4"/>
      <c r="S4" s="4"/>
      <c r="T4" s="11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0.25">
      <c r="A5" s="3"/>
      <c r="B5" s="119" t="s">
        <v>33</v>
      </c>
      <c r="C5" s="120"/>
      <c r="D5" s="9"/>
      <c r="E5" s="110" t="s">
        <v>42</v>
      </c>
      <c r="F5" s="111"/>
      <c r="G5" s="112"/>
      <c r="H5" s="15"/>
      <c r="I5" s="110" t="s">
        <v>45</v>
      </c>
      <c r="J5" s="112"/>
      <c r="K5" s="15"/>
      <c r="L5" s="110" t="s">
        <v>67</v>
      </c>
      <c r="M5" s="111"/>
      <c r="N5" s="111"/>
      <c r="O5" s="111"/>
      <c r="P5" s="111"/>
      <c r="Q5" s="112"/>
      <c r="R5" s="15"/>
      <c r="S5" s="108" t="s">
        <v>49</v>
      </c>
    </row>
    <row r="6" spans="1:33" ht="44.25" customHeight="1">
      <c r="A6" s="3"/>
      <c r="B6" s="26" t="s">
        <v>38</v>
      </c>
      <c r="C6" s="27"/>
      <c r="D6" s="10"/>
      <c r="E6" s="83" t="s">
        <v>44</v>
      </c>
      <c r="F6" s="84" t="s">
        <v>30</v>
      </c>
      <c r="G6" s="85" t="s">
        <v>43</v>
      </c>
      <c r="H6" s="10"/>
      <c r="I6" s="83" t="s">
        <v>63</v>
      </c>
      <c r="J6" s="85" t="s">
        <v>46</v>
      </c>
      <c r="K6" s="10"/>
      <c r="L6" s="39" t="s">
        <v>72</v>
      </c>
      <c r="M6" s="39" t="s">
        <v>73</v>
      </c>
      <c r="N6" s="39" t="s">
        <v>74</v>
      </c>
      <c r="O6" s="39" t="s">
        <v>75</v>
      </c>
      <c r="P6" s="39" t="s">
        <v>76</v>
      </c>
      <c r="Q6" s="39" t="s">
        <v>77</v>
      </c>
      <c r="R6" s="10"/>
      <c r="S6" s="109"/>
    </row>
    <row r="7" spans="1:33">
      <c r="A7" s="3"/>
      <c r="B7" s="28" t="s">
        <v>9</v>
      </c>
      <c r="C7" s="29" t="s">
        <v>15</v>
      </c>
      <c r="D7" s="13"/>
      <c r="E7" s="42">
        <v>0</v>
      </c>
      <c r="F7" s="81">
        <v>0</v>
      </c>
      <c r="G7" s="82">
        <v>10354445.953770058</v>
      </c>
      <c r="H7" s="24"/>
      <c r="I7" s="42">
        <f>J7-G7</f>
        <v>0</v>
      </c>
      <c r="J7" s="82">
        <v>10354445.953770058</v>
      </c>
      <c r="K7" s="24"/>
      <c r="L7" s="40">
        <v>0</v>
      </c>
      <c r="M7" s="22">
        <v>0</v>
      </c>
      <c r="N7" s="22">
        <v>0</v>
      </c>
      <c r="O7" s="22">
        <v>0</v>
      </c>
      <c r="P7" s="22">
        <v>0</v>
      </c>
      <c r="Q7" s="41">
        <v>0</v>
      </c>
      <c r="R7" s="24"/>
      <c r="S7" s="43">
        <f>SUM(J7:Q7)</f>
        <v>10354445.953770058</v>
      </c>
    </row>
    <row r="8" spans="1:33">
      <c r="A8" s="3"/>
      <c r="B8" s="30" t="s">
        <v>9</v>
      </c>
      <c r="C8" s="31" t="s">
        <v>10</v>
      </c>
      <c r="D8" s="13"/>
      <c r="E8" s="34">
        <v>0</v>
      </c>
      <c r="F8" s="16">
        <v>0</v>
      </c>
      <c r="G8" s="35">
        <v>21371225.649089143</v>
      </c>
      <c r="H8" s="24"/>
      <c r="I8" s="34">
        <f t="shared" ref="I8:I21" si="0">J8-G8</f>
        <v>0</v>
      </c>
      <c r="J8" s="35">
        <v>21371225.649089143</v>
      </c>
      <c r="K8" s="24"/>
      <c r="L8" s="34">
        <v>0</v>
      </c>
      <c r="M8" s="16">
        <v>5760900.2601884045</v>
      </c>
      <c r="N8" s="16">
        <v>0</v>
      </c>
      <c r="O8" s="16">
        <v>0</v>
      </c>
      <c r="P8" s="16">
        <v>0</v>
      </c>
      <c r="Q8" s="35">
        <v>0</v>
      </c>
      <c r="R8" s="24"/>
      <c r="S8" s="44">
        <f t="shared" ref="S8:S22" si="1">SUM(J8:Q8)</f>
        <v>27132125.909277547</v>
      </c>
    </row>
    <row r="9" spans="1:33">
      <c r="A9" s="3"/>
      <c r="B9" s="30" t="s">
        <v>9</v>
      </c>
      <c r="C9" s="31" t="s">
        <v>11</v>
      </c>
      <c r="D9" s="13"/>
      <c r="E9" s="34">
        <v>0</v>
      </c>
      <c r="F9" s="16">
        <v>0</v>
      </c>
      <c r="G9" s="35">
        <v>39729795.578746438</v>
      </c>
      <c r="H9" s="24"/>
      <c r="I9" s="42">
        <f t="shared" si="0"/>
        <v>0</v>
      </c>
      <c r="J9" s="35">
        <v>39729795.578746438</v>
      </c>
      <c r="K9" s="24"/>
      <c r="L9" s="34">
        <v>0</v>
      </c>
      <c r="M9" s="16">
        <v>0</v>
      </c>
      <c r="N9" s="16">
        <v>0</v>
      </c>
      <c r="O9" s="16">
        <v>0</v>
      </c>
      <c r="P9" s="16">
        <v>0</v>
      </c>
      <c r="Q9" s="35">
        <v>0</v>
      </c>
      <c r="R9" s="24"/>
      <c r="S9" s="44">
        <f t="shared" si="1"/>
        <v>39729795.578746438</v>
      </c>
    </row>
    <row r="10" spans="1:33">
      <c r="A10" s="3"/>
      <c r="B10" s="30" t="s">
        <v>16</v>
      </c>
      <c r="C10" s="31" t="s">
        <v>31</v>
      </c>
      <c r="D10" s="13"/>
      <c r="E10" s="34">
        <v>0</v>
      </c>
      <c r="F10" s="16">
        <v>0</v>
      </c>
      <c r="G10" s="35">
        <v>6571134.7250969065</v>
      </c>
      <c r="H10" s="24"/>
      <c r="I10" s="34">
        <f t="shared" si="0"/>
        <v>-2399999.9999999991</v>
      </c>
      <c r="J10" s="35">
        <v>4171134.7250969075</v>
      </c>
      <c r="K10" s="24"/>
      <c r="L10" s="34">
        <v>0</v>
      </c>
      <c r="M10" s="16">
        <v>0</v>
      </c>
      <c r="N10" s="16">
        <v>0</v>
      </c>
      <c r="O10" s="16">
        <v>2400000</v>
      </c>
      <c r="P10" s="16">
        <v>0</v>
      </c>
      <c r="Q10" s="35">
        <v>0</v>
      </c>
      <c r="R10" s="24"/>
      <c r="S10" s="44">
        <f t="shared" si="1"/>
        <v>6571134.7250969075</v>
      </c>
    </row>
    <row r="11" spans="1:33">
      <c r="A11" s="3"/>
      <c r="B11" s="30" t="s">
        <v>16</v>
      </c>
      <c r="C11" s="31" t="s">
        <v>17</v>
      </c>
      <c r="D11" s="13"/>
      <c r="E11" s="34">
        <v>0</v>
      </c>
      <c r="F11" s="16">
        <v>0</v>
      </c>
      <c r="G11" s="35">
        <v>95430809.419974297</v>
      </c>
      <c r="H11" s="24"/>
      <c r="I11" s="34">
        <f t="shared" si="0"/>
        <v>-32300000</v>
      </c>
      <c r="J11" s="35">
        <v>63130809.419974297</v>
      </c>
      <c r="K11" s="24"/>
      <c r="L11" s="34">
        <v>0</v>
      </c>
      <c r="M11" s="16">
        <v>0</v>
      </c>
      <c r="N11" s="16">
        <v>35000000</v>
      </c>
      <c r="O11" s="16">
        <v>-2700000.0000000028</v>
      </c>
      <c r="P11" s="16">
        <v>0</v>
      </c>
      <c r="Q11" s="35">
        <v>0</v>
      </c>
      <c r="R11" s="24"/>
      <c r="S11" s="44">
        <f t="shared" si="1"/>
        <v>95430809.419974297</v>
      </c>
    </row>
    <row r="12" spans="1:33">
      <c r="A12" s="3"/>
      <c r="B12" s="30" t="s">
        <v>18</v>
      </c>
      <c r="C12" s="31" t="s">
        <v>0</v>
      </c>
      <c r="D12" s="13"/>
      <c r="E12" s="34">
        <v>0</v>
      </c>
      <c r="F12" s="16">
        <v>0</v>
      </c>
      <c r="G12" s="35">
        <v>32326783.990667511</v>
      </c>
      <c r="H12" s="24"/>
      <c r="I12" s="34">
        <f t="shared" si="0"/>
        <v>0</v>
      </c>
      <c r="J12" s="35">
        <v>32326783.990667507</v>
      </c>
      <c r="K12" s="24"/>
      <c r="L12" s="34">
        <v>0</v>
      </c>
      <c r="M12" s="16">
        <v>12340531.897294069</v>
      </c>
      <c r="N12" s="16">
        <v>0</v>
      </c>
      <c r="O12" s="16">
        <v>0</v>
      </c>
      <c r="P12" s="16">
        <v>0</v>
      </c>
      <c r="Q12" s="35">
        <v>0</v>
      </c>
      <c r="R12" s="24"/>
      <c r="S12" s="44">
        <f>SUM(J12:Q12)-100000</f>
        <v>44567315.887961574</v>
      </c>
    </row>
    <row r="13" spans="1:33">
      <c r="A13" s="3"/>
      <c r="B13" s="30" t="s">
        <v>18</v>
      </c>
      <c r="C13" s="31" t="s">
        <v>6</v>
      </c>
      <c r="D13" s="13"/>
      <c r="E13" s="34">
        <v>0</v>
      </c>
      <c r="F13" s="16">
        <v>0</v>
      </c>
      <c r="G13" s="35">
        <v>42262765.104788944</v>
      </c>
      <c r="H13" s="24"/>
      <c r="I13" s="34">
        <f t="shared" si="0"/>
        <v>-36000000</v>
      </c>
      <c r="J13" s="35">
        <v>6262765.1047889469</v>
      </c>
      <c r="K13" s="24"/>
      <c r="L13" s="34">
        <v>0</v>
      </c>
      <c r="M13" s="16">
        <v>3000000</v>
      </c>
      <c r="N13" s="16">
        <v>0</v>
      </c>
      <c r="O13" s="16">
        <v>0</v>
      </c>
      <c r="P13" s="16">
        <v>0</v>
      </c>
      <c r="Q13" s="35">
        <v>1600000</v>
      </c>
      <c r="R13" s="24"/>
      <c r="S13" s="44">
        <f t="shared" si="1"/>
        <v>10862765.104788948</v>
      </c>
    </row>
    <row r="14" spans="1:33">
      <c r="A14" s="3"/>
      <c r="B14" s="30" t="s">
        <v>18</v>
      </c>
      <c r="C14" s="31" t="s">
        <v>19</v>
      </c>
      <c r="D14" s="13"/>
      <c r="E14" s="34">
        <v>0</v>
      </c>
      <c r="F14" s="16">
        <v>0</v>
      </c>
      <c r="G14" s="35">
        <v>76225778.193143398</v>
      </c>
      <c r="H14" s="24"/>
      <c r="I14" s="34">
        <f t="shared" si="0"/>
        <v>-1000000</v>
      </c>
      <c r="J14" s="35">
        <v>75225778.193143398</v>
      </c>
      <c r="K14" s="24"/>
      <c r="L14" s="34">
        <v>0</v>
      </c>
      <c r="M14" s="16">
        <v>4636466.2193129454</v>
      </c>
      <c r="N14" s="16">
        <v>0</v>
      </c>
      <c r="O14" s="16">
        <v>0</v>
      </c>
      <c r="P14" s="16">
        <v>0</v>
      </c>
      <c r="Q14" s="35">
        <v>1000000</v>
      </c>
      <c r="R14" s="24"/>
      <c r="S14" s="44">
        <f t="shared" si="1"/>
        <v>80862244.412456349</v>
      </c>
    </row>
    <row r="15" spans="1:33">
      <c r="A15" s="3"/>
      <c r="B15" s="30" t="s">
        <v>12</v>
      </c>
      <c r="C15" s="31" t="s">
        <v>2</v>
      </c>
      <c r="D15" s="13"/>
      <c r="E15" s="34">
        <v>0</v>
      </c>
      <c r="F15" s="16">
        <v>0</v>
      </c>
      <c r="G15" s="35">
        <v>71714889.024371207</v>
      </c>
      <c r="H15" s="24"/>
      <c r="I15" s="34">
        <f t="shared" si="0"/>
        <v>0</v>
      </c>
      <c r="J15" s="35">
        <v>71714889.024371207</v>
      </c>
      <c r="K15" s="24"/>
      <c r="L15" s="34">
        <v>0</v>
      </c>
      <c r="M15" s="16">
        <v>0</v>
      </c>
      <c r="N15" s="16">
        <v>0</v>
      </c>
      <c r="O15" s="16">
        <v>0</v>
      </c>
      <c r="P15" s="16">
        <v>0</v>
      </c>
      <c r="Q15" s="35">
        <v>0</v>
      </c>
      <c r="R15" s="24"/>
      <c r="S15" s="44">
        <f t="shared" si="1"/>
        <v>71714889.024371207</v>
      </c>
    </row>
    <row r="16" spans="1:33">
      <c r="A16" s="3"/>
      <c r="B16" s="30" t="s">
        <v>12</v>
      </c>
      <c r="C16" s="31" t="s">
        <v>3</v>
      </c>
      <c r="D16" s="13"/>
      <c r="E16" s="34">
        <v>0</v>
      </c>
      <c r="F16" s="16">
        <v>0</v>
      </c>
      <c r="G16" s="35">
        <v>48372233.170290992</v>
      </c>
      <c r="H16" s="24"/>
      <c r="I16" s="34">
        <f t="shared" si="0"/>
        <v>-2700000.0000000075</v>
      </c>
      <c r="J16" s="35">
        <v>45672233.170290984</v>
      </c>
      <c r="K16" s="24"/>
      <c r="L16" s="34">
        <v>0</v>
      </c>
      <c r="M16" s="16">
        <v>0</v>
      </c>
      <c r="N16" s="16">
        <v>0</v>
      </c>
      <c r="O16" s="16">
        <v>1810000</v>
      </c>
      <c r="P16" s="16">
        <v>0</v>
      </c>
      <c r="Q16" s="35">
        <v>890000</v>
      </c>
      <c r="R16" s="24"/>
      <c r="S16" s="44">
        <f t="shared" si="1"/>
        <v>48372233.170290984</v>
      </c>
    </row>
    <row r="17" spans="1:33">
      <c r="A17" s="3"/>
      <c r="B17" s="30" t="s">
        <v>12</v>
      </c>
      <c r="C17" s="31" t="s">
        <v>4</v>
      </c>
      <c r="D17" s="13"/>
      <c r="E17" s="34">
        <v>0</v>
      </c>
      <c r="F17" s="16">
        <v>0</v>
      </c>
      <c r="G17" s="35">
        <v>47829491.016560897</v>
      </c>
      <c r="H17" s="24"/>
      <c r="I17" s="34">
        <f t="shared" si="0"/>
        <v>-2400000</v>
      </c>
      <c r="J17" s="35">
        <v>45429491.016560897</v>
      </c>
      <c r="K17" s="24"/>
      <c r="L17" s="34">
        <v>0</v>
      </c>
      <c r="M17" s="16">
        <v>0</v>
      </c>
      <c r="N17" s="16">
        <v>0</v>
      </c>
      <c r="O17" s="16">
        <v>2400000</v>
      </c>
      <c r="P17" s="16">
        <v>0</v>
      </c>
      <c r="Q17" s="35">
        <v>0</v>
      </c>
      <c r="R17" s="24"/>
      <c r="S17" s="44">
        <f t="shared" si="1"/>
        <v>47829491.016560897</v>
      </c>
    </row>
    <row r="18" spans="1:33">
      <c r="A18" s="3"/>
      <c r="B18" s="30" t="s">
        <v>20</v>
      </c>
      <c r="C18" s="31" t="s">
        <v>13</v>
      </c>
      <c r="D18" s="13"/>
      <c r="E18" s="34">
        <v>0</v>
      </c>
      <c r="F18" s="16">
        <v>0</v>
      </c>
      <c r="G18" s="35">
        <v>63084749.035545379</v>
      </c>
      <c r="H18" s="24"/>
      <c r="I18" s="34">
        <f t="shared" si="0"/>
        <v>-1900000</v>
      </c>
      <c r="J18" s="35">
        <v>61184749.035545379</v>
      </c>
      <c r="K18" s="24"/>
      <c r="L18" s="34">
        <v>0</v>
      </c>
      <c r="M18" s="16">
        <v>0</v>
      </c>
      <c r="N18" s="16">
        <v>0</v>
      </c>
      <c r="O18" s="16">
        <v>1900000</v>
      </c>
      <c r="P18" s="16">
        <v>0</v>
      </c>
      <c r="Q18" s="35">
        <v>0</v>
      </c>
      <c r="R18" s="24"/>
      <c r="S18" s="44">
        <f t="shared" si="1"/>
        <v>63084749.035545379</v>
      </c>
    </row>
    <row r="19" spans="1:33">
      <c r="A19" s="3"/>
      <c r="B19" s="30" t="s">
        <v>20</v>
      </c>
      <c r="C19" s="31" t="s">
        <v>21</v>
      </c>
      <c r="D19" s="13"/>
      <c r="E19" s="34">
        <v>0</v>
      </c>
      <c r="F19" s="16">
        <v>0</v>
      </c>
      <c r="G19" s="35">
        <v>13013458.439140134</v>
      </c>
      <c r="H19" s="24"/>
      <c r="I19" s="34">
        <f t="shared" si="0"/>
        <v>0</v>
      </c>
      <c r="J19" s="35">
        <v>13013458.439140134</v>
      </c>
      <c r="K19" s="24"/>
      <c r="L19" s="34">
        <v>0</v>
      </c>
      <c r="M19" s="16">
        <v>0</v>
      </c>
      <c r="N19" s="16">
        <v>0</v>
      </c>
      <c r="O19" s="16">
        <v>0</v>
      </c>
      <c r="P19" s="16">
        <v>0</v>
      </c>
      <c r="Q19" s="35">
        <v>0</v>
      </c>
      <c r="R19" s="24"/>
      <c r="S19" s="44">
        <f t="shared" si="1"/>
        <v>13013458.439140134</v>
      </c>
    </row>
    <row r="20" spans="1:33">
      <c r="A20" s="3"/>
      <c r="B20" s="30" t="s">
        <v>20</v>
      </c>
      <c r="C20" s="31" t="s">
        <v>1</v>
      </c>
      <c r="D20" s="13"/>
      <c r="E20" s="34">
        <v>0</v>
      </c>
      <c r="F20" s="16">
        <v>0</v>
      </c>
      <c r="G20" s="35">
        <v>37043727.517940894</v>
      </c>
      <c r="H20" s="24"/>
      <c r="I20" s="34">
        <f t="shared" si="0"/>
        <v>0</v>
      </c>
      <c r="J20" s="35">
        <v>37043727.517940894</v>
      </c>
      <c r="K20" s="24"/>
      <c r="L20" s="34">
        <v>0</v>
      </c>
      <c r="M20" s="16">
        <v>4283622.2396558896</v>
      </c>
      <c r="N20" s="16">
        <v>0</v>
      </c>
      <c r="O20" s="16">
        <v>0</v>
      </c>
      <c r="P20" s="16">
        <v>0</v>
      </c>
      <c r="Q20" s="35">
        <v>0</v>
      </c>
      <c r="R20" s="24"/>
      <c r="S20" s="44">
        <f t="shared" si="1"/>
        <v>41327349.757596783</v>
      </c>
    </row>
    <row r="21" spans="1:33">
      <c r="A21" s="3"/>
      <c r="B21" s="30" t="s">
        <v>20</v>
      </c>
      <c r="C21" s="31" t="s">
        <v>14</v>
      </c>
      <c r="D21" s="13"/>
      <c r="E21" s="34">
        <v>0</v>
      </c>
      <c r="F21" s="16">
        <v>0</v>
      </c>
      <c r="G21" s="35">
        <v>36791807.73015181</v>
      </c>
      <c r="H21" s="24"/>
      <c r="I21" s="34">
        <f t="shared" si="0"/>
        <v>0</v>
      </c>
      <c r="J21" s="35">
        <v>36791807.73015181</v>
      </c>
      <c r="K21" s="24"/>
      <c r="L21" s="34">
        <v>0</v>
      </c>
      <c r="M21" s="16">
        <v>4435082.6576889912</v>
      </c>
      <c r="N21" s="16">
        <v>0</v>
      </c>
      <c r="O21" s="16">
        <v>0</v>
      </c>
      <c r="P21" s="16">
        <v>0</v>
      </c>
      <c r="Q21" s="35">
        <v>0</v>
      </c>
      <c r="R21" s="24"/>
      <c r="S21" s="44">
        <f t="shared" si="1"/>
        <v>41226890.3878408</v>
      </c>
    </row>
    <row r="22" spans="1:33">
      <c r="A22" s="3"/>
      <c r="B22" s="32" t="s">
        <v>52</v>
      </c>
      <c r="C22" s="33" t="s">
        <v>5</v>
      </c>
      <c r="D22" s="13"/>
      <c r="E22" s="36">
        <v>0</v>
      </c>
      <c r="F22" s="37">
        <v>0</v>
      </c>
      <c r="G22" s="38">
        <v>0</v>
      </c>
      <c r="H22" s="24"/>
      <c r="I22" s="36">
        <f>J22-G22</f>
        <v>-28200000</v>
      </c>
      <c r="J22" s="38">
        <v>-28200000</v>
      </c>
      <c r="K22" s="24"/>
      <c r="L22" s="36">
        <v>28200000</v>
      </c>
      <c r="M22" s="37">
        <v>0</v>
      </c>
      <c r="N22" s="37">
        <v>0</v>
      </c>
      <c r="O22" s="37">
        <v>0</v>
      </c>
      <c r="P22" s="37">
        <v>0</v>
      </c>
      <c r="Q22" s="38">
        <v>0</v>
      </c>
      <c r="R22" s="24"/>
      <c r="S22" s="45">
        <f t="shared" si="1"/>
        <v>0</v>
      </c>
    </row>
    <row r="23" spans="1:33" ht="18" customHeight="1" thickBot="1">
      <c r="A23" s="2"/>
      <c r="B23" s="2"/>
      <c r="C23" s="2"/>
      <c r="D23" s="14"/>
      <c r="E23" s="101">
        <f t="shared" ref="E23:G23" si="2">SUM(E7:E22)</f>
        <v>0</v>
      </c>
      <c r="F23" s="23">
        <f t="shared" si="2"/>
        <v>0</v>
      </c>
      <c r="G23" s="106">
        <f t="shared" si="2"/>
        <v>642123094.5492779</v>
      </c>
      <c r="H23" s="25"/>
      <c r="I23" s="101">
        <f>SUM(I7:I22)</f>
        <v>-106900000</v>
      </c>
      <c r="J23" s="106">
        <f t="shared" ref="J23" si="3">SUM(J7:J22)</f>
        <v>535223094.54927814</v>
      </c>
      <c r="K23" s="25"/>
      <c r="L23" s="101">
        <f t="shared" ref="L23:Q23" si="4">SUM(L7:L22)</f>
        <v>28200000</v>
      </c>
      <c r="M23" s="23">
        <f t="shared" si="4"/>
        <v>34456603.274140298</v>
      </c>
      <c r="N23" s="23">
        <f t="shared" si="4"/>
        <v>35000000</v>
      </c>
      <c r="O23" s="23">
        <f t="shared" si="4"/>
        <v>5809999.9999999972</v>
      </c>
      <c r="P23" s="23">
        <f t="shared" si="4"/>
        <v>0</v>
      </c>
      <c r="Q23" s="106">
        <f t="shared" si="4"/>
        <v>3490000</v>
      </c>
      <c r="R23" s="25"/>
      <c r="S23" s="107">
        <f t="shared" ref="S23" si="5">SUM(S7:S22)</f>
        <v>642079697.82341814</v>
      </c>
    </row>
    <row r="24" spans="1:33">
      <c r="A24" s="3"/>
      <c r="B24" s="3"/>
      <c r="C24" s="3"/>
      <c r="E24" s="4"/>
      <c r="F24" s="4"/>
      <c r="G24" s="4"/>
      <c r="I24" s="4"/>
      <c r="J24" s="4"/>
      <c r="L24" s="4"/>
      <c r="M24" s="4"/>
      <c r="N24" s="4"/>
      <c r="O24" s="4"/>
      <c r="P24" s="4"/>
      <c r="Q24" s="4"/>
      <c r="S24" s="4"/>
      <c r="T24" s="11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20.25">
      <c r="A25" s="3"/>
      <c r="B25" s="119" t="s">
        <v>34</v>
      </c>
      <c r="C25" s="120"/>
      <c r="D25" s="9"/>
      <c r="E25" s="110" t="str">
        <f>E$5</f>
        <v>Chorus RP1 Proposal</v>
      </c>
      <c r="F25" s="111"/>
      <c r="G25" s="112"/>
      <c r="H25" s="15"/>
      <c r="I25" s="110" t="str">
        <f>I$5</f>
        <v>Commerce Commission</v>
      </c>
      <c r="J25" s="112"/>
      <c r="K25" s="15"/>
      <c r="L25" s="110" t="str">
        <f>L$5</f>
        <v>Chorus revised submission adjustments</v>
      </c>
      <c r="M25" s="111"/>
      <c r="N25" s="111"/>
      <c r="O25" s="111"/>
      <c r="P25" s="111"/>
      <c r="Q25" s="112"/>
      <c r="R25" s="15"/>
      <c r="S25" s="108" t="str">
        <f>S$5</f>
        <v>Chorus revised submission</v>
      </c>
    </row>
    <row r="26" spans="1:33" ht="44.25" customHeight="1">
      <c r="A26" s="3"/>
      <c r="B26" s="88" t="s">
        <v>37</v>
      </c>
      <c r="C26" s="89"/>
      <c r="D26" s="10"/>
      <c r="E26" s="83" t="str">
        <f>E$6</f>
        <v>Incl Leases</v>
      </c>
      <c r="F26" s="83" t="str">
        <f t="shared" ref="F26:J26" si="6">F$6</f>
        <v>Leases</v>
      </c>
      <c r="G26" s="83" t="str">
        <f t="shared" si="6"/>
        <v>Excl Leases</v>
      </c>
      <c r="H26" s="10"/>
      <c r="I26" s="83" t="str">
        <f t="shared" si="6"/>
        <v>Adjustments (incl lease removal)</v>
      </c>
      <c r="J26" s="83" t="str">
        <f t="shared" si="6"/>
        <v>Draft Decision</v>
      </c>
      <c r="K26" s="10"/>
      <c r="L26" s="83" t="str">
        <f>L$6</f>
        <v>Efficiencies*</v>
      </c>
      <c r="M26" s="83" t="str">
        <f t="shared" ref="M26:Q26" si="7">M$6</f>
        <v>Reprioritise innovation</v>
      </c>
      <c r="N26" s="83" t="str">
        <f t="shared" si="7"/>
        <v>Reinstate incentives</v>
      </c>
      <c r="O26" s="83" t="str">
        <f t="shared" si="7"/>
        <v>Demand forecasting</v>
      </c>
      <c r="P26" s="83" t="str">
        <f t="shared" si="7"/>
        <v>Reinstate leases</v>
      </c>
      <c r="Q26" s="83" t="str">
        <f t="shared" si="7"/>
        <v>Other judgements**</v>
      </c>
      <c r="R26" s="10"/>
      <c r="S26" s="109"/>
    </row>
    <row r="27" spans="1:33">
      <c r="A27" s="3"/>
      <c r="B27" s="86" t="str">
        <f>B10</f>
        <v>Installations</v>
      </c>
      <c r="C27" s="87" t="str">
        <f>C10</f>
        <v>Complex Installations</v>
      </c>
      <c r="D27" s="13"/>
      <c r="E27" s="42">
        <v>0</v>
      </c>
      <c r="F27" s="81">
        <v>0</v>
      </c>
      <c r="G27" s="82">
        <v>23231294.810458273</v>
      </c>
      <c r="H27" s="24"/>
      <c r="I27" s="42">
        <f t="shared" ref="I27:I30" si="8">J27-G27</f>
        <v>0</v>
      </c>
      <c r="J27" s="82">
        <v>23231294.810458273</v>
      </c>
      <c r="K27" s="24"/>
      <c r="L27" s="40">
        <v>0</v>
      </c>
      <c r="M27" s="81">
        <v>0</v>
      </c>
      <c r="N27" s="81">
        <v>0</v>
      </c>
      <c r="O27" s="81">
        <v>0</v>
      </c>
      <c r="P27" s="81">
        <v>0</v>
      </c>
      <c r="Q27" s="82">
        <v>0</v>
      </c>
      <c r="R27" s="24"/>
      <c r="S27" s="44">
        <f t="shared" ref="S27:S30" si="9">SUM(J27:Q27)</f>
        <v>23231294.810458273</v>
      </c>
    </row>
    <row r="28" spans="1:33">
      <c r="A28" s="3"/>
      <c r="B28" s="30" t="str">
        <f>B11</f>
        <v>Installations</v>
      </c>
      <c r="C28" s="31" t="str">
        <f>C11</f>
        <v>Standard Installations</v>
      </c>
      <c r="D28" s="13"/>
      <c r="E28" s="34">
        <v>0</v>
      </c>
      <c r="F28" s="16">
        <v>0</v>
      </c>
      <c r="G28" s="35">
        <v>310260730.8176955</v>
      </c>
      <c r="H28" s="24"/>
      <c r="I28" s="34">
        <f t="shared" si="8"/>
        <v>0</v>
      </c>
      <c r="J28" s="35">
        <v>310260730.8176955</v>
      </c>
      <c r="K28" s="24"/>
      <c r="L28" s="34">
        <v>0</v>
      </c>
      <c r="M28" s="16">
        <v>0</v>
      </c>
      <c r="N28" s="16">
        <v>0</v>
      </c>
      <c r="O28" s="16">
        <v>0</v>
      </c>
      <c r="P28" s="16">
        <v>0</v>
      </c>
      <c r="Q28" s="35">
        <v>0</v>
      </c>
      <c r="R28" s="24"/>
      <c r="S28" s="44">
        <f t="shared" si="9"/>
        <v>310260730.8176955</v>
      </c>
    </row>
    <row r="29" spans="1:33">
      <c r="A29" s="3"/>
      <c r="B29" s="30" t="str">
        <f>B15</f>
        <v>Network Capacity</v>
      </c>
      <c r="C29" s="31" t="str">
        <f>C15</f>
        <v>Access</v>
      </c>
      <c r="D29" s="13"/>
      <c r="E29" s="34">
        <v>0</v>
      </c>
      <c r="F29" s="16">
        <v>0</v>
      </c>
      <c r="G29" s="35">
        <v>1906417.7599900663</v>
      </c>
      <c r="H29" s="24"/>
      <c r="I29" s="34">
        <f t="shared" si="8"/>
        <v>0</v>
      </c>
      <c r="J29" s="35">
        <v>1906417.7599900663</v>
      </c>
      <c r="K29" s="24"/>
      <c r="L29" s="34">
        <v>0</v>
      </c>
      <c r="M29" s="16">
        <v>0</v>
      </c>
      <c r="N29" s="16">
        <v>0</v>
      </c>
      <c r="O29" s="16">
        <v>0</v>
      </c>
      <c r="P29" s="16">
        <v>0</v>
      </c>
      <c r="Q29" s="35">
        <v>0</v>
      </c>
      <c r="R29" s="24"/>
      <c r="S29" s="44">
        <f t="shared" si="9"/>
        <v>1906417.7599900663</v>
      </c>
    </row>
    <row r="30" spans="1:33">
      <c r="A30" s="3"/>
      <c r="B30" s="32" t="s">
        <v>52</v>
      </c>
      <c r="C30" s="33" t="s">
        <v>5</v>
      </c>
      <c r="D30" s="13"/>
      <c r="E30" s="36">
        <v>0</v>
      </c>
      <c r="F30" s="37">
        <v>0</v>
      </c>
      <c r="G30" s="38"/>
      <c r="H30" s="24"/>
      <c r="I30" s="36">
        <f t="shared" si="8"/>
        <v>-51400000</v>
      </c>
      <c r="J30" s="38">
        <v>-51400000</v>
      </c>
      <c r="K30" s="24"/>
      <c r="L30" s="36">
        <v>20400000</v>
      </c>
      <c r="M30" s="37">
        <v>0</v>
      </c>
      <c r="N30" s="37">
        <v>10200000</v>
      </c>
      <c r="O30" s="37">
        <v>20800000</v>
      </c>
      <c r="P30" s="37">
        <v>0</v>
      </c>
      <c r="Q30" s="38">
        <v>0</v>
      </c>
      <c r="R30" s="24"/>
      <c r="S30" s="45">
        <f t="shared" si="9"/>
        <v>0</v>
      </c>
    </row>
    <row r="31" spans="1:33" ht="18" customHeight="1" thickBot="1">
      <c r="A31" s="2"/>
      <c r="B31" s="2"/>
      <c r="C31" s="2"/>
      <c r="D31" s="14"/>
      <c r="E31" s="101">
        <f>SUM(E27:E30)</f>
        <v>0</v>
      </c>
      <c r="F31" s="23">
        <f>SUM(F27:F30)</f>
        <v>0</v>
      </c>
      <c r="G31" s="105">
        <f>SUM(G27:G30)</f>
        <v>335398443.3881439</v>
      </c>
      <c r="H31" s="25"/>
      <c r="I31" s="101">
        <f t="shared" ref="I31:J31" si="10">SUM(I27:I30)</f>
        <v>-51400000</v>
      </c>
      <c r="J31" s="105">
        <f t="shared" si="10"/>
        <v>283998443.3881439</v>
      </c>
      <c r="K31" s="25"/>
      <c r="L31" s="101">
        <f t="shared" ref="L31:Q31" si="11">SUM(L27:L30)</f>
        <v>20400000</v>
      </c>
      <c r="M31" s="23">
        <f t="shared" si="11"/>
        <v>0</v>
      </c>
      <c r="N31" s="23">
        <f t="shared" si="11"/>
        <v>10200000</v>
      </c>
      <c r="O31" s="23">
        <f t="shared" si="11"/>
        <v>20800000</v>
      </c>
      <c r="P31" s="23">
        <f t="shared" si="11"/>
        <v>0</v>
      </c>
      <c r="Q31" s="105">
        <f t="shared" si="11"/>
        <v>0</v>
      </c>
      <c r="R31" s="25"/>
      <c r="S31" s="104">
        <f>SUM(S27:S30)</f>
        <v>335398443.3881439</v>
      </c>
    </row>
    <row r="32" spans="1:33">
      <c r="A32" s="3"/>
      <c r="B32" s="3"/>
      <c r="C32" s="3"/>
      <c r="E32" s="4"/>
      <c r="F32" s="4"/>
      <c r="G32" s="4"/>
      <c r="I32" s="4"/>
      <c r="J32" s="4"/>
      <c r="L32" s="4"/>
      <c r="M32" s="4"/>
      <c r="N32" s="4"/>
      <c r="O32" s="4"/>
      <c r="P32" s="4"/>
      <c r="Q32" s="4"/>
      <c r="S32" s="4"/>
      <c r="T32" s="11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19" ht="20.25" customHeight="1">
      <c r="A33" s="3"/>
      <c r="B33" s="119" t="s">
        <v>35</v>
      </c>
      <c r="C33" s="120"/>
      <c r="D33" s="9"/>
      <c r="E33" s="110" t="str">
        <f>E$5</f>
        <v>Chorus RP1 Proposal</v>
      </c>
      <c r="F33" s="111"/>
      <c r="G33" s="112"/>
      <c r="H33" s="15"/>
      <c r="I33" s="110" t="str">
        <f>I$5</f>
        <v>Commerce Commission</v>
      </c>
      <c r="J33" s="112"/>
      <c r="K33" s="15"/>
      <c r="L33" s="110" t="str">
        <f>L$5</f>
        <v>Chorus revised submission adjustments</v>
      </c>
      <c r="M33" s="111"/>
      <c r="N33" s="111"/>
      <c r="O33" s="111"/>
      <c r="P33" s="111"/>
      <c r="Q33" s="112"/>
      <c r="R33" s="15"/>
      <c r="S33" s="108" t="str">
        <f>S$5</f>
        <v>Chorus revised submission</v>
      </c>
    </row>
    <row r="34" spans="1:19" ht="40.5" customHeight="1">
      <c r="A34" s="3"/>
      <c r="B34" s="88" t="s">
        <v>36</v>
      </c>
      <c r="C34" s="89"/>
      <c r="D34" s="10"/>
      <c r="E34" s="83" t="str">
        <f>E$6</f>
        <v>Incl Leases</v>
      </c>
      <c r="F34" s="83" t="str">
        <f t="shared" ref="F34:J34" si="12">F$6</f>
        <v>Leases</v>
      </c>
      <c r="G34" s="83" t="str">
        <f t="shared" si="12"/>
        <v>Excl Leases</v>
      </c>
      <c r="H34" s="10"/>
      <c r="I34" s="83" t="str">
        <f t="shared" si="12"/>
        <v>Adjustments (incl lease removal)</v>
      </c>
      <c r="J34" s="83" t="str">
        <f t="shared" si="12"/>
        <v>Draft Decision</v>
      </c>
      <c r="K34" s="10"/>
      <c r="L34" s="83" t="str">
        <f>L$6</f>
        <v>Efficiencies*</v>
      </c>
      <c r="M34" s="83" t="str">
        <f t="shared" ref="M34:Q34" si="13">M$6</f>
        <v>Reprioritise innovation</v>
      </c>
      <c r="N34" s="83" t="str">
        <f t="shared" si="13"/>
        <v>Reinstate incentives</v>
      </c>
      <c r="O34" s="83" t="str">
        <f t="shared" si="13"/>
        <v>Demand forecasting</v>
      </c>
      <c r="P34" s="83" t="str">
        <f t="shared" si="13"/>
        <v>Reinstate leases</v>
      </c>
      <c r="Q34" s="83" t="str">
        <f t="shared" si="13"/>
        <v>Other judgements**</v>
      </c>
      <c r="R34" s="10"/>
      <c r="S34" s="109"/>
    </row>
    <row r="35" spans="1:19">
      <c r="A35" s="3"/>
      <c r="B35" s="86" t="s">
        <v>9</v>
      </c>
      <c r="C35" s="87" t="s">
        <v>15</v>
      </c>
      <c r="D35" s="13"/>
      <c r="E35" s="42">
        <f>E7</f>
        <v>0</v>
      </c>
      <c r="F35" s="81">
        <f t="shared" ref="F35:G35" si="14">F7</f>
        <v>0</v>
      </c>
      <c r="G35" s="82">
        <f t="shared" si="14"/>
        <v>10354445.953770058</v>
      </c>
      <c r="H35" s="24"/>
      <c r="I35" s="42">
        <f t="shared" ref="I35:J35" si="15">I7</f>
        <v>0</v>
      </c>
      <c r="J35" s="82">
        <f t="shared" si="15"/>
        <v>10354445.953770058</v>
      </c>
      <c r="K35" s="24"/>
      <c r="L35" s="42">
        <f t="shared" ref="L35" si="16">L7</f>
        <v>0</v>
      </c>
      <c r="M35" s="81">
        <f t="shared" ref="M35:Q35" si="17">M7</f>
        <v>0</v>
      </c>
      <c r="N35" s="81">
        <f t="shared" si="17"/>
        <v>0</v>
      </c>
      <c r="O35" s="81">
        <f t="shared" si="17"/>
        <v>0</v>
      </c>
      <c r="P35" s="81">
        <f t="shared" si="17"/>
        <v>0</v>
      </c>
      <c r="Q35" s="82">
        <f t="shared" si="17"/>
        <v>0</v>
      </c>
      <c r="R35" s="24"/>
      <c r="S35" s="44">
        <f t="shared" ref="S35:S50" si="18">SUM(J35:Q35)</f>
        <v>10354445.953770058</v>
      </c>
    </row>
    <row r="36" spans="1:19">
      <c r="A36" s="3"/>
      <c r="B36" s="30" t="s">
        <v>9</v>
      </c>
      <c r="C36" s="31" t="s">
        <v>10</v>
      </c>
      <c r="D36" s="13"/>
      <c r="E36" s="34">
        <f t="shared" ref="E36:G36" si="19">E8</f>
        <v>0</v>
      </c>
      <c r="F36" s="16">
        <f t="shared" si="19"/>
        <v>0</v>
      </c>
      <c r="G36" s="35">
        <f t="shared" si="19"/>
        <v>21371225.649089143</v>
      </c>
      <c r="H36" s="24"/>
      <c r="I36" s="34">
        <f t="shared" ref="I36:J36" si="20">I8</f>
        <v>0</v>
      </c>
      <c r="J36" s="35">
        <f t="shared" si="20"/>
        <v>21371225.649089143</v>
      </c>
      <c r="K36" s="24"/>
      <c r="L36" s="34">
        <f t="shared" ref="L36" si="21">L8</f>
        <v>0</v>
      </c>
      <c r="M36" s="16">
        <f t="shared" ref="M36:Q36" si="22">M8</f>
        <v>5760900.2601884045</v>
      </c>
      <c r="N36" s="16">
        <f t="shared" si="22"/>
        <v>0</v>
      </c>
      <c r="O36" s="16">
        <f t="shared" si="22"/>
        <v>0</v>
      </c>
      <c r="P36" s="16">
        <f t="shared" si="22"/>
        <v>0</v>
      </c>
      <c r="Q36" s="35">
        <f t="shared" si="22"/>
        <v>0</v>
      </c>
      <c r="R36" s="24"/>
      <c r="S36" s="44">
        <f t="shared" si="18"/>
        <v>27132125.909277547</v>
      </c>
    </row>
    <row r="37" spans="1:19">
      <c r="A37" s="3"/>
      <c r="B37" s="30" t="s">
        <v>9</v>
      </c>
      <c r="C37" s="31" t="s">
        <v>11</v>
      </c>
      <c r="D37" s="13"/>
      <c r="E37" s="34">
        <f t="shared" ref="E37:G37" si="23">E9</f>
        <v>0</v>
      </c>
      <c r="F37" s="16">
        <f t="shared" si="23"/>
        <v>0</v>
      </c>
      <c r="G37" s="35">
        <f t="shared" si="23"/>
        <v>39729795.578746438</v>
      </c>
      <c r="H37" s="24"/>
      <c r="I37" s="34">
        <f t="shared" ref="I37:J37" si="24">I9</f>
        <v>0</v>
      </c>
      <c r="J37" s="35">
        <f t="shared" si="24"/>
        <v>39729795.578746438</v>
      </c>
      <c r="K37" s="24"/>
      <c r="L37" s="34">
        <f t="shared" ref="L37" si="25">L9</f>
        <v>0</v>
      </c>
      <c r="M37" s="16">
        <f t="shared" ref="M37:Q37" si="26">M9</f>
        <v>0</v>
      </c>
      <c r="N37" s="16">
        <f t="shared" si="26"/>
        <v>0</v>
      </c>
      <c r="O37" s="16">
        <f t="shared" si="26"/>
        <v>0</v>
      </c>
      <c r="P37" s="16">
        <f t="shared" si="26"/>
        <v>0</v>
      </c>
      <c r="Q37" s="35">
        <f t="shared" si="26"/>
        <v>0</v>
      </c>
      <c r="R37" s="24"/>
      <c r="S37" s="44">
        <f t="shared" si="18"/>
        <v>39729795.578746438</v>
      </c>
    </row>
    <row r="38" spans="1:19">
      <c r="A38" s="3"/>
      <c r="B38" s="30" t="s">
        <v>16</v>
      </c>
      <c r="C38" s="31" t="s">
        <v>31</v>
      </c>
      <c r="D38" s="13"/>
      <c r="E38" s="34">
        <f>E10+E27</f>
        <v>0</v>
      </c>
      <c r="F38" s="16">
        <f t="shared" ref="F38:G38" si="27">F10+F27</f>
        <v>0</v>
      </c>
      <c r="G38" s="35">
        <f t="shared" si="27"/>
        <v>29802429.53555518</v>
      </c>
      <c r="H38" s="24"/>
      <c r="I38" s="34">
        <f t="shared" ref="I38:J38" si="28">I10+I27</f>
        <v>-2399999.9999999991</v>
      </c>
      <c r="J38" s="35">
        <f t="shared" si="28"/>
        <v>27402429.53555518</v>
      </c>
      <c r="K38" s="24"/>
      <c r="L38" s="34">
        <f t="shared" ref="L38" si="29">L10+L27</f>
        <v>0</v>
      </c>
      <c r="M38" s="16">
        <f t="shared" ref="M38:Q38" si="30">M10+M27</f>
        <v>0</v>
      </c>
      <c r="N38" s="16">
        <f t="shared" si="30"/>
        <v>0</v>
      </c>
      <c r="O38" s="16">
        <f t="shared" si="30"/>
        <v>2400000</v>
      </c>
      <c r="P38" s="16">
        <f t="shared" si="30"/>
        <v>0</v>
      </c>
      <c r="Q38" s="35">
        <f t="shared" si="30"/>
        <v>0</v>
      </c>
      <c r="R38" s="24"/>
      <c r="S38" s="44">
        <f t="shared" si="18"/>
        <v>29802429.53555518</v>
      </c>
    </row>
    <row r="39" spans="1:19">
      <c r="A39" s="3"/>
      <c r="B39" s="30" t="s">
        <v>16</v>
      </c>
      <c r="C39" s="31" t="s">
        <v>17</v>
      </c>
      <c r="D39" s="13"/>
      <c r="E39" s="34">
        <f t="shared" ref="E39:F39" si="31">E11+E28</f>
        <v>0</v>
      </c>
      <c r="F39" s="16">
        <f t="shared" si="31"/>
        <v>0</v>
      </c>
      <c r="G39" s="35">
        <f>G11+G28</f>
        <v>405691540.23766983</v>
      </c>
      <c r="H39" s="24"/>
      <c r="I39" s="34">
        <f t="shared" ref="I39:J39" si="32">I11+I28</f>
        <v>-32300000</v>
      </c>
      <c r="J39" s="35">
        <f t="shared" si="32"/>
        <v>373391540.23766983</v>
      </c>
      <c r="K39" s="24"/>
      <c r="L39" s="34">
        <f t="shared" ref="L39" si="33">L11+L28</f>
        <v>0</v>
      </c>
      <c r="M39" s="16">
        <f t="shared" ref="M39:Q39" si="34">M11+M28</f>
        <v>0</v>
      </c>
      <c r="N39" s="16">
        <f t="shared" si="34"/>
        <v>35000000</v>
      </c>
      <c r="O39" s="16">
        <f t="shared" si="34"/>
        <v>-2700000.0000000028</v>
      </c>
      <c r="P39" s="16">
        <f t="shared" si="34"/>
        <v>0</v>
      </c>
      <c r="Q39" s="35">
        <f t="shared" si="34"/>
        <v>0</v>
      </c>
      <c r="R39" s="24"/>
      <c r="S39" s="44">
        <f t="shared" si="18"/>
        <v>405691540.23766983</v>
      </c>
    </row>
    <row r="40" spans="1:19">
      <c r="A40" s="3"/>
      <c r="B40" s="30" t="s">
        <v>18</v>
      </c>
      <c r="C40" s="31" t="s">
        <v>0</v>
      </c>
      <c r="D40" s="13"/>
      <c r="E40" s="34">
        <f t="shared" ref="E40:G40" si="35">E12</f>
        <v>0</v>
      </c>
      <c r="F40" s="16">
        <f t="shared" si="35"/>
        <v>0</v>
      </c>
      <c r="G40" s="35">
        <f t="shared" si="35"/>
        <v>32326783.990667511</v>
      </c>
      <c r="H40" s="24"/>
      <c r="I40" s="34">
        <f t="shared" ref="I40:J40" si="36">I12</f>
        <v>0</v>
      </c>
      <c r="J40" s="35">
        <f t="shared" si="36"/>
        <v>32326783.990667507</v>
      </c>
      <c r="K40" s="24"/>
      <c r="L40" s="34">
        <f t="shared" ref="L40" si="37">L12</f>
        <v>0</v>
      </c>
      <c r="M40" s="16">
        <f t="shared" ref="M40:Q40" si="38">M12</f>
        <v>12340531.897294069</v>
      </c>
      <c r="N40" s="16">
        <f t="shared" si="38"/>
        <v>0</v>
      </c>
      <c r="O40" s="16">
        <f t="shared" si="38"/>
        <v>0</v>
      </c>
      <c r="P40" s="16">
        <f t="shared" si="38"/>
        <v>0</v>
      </c>
      <c r="Q40" s="35">
        <f t="shared" si="38"/>
        <v>0</v>
      </c>
      <c r="R40" s="24"/>
      <c r="S40" s="44">
        <f t="shared" si="18"/>
        <v>44667315.887961574</v>
      </c>
    </row>
    <row r="41" spans="1:19">
      <c r="A41" s="3"/>
      <c r="B41" s="30" t="s">
        <v>18</v>
      </c>
      <c r="C41" s="31" t="s">
        <v>6</v>
      </c>
      <c r="D41" s="13"/>
      <c r="E41" s="34">
        <f t="shared" ref="E41:G41" si="39">E13</f>
        <v>0</v>
      </c>
      <c r="F41" s="16">
        <f t="shared" si="39"/>
        <v>0</v>
      </c>
      <c r="G41" s="35">
        <f t="shared" si="39"/>
        <v>42262765.104788944</v>
      </c>
      <c r="H41" s="24"/>
      <c r="I41" s="34">
        <f t="shared" ref="I41:J41" si="40">I13</f>
        <v>-36000000</v>
      </c>
      <c r="J41" s="35">
        <f t="shared" si="40"/>
        <v>6262765.1047889469</v>
      </c>
      <c r="K41" s="24"/>
      <c r="L41" s="34">
        <f t="shared" ref="L41" si="41">L13</f>
        <v>0</v>
      </c>
      <c r="M41" s="16">
        <f t="shared" ref="M41:Q41" si="42">M13</f>
        <v>3000000</v>
      </c>
      <c r="N41" s="16">
        <f t="shared" si="42"/>
        <v>0</v>
      </c>
      <c r="O41" s="16">
        <f t="shared" si="42"/>
        <v>0</v>
      </c>
      <c r="P41" s="16">
        <f t="shared" si="42"/>
        <v>0</v>
      </c>
      <c r="Q41" s="35">
        <f t="shared" si="42"/>
        <v>1600000</v>
      </c>
      <c r="R41" s="24"/>
      <c r="S41" s="44">
        <f t="shared" si="18"/>
        <v>10862765.104788948</v>
      </c>
    </row>
    <row r="42" spans="1:19">
      <c r="A42" s="3"/>
      <c r="B42" s="30" t="s">
        <v>18</v>
      </c>
      <c r="C42" s="31" t="s">
        <v>19</v>
      </c>
      <c r="D42" s="13"/>
      <c r="E42" s="34">
        <f t="shared" ref="E42:G42" si="43">E14</f>
        <v>0</v>
      </c>
      <c r="F42" s="16">
        <f t="shared" si="43"/>
        <v>0</v>
      </c>
      <c r="G42" s="35">
        <f t="shared" si="43"/>
        <v>76225778.193143398</v>
      </c>
      <c r="H42" s="24"/>
      <c r="I42" s="34">
        <f t="shared" ref="I42:J42" si="44">I14</f>
        <v>-1000000</v>
      </c>
      <c r="J42" s="35">
        <f t="shared" si="44"/>
        <v>75225778.193143398</v>
      </c>
      <c r="K42" s="24"/>
      <c r="L42" s="34">
        <f t="shared" ref="L42" si="45">L14</f>
        <v>0</v>
      </c>
      <c r="M42" s="16">
        <f t="shared" ref="M42:Q42" si="46">M14</f>
        <v>4636466.2193129454</v>
      </c>
      <c r="N42" s="16">
        <f t="shared" si="46"/>
        <v>0</v>
      </c>
      <c r="O42" s="16">
        <f t="shared" si="46"/>
        <v>0</v>
      </c>
      <c r="P42" s="16">
        <f t="shared" si="46"/>
        <v>0</v>
      </c>
      <c r="Q42" s="35">
        <f t="shared" si="46"/>
        <v>1000000</v>
      </c>
      <c r="R42" s="24"/>
      <c r="S42" s="44">
        <f t="shared" si="18"/>
        <v>80862244.412456349</v>
      </c>
    </row>
    <row r="43" spans="1:19">
      <c r="A43" s="3"/>
      <c r="B43" s="30" t="s">
        <v>12</v>
      </c>
      <c r="C43" s="31" t="s">
        <v>2</v>
      </c>
      <c r="D43" s="13"/>
      <c r="E43" s="34">
        <f>E15+E29</f>
        <v>0</v>
      </c>
      <c r="F43" s="16">
        <f t="shared" ref="F43:G43" si="47">F15+F29</f>
        <v>0</v>
      </c>
      <c r="G43" s="35">
        <f t="shared" si="47"/>
        <v>73621306.784361273</v>
      </c>
      <c r="H43" s="24"/>
      <c r="I43" s="34">
        <f t="shared" ref="I43:J43" si="48">I15+I29</f>
        <v>0</v>
      </c>
      <c r="J43" s="35">
        <f t="shared" si="48"/>
        <v>73621306.784361273</v>
      </c>
      <c r="K43" s="24"/>
      <c r="L43" s="34">
        <f t="shared" ref="L43" si="49">L15+L29</f>
        <v>0</v>
      </c>
      <c r="M43" s="16">
        <f t="shared" ref="M43:Q43" si="50">M15+M29</f>
        <v>0</v>
      </c>
      <c r="N43" s="16">
        <f>N15+N29</f>
        <v>0</v>
      </c>
      <c r="O43" s="16">
        <f t="shared" si="50"/>
        <v>0</v>
      </c>
      <c r="P43" s="16">
        <f t="shared" si="50"/>
        <v>0</v>
      </c>
      <c r="Q43" s="35">
        <f t="shared" si="50"/>
        <v>0</v>
      </c>
      <c r="R43" s="24"/>
      <c r="S43" s="44">
        <f t="shared" si="18"/>
        <v>73621306.784361273</v>
      </c>
    </row>
    <row r="44" spans="1:19">
      <c r="A44" s="3"/>
      <c r="B44" s="30" t="s">
        <v>12</v>
      </c>
      <c r="C44" s="31" t="s">
        <v>3</v>
      </c>
      <c r="D44" s="13"/>
      <c r="E44" s="34">
        <f t="shared" ref="E44:G44" si="51">E16</f>
        <v>0</v>
      </c>
      <c r="F44" s="16">
        <f t="shared" si="51"/>
        <v>0</v>
      </c>
      <c r="G44" s="35">
        <f t="shared" si="51"/>
        <v>48372233.170290992</v>
      </c>
      <c r="H44" s="24"/>
      <c r="I44" s="34">
        <f t="shared" ref="I44:J44" si="52">I16</f>
        <v>-2700000.0000000075</v>
      </c>
      <c r="J44" s="35">
        <f t="shared" si="52"/>
        <v>45672233.170290984</v>
      </c>
      <c r="K44" s="24"/>
      <c r="L44" s="34">
        <f t="shared" ref="L44" si="53">L16</f>
        <v>0</v>
      </c>
      <c r="M44" s="16">
        <f t="shared" ref="M44:Q44" si="54">M16</f>
        <v>0</v>
      </c>
      <c r="N44" s="16">
        <f t="shared" si="54"/>
        <v>0</v>
      </c>
      <c r="O44" s="16">
        <f t="shared" si="54"/>
        <v>1810000</v>
      </c>
      <c r="P44" s="16">
        <f t="shared" si="54"/>
        <v>0</v>
      </c>
      <c r="Q44" s="35">
        <f t="shared" si="54"/>
        <v>890000</v>
      </c>
      <c r="R44" s="24"/>
      <c r="S44" s="44">
        <f t="shared" si="18"/>
        <v>48372233.170290984</v>
      </c>
    </row>
    <row r="45" spans="1:19">
      <c r="A45" s="3"/>
      <c r="B45" s="30" t="s">
        <v>12</v>
      </c>
      <c r="C45" s="31" t="s">
        <v>4</v>
      </c>
      <c r="D45" s="13"/>
      <c r="E45" s="34">
        <f t="shared" ref="E45:G45" si="55">E17</f>
        <v>0</v>
      </c>
      <c r="F45" s="16">
        <f t="shared" si="55"/>
        <v>0</v>
      </c>
      <c r="G45" s="35">
        <f t="shared" si="55"/>
        <v>47829491.016560897</v>
      </c>
      <c r="H45" s="24"/>
      <c r="I45" s="34">
        <f t="shared" ref="I45:J45" si="56">I17</f>
        <v>-2400000</v>
      </c>
      <c r="J45" s="35">
        <f t="shared" si="56"/>
        <v>45429491.016560897</v>
      </c>
      <c r="K45" s="24"/>
      <c r="L45" s="34">
        <f t="shared" ref="L45" si="57">L17</f>
        <v>0</v>
      </c>
      <c r="M45" s="16">
        <f t="shared" ref="M45:Q45" si="58">M17</f>
        <v>0</v>
      </c>
      <c r="N45" s="16">
        <f t="shared" si="58"/>
        <v>0</v>
      </c>
      <c r="O45" s="16">
        <f t="shared" si="58"/>
        <v>2400000</v>
      </c>
      <c r="P45" s="16">
        <f t="shared" si="58"/>
        <v>0</v>
      </c>
      <c r="Q45" s="35">
        <f t="shared" si="58"/>
        <v>0</v>
      </c>
      <c r="R45" s="24"/>
      <c r="S45" s="44">
        <f t="shared" si="18"/>
        <v>47829491.016560897</v>
      </c>
    </row>
    <row r="46" spans="1:19">
      <c r="A46" s="3"/>
      <c r="B46" s="30" t="s">
        <v>20</v>
      </c>
      <c r="C46" s="31" t="s">
        <v>13</v>
      </c>
      <c r="D46" s="13"/>
      <c r="E46" s="34">
        <f t="shared" ref="E46:G46" si="59">E18</f>
        <v>0</v>
      </c>
      <c r="F46" s="16">
        <f t="shared" si="59"/>
        <v>0</v>
      </c>
      <c r="G46" s="35">
        <f t="shared" si="59"/>
        <v>63084749.035545379</v>
      </c>
      <c r="H46" s="24"/>
      <c r="I46" s="34">
        <f t="shared" ref="I46:J46" si="60">I18</f>
        <v>-1900000</v>
      </c>
      <c r="J46" s="35">
        <f t="shared" si="60"/>
        <v>61184749.035545379</v>
      </c>
      <c r="K46" s="24"/>
      <c r="L46" s="34">
        <f t="shared" ref="L46" si="61">L18</f>
        <v>0</v>
      </c>
      <c r="M46" s="16">
        <f t="shared" ref="M46:Q46" si="62">M18</f>
        <v>0</v>
      </c>
      <c r="N46" s="16">
        <f t="shared" si="62"/>
        <v>0</v>
      </c>
      <c r="O46" s="16">
        <f t="shared" si="62"/>
        <v>1900000</v>
      </c>
      <c r="P46" s="16">
        <f t="shared" si="62"/>
        <v>0</v>
      </c>
      <c r="Q46" s="35">
        <f t="shared" si="62"/>
        <v>0</v>
      </c>
      <c r="R46" s="24"/>
      <c r="S46" s="44">
        <f t="shared" si="18"/>
        <v>63084749.035545379</v>
      </c>
    </row>
    <row r="47" spans="1:19">
      <c r="A47" s="3"/>
      <c r="B47" s="30" t="s">
        <v>20</v>
      </c>
      <c r="C47" s="31" t="s">
        <v>21</v>
      </c>
      <c r="D47" s="13"/>
      <c r="E47" s="34">
        <f t="shared" ref="E47:G47" si="63">E19</f>
        <v>0</v>
      </c>
      <c r="F47" s="16">
        <f t="shared" si="63"/>
        <v>0</v>
      </c>
      <c r="G47" s="35">
        <f t="shared" si="63"/>
        <v>13013458.439140134</v>
      </c>
      <c r="H47" s="24"/>
      <c r="I47" s="34">
        <f t="shared" ref="I47:J47" si="64">I19</f>
        <v>0</v>
      </c>
      <c r="J47" s="35">
        <f t="shared" si="64"/>
        <v>13013458.439140134</v>
      </c>
      <c r="K47" s="24"/>
      <c r="L47" s="34">
        <f t="shared" ref="L47" si="65">L19</f>
        <v>0</v>
      </c>
      <c r="M47" s="16">
        <f t="shared" ref="M47:Q47" si="66">M19</f>
        <v>0</v>
      </c>
      <c r="N47" s="16">
        <f t="shared" si="66"/>
        <v>0</v>
      </c>
      <c r="O47" s="16">
        <f t="shared" si="66"/>
        <v>0</v>
      </c>
      <c r="P47" s="16">
        <f t="shared" si="66"/>
        <v>0</v>
      </c>
      <c r="Q47" s="35">
        <f t="shared" si="66"/>
        <v>0</v>
      </c>
      <c r="R47" s="24"/>
      <c r="S47" s="44">
        <f t="shared" si="18"/>
        <v>13013458.439140134</v>
      </c>
    </row>
    <row r="48" spans="1:19">
      <c r="A48" s="3"/>
      <c r="B48" s="30" t="s">
        <v>20</v>
      </c>
      <c r="C48" s="31" t="s">
        <v>1</v>
      </c>
      <c r="D48" s="13"/>
      <c r="E48" s="34">
        <f t="shared" ref="E48:G48" si="67">E20</f>
        <v>0</v>
      </c>
      <c r="F48" s="16">
        <f t="shared" si="67"/>
        <v>0</v>
      </c>
      <c r="G48" s="35">
        <f t="shared" si="67"/>
        <v>37043727.517940894</v>
      </c>
      <c r="H48" s="24"/>
      <c r="I48" s="34">
        <f t="shared" ref="I48:J48" si="68">I20</f>
        <v>0</v>
      </c>
      <c r="J48" s="35">
        <f t="shared" si="68"/>
        <v>37043727.517940894</v>
      </c>
      <c r="K48" s="24"/>
      <c r="L48" s="34">
        <f t="shared" ref="L48" si="69">L20</f>
        <v>0</v>
      </c>
      <c r="M48" s="16">
        <f t="shared" ref="M48:Q48" si="70">M20</f>
        <v>4283622.2396558896</v>
      </c>
      <c r="N48" s="16">
        <f t="shared" si="70"/>
        <v>0</v>
      </c>
      <c r="O48" s="16">
        <f t="shared" si="70"/>
        <v>0</v>
      </c>
      <c r="P48" s="16">
        <f t="shared" si="70"/>
        <v>0</v>
      </c>
      <c r="Q48" s="35">
        <f t="shared" si="70"/>
        <v>0</v>
      </c>
      <c r="R48" s="24"/>
      <c r="S48" s="44">
        <f t="shared" si="18"/>
        <v>41327349.757596783</v>
      </c>
    </row>
    <row r="49" spans="1:19">
      <c r="A49" s="3"/>
      <c r="B49" s="30" t="s">
        <v>20</v>
      </c>
      <c r="C49" s="31" t="s">
        <v>14</v>
      </c>
      <c r="D49" s="13"/>
      <c r="E49" s="34">
        <f t="shared" ref="E49:G49" si="71">E21</f>
        <v>0</v>
      </c>
      <c r="F49" s="16">
        <f t="shared" si="71"/>
        <v>0</v>
      </c>
      <c r="G49" s="35">
        <f t="shared" si="71"/>
        <v>36791807.73015181</v>
      </c>
      <c r="H49" s="24"/>
      <c r="I49" s="34">
        <f t="shared" ref="I49:J49" si="72">I21</f>
        <v>0</v>
      </c>
      <c r="J49" s="35">
        <f t="shared" si="72"/>
        <v>36791807.73015181</v>
      </c>
      <c r="K49" s="24"/>
      <c r="L49" s="34">
        <f t="shared" ref="L49" si="73">L21</f>
        <v>0</v>
      </c>
      <c r="M49" s="16">
        <f t="shared" ref="M49:Q49" si="74">M21</f>
        <v>4435082.6576889912</v>
      </c>
      <c r="N49" s="16">
        <f t="shared" si="74"/>
        <v>0</v>
      </c>
      <c r="O49" s="16">
        <f t="shared" si="74"/>
        <v>0</v>
      </c>
      <c r="P49" s="16">
        <f t="shared" si="74"/>
        <v>0</v>
      </c>
      <c r="Q49" s="35">
        <f t="shared" si="74"/>
        <v>0</v>
      </c>
      <c r="R49" s="24"/>
      <c r="S49" s="44">
        <f t="shared" si="18"/>
        <v>41226890.3878408</v>
      </c>
    </row>
    <row r="50" spans="1:19">
      <c r="A50" s="3"/>
      <c r="B50" s="32" t="s">
        <v>52</v>
      </c>
      <c r="C50" s="33" t="s">
        <v>5</v>
      </c>
      <c r="D50" s="13"/>
      <c r="E50" s="36">
        <f>E22+E30</f>
        <v>0</v>
      </c>
      <c r="F50" s="37">
        <f t="shared" ref="F50:G50" si="75">F22+F30</f>
        <v>0</v>
      </c>
      <c r="G50" s="38">
        <f t="shared" si="75"/>
        <v>0</v>
      </c>
      <c r="H50" s="24"/>
      <c r="I50" s="36">
        <f>I22+I30</f>
        <v>-79600000</v>
      </c>
      <c r="J50" s="38">
        <f>J22+J30</f>
        <v>-79600000</v>
      </c>
      <c r="K50" s="24"/>
      <c r="L50" s="36">
        <f t="shared" ref="L50" si="76">L22+L30</f>
        <v>48600000</v>
      </c>
      <c r="M50" s="37">
        <f t="shared" ref="M50:Q50" si="77">M22+M30</f>
        <v>0</v>
      </c>
      <c r="N50" s="37">
        <f t="shared" si="77"/>
        <v>10200000</v>
      </c>
      <c r="O50" s="37">
        <f t="shared" si="77"/>
        <v>20800000</v>
      </c>
      <c r="P50" s="37">
        <f t="shared" si="77"/>
        <v>0</v>
      </c>
      <c r="Q50" s="38">
        <f t="shared" si="77"/>
        <v>0</v>
      </c>
      <c r="R50" s="24"/>
      <c r="S50" s="45">
        <f t="shared" si="18"/>
        <v>0</v>
      </c>
    </row>
    <row r="51" spans="1:19" ht="18" customHeight="1" thickBot="1">
      <c r="A51" s="2"/>
      <c r="B51" s="2"/>
      <c r="C51" s="2"/>
      <c r="D51" s="14"/>
      <c r="E51" s="101">
        <f t="shared" ref="E51:G51" si="78">SUM(E35:E50)</f>
        <v>0</v>
      </c>
      <c r="F51" s="23">
        <f t="shared" si="78"/>
        <v>0</v>
      </c>
      <c r="G51" s="105">
        <f t="shared" si="78"/>
        <v>977521537.93742156</v>
      </c>
      <c r="H51" s="25"/>
      <c r="I51" s="101">
        <f t="shared" ref="I51:J51" si="79">SUM(I35:I50)</f>
        <v>-158300000</v>
      </c>
      <c r="J51" s="105">
        <f t="shared" si="79"/>
        <v>819221537.93742168</v>
      </c>
      <c r="K51" s="25"/>
      <c r="L51" s="101">
        <f t="shared" ref="L51:Q51" si="80">SUM(L35:L50)</f>
        <v>48600000</v>
      </c>
      <c r="M51" s="23">
        <f t="shared" si="80"/>
        <v>34456603.274140298</v>
      </c>
      <c r="N51" s="23">
        <f t="shared" si="80"/>
        <v>45200000</v>
      </c>
      <c r="O51" s="23">
        <f t="shared" si="80"/>
        <v>26609999.999999996</v>
      </c>
      <c r="P51" s="23">
        <f t="shared" si="80"/>
        <v>0</v>
      </c>
      <c r="Q51" s="105">
        <f t="shared" si="80"/>
        <v>3490000</v>
      </c>
      <c r="R51" s="25"/>
      <c r="S51" s="104">
        <f t="shared" ref="S51" si="81">SUM(S35:S50)</f>
        <v>977578141.21156192</v>
      </c>
    </row>
    <row r="53" spans="1:19" ht="20.25" customHeight="1">
      <c r="A53" s="3"/>
      <c r="B53" s="119" t="s">
        <v>39</v>
      </c>
      <c r="C53" s="120"/>
      <c r="D53" s="9"/>
      <c r="E53" s="110" t="str">
        <f>E$5</f>
        <v>Chorus RP1 Proposal</v>
      </c>
      <c r="F53" s="111"/>
      <c r="G53" s="112"/>
      <c r="H53" s="15"/>
      <c r="I53" s="110" t="str">
        <f>I$5</f>
        <v>Commerce Commission</v>
      </c>
      <c r="J53" s="112"/>
      <c r="K53" s="15"/>
      <c r="L53" s="110" t="str">
        <f>L$5</f>
        <v>Chorus revised submission adjustments</v>
      </c>
      <c r="M53" s="111"/>
      <c r="N53" s="111"/>
      <c r="O53" s="111"/>
      <c r="P53" s="111"/>
      <c r="Q53" s="112"/>
      <c r="R53" s="15"/>
      <c r="S53" s="108" t="str">
        <f>S$5</f>
        <v>Chorus revised submission</v>
      </c>
    </row>
    <row r="54" spans="1:19" ht="44.25" customHeight="1">
      <c r="A54" s="2"/>
      <c r="B54" s="88" t="s">
        <v>40</v>
      </c>
      <c r="C54" s="89"/>
      <c r="D54" s="10"/>
      <c r="E54" s="83" t="str">
        <f>E$6</f>
        <v>Incl Leases</v>
      </c>
      <c r="F54" s="83" t="str">
        <f t="shared" ref="F54:J54" si="82">F$6</f>
        <v>Leases</v>
      </c>
      <c r="G54" s="83" t="str">
        <f t="shared" si="82"/>
        <v>Excl Leases</v>
      </c>
      <c r="H54" s="10"/>
      <c r="I54" s="83" t="str">
        <f t="shared" si="82"/>
        <v>Adjustments (incl lease removal)</v>
      </c>
      <c r="J54" s="83" t="str">
        <f t="shared" si="82"/>
        <v>Draft Decision</v>
      </c>
      <c r="K54" s="10"/>
      <c r="L54" s="83" t="str">
        <f>L$6</f>
        <v>Efficiencies*</v>
      </c>
      <c r="M54" s="83" t="str">
        <f t="shared" ref="M54:Q54" si="83">M$6</f>
        <v>Reprioritise innovation</v>
      </c>
      <c r="N54" s="83" t="str">
        <f t="shared" si="83"/>
        <v>Reinstate incentives</v>
      </c>
      <c r="O54" s="83" t="str">
        <f t="shared" si="83"/>
        <v>Demand forecasting</v>
      </c>
      <c r="P54" s="83" t="str">
        <f t="shared" si="83"/>
        <v>Reinstate leases</v>
      </c>
      <c r="Q54" s="83" t="str">
        <f t="shared" si="83"/>
        <v>Other judgements**</v>
      </c>
      <c r="R54" s="10"/>
      <c r="S54" s="109"/>
    </row>
    <row r="55" spans="1:19">
      <c r="A55" s="2"/>
      <c r="B55" s="90" t="s">
        <v>22</v>
      </c>
      <c r="C55" s="87" t="s">
        <v>7</v>
      </c>
      <c r="D55" s="13"/>
      <c r="E55" s="42">
        <v>18922339.04722112</v>
      </c>
      <c r="F55" s="81">
        <v>0</v>
      </c>
      <c r="G55" s="82">
        <v>18922339.04722112</v>
      </c>
      <c r="H55" s="24"/>
      <c r="I55" s="42">
        <f>J55-E55</f>
        <v>0</v>
      </c>
      <c r="J55" s="82">
        <v>18922339.04722112</v>
      </c>
      <c r="K55" s="24"/>
      <c r="L55" s="40">
        <v>0</v>
      </c>
      <c r="M55" s="81">
        <v>0</v>
      </c>
      <c r="N55" s="81">
        <v>0</v>
      </c>
      <c r="O55" s="81">
        <v>0</v>
      </c>
      <c r="P55" s="81">
        <v>0</v>
      </c>
      <c r="Q55" s="82">
        <v>0</v>
      </c>
      <c r="R55" s="24"/>
      <c r="S55" s="44">
        <f t="shared" ref="S55:S59" si="84">SUM(J55:Q55)</f>
        <v>18922339.04722112</v>
      </c>
    </row>
    <row r="56" spans="1:19">
      <c r="A56" s="2"/>
      <c r="B56" s="46" t="s">
        <v>22</v>
      </c>
      <c r="C56" s="31" t="s">
        <v>23</v>
      </c>
      <c r="D56" s="13"/>
      <c r="E56" s="34">
        <v>70409497.887310892</v>
      </c>
      <c r="F56" s="16">
        <v>0</v>
      </c>
      <c r="G56" s="35">
        <v>70409497.887310892</v>
      </c>
      <c r="H56" s="24"/>
      <c r="I56" s="34">
        <f t="shared" ref="I56:I63" si="85">J56-E56</f>
        <v>0</v>
      </c>
      <c r="J56" s="35">
        <v>70409497.887310892</v>
      </c>
      <c r="K56" s="24"/>
      <c r="L56" s="34">
        <v>0</v>
      </c>
      <c r="M56" s="16">
        <v>0</v>
      </c>
      <c r="N56" s="16">
        <v>0</v>
      </c>
      <c r="O56" s="16">
        <v>0</v>
      </c>
      <c r="P56" s="16">
        <v>0</v>
      </c>
      <c r="Q56" s="35">
        <v>0</v>
      </c>
      <c r="R56" s="24"/>
      <c r="S56" s="44">
        <f t="shared" si="84"/>
        <v>70409497.887310892</v>
      </c>
    </row>
    <row r="57" spans="1:19">
      <c r="A57" s="2"/>
      <c r="B57" s="46" t="s">
        <v>24</v>
      </c>
      <c r="C57" s="31" t="s">
        <v>8</v>
      </c>
      <c r="D57" s="13"/>
      <c r="E57" s="34">
        <v>91327581.880254954</v>
      </c>
      <c r="F57" s="16">
        <v>0</v>
      </c>
      <c r="G57" s="35">
        <v>91327581.880254954</v>
      </c>
      <c r="H57" s="24"/>
      <c r="I57" s="34">
        <f t="shared" si="85"/>
        <v>-9000000</v>
      </c>
      <c r="J57" s="35">
        <v>82327581.880254954</v>
      </c>
      <c r="K57" s="24"/>
      <c r="L57" s="34">
        <v>0</v>
      </c>
      <c r="M57" s="16">
        <v>0</v>
      </c>
      <c r="N57" s="16">
        <v>0</v>
      </c>
      <c r="O57" s="16">
        <v>1400000</v>
      </c>
      <c r="P57" s="16">
        <v>0</v>
      </c>
      <c r="Q57" s="35">
        <v>7600000</v>
      </c>
      <c r="R57" s="24"/>
      <c r="S57" s="44">
        <f t="shared" si="84"/>
        <v>91327581.880254954</v>
      </c>
    </row>
    <row r="58" spans="1:19">
      <c r="A58" s="2"/>
      <c r="B58" s="46" t="s">
        <v>24</v>
      </c>
      <c r="C58" s="31" t="s">
        <v>25</v>
      </c>
      <c r="D58" s="13"/>
      <c r="E58" s="34">
        <v>43403570.439264998</v>
      </c>
      <c r="F58" s="16">
        <v>0</v>
      </c>
      <c r="G58" s="35">
        <v>43403570.439264998</v>
      </c>
      <c r="H58" s="24"/>
      <c r="I58" s="34">
        <f t="shared" si="85"/>
        <v>0</v>
      </c>
      <c r="J58" s="35">
        <v>43403570.439264998</v>
      </c>
      <c r="K58" s="24"/>
      <c r="L58" s="34">
        <v>0</v>
      </c>
      <c r="M58" s="16">
        <v>0</v>
      </c>
      <c r="N58" s="16">
        <v>0</v>
      </c>
      <c r="O58" s="16">
        <v>0</v>
      </c>
      <c r="P58" s="16">
        <v>0</v>
      </c>
      <c r="Q58" s="35">
        <v>0</v>
      </c>
      <c r="R58" s="24"/>
      <c r="S58" s="44">
        <f t="shared" si="84"/>
        <v>43403570.439264998</v>
      </c>
    </row>
    <row r="59" spans="1:19">
      <c r="A59" s="2"/>
      <c r="B59" s="46" t="s">
        <v>24</v>
      </c>
      <c r="C59" s="31" t="s">
        <v>26</v>
      </c>
      <c r="D59" s="13"/>
      <c r="E59" s="34">
        <v>58288872.984203234</v>
      </c>
      <c r="F59" s="16">
        <v>34988687.614357315</v>
      </c>
      <c r="G59" s="35">
        <v>23300185.369845916</v>
      </c>
      <c r="H59" s="24"/>
      <c r="I59" s="34">
        <f t="shared" si="85"/>
        <v>-34988872.984203234</v>
      </c>
      <c r="J59" s="35">
        <v>23300000</v>
      </c>
      <c r="K59" s="24"/>
      <c r="L59" s="34">
        <v>0</v>
      </c>
      <c r="M59" s="16">
        <v>0</v>
      </c>
      <c r="N59" s="16">
        <v>0</v>
      </c>
      <c r="O59" s="16">
        <v>0</v>
      </c>
      <c r="P59" s="16">
        <v>34988872.984203242</v>
      </c>
      <c r="Q59" s="35">
        <v>0</v>
      </c>
      <c r="R59" s="24"/>
      <c r="S59" s="44">
        <f t="shared" si="84"/>
        <v>58288872.984203242</v>
      </c>
    </row>
    <row r="60" spans="1:19">
      <c r="A60" s="2"/>
      <c r="B60" s="46" t="s">
        <v>27</v>
      </c>
      <c r="C60" s="31" t="s">
        <v>28</v>
      </c>
      <c r="D60" s="13"/>
      <c r="E60" s="34">
        <v>38866423.343617737</v>
      </c>
      <c r="F60" s="16">
        <v>0</v>
      </c>
      <c r="G60" s="35">
        <v>38866423.343617737</v>
      </c>
      <c r="H60" s="24"/>
      <c r="I60" s="34">
        <f t="shared" si="85"/>
        <v>0</v>
      </c>
      <c r="J60" s="35">
        <v>38866423.343617737</v>
      </c>
      <c r="K60" s="24"/>
      <c r="L60" s="34">
        <v>0</v>
      </c>
      <c r="M60" s="16">
        <v>0</v>
      </c>
      <c r="N60" s="16">
        <v>0</v>
      </c>
      <c r="O60" s="16">
        <v>0</v>
      </c>
      <c r="P60" s="16">
        <v>0</v>
      </c>
      <c r="Q60" s="35">
        <v>0</v>
      </c>
      <c r="R60" s="24"/>
      <c r="S60" s="44">
        <f t="shared" ref="S60:S63" si="86">SUM(J60:Q60)</f>
        <v>38866423.343617737</v>
      </c>
    </row>
    <row r="61" spans="1:19">
      <c r="A61" s="2"/>
      <c r="B61" s="46" t="s">
        <v>27</v>
      </c>
      <c r="C61" s="31" t="s">
        <v>6</v>
      </c>
      <c r="D61" s="13"/>
      <c r="E61" s="34">
        <v>148459075.3214094</v>
      </c>
      <c r="F61" s="16">
        <v>3854040.6046126802</v>
      </c>
      <c r="G61" s="35">
        <v>144605034.71679673</v>
      </c>
      <c r="H61" s="24"/>
      <c r="I61" s="34">
        <f t="shared" si="85"/>
        <v>-25659075.321409404</v>
      </c>
      <c r="J61" s="35">
        <v>122800000</v>
      </c>
      <c r="K61" s="24"/>
      <c r="L61" s="34">
        <v>18508800</v>
      </c>
      <c r="M61" s="16">
        <v>0</v>
      </c>
      <c r="N61" s="16">
        <v>0</v>
      </c>
      <c r="O61" s="16">
        <v>0</v>
      </c>
      <c r="P61" s="16">
        <v>3859075.3214094206</v>
      </c>
      <c r="Q61" s="35">
        <v>3291200</v>
      </c>
      <c r="R61" s="24"/>
      <c r="S61" s="44">
        <f t="shared" si="86"/>
        <v>148459075.32140943</v>
      </c>
    </row>
    <row r="62" spans="1:19">
      <c r="A62" s="2"/>
      <c r="B62" s="46" t="s">
        <v>27</v>
      </c>
      <c r="C62" s="31" t="s">
        <v>29</v>
      </c>
      <c r="D62" s="13"/>
      <c r="E62" s="34">
        <v>56989182.265274033</v>
      </c>
      <c r="F62" s="16">
        <v>0</v>
      </c>
      <c r="G62" s="35">
        <v>56989182.265274033</v>
      </c>
      <c r="H62" s="24"/>
      <c r="I62" s="34">
        <f t="shared" si="85"/>
        <v>0</v>
      </c>
      <c r="J62" s="35">
        <v>56989182.265274033</v>
      </c>
      <c r="K62" s="24"/>
      <c r="L62" s="34">
        <v>0</v>
      </c>
      <c r="M62" s="16">
        <v>0</v>
      </c>
      <c r="N62" s="16">
        <v>0</v>
      </c>
      <c r="O62" s="16">
        <v>0</v>
      </c>
      <c r="P62" s="16">
        <v>0</v>
      </c>
      <c r="Q62" s="35">
        <v>0</v>
      </c>
      <c r="R62" s="24"/>
      <c r="S62" s="44">
        <f t="shared" si="86"/>
        <v>56989182.265274033</v>
      </c>
    </row>
    <row r="63" spans="1:19">
      <c r="A63" s="2"/>
      <c r="B63" s="32" t="s">
        <v>52</v>
      </c>
      <c r="C63" s="33" t="s">
        <v>5</v>
      </c>
      <c r="D63" s="13"/>
      <c r="E63" s="36">
        <v>0</v>
      </c>
      <c r="F63" s="37">
        <v>0</v>
      </c>
      <c r="G63" s="38">
        <v>0</v>
      </c>
      <c r="H63" s="24"/>
      <c r="I63" s="36">
        <f t="shared" si="85"/>
        <v>-21300000</v>
      </c>
      <c r="J63" s="38">
        <v>-21300000</v>
      </c>
      <c r="K63" s="24"/>
      <c r="L63" s="36">
        <v>21300000</v>
      </c>
      <c r="M63" s="37">
        <v>0</v>
      </c>
      <c r="N63" s="37">
        <v>0</v>
      </c>
      <c r="O63" s="37">
        <v>0</v>
      </c>
      <c r="P63" s="37">
        <v>0</v>
      </c>
      <c r="Q63" s="38">
        <v>0</v>
      </c>
      <c r="R63" s="24"/>
      <c r="S63" s="45">
        <f t="shared" si="86"/>
        <v>0</v>
      </c>
    </row>
    <row r="64" spans="1:19" ht="15.75" thickBot="1">
      <c r="A64" s="2"/>
      <c r="D64" s="13"/>
      <c r="E64" s="101">
        <f t="shared" ref="E64:G64" si="87">SUM(E55:E63)</f>
        <v>526666543.16855639</v>
      </c>
      <c r="F64" s="23">
        <f t="shared" si="87"/>
        <v>38842728.218969993</v>
      </c>
      <c r="G64" s="105">
        <f t="shared" si="87"/>
        <v>487823814.94958639</v>
      </c>
      <c r="H64" s="25"/>
      <c r="I64" s="101">
        <f t="shared" ref="I64:J64" si="88">SUM(I55:I63)</f>
        <v>-90947948.305612639</v>
      </c>
      <c r="J64" s="105">
        <f t="shared" si="88"/>
        <v>435718594.86294377</v>
      </c>
      <c r="K64" s="25"/>
      <c r="L64" s="101">
        <f t="shared" ref="L64:Q64" si="89">SUM(L55:L63)</f>
        <v>39808800</v>
      </c>
      <c r="M64" s="23">
        <f t="shared" si="89"/>
        <v>0</v>
      </c>
      <c r="N64" s="23">
        <f t="shared" si="89"/>
        <v>0</v>
      </c>
      <c r="O64" s="23">
        <f t="shared" si="89"/>
        <v>1400000</v>
      </c>
      <c r="P64" s="23">
        <f t="shared" si="89"/>
        <v>38847948.305612661</v>
      </c>
      <c r="Q64" s="105">
        <f t="shared" si="89"/>
        <v>10891200</v>
      </c>
      <c r="R64" s="25"/>
      <c r="S64" s="104">
        <f>SUM(S55:S63)</f>
        <v>526666543.16855645</v>
      </c>
    </row>
    <row r="66" spans="1:19" ht="20.25" customHeight="1">
      <c r="B66" s="119" t="s">
        <v>53</v>
      </c>
      <c r="C66" s="120"/>
      <c r="D66" s="9"/>
      <c r="E66" s="110" t="str">
        <f>E$5</f>
        <v>Chorus RP1 Proposal</v>
      </c>
      <c r="F66" s="111"/>
      <c r="G66" s="112"/>
      <c r="H66" s="15"/>
      <c r="I66" s="110" t="str">
        <f>I$5</f>
        <v>Commerce Commission</v>
      </c>
      <c r="J66" s="112"/>
      <c r="K66" s="15"/>
      <c r="L66" s="110" t="str">
        <f>L$5</f>
        <v>Chorus revised submission adjustments</v>
      </c>
      <c r="M66" s="111"/>
      <c r="N66" s="111"/>
      <c r="O66" s="111"/>
      <c r="P66" s="111"/>
      <c r="Q66" s="112"/>
      <c r="R66" s="15"/>
      <c r="S66" s="108" t="str">
        <f>S$5</f>
        <v>Chorus revised submission</v>
      </c>
    </row>
    <row r="67" spans="1:19" ht="39">
      <c r="B67" s="26"/>
      <c r="C67" s="27"/>
      <c r="D67" s="10"/>
      <c r="E67" s="83" t="str">
        <f>E$6</f>
        <v>Incl Leases</v>
      </c>
      <c r="F67" s="83" t="str">
        <f t="shared" ref="F67:J67" si="90">F$6</f>
        <v>Leases</v>
      </c>
      <c r="G67" s="83" t="str">
        <f t="shared" si="90"/>
        <v>Excl Leases</v>
      </c>
      <c r="H67" s="10"/>
      <c r="I67" s="83" t="str">
        <f t="shared" si="90"/>
        <v>Adjustments (incl lease removal)</v>
      </c>
      <c r="J67" s="83" t="str">
        <f t="shared" si="90"/>
        <v>Draft Decision</v>
      </c>
      <c r="K67" s="10"/>
      <c r="L67" s="83" t="str">
        <f>L$6</f>
        <v>Efficiencies*</v>
      </c>
      <c r="M67" s="83" t="str">
        <f t="shared" ref="M67:Q67" si="91">M$6</f>
        <v>Reprioritise innovation</v>
      </c>
      <c r="N67" s="83" t="str">
        <f t="shared" si="91"/>
        <v>Reinstate incentives</v>
      </c>
      <c r="O67" s="83" t="str">
        <f t="shared" si="91"/>
        <v>Demand forecasting</v>
      </c>
      <c r="P67" s="83" t="str">
        <f t="shared" si="91"/>
        <v>Reinstate leases</v>
      </c>
      <c r="Q67" s="83" t="str">
        <f t="shared" si="91"/>
        <v>Other judgements**</v>
      </c>
      <c r="R67" s="10"/>
      <c r="S67" s="109"/>
    </row>
    <row r="68" spans="1:19" ht="15.75" thickBot="1">
      <c r="A68" s="2"/>
      <c r="D68" s="13"/>
      <c r="E68" s="101">
        <f>G51+E64</f>
        <v>1504188081.105978</v>
      </c>
      <c r="F68" s="23">
        <f t="shared" ref="F68" si="92">F51+F64</f>
        <v>38842728.218969993</v>
      </c>
      <c r="G68" s="105">
        <f>G51+G64</f>
        <v>1465345352.887008</v>
      </c>
      <c r="H68" s="25"/>
      <c r="I68" s="101">
        <f t="shared" ref="I68:J68" si="93">I51+I64</f>
        <v>-249247948.30561262</v>
      </c>
      <c r="J68" s="105">
        <f t="shared" si="93"/>
        <v>1254940132.8003654</v>
      </c>
      <c r="K68" s="25"/>
      <c r="L68" s="101">
        <f>L51+L64</f>
        <v>88408800</v>
      </c>
      <c r="M68" s="23">
        <f t="shared" ref="M68:Q68" si="94">M51+M64</f>
        <v>34456603.274140298</v>
      </c>
      <c r="N68" s="23">
        <f t="shared" si="94"/>
        <v>45200000</v>
      </c>
      <c r="O68" s="23">
        <f t="shared" si="94"/>
        <v>28009999.999999996</v>
      </c>
      <c r="P68" s="23">
        <f t="shared" si="94"/>
        <v>38847948.305612661</v>
      </c>
      <c r="Q68" s="105">
        <f t="shared" si="94"/>
        <v>14381200</v>
      </c>
      <c r="R68" s="25"/>
      <c r="S68" s="104">
        <f>S51+S64</f>
        <v>1504244684.3801184</v>
      </c>
    </row>
    <row r="70" spans="1:19">
      <c r="B70" s="124" t="s">
        <v>70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</row>
    <row r="71" spans="1:19"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</row>
    <row r="72" spans="1:19"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</row>
    <row r="73" spans="1:19"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</row>
    <row r="74" spans="1:19"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</row>
    <row r="75" spans="1:19">
      <c r="B75" s="124" t="s">
        <v>71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</row>
    <row r="76" spans="1:19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</row>
    <row r="77" spans="1:19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</row>
    <row r="78" spans="1:19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</row>
    <row r="79" spans="1:19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</row>
    <row r="81" spans="2:19" s="47" customFormat="1">
      <c r="B81" s="47" t="s">
        <v>51</v>
      </c>
      <c r="D81" s="48"/>
      <c r="E81" s="21"/>
      <c r="F81" s="21"/>
      <c r="G81" s="21"/>
      <c r="H81" s="48"/>
      <c r="I81" s="21"/>
      <c r="J81" s="21"/>
      <c r="K81" s="48"/>
      <c r="L81" s="21"/>
      <c r="M81" s="21"/>
      <c r="N81" s="21"/>
      <c r="O81" s="21"/>
      <c r="P81" s="21"/>
      <c r="Q81" s="21"/>
      <c r="R81" s="48"/>
      <c r="S81" s="21"/>
    </row>
    <row r="82" spans="2:19" s="47" customFormat="1">
      <c r="D82" s="48"/>
      <c r="E82" s="21"/>
      <c r="F82" s="21"/>
      <c r="G82" s="21"/>
      <c r="H82" s="48"/>
      <c r="I82" s="21"/>
      <c r="J82" s="21"/>
      <c r="K82" s="48"/>
      <c r="L82" s="21"/>
      <c r="M82" s="21"/>
      <c r="N82" s="21"/>
      <c r="O82" s="21"/>
      <c r="P82" s="21"/>
      <c r="Q82" s="21"/>
      <c r="R82" s="48"/>
      <c r="S82" s="21"/>
    </row>
    <row r="83" spans="2:19" s="47" customFormat="1" ht="20.25" customHeight="1">
      <c r="B83" s="121" t="s">
        <v>41</v>
      </c>
      <c r="C83" s="122"/>
      <c r="D83" s="49"/>
      <c r="E83" s="110" t="str">
        <f>E$5</f>
        <v>Chorus RP1 Proposal</v>
      </c>
      <c r="F83" s="111"/>
      <c r="G83" s="112"/>
      <c r="H83" s="48"/>
      <c r="I83" s="113" t="str">
        <f>E83</f>
        <v>Chorus RP1 Proposal</v>
      </c>
      <c r="J83" s="114"/>
      <c r="K83" s="48"/>
      <c r="L83" s="115" t="str">
        <f>S5</f>
        <v>Chorus revised submission</v>
      </c>
      <c r="M83" s="116"/>
      <c r="N83" s="117"/>
      <c r="O83" s="21"/>
      <c r="P83" s="21"/>
      <c r="Q83" s="21"/>
      <c r="R83" s="48"/>
      <c r="S83" s="21"/>
    </row>
    <row r="84" spans="2:19" s="47" customFormat="1" ht="26.25">
      <c r="B84" s="96" t="s">
        <v>69</v>
      </c>
      <c r="C84" s="97"/>
      <c r="D84" s="50"/>
      <c r="E84" s="98" t="s">
        <v>58</v>
      </c>
      <c r="F84" s="98" t="s">
        <v>64</v>
      </c>
      <c r="G84" s="99" t="s">
        <v>65</v>
      </c>
      <c r="H84" s="48"/>
      <c r="I84" s="100" t="s">
        <v>61</v>
      </c>
      <c r="J84" s="99" t="s">
        <v>62</v>
      </c>
      <c r="K84" s="48"/>
      <c r="L84" s="98" t="s">
        <v>58</v>
      </c>
      <c r="M84" s="98" t="s">
        <v>61</v>
      </c>
      <c r="N84" s="99" t="s">
        <v>62</v>
      </c>
      <c r="O84" s="21"/>
      <c r="P84" s="21"/>
      <c r="Q84" s="21"/>
      <c r="R84" s="48"/>
      <c r="S84" s="21"/>
    </row>
    <row r="85" spans="2:19" s="47" customFormat="1">
      <c r="B85" s="91" t="str">
        <f>B59</f>
        <v>Network</v>
      </c>
      <c r="C85" s="92" t="str">
        <f>C59</f>
        <v>Operating costs</v>
      </c>
      <c r="D85" s="53"/>
      <c r="E85" s="93">
        <f>G59</f>
        <v>23300185.369845916</v>
      </c>
      <c r="F85" s="94">
        <v>0</v>
      </c>
      <c r="G85" s="95">
        <f>F59</f>
        <v>34988687.614357315</v>
      </c>
      <c r="H85" s="48"/>
      <c r="I85" s="93">
        <f>E85</f>
        <v>23300185.369845916</v>
      </c>
      <c r="J85" s="95">
        <f>SUM(E85:G85)</f>
        <v>58288872.984203234</v>
      </c>
      <c r="K85" s="48"/>
      <c r="L85" s="93">
        <f>S59-P59</f>
        <v>23300000</v>
      </c>
      <c r="M85" s="94">
        <f>L85</f>
        <v>23300000</v>
      </c>
      <c r="N85" s="95">
        <f>L85+G85</f>
        <v>58288687.614357315</v>
      </c>
      <c r="O85" s="21"/>
      <c r="P85" s="21"/>
      <c r="Q85" s="21"/>
      <c r="R85" s="48"/>
      <c r="S85" s="21"/>
    </row>
    <row r="86" spans="2:19" s="47" customFormat="1">
      <c r="B86" s="51" t="str">
        <f>B61</f>
        <v>Support</v>
      </c>
      <c r="C86" s="52" t="str">
        <f>C61</f>
        <v>Corporate</v>
      </c>
      <c r="D86" s="53"/>
      <c r="E86" s="54">
        <f>G61</f>
        <v>144605034.71679673</v>
      </c>
      <c r="F86" s="56">
        <v>0</v>
      </c>
      <c r="G86" s="55">
        <f>F61</f>
        <v>3854040.6046126802</v>
      </c>
      <c r="H86" s="48"/>
      <c r="I86" s="54">
        <f>E86</f>
        <v>144605034.71679673</v>
      </c>
      <c r="J86" s="55">
        <f t="shared" ref="J86:J88" si="95">SUM(E86:G86)</f>
        <v>148459075.3214094</v>
      </c>
      <c r="K86" s="48"/>
      <c r="L86" s="54">
        <f>S61-P61</f>
        <v>144600000</v>
      </c>
      <c r="M86" s="56">
        <f t="shared" ref="M86:M88" si="96">L86</f>
        <v>144600000</v>
      </c>
      <c r="N86" s="55">
        <f t="shared" ref="N86:N88" si="97">L86+G86</f>
        <v>148454040.60461268</v>
      </c>
      <c r="O86" s="21"/>
      <c r="P86" s="21"/>
      <c r="Q86" s="21"/>
      <c r="R86" s="48"/>
      <c r="S86" s="21"/>
    </row>
    <row r="87" spans="2:19" s="47" customFormat="1">
      <c r="B87" s="51" t="s">
        <v>54</v>
      </c>
      <c r="C87" s="52"/>
      <c r="D87" s="53"/>
      <c r="E87" s="54">
        <f>E88-SUM(E85:E86)</f>
        <v>319918594.86294377</v>
      </c>
      <c r="F87" s="56">
        <v>0</v>
      </c>
      <c r="G87" s="55">
        <v>0</v>
      </c>
      <c r="H87" s="48"/>
      <c r="I87" s="54">
        <f>E87</f>
        <v>319918594.86294377</v>
      </c>
      <c r="J87" s="55">
        <f t="shared" si="95"/>
        <v>319918594.86294377</v>
      </c>
      <c r="K87" s="48"/>
      <c r="L87" s="54">
        <f>L88-SUM(L85:L86)</f>
        <v>319918594.86294377</v>
      </c>
      <c r="M87" s="56">
        <f t="shared" si="96"/>
        <v>319918594.86294377</v>
      </c>
      <c r="N87" s="55">
        <f t="shared" si="97"/>
        <v>319918594.86294377</v>
      </c>
      <c r="O87" s="21"/>
      <c r="P87" s="21"/>
      <c r="Q87" s="21"/>
      <c r="R87" s="48"/>
      <c r="S87" s="21"/>
    </row>
    <row r="88" spans="2:19" s="57" customFormat="1">
      <c r="B88" s="58" t="s">
        <v>55</v>
      </c>
      <c r="C88" s="59"/>
      <c r="D88" s="60"/>
      <c r="E88" s="61">
        <f>G64</f>
        <v>487823814.94958639</v>
      </c>
      <c r="F88" s="62">
        <v>0</v>
      </c>
      <c r="G88" s="63">
        <f>SUM(G85:G87)</f>
        <v>38842728.218969993</v>
      </c>
      <c r="H88" s="64"/>
      <c r="I88" s="61">
        <f>E88</f>
        <v>487823814.94958639</v>
      </c>
      <c r="J88" s="63">
        <f t="shared" si="95"/>
        <v>526666543.16855639</v>
      </c>
      <c r="K88" s="64"/>
      <c r="L88" s="61">
        <f>S64-P64</f>
        <v>487818594.86294377</v>
      </c>
      <c r="M88" s="62">
        <f t="shared" si="96"/>
        <v>487818594.86294377</v>
      </c>
      <c r="N88" s="63">
        <f t="shared" si="97"/>
        <v>526661323.08191377</v>
      </c>
      <c r="O88" s="65"/>
      <c r="P88" s="65"/>
      <c r="Q88" s="65"/>
      <c r="R88" s="64"/>
      <c r="S88" s="65"/>
    </row>
    <row r="89" spans="2:19" s="47" customFormat="1">
      <c r="B89" s="51"/>
      <c r="C89" s="52"/>
      <c r="D89" s="53"/>
      <c r="E89" s="54"/>
      <c r="F89" s="56"/>
      <c r="G89" s="55"/>
      <c r="H89" s="48"/>
      <c r="I89" s="54"/>
      <c r="J89" s="55"/>
      <c r="K89" s="48"/>
      <c r="L89" s="54"/>
      <c r="M89" s="56"/>
      <c r="N89" s="55"/>
      <c r="O89" s="21"/>
      <c r="P89" s="21"/>
      <c r="Q89" s="21"/>
      <c r="R89" s="48"/>
      <c r="S89" s="21"/>
    </row>
    <row r="90" spans="2:19" s="47" customFormat="1">
      <c r="B90" s="51" t="str">
        <f>B49</f>
        <v>Network Sustain and Enhance</v>
      </c>
      <c r="C90" s="52" t="str">
        <f>C49</f>
        <v>Site Sustain</v>
      </c>
      <c r="D90" s="53"/>
      <c r="E90" s="54">
        <f>G21</f>
        <v>36791807.73015181</v>
      </c>
      <c r="F90" s="56">
        <v>24072154.598868337</v>
      </c>
      <c r="G90" s="55">
        <v>0</v>
      </c>
      <c r="H90" s="48"/>
      <c r="I90" s="54">
        <f>SUM(E90:G90)</f>
        <v>60863962.329020143</v>
      </c>
      <c r="J90" s="55">
        <f>E90</f>
        <v>36791807.73015181</v>
      </c>
      <c r="K90" s="48"/>
      <c r="L90" s="54">
        <f>S21</f>
        <v>41226890.3878408</v>
      </c>
      <c r="M90" s="56">
        <f>L90+F90</f>
        <v>65299044.986709133</v>
      </c>
      <c r="N90" s="55">
        <f>L90</f>
        <v>41226890.3878408</v>
      </c>
      <c r="O90" s="21"/>
      <c r="P90" s="21"/>
      <c r="Q90" s="21"/>
      <c r="R90" s="48"/>
      <c r="S90" s="21"/>
    </row>
    <row r="91" spans="2:19" s="47" customFormat="1">
      <c r="B91" s="51" t="str">
        <f>B41</f>
        <v>IT and Support</v>
      </c>
      <c r="C91" s="52" t="str">
        <f>C41</f>
        <v>Corporate</v>
      </c>
      <c r="D91" s="53"/>
      <c r="E91" s="54">
        <f>G13</f>
        <v>42262765.104788944</v>
      </c>
      <c r="F91" s="56">
        <v>1886465.8560595021</v>
      </c>
      <c r="G91" s="55">
        <v>0</v>
      </c>
      <c r="H91" s="48"/>
      <c r="I91" s="54">
        <f t="shared" ref="I91:I93" si="98">SUM(E91:G91)</f>
        <v>44149230.960848443</v>
      </c>
      <c r="J91" s="55">
        <f t="shared" ref="J91:J93" si="99">E91</f>
        <v>42262765.104788944</v>
      </c>
      <c r="K91" s="48"/>
      <c r="L91" s="54">
        <f>S41</f>
        <v>10862765.104788948</v>
      </c>
      <c r="M91" s="56">
        <f t="shared" ref="M91:M93" si="100">L91+F91</f>
        <v>12749230.960848451</v>
      </c>
      <c r="N91" s="55">
        <f t="shared" ref="N91:N93" si="101">L91</f>
        <v>10862765.104788948</v>
      </c>
      <c r="O91" s="21"/>
      <c r="P91" s="21"/>
      <c r="Q91" s="21"/>
      <c r="R91" s="48"/>
      <c r="S91" s="21"/>
    </row>
    <row r="92" spans="2:19" s="47" customFormat="1">
      <c r="B92" s="66" t="s">
        <v>56</v>
      </c>
      <c r="C92" s="67"/>
      <c r="D92" s="53"/>
      <c r="E92" s="54">
        <f>E93-SUM(E90:E91)</f>
        <v>563068521.71433711</v>
      </c>
      <c r="F92" s="56">
        <v>0</v>
      </c>
      <c r="G92" s="55">
        <v>0</v>
      </c>
      <c r="H92" s="48"/>
      <c r="I92" s="54">
        <f t="shared" si="98"/>
        <v>563068521.71433711</v>
      </c>
      <c r="J92" s="55">
        <f t="shared" si="99"/>
        <v>563068521.71433711</v>
      </c>
      <c r="K92" s="48"/>
      <c r="L92" s="54">
        <f>L93-SUM(L90:L91)</f>
        <v>589990042.33078837</v>
      </c>
      <c r="M92" s="56">
        <f t="shared" si="100"/>
        <v>589990042.33078837</v>
      </c>
      <c r="N92" s="55">
        <f t="shared" si="101"/>
        <v>589990042.33078837</v>
      </c>
      <c r="O92" s="21"/>
      <c r="P92" s="21"/>
      <c r="Q92" s="21"/>
      <c r="R92" s="48"/>
      <c r="S92" s="21"/>
    </row>
    <row r="93" spans="2:19" s="57" customFormat="1">
      <c r="B93" s="68" t="s">
        <v>57</v>
      </c>
      <c r="C93" s="69"/>
      <c r="D93" s="60"/>
      <c r="E93" s="61">
        <f>G23</f>
        <v>642123094.5492779</v>
      </c>
      <c r="F93" s="62">
        <f>SUM(F90:F92)</f>
        <v>25958620.454927839</v>
      </c>
      <c r="G93" s="63">
        <v>0</v>
      </c>
      <c r="H93" s="64"/>
      <c r="I93" s="61">
        <f t="shared" si="98"/>
        <v>668081715.0042057</v>
      </c>
      <c r="J93" s="63">
        <f t="shared" si="99"/>
        <v>642123094.5492779</v>
      </c>
      <c r="K93" s="64"/>
      <c r="L93" s="61">
        <f>S23</f>
        <v>642079697.82341814</v>
      </c>
      <c r="M93" s="62">
        <f t="shared" si="100"/>
        <v>668038318.27834594</v>
      </c>
      <c r="N93" s="63">
        <f t="shared" si="101"/>
        <v>642079697.82341814</v>
      </c>
      <c r="O93" s="65"/>
      <c r="P93" s="65"/>
      <c r="Q93" s="65"/>
      <c r="R93" s="64"/>
      <c r="S93" s="65"/>
    </row>
    <row r="94" spans="2:19" s="47" customFormat="1">
      <c r="B94" s="66" t="s">
        <v>5</v>
      </c>
      <c r="C94" s="67" t="s">
        <v>5</v>
      </c>
      <c r="D94" s="53"/>
      <c r="E94" s="54"/>
      <c r="F94" s="56"/>
      <c r="G94" s="55"/>
      <c r="H94" s="48"/>
      <c r="I94" s="54"/>
      <c r="J94" s="55"/>
      <c r="K94" s="48"/>
      <c r="L94" s="54"/>
      <c r="M94" s="56"/>
      <c r="N94" s="55"/>
      <c r="O94" s="21"/>
      <c r="P94" s="21"/>
      <c r="Q94" s="21"/>
      <c r="R94" s="48"/>
      <c r="S94" s="21"/>
    </row>
    <row r="95" spans="2:19" s="57" customFormat="1">
      <c r="B95" s="68" t="s">
        <v>60</v>
      </c>
      <c r="C95" s="69"/>
      <c r="D95" s="60"/>
      <c r="E95" s="61">
        <f>G31</f>
        <v>335398443.3881439</v>
      </c>
      <c r="F95" s="62">
        <v>0</v>
      </c>
      <c r="G95" s="63">
        <v>0</v>
      </c>
      <c r="H95" s="64"/>
      <c r="I95" s="61">
        <f>E95</f>
        <v>335398443.3881439</v>
      </c>
      <c r="J95" s="63">
        <f>E95</f>
        <v>335398443.3881439</v>
      </c>
      <c r="K95" s="64"/>
      <c r="L95" s="61">
        <f>S31</f>
        <v>335398443.3881439</v>
      </c>
      <c r="M95" s="62">
        <f>L95</f>
        <v>335398443.3881439</v>
      </c>
      <c r="N95" s="63">
        <f>L95</f>
        <v>335398443.3881439</v>
      </c>
      <c r="O95" s="65"/>
      <c r="P95" s="65"/>
      <c r="Q95" s="65"/>
      <c r="R95" s="64"/>
      <c r="S95" s="65"/>
    </row>
    <row r="96" spans="2:19" s="47" customFormat="1">
      <c r="B96" s="66"/>
      <c r="C96" s="67"/>
      <c r="D96" s="53"/>
      <c r="E96" s="70"/>
      <c r="F96" s="71"/>
      <c r="G96" s="72"/>
      <c r="H96" s="48"/>
      <c r="I96" s="70"/>
      <c r="J96" s="72"/>
      <c r="K96" s="48"/>
      <c r="L96" s="70"/>
      <c r="M96" s="71"/>
      <c r="N96" s="72"/>
      <c r="O96" s="21"/>
      <c r="P96" s="21"/>
      <c r="Q96" s="21"/>
      <c r="R96" s="48"/>
      <c r="S96" s="21"/>
    </row>
    <row r="97" spans="2:19" s="47" customFormat="1" ht="15.75" thickBot="1">
      <c r="B97" s="73" t="s">
        <v>59</v>
      </c>
      <c r="C97" s="74" t="s">
        <v>5</v>
      </c>
      <c r="D97" s="75"/>
      <c r="E97" s="102">
        <f>E88+E93+E95</f>
        <v>1465345352.8870082</v>
      </c>
      <c r="F97" s="76">
        <f>F88+F93+F95</f>
        <v>25958620.454927839</v>
      </c>
      <c r="G97" s="103">
        <f>G88+G93+G95</f>
        <v>38842728.218969993</v>
      </c>
      <c r="H97" s="48"/>
      <c r="I97" s="102">
        <f t="shared" ref="I97:J97" si="102">I88+I93+I95</f>
        <v>1491303973.3419361</v>
      </c>
      <c r="J97" s="103">
        <f t="shared" si="102"/>
        <v>1504188081.105978</v>
      </c>
      <c r="K97" s="48"/>
      <c r="L97" s="102">
        <f t="shared" ref="L97:M97" si="103">L88+L93+L95</f>
        <v>1465296736.0745058</v>
      </c>
      <c r="M97" s="76">
        <f t="shared" si="103"/>
        <v>1491255356.5294337</v>
      </c>
      <c r="N97" s="103">
        <f>N88+N93+N95+100000</f>
        <v>1504239464.2934756</v>
      </c>
      <c r="O97" s="21"/>
      <c r="P97" s="21"/>
      <c r="Q97" s="21"/>
      <c r="R97" s="48"/>
      <c r="S97" s="21"/>
    </row>
    <row r="98" spans="2:19" s="47" customFormat="1">
      <c r="B98" s="77"/>
      <c r="C98" s="78"/>
      <c r="D98" s="79"/>
      <c r="E98" s="80"/>
      <c r="F98" s="80"/>
      <c r="G98" s="80"/>
      <c r="H98" s="79"/>
      <c r="I98" s="21"/>
      <c r="J98" s="21"/>
      <c r="K98" s="48"/>
      <c r="L98" s="21"/>
      <c r="M98" s="21"/>
      <c r="N98" s="21"/>
      <c r="O98" s="21"/>
      <c r="P98" s="21"/>
      <c r="Q98" s="21"/>
      <c r="R98" s="48"/>
      <c r="S98" s="21"/>
    </row>
    <row r="99" spans="2:19" s="47" customFormat="1" ht="36.75" customHeight="1">
      <c r="B99" s="118" t="s">
        <v>68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21"/>
      <c r="P99" s="21"/>
      <c r="Q99" s="21"/>
      <c r="R99" s="48"/>
      <c r="S99" s="21"/>
    </row>
  </sheetData>
  <mergeCells count="38">
    <mergeCell ref="B70:S74"/>
    <mergeCell ref="B75:S79"/>
    <mergeCell ref="B2:C2"/>
    <mergeCell ref="B5:C5"/>
    <mergeCell ref="E5:G5"/>
    <mergeCell ref="L5:Q5"/>
    <mergeCell ref="L3:Q3"/>
    <mergeCell ref="E3:G3"/>
    <mergeCell ref="I5:J5"/>
    <mergeCell ref="B33:C33"/>
    <mergeCell ref="I33:J33"/>
    <mergeCell ref="L33:Q33"/>
    <mergeCell ref="S5:S6"/>
    <mergeCell ref="E25:G25"/>
    <mergeCell ref="S25:S26"/>
    <mergeCell ref="E33:G33"/>
    <mergeCell ref="U3:Z3"/>
    <mergeCell ref="AB3:AG3"/>
    <mergeCell ref="I3:J3"/>
    <mergeCell ref="B25:C25"/>
    <mergeCell ref="L25:Q25"/>
    <mergeCell ref="I25:J25"/>
    <mergeCell ref="S33:S34"/>
    <mergeCell ref="E83:G83"/>
    <mergeCell ref="I83:J83"/>
    <mergeCell ref="L83:N83"/>
    <mergeCell ref="B99:N99"/>
    <mergeCell ref="E53:G53"/>
    <mergeCell ref="I53:J53"/>
    <mergeCell ref="L53:Q53"/>
    <mergeCell ref="B66:C66"/>
    <mergeCell ref="E66:G66"/>
    <mergeCell ref="I66:J66"/>
    <mergeCell ref="L66:Q66"/>
    <mergeCell ref="S66:S67"/>
    <mergeCell ref="S53:S54"/>
    <mergeCell ref="B53:C53"/>
    <mergeCell ref="B83:C83"/>
  </mergeCells>
  <pageMargins left="0.70866141732283472" right="0.70866141732283472" top="0.74803149606299213" bottom="0.74803149606299213" header="0.31496062992125984" footer="0.31496062992125984"/>
  <pageSetup paperSize="8" fitToHeight="2" pageOrder="overThenDown" orientation="landscape" r:id="rId1"/>
  <customProperties>
    <customPr name="_pios_id" r:id="rId2"/>
  </customProperties>
  <ignoredErrors>
    <ignoredError sqref="Q23 F23:G23 J23 L23 O23" formulaRange="1"/>
  </ignoredErrors>
  <drawing r:id="rId3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 I M A N A G E ! 4 1 3 8 7 0 5 . 1 < / d o c u m e n t i d >  
     < s e n d e r i d > K I M B E R L Y F < / s e n d e r i d >  
     < s e n d e r e m a i l > K I M B E R L E Y . F O O @ C O M C O M . G O V T . N Z < / s e n d e r e m a i l >  
     < l a s t m o d i f i e d > 2 0 2 1 - 0 7 - 0 8 T 1 4 : 5 4 : 5 0 . 0 0 0 0 0 0 0 + 1 2 : 0 0 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D5760FCC66EC408331373C543E1F33" ma:contentTypeVersion="6" ma:contentTypeDescription="Create a new document." ma:contentTypeScope="" ma:versionID="4837238874acfcdc5ec32ef39cd5f9f1">
  <xsd:schema xmlns:xsd="http://www.w3.org/2001/XMLSchema" xmlns:xs="http://www.w3.org/2001/XMLSchema" xmlns:p="http://schemas.microsoft.com/office/2006/metadata/properties" xmlns:ns2="a60f96b9-269e-470f-b633-968937884264" xmlns:ns3="47fc70db-5a24-4797-9a72-5c23c2c8cecc" targetNamespace="http://schemas.microsoft.com/office/2006/metadata/properties" ma:root="true" ma:fieldsID="1545cba7eccb5987689df636c51046f4" ns2:_="" ns3:_="">
    <xsd:import namespace="a60f96b9-269e-470f-b633-968937884264"/>
    <xsd:import namespace="47fc70db-5a24-4797-9a72-5c23c2c8ce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f96b9-269e-470f-b633-968937884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c70db-5a24-4797-9a72-5c23c2c8ce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3E49EC-CFC7-4246-B51B-96284D457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f96b9-269e-470f-b633-968937884264"/>
    <ds:schemaRef ds:uri="47fc70db-5a24-4797-9a72-5c23c2c8c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4ED9C-16A6-4A11-AABB-3B0F2041E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30607-908D-4B00-B74E-B6AABCA2BF06}">
  <ds:schemaRefs>
    <ds:schemaRef ds:uri="http://purl.org/dc/elements/1.1/"/>
    <ds:schemaRef ds:uri="47fc70db-5a24-4797-9a72-5c23c2c8cecc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60f96b9-269e-470f-b633-96893788426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RP1 Draft Decision Submission</vt:lpstr>
      <vt:lpstr>'RP1 Draft Decision Submission'!Print_Area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2020-02-24T23:14:26Z</dcterms:created>
  <dcterms:modified xsi:type="dcterms:W3CDTF">2021-07-08T02:54:50Z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0x0101004AD5760FCC66EC408331373C543E1F33</vt:lpwstr>
  </property>
  <property fmtid="{D5CDD505-2E9C-101B-9397-08002B2CF9AE}" pid="3" name="Order">
    <vt:r8>1100</vt:r8>
  </property>
  <property fmtid="{D5CDD505-2E9C-101B-9397-08002B2CF9AE}" pid="4" name="xd_ProgID">
    <vt:lpwstr/>
  </property>
  <property fmtid="{D5CDD505-2E9C-101B-9397-08002B2CF9AE}" pid="5" name="_CopySource">
    <vt:lpwstr>https://intranet.chorus.co.nz/activity/RESETRP1Proposal/Regulatory Templates Forecasts/3. Initial Draft/RT01 - forecast expenditure regulatory template.xlsx</vt:lpwstr>
  </property>
  <property fmtid="{D5CDD505-2E9C-101B-9397-08002B2CF9AE}" pid="6" name="TemplateUrl">
    <vt:lpwstr/>
  </property>
  <property fmtid="{D5CDD505-2E9C-101B-9397-08002B2CF9AE}" pid="7" name="CustomUiType">
    <vt:lpwstr>2</vt:lpwstr>
  </property>
  <property fmtid="{D5CDD505-2E9C-101B-9397-08002B2CF9AE}" pid="8" name="_ExtendedDescription">
    <vt:lpwstr/>
  </property>
  <property fmtid="{D5CDD505-2E9C-101B-9397-08002B2CF9AE}" pid="9" name="Project">
    <vt:lpwstr>NA</vt:lpwstr>
  </property>
  <property fmtid="{D5CDD505-2E9C-101B-9397-08002B2CF9AE}" pid="10" name="Topic">
    <vt:lpwstr>NA</vt:lpwstr>
  </property>
  <property fmtid="{D5CDD505-2E9C-101B-9397-08002B2CF9AE}" pid="11" name="Category">
    <vt:lpwstr>NA</vt:lpwstr>
  </property>
  <property fmtid="{D5CDD505-2E9C-101B-9397-08002B2CF9AE}" pid="12" name="Activity">
    <vt:lpwstr>NA</vt:lpwstr>
  </property>
  <property fmtid="{D5CDD505-2E9C-101B-9397-08002B2CF9AE}" pid="13" name="Subactivity">
    <vt:lpwstr>NA</vt:lpwstr>
  </property>
  <property fmtid="{D5CDD505-2E9C-101B-9397-08002B2CF9AE}" pid="14" name="Function">
    <vt:lpwstr>NA</vt:lpwstr>
  </property>
  <property fmtid="{D5CDD505-2E9C-101B-9397-08002B2CF9AE}" pid="15" name="Case">
    <vt:lpwstr>NA</vt:lpwstr>
  </property>
  <property fmtid="{D5CDD505-2E9C-101B-9397-08002B2CF9AE}" pid="16" name="DocumentType">
    <vt:lpwstr>STRATEGY or Planning related</vt:lpwstr>
  </property>
  <property fmtid="{D5CDD505-2E9C-101B-9397-08002B2CF9AE}" pid="17" name="CofWorkbookId">
    <vt:lpwstr>4f7f66c4-3884-42c3-9514-a70176f18e5e</vt:lpwstr>
  </property>
</Properties>
</file>