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165" windowWidth="11115" windowHeight="12405" tabRatio="883"/>
  </bookViews>
  <sheets>
    <sheet name="Cover sheet" sheetId="10" r:id="rId1"/>
    <sheet name="September 2015" sheetId="6" r:id="rId2"/>
  </sheets>
  <calcPr calcId="145621"/>
</workbook>
</file>

<file path=xl/calcChain.xml><?xml version="1.0" encoding="utf-8"?>
<calcChain xmlns="http://schemas.openxmlformats.org/spreadsheetml/2006/main">
  <c r="E40" i="6" l="1"/>
  <c r="E39" i="6"/>
  <c r="E38" i="6"/>
  <c r="E37" i="6"/>
  <c r="E45" i="6" l="1"/>
  <c r="E49" i="6"/>
  <c r="E53" i="6"/>
  <c r="E57" i="6"/>
  <c r="E42" i="6"/>
  <c r="E46" i="6"/>
  <c r="E50" i="6"/>
  <c r="E54" i="6"/>
  <c r="E58" i="6"/>
  <c r="E41" i="6"/>
  <c r="E43" i="6"/>
  <c r="E47" i="6"/>
  <c r="E51" i="6"/>
  <c r="E55" i="6"/>
  <c r="E59" i="6"/>
  <c r="E61" i="6"/>
  <c r="E44" i="6"/>
  <c r="E48" i="6"/>
  <c r="E52" i="6"/>
  <c r="E56" i="6"/>
  <c r="E60" i="6"/>
  <c r="F44" i="6" l="1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43" i="6"/>
  <c r="F42" i="6"/>
  <c r="AZ104" i="6" l="1"/>
  <c r="AX40" i="6" l="1"/>
  <c r="AX78" i="6"/>
  <c r="AX38" i="6"/>
  <c r="AX76" i="6"/>
  <c r="BP79" i="6"/>
  <c r="BP78" i="6"/>
  <c r="BP77" i="6"/>
  <c r="BP37" i="6"/>
  <c r="AX39" i="6" l="1"/>
  <c r="AX42" i="6" s="1"/>
  <c r="AX37" i="6"/>
  <c r="AX79" i="6"/>
  <c r="AX55" i="6"/>
  <c r="AX77" i="6"/>
  <c r="BP76" i="6"/>
  <c r="BP38" i="6"/>
  <c r="BP40" i="6"/>
  <c r="BP39" i="6"/>
  <c r="BP51" i="6" s="1"/>
  <c r="BN101" i="6"/>
  <c r="BN102" i="6"/>
  <c r="AX48" i="6" l="1"/>
  <c r="AX50" i="6"/>
  <c r="AX41" i="6"/>
  <c r="AX53" i="6"/>
  <c r="AX54" i="6"/>
  <c r="AX43" i="6"/>
  <c r="AX59" i="6"/>
  <c r="AX52" i="6"/>
  <c r="AX57" i="6"/>
  <c r="AX58" i="6"/>
  <c r="AX47" i="6"/>
  <c r="AX63" i="6"/>
  <c r="AX56" i="6"/>
  <c r="AX45" i="6"/>
  <c r="AX61" i="6"/>
  <c r="AX46" i="6"/>
  <c r="AX62" i="6"/>
  <c r="AX51" i="6"/>
  <c r="AX44" i="6"/>
  <c r="AX60" i="6"/>
  <c r="AX49" i="6"/>
  <c r="BP63" i="6"/>
  <c r="BP47" i="6"/>
  <c r="BP59" i="6"/>
  <c r="BP43" i="6"/>
  <c r="BP45" i="6"/>
  <c r="BP50" i="6"/>
  <c r="BP56" i="6"/>
  <c r="BP61" i="6"/>
  <c r="BP46" i="6"/>
  <c r="BP52" i="6"/>
  <c r="BP57" i="6"/>
  <c r="BP62" i="6"/>
  <c r="BP42" i="6"/>
  <c r="BP48" i="6"/>
  <c r="BP53" i="6"/>
  <c r="BP58" i="6"/>
  <c r="BP41" i="6"/>
  <c r="BP44" i="6"/>
  <c r="BP49" i="6"/>
  <c r="BP54" i="6"/>
  <c r="BP60" i="6"/>
  <c r="BP55" i="6"/>
  <c r="F40" i="6"/>
  <c r="F39" i="6"/>
  <c r="F38" i="6"/>
  <c r="F37" i="6"/>
  <c r="F66" i="6" l="1"/>
  <c r="D37" i="6"/>
  <c r="D38" i="6"/>
  <c r="D39" i="6"/>
  <c r="D40" i="6"/>
  <c r="D51" i="6" l="1"/>
  <c r="D44" i="6"/>
  <c r="D48" i="6"/>
  <c r="D52" i="6"/>
  <c r="D56" i="6"/>
  <c r="D41" i="6"/>
  <c r="D45" i="6"/>
  <c r="D49" i="6"/>
  <c r="D53" i="6"/>
  <c r="D57" i="6"/>
  <c r="D61" i="6"/>
  <c r="D42" i="6"/>
  <c r="D46" i="6"/>
  <c r="D50" i="6"/>
  <c r="D54" i="6"/>
  <c r="D58" i="6"/>
  <c r="D62" i="6"/>
  <c r="D43" i="6"/>
  <c r="D47" i="6"/>
  <c r="D55" i="6"/>
  <c r="D59" i="6"/>
  <c r="D63" i="6"/>
  <c r="D60" i="6"/>
  <c r="BN79" i="6"/>
  <c r="BN78" i="6"/>
  <c r="BN38" i="6"/>
  <c r="BN76" i="6"/>
  <c r="BN40" i="6" l="1"/>
  <c r="BN77" i="6"/>
  <c r="BN37" i="6"/>
  <c r="BN39" i="6"/>
  <c r="BN45" i="6" l="1"/>
  <c r="BN53" i="6"/>
  <c r="BN43" i="6"/>
  <c r="BN47" i="6"/>
  <c r="BN51" i="6"/>
  <c r="BN55" i="6"/>
  <c r="BN59" i="6"/>
  <c r="BN44" i="6"/>
  <c r="BN48" i="6"/>
  <c r="BN52" i="6"/>
  <c r="BN56" i="6"/>
  <c r="BN60" i="6"/>
  <c r="BN49" i="6"/>
  <c r="BN57" i="6"/>
  <c r="BN61" i="6"/>
  <c r="BN42" i="6"/>
  <c r="BN46" i="6"/>
  <c r="BN50" i="6"/>
  <c r="BN54" i="6"/>
  <c r="BN58" i="6"/>
  <c r="BN41" i="6"/>
  <c r="BF40" i="6"/>
  <c r="BF78" i="6"/>
  <c r="BF38" i="6"/>
  <c r="BF37" i="6"/>
  <c r="BF79" i="6" l="1"/>
  <c r="BF76" i="6"/>
  <c r="BF77" i="6"/>
  <c r="BF39" i="6"/>
  <c r="BF43" i="6" l="1"/>
  <c r="BF47" i="6"/>
  <c r="BF51" i="6"/>
  <c r="BF55" i="6"/>
  <c r="BF59" i="6"/>
  <c r="BF63" i="6"/>
  <c r="BF102" i="6" s="1"/>
  <c r="BF44" i="6"/>
  <c r="BF48" i="6"/>
  <c r="BF52" i="6"/>
  <c r="BF56" i="6"/>
  <c r="BF60" i="6"/>
  <c r="BF41" i="6"/>
  <c r="BF45" i="6"/>
  <c r="BF49" i="6"/>
  <c r="BF53" i="6"/>
  <c r="BF57" i="6"/>
  <c r="BF61" i="6"/>
  <c r="BF42" i="6"/>
  <c r="BF46" i="6"/>
  <c r="BF50" i="6"/>
  <c r="BF54" i="6"/>
  <c r="BF58" i="6"/>
  <c r="BF62" i="6"/>
  <c r="BF101" i="6" s="1"/>
  <c r="AZ79" i="6" l="1"/>
  <c r="AZ78" i="6"/>
  <c r="AZ38" i="6"/>
  <c r="AZ76" i="6"/>
  <c r="L40" i="6"/>
  <c r="L39" i="6"/>
  <c r="L38" i="6"/>
  <c r="L37" i="6"/>
  <c r="AZ77" i="6" l="1"/>
  <c r="AZ37" i="6"/>
  <c r="AZ40" i="6"/>
  <c r="AZ39" i="6"/>
  <c r="L44" i="6"/>
  <c r="L47" i="6"/>
  <c r="L63" i="6"/>
  <c r="L51" i="6"/>
  <c r="L55" i="6"/>
  <c r="L43" i="6"/>
  <c r="L59" i="6"/>
  <c r="L62" i="6"/>
  <c r="L58" i="6"/>
  <c r="L54" i="6"/>
  <c r="L50" i="6"/>
  <c r="L46" i="6"/>
  <c r="L42" i="6"/>
  <c r="L61" i="6"/>
  <c r="L57" i="6"/>
  <c r="L53" i="6"/>
  <c r="L49" i="6"/>
  <c r="L45" i="6"/>
  <c r="L41" i="6"/>
  <c r="L60" i="6"/>
  <c r="L56" i="6"/>
  <c r="L52" i="6"/>
  <c r="L48" i="6"/>
  <c r="AZ43" i="6" l="1"/>
  <c r="AZ47" i="6"/>
  <c r="AZ51" i="6"/>
  <c r="AZ55" i="6"/>
  <c r="AZ59" i="6"/>
  <c r="AZ63" i="6"/>
  <c r="AZ44" i="6"/>
  <c r="AZ48" i="6"/>
  <c r="AZ52" i="6"/>
  <c r="AZ56" i="6"/>
  <c r="AZ60" i="6"/>
  <c r="AZ41" i="6"/>
  <c r="AZ45" i="6"/>
  <c r="AZ49" i="6"/>
  <c r="AZ53" i="6"/>
  <c r="AZ57" i="6"/>
  <c r="AZ61" i="6"/>
  <c r="AZ42" i="6"/>
  <c r="AZ46" i="6"/>
  <c r="AZ50" i="6"/>
  <c r="AZ54" i="6"/>
  <c r="AZ58" i="6"/>
  <c r="AZ62" i="6"/>
  <c r="L66" i="6"/>
  <c r="BT78" i="6" l="1"/>
  <c r="BR78" i="6"/>
  <c r="BQ78" i="6"/>
  <c r="BO78" i="6"/>
  <c r="BL78" i="6"/>
  <c r="BK78" i="6"/>
  <c r="BJ39" i="6"/>
  <c r="BH39" i="6"/>
  <c r="BG78" i="6"/>
  <c r="BE78" i="6"/>
  <c r="BC78" i="6"/>
  <c r="BB78" i="6"/>
  <c r="BA78" i="6"/>
  <c r="AW78" i="6"/>
  <c r="AV39" i="6"/>
  <c r="AU78" i="6"/>
  <c r="AS39" i="6"/>
  <c r="AR78" i="6"/>
  <c r="AQ39" i="6"/>
  <c r="AO39" i="6"/>
  <c r="AN39" i="6"/>
  <c r="AM78" i="6"/>
  <c r="AK78" i="6"/>
  <c r="AJ39" i="6"/>
  <c r="AI39" i="6"/>
  <c r="AG78" i="6"/>
  <c r="AF39" i="6"/>
  <c r="AE39" i="6"/>
  <c r="AC39" i="6"/>
  <c r="AB78" i="6"/>
  <c r="AA39" i="6"/>
  <c r="Y39" i="6"/>
  <c r="X39" i="6"/>
  <c r="W78" i="6"/>
  <c r="U78" i="6"/>
  <c r="T39" i="6"/>
  <c r="S39" i="6"/>
  <c r="Q78" i="6"/>
  <c r="P39" i="6"/>
  <c r="O78" i="6"/>
  <c r="O9" i="6"/>
  <c r="O39" i="6" s="1"/>
  <c r="A39" i="6"/>
  <c r="K39" i="6"/>
  <c r="J39" i="6"/>
  <c r="I39" i="6"/>
  <c r="H39" i="6"/>
  <c r="G39" i="6"/>
  <c r="C39" i="6"/>
  <c r="B39" i="6"/>
  <c r="B41" i="6" l="1"/>
  <c r="C43" i="6"/>
  <c r="AR39" i="6"/>
  <c r="AR60" i="6" s="1"/>
  <c r="BJ78" i="6"/>
  <c r="BK39" i="6"/>
  <c r="BK59" i="6" s="1"/>
  <c r="BK98" i="6" s="1"/>
  <c r="AF78" i="6"/>
  <c r="BG39" i="6"/>
  <c r="BG59" i="6" s="1"/>
  <c r="BG98" i="6" s="1"/>
  <c r="AV78" i="6"/>
  <c r="T78" i="6"/>
  <c r="BB39" i="6"/>
  <c r="BB59" i="6" s="1"/>
  <c r="BB98" i="6" s="1"/>
  <c r="AB39" i="6"/>
  <c r="AB60" i="6" s="1"/>
  <c r="AQ78" i="6"/>
  <c r="P78" i="6"/>
  <c r="BQ39" i="6"/>
  <c r="BQ59" i="6" s="1"/>
  <c r="BQ98" i="6" s="1"/>
  <c r="AJ78" i="6"/>
  <c r="BH59" i="6"/>
  <c r="BH60" i="6"/>
  <c r="Y59" i="6"/>
  <c r="Y60" i="6"/>
  <c r="AC60" i="6"/>
  <c r="AC59" i="6"/>
  <c r="AO59" i="6"/>
  <c r="AO60" i="6"/>
  <c r="AS60" i="6"/>
  <c r="AS59" i="6"/>
  <c r="BQ60" i="6"/>
  <c r="BQ99" i="6" s="1"/>
  <c r="BG60" i="6"/>
  <c r="BG99" i="6" s="1"/>
  <c r="AV60" i="6"/>
  <c r="AV59" i="6"/>
  <c r="AG39" i="6"/>
  <c r="U39" i="6"/>
  <c r="K41" i="6"/>
  <c r="BL39" i="6"/>
  <c r="BC39" i="6"/>
  <c r="AF60" i="6"/>
  <c r="AF99" i="6" s="1"/>
  <c r="AF59" i="6"/>
  <c r="AF98" i="6" s="1"/>
  <c r="Q39" i="6"/>
  <c r="BH78" i="6"/>
  <c r="S59" i="6"/>
  <c r="S60" i="6"/>
  <c r="AA59" i="6"/>
  <c r="AA98" i="6" s="1"/>
  <c r="AA60" i="6"/>
  <c r="AA99" i="6" s="1"/>
  <c r="AE59" i="6"/>
  <c r="AE60" i="6"/>
  <c r="AI59" i="6"/>
  <c r="AI60" i="6"/>
  <c r="AQ59" i="6"/>
  <c r="AQ60" i="6"/>
  <c r="BJ59" i="6"/>
  <c r="BJ98" i="6" s="1"/>
  <c r="BJ60" i="6"/>
  <c r="BJ99" i="6" s="1"/>
  <c r="AM39" i="6"/>
  <c r="P60" i="6"/>
  <c r="P99" i="6" s="1"/>
  <c r="P59" i="6"/>
  <c r="P98" i="6" s="1"/>
  <c r="AO78" i="6"/>
  <c r="AA78" i="6"/>
  <c r="T59" i="6"/>
  <c r="T60" i="6"/>
  <c r="X60" i="6"/>
  <c r="X59" i="6"/>
  <c r="AJ59" i="6"/>
  <c r="AJ98" i="6" s="1"/>
  <c r="AJ60" i="6"/>
  <c r="AJ99" i="6" s="1"/>
  <c r="AN60" i="6"/>
  <c r="AN59" i="6"/>
  <c r="BR39" i="6"/>
  <c r="AW39" i="6"/>
  <c r="AK39" i="6"/>
  <c r="W39" i="6"/>
  <c r="Y78" i="6"/>
  <c r="J60" i="6"/>
  <c r="J43" i="6"/>
  <c r="J42" i="6"/>
  <c r="R78" i="6"/>
  <c r="R39" i="6"/>
  <c r="V78" i="6"/>
  <c r="V39" i="6"/>
  <c r="Z78" i="6"/>
  <c r="Z39" i="6"/>
  <c r="AD78" i="6"/>
  <c r="AD39" i="6"/>
  <c r="AH78" i="6"/>
  <c r="AH39" i="6"/>
  <c r="AL78" i="6"/>
  <c r="AL39" i="6"/>
  <c r="AP78" i="6"/>
  <c r="AP39" i="6"/>
  <c r="AP41" i="6" s="1"/>
  <c r="AP80" i="6" s="1"/>
  <c r="AT78" i="6"/>
  <c r="AT39" i="6"/>
  <c r="AY78" i="6"/>
  <c r="AY39" i="6"/>
  <c r="BD78" i="6"/>
  <c r="BD39" i="6"/>
  <c r="BI78" i="6"/>
  <c r="BI39" i="6"/>
  <c r="BM78" i="6"/>
  <c r="BM39" i="6"/>
  <c r="BS78" i="6"/>
  <c r="BS39" i="6"/>
  <c r="AE78" i="6"/>
  <c r="BT39" i="6"/>
  <c r="BO39" i="6"/>
  <c r="BE39" i="6"/>
  <c r="BA39" i="6"/>
  <c r="AU39" i="6"/>
  <c r="AS78" i="6"/>
  <c r="AN78" i="6"/>
  <c r="AI78" i="6"/>
  <c r="AC78" i="6"/>
  <c r="X78" i="6"/>
  <c r="S78" i="6"/>
  <c r="B42" i="6"/>
  <c r="J41" i="6"/>
  <c r="B43" i="6"/>
  <c r="I43" i="6"/>
  <c r="I42" i="6"/>
  <c r="I41" i="6"/>
  <c r="C41" i="6"/>
  <c r="C42" i="6"/>
  <c r="H43" i="6"/>
  <c r="H42" i="6"/>
  <c r="H41" i="6"/>
  <c r="K43" i="6"/>
  <c r="G43" i="6"/>
  <c r="K42" i="6"/>
  <c r="G42" i="6"/>
  <c r="G41" i="6"/>
  <c r="BT40" i="6"/>
  <c r="BT38" i="6"/>
  <c r="BT37" i="6"/>
  <c r="BS79" i="6"/>
  <c r="BS38" i="6"/>
  <c r="BS76" i="6"/>
  <c r="BR40" i="6"/>
  <c r="BR77" i="6"/>
  <c r="BR37" i="6"/>
  <c r="BQ79" i="6"/>
  <c r="BQ38" i="6"/>
  <c r="BQ76" i="6"/>
  <c r="BO40" i="6"/>
  <c r="BO77" i="6"/>
  <c r="BO37" i="6"/>
  <c r="BM79" i="6"/>
  <c r="BM38" i="6"/>
  <c r="BM76" i="6"/>
  <c r="BL40" i="6"/>
  <c r="BL77" i="6"/>
  <c r="BL37" i="6"/>
  <c r="BK79" i="6"/>
  <c r="BK38" i="6"/>
  <c r="BK76" i="6"/>
  <c r="BJ40" i="6"/>
  <c r="BJ77" i="6"/>
  <c r="BJ37" i="6"/>
  <c r="BI79" i="6"/>
  <c r="BI38" i="6"/>
  <c r="BI76" i="6"/>
  <c r="BH40" i="6"/>
  <c r="BH77" i="6"/>
  <c r="BH37" i="6"/>
  <c r="BG40" i="6"/>
  <c r="BG38" i="6"/>
  <c r="BG76" i="6"/>
  <c r="BE40" i="6"/>
  <c r="BE77" i="6"/>
  <c r="BE37" i="6"/>
  <c r="BD79" i="6"/>
  <c r="BD38" i="6"/>
  <c r="BD37" i="6"/>
  <c r="BC40" i="6"/>
  <c r="BC77" i="6"/>
  <c r="BC37" i="6"/>
  <c r="BB79" i="6"/>
  <c r="BB38" i="6"/>
  <c r="BB76" i="6"/>
  <c r="BA40" i="6"/>
  <c r="BA77" i="6"/>
  <c r="BA37" i="6"/>
  <c r="AY79" i="6"/>
  <c r="AY38" i="6"/>
  <c r="AY37" i="6"/>
  <c r="AW40" i="6"/>
  <c r="AW77" i="6"/>
  <c r="AW37" i="6"/>
  <c r="AV79" i="6"/>
  <c r="AV38" i="6"/>
  <c r="AV76" i="6"/>
  <c r="AU40" i="6"/>
  <c r="AU38" i="6"/>
  <c r="AU37" i="6"/>
  <c r="AT79" i="6"/>
  <c r="AT38" i="6"/>
  <c r="AT37" i="6"/>
  <c r="AS40" i="6"/>
  <c r="AS77" i="6"/>
  <c r="AS37" i="6"/>
  <c r="AR79" i="6"/>
  <c r="AR38" i="6"/>
  <c r="AR76" i="6"/>
  <c r="AQ40" i="6"/>
  <c r="AQ38" i="6"/>
  <c r="AQ37" i="6"/>
  <c r="AP79" i="6"/>
  <c r="AP38" i="6"/>
  <c r="AP37" i="6"/>
  <c r="AO40" i="6"/>
  <c r="AO77" i="6"/>
  <c r="AO37" i="6"/>
  <c r="AN40" i="6"/>
  <c r="AN38" i="6"/>
  <c r="AN76" i="6"/>
  <c r="AM40" i="6"/>
  <c r="AM38" i="6"/>
  <c r="AM37" i="6"/>
  <c r="AL79" i="6"/>
  <c r="AL38" i="6"/>
  <c r="AL37" i="6"/>
  <c r="AK40" i="6"/>
  <c r="AK77" i="6"/>
  <c r="AK37" i="6"/>
  <c r="AJ40" i="6"/>
  <c r="AJ38" i="6"/>
  <c r="AJ76" i="6"/>
  <c r="AI40" i="6"/>
  <c r="AI38" i="6"/>
  <c r="AI37" i="6"/>
  <c r="AH79" i="6"/>
  <c r="AH38" i="6"/>
  <c r="AH37" i="6"/>
  <c r="AG40" i="6"/>
  <c r="AG77" i="6"/>
  <c r="AG37" i="6"/>
  <c r="AF40" i="6"/>
  <c r="AF38" i="6"/>
  <c r="AF76" i="6"/>
  <c r="AE40" i="6"/>
  <c r="AE38" i="6"/>
  <c r="AE37" i="6"/>
  <c r="AD79" i="6"/>
  <c r="AD38" i="6"/>
  <c r="AD37" i="6"/>
  <c r="AC40" i="6"/>
  <c r="AC77" i="6"/>
  <c r="AC37" i="6"/>
  <c r="AB40" i="6"/>
  <c r="AB38" i="6"/>
  <c r="AB76" i="6"/>
  <c r="AA40" i="6"/>
  <c r="AA38" i="6"/>
  <c r="AA37" i="6"/>
  <c r="Z79" i="6"/>
  <c r="Z38" i="6"/>
  <c r="Z37" i="6"/>
  <c r="Y40" i="6"/>
  <c r="Y77" i="6"/>
  <c r="Y37" i="6"/>
  <c r="X40" i="6"/>
  <c r="X38" i="6"/>
  <c r="X76" i="6"/>
  <c r="W40" i="6"/>
  <c r="W38" i="6"/>
  <c r="W37" i="6"/>
  <c r="V79" i="6"/>
  <c r="V38" i="6"/>
  <c r="V37" i="6"/>
  <c r="U40" i="6"/>
  <c r="U77" i="6"/>
  <c r="U37" i="6"/>
  <c r="T40" i="6"/>
  <c r="T38" i="6"/>
  <c r="T76" i="6"/>
  <c r="S40" i="6"/>
  <c r="S38" i="6"/>
  <c r="S37" i="6"/>
  <c r="R79" i="6"/>
  <c r="R38" i="6"/>
  <c r="R37" i="6"/>
  <c r="Q40" i="6"/>
  <c r="Q77" i="6"/>
  <c r="Q37" i="6"/>
  <c r="P40" i="6"/>
  <c r="P38" i="6"/>
  <c r="AR59" i="6" l="1"/>
  <c r="BK60" i="6"/>
  <c r="BK99" i="6" s="1"/>
  <c r="AB59" i="6"/>
  <c r="BB60" i="6"/>
  <c r="BB99" i="6" s="1"/>
  <c r="BA59" i="6"/>
  <c r="BA60" i="6"/>
  <c r="AW60" i="6"/>
  <c r="AW59" i="6"/>
  <c r="AM59" i="6"/>
  <c r="AM60" i="6"/>
  <c r="BL60" i="6"/>
  <c r="BL59" i="6"/>
  <c r="BE59" i="6"/>
  <c r="BE60" i="6"/>
  <c r="BM59" i="6"/>
  <c r="BM60" i="6"/>
  <c r="BD60" i="6"/>
  <c r="BD99" i="6" s="1"/>
  <c r="BD59" i="6"/>
  <c r="BD98" i="6" s="1"/>
  <c r="AT59" i="6"/>
  <c r="AT60" i="6"/>
  <c r="AL60" i="6"/>
  <c r="AL59" i="6"/>
  <c r="AD59" i="6"/>
  <c r="AD60" i="6"/>
  <c r="V60" i="6"/>
  <c r="V99" i="6" s="1"/>
  <c r="V59" i="6"/>
  <c r="V98" i="6" s="1"/>
  <c r="BR60" i="6"/>
  <c r="BR59" i="6"/>
  <c r="BO59" i="6"/>
  <c r="BO60" i="6"/>
  <c r="W59" i="6"/>
  <c r="W60" i="6"/>
  <c r="Q60" i="6"/>
  <c r="Q59" i="6"/>
  <c r="U60" i="6"/>
  <c r="U59" i="6"/>
  <c r="AU59" i="6"/>
  <c r="AU60" i="6"/>
  <c r="BT59" i="6"/>
  <c r="BT60" i="6"/>
  <c r="BS60" i="6"/>
  <c r="BS59" i="6"/>
  <c r="BI60" i="6"/>
  <c r="BI99" i="6" s="1"/>
  <c r="BI59" i="6"/>
  <c r="BI98" i="6" s="1"/>
  <c r="AY60" i="6"/>
  <c r="AY59" i="6"/>
  <c r="AP60" i="6"/>
  <c r="AP99" i="6" s="1"/>
  <c r="AP59" i="6"/>
  <c r="AP98" i="6" s="1"/>
  <c r="AH60" i="6"/>
  <c r="AH59" i="6"/>
  <c r="Z60" i="6"/>
  <c r="Z59" i="6"/>
  <c r="R60" i="6"/>
  <c r="R59" i="6"/>
  <c r="AK60" i="6"/>
  <c r="AK59" i="6"/>
  <c r="BC60" i="6"/>
  <c r="BC99" i="6" s="1"/>
  <c r="BC59" i="6"/>
  <c r="BC98" i="6" s="1"/>
  <c r="AG60" i="6"/>
  <c r="AG99" i="6" s="1"/>
  <c r="AG59" i="6"/>
  <c r="AG98" i="6" s="1"/>
  <c r="BQ40" i="6"/>
  <c r="AR40" i="6"/>
  <c r="BS37" i="6"/>
  <c r="BG79" i="6"/>
  <c r="BK40" i="6"/>
  <c r="BO38" i="6"/>
  <c r="BM37" i="6"/>
  <c r="BT77" i="6"/>
  <c r="BB40" i="6"/>
  <c r="BJ38" i="6"/>
  <c r="BI37" i="6"/>
  <c r="AV40" i="6"/>
  <c r="BE38" i="6"/>
  <c r="BA38" i="6"/>
  <c r="BS40" i="6"/>
  <c r="BM40" i="6"/>
  <c r="BI40" i="6"/>
  <c r="BD40" i="6"/>
  <c r="AY40" i="6"/>
  <c r="AT40" i="6"/>
  <c r="AP40" i="6"/>
  <c r="AL40" i="6"/>
  <c r="AH40" i="6"/>
  <c r="AD40" i="6"/>
  <c r="Z40" i="6"/>
  <c r="V40" i="6"/>
  <c r="R40" i="6"/>
  <c r="BR38" i="6"/>
  <c r="BL38" i="6"/>
  <c r="BH38" i="6"/>
  <c r="BC38" i="6"/>
  <c r="AW38" i="6"/>
  <c r="AS38" i="6"/>
  <c r="AO38" i="6"/>
  <c r="AK38" i="6"/>
  <c r="AG38" i="6"/>
  <c r="AC38" i="6"/>
  <c r="Y38" i="6"/>
  <c r="U38" i="6"/>
  <c r="Q38" i="6"/>
  <c r="BQ37" i="6"/>
  <c r="BK37" i="6"/>
  <c r="BG37" i="6"/>
  <c r="BB37" i="6"/>
  <c r="AV37" i="6"/>
  <c r="AR37" i="6"/>
  <c r="AN37" i="6"/>
  <c r="AJ37" i="6"/>
  <c r="AF37" i="6"/>
  <c r="AB37" i="6"/>
  <c r="X37" i="6"/>
  <c r="T37" i="6"/>
  <c r="P79" i="6"/>
  <c r="BR79" i="6"/>
  <c r="BL79" i="6"/>
  <c r="BH79" i="6"/>
  <c r="BC79" i="6"/>
  <c r="AW79" i="6"/>
  <c r="AS79" i="6"/>
  <c r="AO79" i="6"/>
  <c r="AK79" i="6"/>
  <c r="AG79" i="6"/>
  <c r="AC79" i="6"/>
  <c r="Y79" i="6"/>
  <c r="U79" i="6"/>
  <c r="Q79" i="6"/>
  <c r="BQ77" i="6"/>
  <c r="BK77" i="6"/>
  <c r="BG77" i="6"/>
  <c r="BB77" i="6"/>
  <c r="AV77" i="6"/>
  <c r="AR77" i="6"/>
  <c r="AN77" i="6"/>
  <c r="AJ77" i="6"/>
  <c r="AF77" i="6"/>
  <c r="AB77" i="6"/>
  <c r="X77" i="6"/>
  <c r="T77" i="6"/>
  <c r="BT76" i="6"/>
  <c r="BO76" i="6"/>
  <c r="BJ76" i="6"/>
  <c r="BE76" i="6"/>
  <c r="BA76" i="6"/>
  <c r="AU76" i="6"/>
  <c r="AQ76" i="6"/>
  <c r="AM76" i="6"/>
  <c r="AI76" i="6"/>
  <c r="AE76" i="6"/>
  <c r="AA76" i="6"/>
  <c r="W76" i="6"/>
  <c r="S76" i="6"/>
  <c r="P77" i="6"/>
  <c r="AN79" i="6"/>
  <c r="AJ79" i="6"/>
  <c r="AF79" i="6"/>
  <c r="AB79" i="6"/>
  <c r="X79" i="6"/>
  <c r="T79" i="6"/>
  <c r="AU77" i="6"/>
  <c r="AQ77" i="6"/>
  <c r="AM77" i="6"/>
  <c r="AI77" i="6"/>
  <c r="AE77" i="6"/>
  <c r="AA77" i="6"/>
  <c r="W77" i="6"/>
  <c r="S77" i="6"/>
  <c r="BD76" i="6"/>
  <c r="AY76" i="6"/>
  <c r="AT76" i="6"/>
  <c r="AP76" i="6"/>
  <c r="AL76" i="6"/>
  <c r="AH76" i="6"/>
  <c r="AD76" i="6"/>
  <c r="Z76" i="6"/>
  <c r="V76" i="6"/>
  <c r="R76" i="6"/>
  <c r="BT79" i="6"/>
  <c r="BO79" i="6"/>
  <c r="BJ79" i="6"/>
  <c r="BE79" i="6"/>
  <c r="BA79" i="6"/>
  <c r="AU79" i="6"/>
  <c r="AQ79" i="6"/>
  <c r="AM79" i="6"/>
  <c r="AI79" i="6"/>
  <c r="AE79" i="6"/>
  <c r="AA79" i="6"/>
  <c r="W79" i="6"/>
  <c r="S79" i="6"/>
  <c r="BS77" i="6"/>
  <c r="BM77" i="6"/>
  <c r="BI77" i="6"/>
  <c r="BD77" i="6"/>
  <c r="AY77" i="6"/>
  <c r="AT77" i="6"/>
  <c r="AP77" i="6"/>
  <c r="AL77" i="6"/>
  <c r="AH77" i="6"/>
  <c r="AD77" i="6"/>
  <c r="Z77" i="6"/>
  <c r="V77" i="6"/>
  <c r="R77" i="6"/>
  <c r="BR76" i="6"/>
  <c r="BL76" i="6"/>
  <c r="BH76" i="6"/>
  <c r="BC76" i="6"/>
  <c r="AW76" i="6"/>
  <c r="AS76" i="6"/>
  <c r="AO76" i="6"/>
  <c r="AK76" i="6"/>
  <c r="AG76" i="6"/>
  <c r="AC76" i="6"/>
  <c r="Y76" i="6"/>
  <c r="U76" i="6"/>
  <c r="Q76" i="6"/>
  <c r="O77" i="6"/>
  <c r="O79" i="6"/>
  <c r="O76" i="6"/>
  <c r="A38" i="6"/>
  <c r="A40" i="6"/>
  <c r="A37" i="6"/>
  <c r="O8" i="6"/>
  <c r="O38" i="6" s="1"/>
  <c r="O10" i="6"/>
  <c r="O40" i="6" s="1"/>
  <c r="O7" i="6"/>
  <c r="O37" i="6" s="1"/>
  <c r="I38" i="6"/>
  <c r="K40" i="6"/>
  <c r="K38" i="6"/>
  <c r="K37" i="6"/>
  <c r="J40" i="6"/>
  <c r="J38" i="6"/>
  <c r="J37" i="6"/>
  <c r="I40" i="6"/>
  <c r="I37" i="6"/>
  <c r="H40" i="6"/>
  <c r="H38" i="6"/>
  <c r="H37" i="6"/>
  <c r="G40" i="6"/>
  <c r="G38" i="6"/>
  <c r="G37" i="6"/>
  <c r="C40" i="6"/>
  <c r="C38" i="6"/>
  <c r="C37" i="6"/>
  <c r="B40" i="6"/>
  <c r="B38" i="6"/>
  <c r="B37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O101" i="6"/>
  <c r="O102" i="6"/>
  <c r="AX82" i="6" l="1"/>
  <c r="BP80" i="6"/>
  <c r="AX81" i="6"/>
  <c r="AX80" i="6"/>
  <c r="BP82" i="6"/>
  <c r="BP81" i="6"/>
  <c r="BF80" i="6"/>
  <c r="BN80" i="6"/>
  <c r="BF82" i="6"/>
  <c r="BF81" i="6"/>
  <c r="BN81" i="6"/>
  <c r="BN82" i="6"/>
  <c r="BA104" i="6" l="1"/>
  <c r="AO104" i="6"/>
  <c r="P76" i="6"/>
  <c r="P37" i="6"/>
  <c r="K63" i="6"/>
  <c r="BP102" i="6" s="1"/>
  <c r="I63" i="6"/>
  <c r="H63" i="6"/>
  <c r="G63" i="6"/>
  <c r="C63" i="6"/>
  <c r="K62" i="6"/>
  <c r="BP101" i="6" s="1"/>
  <c r="J63" i="6"/>
  <c r="I62" i="6"/>
  <c r="H62" i="6"/>
  <c r="G62" i="6"/>
  <c r="C62" i="6"/>
  <c r="BT63" i="6"/>
  <c r="BS63" i="6"/>
  <c r="BR63" i="6"/>
  <c r="BR102" i="6" s="1"/>
  <c r="BQ63" i="6"/>
  <c r="BQ102" i="6" s="1"/>
  <c r="BO63" i="6"/>
  <c r="BM63" i="6"/>
  <c r="BL63" i="6"/>
  <c r="BL102" i="6" s="1"/>
  <c r="BK63" i="6"/>
  <c r="BK102" i="6" s="1"/>
  <c r="BJ63" i="6"/>
  <c r="BJ102" i="6" s="1"/>
  <c r="BH63" i="6"/>
  <c r="BH102" i="6" s="1"/>
  <c r="BE63" i="6"/>
  <c r="BD63" i="6"/>
  <c r="BD102" i="6" s="1"/>
  <c r="BC63" i="6"/>
  <c r="BC102" i="6" s="1"/>
  <c r="BB63" i="6"/>
  <c r="BB102" i="6" s="1"/>
  <c r="BA63" i="6"/>
  <c r="AY63" i="6"/>
  <c r="AW63" i="6"/>
  <c r="AV63" i="6"/>
  <c r="AU63" i="6"/>
  <c r="AT63" i="6"/>
  <c r="AS63" i="6"/>
  <c r="AS102" i="6" s="1"/>
  <c r="AR63" i="6"/>
  <c r="AQ63" i="6"/>
  <c r="AQ102" i="6" s="1"/>
  <c r="AP63" i="6"/>
  <c r="AP102" i="6" s="1"/>
  <c r="AO63" i="6"/>
  <c r="AN63" i="6"/>
  <c r="AM63" i="6"/>
  <c r="AL63" i="6"/>
  <c r="AK63" i="6"/>
  <c r="AK102" i="6" s="1"/>
  <c r="AI63" i="6"/>
  <c r="AH63" i="6"/>
  <c r="AE63" i="6"/>
  <c r="AE102" i="6" s="1"/>
  <c r="AD63" i="6"/>
  <c r="AC63" i="6"/>
  <c r="AB63" i="6"/>
  <c r="AB102" i="6" s="1"/>
  <c r="Z63" i="6"/>
  <c r="Y63" i="6"/>
  <c r="X63" i="6"/>
  <c r="W63" i="6"/>
  <c r="W102" i="6" s="1"/>
  <c r="V63" i="6"/>
  <c r="V102" i="6" s="1"/>
  <c r="U63" i="6"/>
  <c r="T63" i="6"/>
  <c r="S63" i="6"/>
  <c r="S102" i="6" s="1"/>
  <c r="R63" i="6"/>
  <c r="R102" i="6" s="1"/>
  <c r="Q63" i="6"/>
  <c r="Q102" i="6" s="1"/>
  <c r="P63" i="6"/>
  <c r="P102" i="6" s="1"/>
  <c r="K61" i="6"/>
  <c r="J62" i="6"/>
  <c r="I61" i="6"/>
  <c r="H61" i="6"/>
  <c r="G61" i="6"/>
  <c r="C61" i="6"/>
  <c r="O31" i="6"/>
  <c r="BT62" i="6"/>
  <c r="BS62" i="6"/>
  <c r="BR62" i="6"/>
  <c r="BR101" i="6" s="1"/>
  <c r="BQ62" i="6"/>
  <c r="BQ101" i="6" s="1"/>
  <c r="BO62" i="6"/>
  <c r="BM62" i="6"/>
  <c r="BL62" i="6"/>
  <c r="BL101" i="6" s="1"/>
  <c r="BK62" i="6"/>
  <c r="BK101" i="6" s="1"/>
  <c r="BJ62" i="6"/>
  <c r="BJ101" i="6" s="1"/>
  <c r="BH62" i="6"/>
  <c r="BH101" i="6" s="1"/>
  <c r="BE62" i="6"/>
  <c r="BD62" i="6"/>
  <c r="BD101" i="6" s="1"/>
  <c r="BC62" i="6"/>
  <c r="BC101" i="6" s="1"/>
  <c r="BB62" i="6"/>
  <c r="BB101" i="6" s="1"/>
  <c r="BA62" i="6"/>
  <c r="AY62" i="6"/>
  <c r="AW62" i="6"/>
  <c r="AV62" i="6"/>
  <c r="AU62" i="6"/>
  <c r="AT62" i="6"/>
  <c r="AS62" i="6"/>
  <c r="AS101" i="6" s="1"/>
  <c r="AR62" i="6"/>
  <c r="AQ62" i="6"/>
  <c r="AQ101" i="6" s="1"/>
  <c r="AP62" i="6"/>
  <c r="AP101" i="6" s="1"/>
  <c r="AO62" i="6"/>
  <c r="AN62" i="6"/>
  <c r="AM62" i="6"/>
  <c r="AL62" i="6"/>
  <c r="AK62" i="6"/>
  <c r="AK101" i="6" s="1"/>
  <c r="AI62" i="6"/>
  <c r="AH62" i="6"/>
  <c r="AE62" i="6"/>
  <c r="AE101" i="6" s="1"/>
  <c r="AD62" i="6"/>
  <c r="AC62" i="6"/>
  <c r="AB62" i="6"/>
  <c r="AB101" i="6" s="1"/>
  <c r="Z62" i="6"/>
  <c r="Y62" i="6"/>
  <c r="X62" i="6"/>
  <c r="W62" i="6"/>
  <c r="W101" i="6" s="1"/>
  <c r="V62" i="6"/>
  <c r="V101" i="6" s="1"/>
  <c r="U62" i="6"/>
  <c r="T62" i="6"/>
  <c r="S62" i="6"/>
  <c r="S101" i="6" s="1"/>
  <c r="R62" i="6"/>
  <c r="R101" i="6" s="1"/>
  <c r="Q62" i="6"/>
  <c r="Q101" i="6" s="1"/>
  <c r="P62" i="6"/>
  <c r="P101" i="6" s="1"/>
  <c r="K60" i="6"/>
  <c r="J61" i="6"/>
  <c r="I60" i="6"/>
  <c r="H60" i="6"/>
  <c r="G60" i="6"/>
  <c r="C60" i="6"/>
  <c r="O30" i="6"/>
  <c r="BT61" i="6"/>
  <c r="BS61" i="6"/>
  <c r="BR61" i="6"/>
  <c r="BQ61" i="6"/>
  <c r="BQ100" i="6" s="1"/>
  <c r="BO61" i="6"/>
  <c r="BM61" i="6"/>
  <c r="BL61" i="6"/>
  <c r="BK61" i="6"/>
  <c r="BK100" i="6" s="1"/>
  <c r="BJ61" i="6"/>
  <c r="BJ100" i="6" s="1"/>
  <c r="BH61" i="6"/>
  <c r="BE61" i="6"/>
  <c r="BD61" i="6"/>
  <c r="BD100" i="6" s="1"/>
  <c r="BC61" i="6"/>
  <c r="BC100" i="6" s="1"/>
  <c r="BB61" i="6"/>
  <c r="BB100" i="6" s="1"/>
  <c r="BA61" i="6"/>
  <c r="AY61" i="6"/>
  <c r="AW61" i="6"/>
  <c r="AV61" i="6"/>
  <c r="AU61" i="6"/>
  <c r="AT61" i="6"/>
  <c r="AS61" i="6"/>
  <c r="AR61" i="6"/>
  <c r="AQ61" i="6"/>
  <c r="AP61" i="6"/>
  <c r="AP100" i="6" s="1"/>
  <c r="AO61" i="6"/>
  <c r="AN61" i="6"/>
  <c r="AM61" i="6"/>
  <c r="AL61" i="6"/>
  <c r="AK61" i="6"/>
  <c r="AI61" i="6"/>
  <c r="AH61" i="6"/>
  <c r="AE61" i="6"/>
  <c r="AD61" i="6"/>
  <c r="AC61" i="6"/>
  <c r="AB61" i="6"/>
  <c r="Z61" i="6"/>
  <c r="Y61" i="6"/>
  <c r="X61" i="6"/>
  <c r="W61" i="6"/>
  <c r="V61" i="6"/>
  <c r="V100" i="6" s="1"/>
  <c r="U61" i="6"/>
  <c r="T61" i="6"/>
  <c r="S61" i="6"/>
  <c r="R61" i="6"/>
  <c r="Q61" i="6"/>
  <c r="P61" i="6"/>
  <c r="P100" i="6" s="1"/>
  <c r="K59" i="6"/>
  <c r="J59" i="6"/>
  <c r="I59" i="6"/>
  <c r="H59" i="6"/>
  <c r="G59" i="6"/>
  <c r="C59" i="6"/>
  <c r="O29" i="6"/>
  <c r="BT58" i="6"/>
  <c r="BS58" i="6"/>
  <c r="BR58" i="6"/>
  <c r="BQ58" i="6"/>
  <c r="BQ97" i="6" s="1"/>
  <c r="BO58" i="6"/>
  <c r="BM58" i="6"/>
  <c r="BL58" i="6"/>
  <c r="BK58" i="6"/>
  <c r="BK97" i="6" s="1"/>
  <c r="BJ58" i="6"/>
  <c r="BJ97" i="6" s="1"/>
  <c r="BH58" i="6"/>
  <c r="BE58" i="6"/>
  <c r="BD58" i="6"/>
  <c r="BD97" i="6" s="1"/>
  <c r="BC58" i="6"/>
  <c r="BC97" i="6" s="1"/>
  <c r="BB58" i="6"/>
  <c r="BB97" i="6" s="1"/>
  <c r="BA58" i="6"/>
  <c r="AY58" i="6"/>
  <c r="AW58" i="6"/>
  <c r="AV58" i="6"/>
  <c r="AU58" i="6"/>
  <c r="AT58" i="6"/>
  <c r="AS58" i="6"/>
  <c r="AR58" i="6"/>
  <c r="AQ58" i="6"/>
  <c r="AP58" i="6"/>
  <c r="AP97" i="6" s="1"/>
  <c r="AO58" i="6"/>
  <c r="AN58" i="6"/>
  <c r="AM58" i="6"/>
  <c r="AL58" i="6"/>
  <c r="AK58" i="6"/>
  <c r="AI58" i="6"/>
  <c r="AH58" i="6"/>
  <c r="AE58" i="6"/>
  <c r="AD58" i="6"/>
  <c r="AC58" i="6"/>
  <c r="AB58" i="6"/>
  <c r="Z58" i="6"/>
  <c r="Y58" i="6"/>
  <c r="X58" i="6"/>
  <c r="W58" i="6"/>
  <c r="V58" i="6"/>
  <c r="V97" i="6" s="1"/>
  <c r="U58" i="6"/>
  <c r="T58" i="6"/>
  <c r="S58" i="6"/>
  <c r="R58" i="6"/>
  <c r="Q58" i="6"/>
  <c r="P58" i="6"/>
  <c r="P97" i="6" s="1"/>
  <c r="K58" i="6"/>
  <c r="J58" i="6"/>
  <c r="I58" i="6"/>
  <c r="H58" i="6"/>
  <c r="G58" i="6"/>
  <c r="C58" i="6"/>
  <c r="O28" i="6"/>
  <c r="BT57" i="6"/>
  <c r="BS57" i="6"/>
  <c r="BR57" i="6"/>
  <c r="BQ57" i="6"/>
  <c r="BQ96" i="6" s="1"/>
  <c r="BO57" i="6"/>
  <c r="BM57" i="6"/>
  <c r="BL57" i="6"/>
  <c r="BK57" i="6"/>
  <c r="BK96" i="6" s="1"/>
  <c r="BJ57" i="6"/>
  <c r="BJ96" i="6" s="1"/>
  <c r="BH57" i="6"/>
  <c r="BE57" i="6"/>
  <c r="BD57" i="6"/>
  <c r="BD96" i="6" s="1"/>
  <c r="BC57" i="6"/>
  <c r="BC96" i="6" s="1"/>
  <c r="BB57" i="6"/>
  <c r="BB96" i="6" s="1"/>
  <c r="BA57" i="6"/>
  <c r="AY57" i="6"/>
  <c r="AW57" i="6"/>
  <c r="AV57" i="6"/>
  <c r="AU57" i="6"/>
  <c r="AT57" i="6"/>
  <c r="AS57" i="6"/>
  <c r="AR57" i="6"/>
  <c r="AQ57" i="6"/>
  <c r="AP57" i="6"/>
  <c r="AP96" i="6" s="1"/>
  <c r="AO57" i="6"/>
  <c r="AN57" i="6"/>
  <c r="AM57" i="6"/>
  <c r="AL57" i="6"/>
  <c r="AK57" i="6"/>
  <c r="AI57" i="6"/>
  <c r="AH57" i="6"/>
  <c r="AE57" i="6"/>
  <c r="AD57" i="6"/>
  <c r="AC57" i="6"/>
  <c r="AB57" i="6"/>
  <c r="Z57" i="6"/>
  <c r="Y57" i="6"/>
  <c r="X57" i="6"/>
  <c r="W57" i="6"/>
  <c r="V57" i="6"/>
  <c r="V96" i="6" s="1"/>
  <c r="U57" i="6"/>
  <c r="T57" i="6"/>
  <c r="S57" i="6"/>
  <c r="R57" i="6"/>
  <c r="Q57" i="6"/>
  <c r="P57" i="6"/>
  <c r="P96" i="6" s="1"/>
  <c r="K57" i="6"/>
  <c r="J57" i="6"/>
  <c r="I57" i="6"/>
  <c r="H57" i="6"/>
  <c r="G57" i="6"/>
  <c r="C57" i="6"/>
  <c r="O27" i="6"/>
  <c r="BT56" i="6"/>
  <c r="BS56" i="6"/>
  <c r="BR56" i="6"/>
  <c r="BQ56" i="6"/>
  <c r="BQ95" i="6" s="1"/>
  <c r="BO56" i="6"/>
  <c r="BM56" i="6"/>
  <c r="BL56" i="6"/>
  <c r="BK56" i="6"/>
  <c r="BK95" i="6" s="1"/>
  <c r="BJ56" i="6"/>
  <c r="BJ95" i="6" s="1"/>
  <c r="BH56" i="6"/>
  <c r="BE56" i="6"/>
  <c r="BD56" i="6"/>
  <c r="BD95" i="6" s="1"/>
  <c r="BC56" i="6"/>
  <c r="BC95" i="6" s="1"/>
  <c r="BB56" i="6"/>
  <c r="BB95" i="6" s="1"/>
  <c r="BA56" i="6"/>
  <c r="AY56" i="6"/>
  <c r="AW56" i="6"/>
  <c r="AV56" i="6"/>
  <c r="AU56" i="6"/>
  <c r="AT56" i="6"/>
  <c r="AS56" i="6"/>
  <c r="AR56" i="6"/>
  <c r="AQ56" i="6"/>
  <c r="AP56" i="6"/>
  <c r="AP95" i="6" s="1"/>
  <c r="AO56" i="6"/>
  <c r="AN56" i="6"/>
  <c r="AM56" i="6"/>
  <c r="AL56" i="6"/>
  <c r="AK56" i="6"/>
  <c r="AI56" i="6"/>
  <c r="AH56" i="6"/>
  <c r="AE56" i="6"/>
  <c r="AD56" i="6"/>
  <c r="AC56" i="6"/>
  <c r="AB56" i="6"/>
  <c r="Z56" i="6"/>
  <c r="Y56" i="6"/>
  <c r="X56" i="6"/>
  <c r="W56" i="6"/>
  <c r="V56" i="6"/>
  <c r="V95" i="6" s="1"/>
  <c r="U56" i="6"/>
  <c r="T56" i="6"/>
  <c r="S56" i="6"/>
  <c r="R56" i="6"/>
  <c r="Q56" i="6"/>
  <c r="P56" i="6"/>
  <c r="P95" i="6" s="1"/>
  <c r="K56" i="6"/>
  <c r="J56" i="6"/>
  <c r="I56" i="6"/>
  <c r="H56" i="6"/>
  <c r="G56" i="6"/>
  <c r="C56" i="6"/>
  <c r="O26" i="6"/>
  <c r="BT55" i="6"/>
  <c r="BS55" i="6"/>
  <c r="BR55" i="6"/>
  <c r="BQ55" i="6"/>
  <c r="BQ94" i="6" s="1"/>
  <c r="BO55" i="6"/>
  <c r="BM55" i="6"/>
  <c r="BL55" i="6"/>
  <c r="BK55" i="6"/>
  <c r="BK94" i="6" s="1"/>
  <c r="BJ55" i="6"/>
  <c r="BJ94" i="6" s="1"/>
  <c r="BH55" i="6"/>
  <c r="BG55" i="6"/>
  <c r="BG94" i="6" s="1"/>
  <c r="BE55" i="6"/>
  <c r="BD55" i="6"/>
  <c r="BD94" i="6" s="1"/>
  <c r="BC55" i="6"/>
  <c r="BC94" i="6" s="1"/>
  <c r="BB55" i="6"/>
  <c r="BB94" i="6" s="1"/>
  <c r="BA55" i="6"/>
  <c r="AY55" i="6"/>
  <c r="AW55" i="6"/>
  <c r="AV55" i="6"/>
  <c r="AU55" i="6"/>
  <c r="AT55" i="6"/>
  <c r="AS55" i="6"/>
  <c r="AR55" i="6"/>
  <c r="AQ55" i="6"/>
  <c r="AP55" i="6"/>
  <c r="AP94" i="6" s="1"/>
  <c r="AO55" i="6"/>
  <c r="AN55" i="6"/>
  <c r="AM55" i="6"/>
  <c r="AL55" i="6"/>
  <c r="AK55" i="6"/>
  <c r="AI55" i="6"/>
  <c r="AH55" i="6"/>
  <c r="AE55" i="6"/>
  <c r="AD55" i="6"/>
  <c r="AC55" i="6"/>
  <c r="AB55" i="6"/>
  <c r="Z55" i="6"/>
  <c r="Y55" i="6"/>
  <c r="X55" i="6"/>
  <c r="W55" i="6"/>
  <c r="V55" i="6"/>
  <c r="V94" i="6" s="1"/>
  <c r="U55" i="6"/>
  <c r="T55" i="6"/>
  <c r="S55" i="6"/>
  <c r="R55" i="6"/>
  <c r="Q55" i="6"/>
  <c r="P55" i="6"/>
  <c r="P94" i="6" s="1"/>
  <c r="K55" i="6"/>
  <c r="J55" i="6"/>
  <c r="I55" i="6"/>
  <c r="H55" i="6"/>
  <c r="G55" i="6"/>
  <c r="C55" i="6"/>
  <c r="O25" i="6"/>
  <c r="BT54" i="6"/>
  <c r="BS54" i="6"/>
  <c r="BR54" i="6"/>
  <c r="BQ54" i="6"/>
  <c r="BQ93" i="6" s="1"/>
  <c r="BO54" i="6"/>
  <c r="BM54" i="6"/>
  <c r="BL54" i="6"/>
  <c r="BK54" i="6"/>
  <c r="BK93" i="6" s="1"/>
  <c r="BJ54" i="6"/>
  <c r="BJ93" i="6" s="1"/>
  <c r="BH54" i="6"/>
  <c r="BG54" i="6"/>
  <c r="BG93" i="6" s="1"/>
  <c r="BE54" i="6"/>
  <c r="BD54" i="6"/>
  <c r="BD93" i="6" s="1"/>
  <c r="BC54" i="6"/>
  <c r="BC93" i="6" s="1"/>
  <c r="BB54" i="6"/>
  <c r="BB93" i="6" s="1"/>
  <c r="BA54" i="6"/>
  <c r="AY54" i="6"/>
  <c r="AW54" i="6"/>
  <c r="AV54" i="6"/>
  <c r="AU54" i="6"/>
  <c r="AT54" i="6"/>
  <c r="AS54" i="6"/>
  <c r="AR54" i="6"/>
  <c r="AQ54" i="6"/>
  <c r="AP54" i="6"/>
  <c r="AP93" i="6" s="1"/>
  <c r="AO54" i="6"/>
  <c r="AN54" i="6"/>
  <c r="AM54" i="6"/>
  <c r="AL54" i="6"/>
  <c r="AK54" i="6"/>
  <c r="AI54" i="6"/>
  <c r="AH54" i="6"/>
  <c r="AE54" i="6"/>
  <c r="AD54" i="6"/>
  <c r="AC54" i="6"/>
  <c r="AB54" i="6"/>
  <c r="Z54" i="6"/>
  <c r="Y54" i="6"/>
  <c r="X54" i="6"/>
  <c r="W54" i="6"/>
  <c r="V54" i="6"/>
  <c r="V93" i="6" s="1"/>
  <c r="U54" i="6"/>
  <c r="T54" i="6"/>
  <c r="S54" i="6"/>
  <c r="R54" i="6"/>
  <c r="Q54" i="6"/>
  <c r="P54" i="6"/>
  <c r="P93" i="6" s="1"/>
  <c r="K54" i="6"/>
  <c r="J54" i="6"/>
  <c r="I54" i="6"/>
  <c r="H54" i="6"/>
  <c r="G54" i="6"/>
  <c r="C54" i="6"/>
  <c r="O24" i="6"/>
  <c r="BT53" i="6"/>
  <c r="BS53" i="6"/>
  <c r="BR53" i="6"/>
  <c r="BQ53" i="6"/>
  <c r="BQ92" i="6" s="1"/>
  <c r="BO53" i="6"/>
  <c r="BM53" i="6"/>
  <c r="BL53" i="6"/>
  <c r="BK53" i="6"/>
  <c r="BK92" i="6" s="1"/>
  <c r="BJ53" i="6"/>
  <c r="BJ92" i="6" s="1"/>
  <c r="BH53" i="6"/>
  <c r="BG53" i="6"/>
  <c r="BG92" i="6" s="1"/>
  <c r="BE53" i="6"/>
  <c r="BD53" i="6"/>
  <c r="BD92" i="6" s="1"/>
  <c r="BC53" i="6"/>
  <c r="BC92" i="6" s="1"/>
  <c r="BB53" i="6"/>
  <c r="BB92" i="6" s="1"/>
  <c r="BA53" i="6"/>
  <c r="AY53" i="6"/>
  <c r="AW53" i="6"/>
  <c r="AV53" i="6"/>
  <c r="AU53" i="6"/>
  <c r="AT53" i="6"/>
  <c r="AS53" i="6"/>
  <c r="AR53" i="6"/>
  <c r="AQ53" i="6"/>
  <c r="AP53" i="6"/>
  <c r="AP92" i="6" s="1"/>
  <c r="AO53" i="6"/>
  <c r="AN53" i="6"/>
  <c r="AM53" i="6"/>
  <c r="AL53" i="6"/>
  <c r="AK53" i="6"/>
  <c r="AI53" i="6"/>
  <c r="AH53" i="6"/>
  <c r="AE53" i="6"/>
  <c r="AD53" i="6"/>
  <c r="AC53" i="6"/>
  <c r="AB53" i="6"/>
  <c r="Z53" i="6"/>
  <c r="Y53" i="6"/>
  <c r="X53" i="6"/>
  <c r="W53" i="6"/>
  <c r="V53" i="6"/>
  <c r="V92" i="6" s="1"/>
  <c r="U53" i="6"/>
  <c r="T53" i="6"/>
  <c r="S53" i="6"/>
  <c r="R53" i="6"/>
  <c r="Q53" i="6"/>
  <c r="P53" i="6"/>
  <c r="P92" i="6" s="1"/>
  <c r="K53" i="6"/>
  <c r="J53" i="6"/>
  <c r="I53" i="6"/>
  <c r="H53" i="6"/>
  <c r="G53" i="6"/>
  <c r="C53" i="6"/>
  <c r="O23" i="6"/>
  <c r="BT52" i="6"/>
  <c r="BS52" i="6"/>
  <c r="BR52" i="6"/>
  <c r="BQ52" i="6"/>
  <c r="BQ91" i="6" s="1"/>
  <c r="BO52" i="6"/>
  <c r="BM52" i="6"/>
  <c r="BL52" i="6"/>
  <c r="BK52" i="6"/>
  <c r="BK91" i="6" s="1"/>
  <c r="BJ52" i="6"/>
  <c r="BJ91" i="6" s="1"/>
  <c r="BH52" i="6"/>
  <c r="BG52" i="6"/>
  <c r="BG91" i="6" s="1"/>
  <c r="BE52" i="6"/>
  <c r="BD52" i="6"/>
  <c r="BD91" i="6" s="1"/>
  <c r="BC52" i="6"/>
  <c r="BC91" i="6" s="1"/>
  <c r="BB52" i="6"/>
  <c r="BB91" i="6" s="1"/>
  <c r="BA52" i="6"/>
  <c r="AY52" i="6"/>
  <c r="AW52" i="6"/>
  <c r="AV52" i="6"/>
  <c r="AU52" i="6"/>
  <c r="AT52" i="6"/>
  <c r="AS52" i="6"/>
  <c r="AR52" i="6"/>
  <c r="AQ52" i="6"/>
  <c r="AP52" i="6"/>
  <c r="AP91" i="6" s="1"/>
  <c r="AO52" i="6"/>
  <c r="AN52" i="6"/>
  <c r="AM52" i="6"/>
  <c r="AL52" i="6"/>
  <c r="AK52" i="6"/>
  <c r="AI52" i="6"/>
  <c r="AH52" i="6"/>
  <c r="AE52" i="6"/>
  <c r="AD52" i="6"/>
  <c r="AC52" i="6"/>
  <c r="AB52" i="6"/>
  <c r="Z52" i="6"/>
  <c r="Y52" i="6"/>
  <c r="X52" i="6"/>
  <c r="W52" i="6"/>
  <c r="V52" i="6"/>
  <c r="V91" i="6" s="1"/>
  <c r="U52" i="6"/>
  <c r="T52" i="6"/>
  <c r="S52" i="6"/>
  <c r="R52" i="6"/>
  <c r="Q52" i="6"/>
  <c r="P52" i="6"/>
  <c r="P91" i="6" s="1"/>
  <c r="K52" i="6"/>
  <c r="J52" i="6"/>
  <c r="I52" i="6"/>
  <c r="H52" i="6"/>
  <c r="G52" i="6"/>
  <c r="C52" i="6"/>
  <c r="O22" i="6"/>
  <c r="BT51" i="6"/>
  <c r="BS51" i="6"/>
  <c r="BR51" i="6"/>
  <c r="BQ51" i="6"/>
  <c r="BQ90" i="6" s="1"/>
  <c r="BO51" i="6"/>
  <c r="BM51" i="6"/>
  <c r="BL51" i="6"/>
  <c r="BK51" i="6"/>
  <c r="BK90" i="6" s="1"/>
  <c r="BJ51" i="6"/>
  <c r="BJ90" i="6" s="1"/>
  <c r="BH51" i="6"/>
  <c r="BG51" i="6"/>
  <c r="BG90" i="6" s="1"/>
  <c r="BE51" i="6"/>
  <c r="BD51" i="6"/>
  <c r="BD90" i="6" s="1"/>
  <c r="BC51" i="6"/>
  <c r="BC90" i="6" s="1"/>
  <c r="BB51" i="6"/>
  <c r="BB90" i="6" s="1"/>
  <c r="BA51" i="6"/>
  <c r="AY51" i="6"/>
  <c r="AW51" i="6"/>
  <c r="AV51" i="6"/>
  <c r="AU51" i="6"/>
  <c r="AT51" i="6"/>
  <c r="AS51" i="6"/>
  <c r="AR51" i="6"/>
  <c r="AQ51" i="6"/>
  <c r="AP51" i="6"/>
  <c r="AP90" i="6" s="1"/>
  <c r="AO51" i="6"/>
  <c r="AN51" i="6"/>
  <c r="AM51" i="6"/>
  <c r="AL51" i="6"/>
  <c r="AK51" i="6"/>
  <c r="AI51" i="6"/>
  <c r="AH51" i="6"/>
  <c r="AE51" i="6"/>
  <c r="AD51" i="6"/>
  <c r="AC51" i="6"/>
  <c r="AB51" i="6"/>
  <c r="Z51" i="6"/>
  <c r="Y51" i="6"/>
  <c r="X51" i="6"/>
  <c r="W51" i="6"/>
  <c r="V51" i="6"/>
  <c r="V90" i="6" s="1"/>
  <c r="U51" i="6"/>
  <c r="T51" i="6"/>
  <c r="S51" i="6"/>
  <c r="R51" i="6"/>
  <c r="Q51" i="6"/>
  <c r="P51" i="6"/>
  <c r="P90" i="6" s="1"/>
  <c r="K51" i="6"/>
  <c r="J51" i="6"/>
  <c r="I51" i="6"/>
  <c r="H51" i="6"/>
  <c r="G51" i="6"/>
  <c r="C51" i="6"/>
  <c r="O21" i="6"/>
  <c r="BT50" i="6"/>
  <c r="BS50" i="6"/>
  <c r="BR50" i="6"/>
  <c r="BQ50" i="6"/>
  <c r="BQ89" i="6" s="1"/>
  <c r="BO50" i="6"/>
  <c r="BM50" i="6"/>
  <c r="BL50" i="6"/>
  <c r="BK50" i="6"/>
  <c r="BK89" i="6" s="1"/>
  <c r="BJ50" i="6"/>
  <c r="BJ89" i="6" s="1"/>
  <c r="BH50" i="6"/>
  <c r="BG50" i="6"/>
  <c r="BG89" i="6" s="1"/>
  <c r="BE50" i="6"/>
  <c r="BD50" i="6"/>
  <c r="BD89" i="6" s="1"/>
  <c r="BC50" i="6"/>
  <c r="BC89" i="6" s="1"/>
  <c r="BB50" i="6"/>
  <c r="BB89" i="6" s="1"/>
  <c r="BA50" i="6"/>
  <c r="AY50" i="6"/>
  <c r="AW50" i="6"/>
  <c r="AV50" i="6"/>
  <c r="AU50" i="6"/>
  <c r="AT50" i="6"/>
  <c r="AS50" i="6"/>
  <c r="AR50" i="6"/>
  <c r="AQ50" i="6"/>
  <c r="AP50" i="6"/>
  <c r="AP89" i="6" s="1"/>
  <c r="AO50" i="6"/>
  <c r="AN50" i="6"/>
  <c r="AM50" i="6"/>
  <c r="AL50" i="6"/>
  <c r="AK50" i="6"/>
  <c r="AI50" i="6"/>
  <c r="AH50" i="6"/>
  <c r="AE50" i="6"/>
  <c r="AD50" i="6"/>
  <c r="AC50" i="6"/>
  <c r="AB50" i="6"/>
  <c r="Z50" i="6"/>
  <c r="Y50" i="6"/>
  <c r="X50" i="6"/>
  <c r="W50" i="6"/>
  <c r="V50" i="6"/>
  <c r="V89" i="6" s="1"/>
  <c r="U50" i="6"/>
  <c r="T50" i="6"/>
  <c r="S50" i="6"/>
  <c r="R50" i="6"/>
  <c r="Q50" i="6"/>
  <c r="P50" i="6"/>
  <c r="P89" i="6" s="1"/>
  <c r="K50" i="6"/>
  <c r="J50" i="6"/>
  <c r="I50" i="6"/>
  <c r="H50" i="6"/>
  <c r="G50" i="6"/>
  <c r="C50" i="6"/>
  <c r="O20" i="6"/>
  <c r="BT49" i="6"/>
  <c r="BS49" i="6"/>
  <c r="BR49" i="6"/>
  <c r="BQ49" i="6"/>
  <c r="BQ88" i="6" s="1"/>
  <c r="BO49" i="6"/>
  <c r="BM49" i="6"/>
  <c r="BL49" i="6"/>
  <c r="BK49" i="6"/>
  <c r="BK88" i="6" s="1"/>
  <c r="BJ49" i="6"/>
  <c r="BJ88" i="6" s="1"/>
  <c r="BH49" i="6"/>
  <c r="BG49" i="6"/>
  <c r="BG88" i="6" s="1"/>
  <c r="BE49" i="6"/>
  <c r="BD49" i="6"/>
  <c r="BD88" i="6" s="1"/>
  <c r="BC49" i="6"/>
  <c r="BC88" i="6" s="1"/>
  <c r="BB49" i="6"/>
  <c r="BB88" i="6" s="1"/>
  <c r="BA49" i="6"/>
  <c r="AY49" i="6"/>
  <c r="AW49" i="6"/>
  <c r="AV49" i="6"/>
  <c r="AU49" i="6"/>
  <c r="AT49" i="6"/>
  <c r="AS49" i="6"/>
  <c r="AR49" i="6"/>
  <c r="AQ49" i="6"/>
  <c r="AP49" i="6"/>
  <c r="AP88" i="6" s="1"/>
  <c r="AO49" i="6"/>
  <c r="AN49" i="6"/>
  <c r="AM49" i="6"/>
  <c r="AL49" i="6"/>
  <c r="AK49" i="6"/>
  <c r="AI49" i="6"/>
  <c r="AH49" i="6"/>
  <c r="AE49" i="6"/>
  <c r="AD49" i="6"/>
  <c r="AC49" i="6"/>
  <c r="AB49" i="6"/>
  <c r="Z49" i="6"/>
  <c r="Y49" i="6"/>
  <c r="X49" i="6"/>
  <c r="W49" i="6"/>
  <c r="V49" i="6"/>
  <c r="V88" i="6" s="1"/>
  <c r="U49" i="6"/>
  <c r="T49" i="6"/>
  <c r="S49" i="6"/>
  <c r="R49" i="6"/>
  <c r="Q49" i="6"/>
  <c r="P49" i="6"/>
  <c r="P88" i="6" s="1"/>
  <c r="K49" i="6"/>
  <c r="BP88" i="6" s="1"/>
  <c r="J49" i="6"/>
  <c r="I49" i="6"/>
  <c r="H49" i="6"/>
  <c r="G49" i="6"/>
  <c r="C49" i="6"/>
  <c r="O19" i="6"/>
  <c r="BT48" i="6"/>
  <c r="BS48" i="6"/>
  <c r="BR48" i="6"/>
  <c r="BQ48" i="6"/>
  <c r="BQ87" i="6" s="1"/>
  <c r="BO48" i="6"/>
  <c r="BM48" i="6"/>
  <c r="BL48" i="6"/>
  <c r="BK48" i="6"/>
  <c r="BK87" i="6" s="1"/>
  <c r="BJ48" i="6"/>
  <c r="BJ87" i="6" s="1"/>
  <c r="BH48" i="6"/>
  <c r="BG48" i="6"/>
  <c r="BG87" i="6" s="1"/>
  <c r="BE48" i="6"/>
  <c r="BD48" i="6"/>
  <c r="BD87" i="6" s="1"/>
  <c r="BC48" i="6"/>
  <c r="BC87" i="6" s="1"/>
  <c r="BB48" i="6"/>
  <c r="BB87" i="6" s="1"/>
  <c r="BA48" i="6"/>
  <c r="AY48" i="6"/>
  <c r="AW48" i="6"/>
  <c r="AV48" i="6"/>
  <c r="AU48" i="6"/>
  <c r="AT48" i="6"/>
  <c r="AS48" i="6"/>
  <c r="AR48" i="6"/>
  <c r="AQ48" i="6"/>
  <c r="AP48" i="6"/>
  <c r="AP87" i="6" s="1"/>
  <c r="AO48" i="6"/>
  <c r="AN48" i="6"/>
  <c r="AM48" i="6"/>
  <c r="AL48" i="6"/>
  <c r="AK48" i="6"/>
  <c r="AI48" i="6"/>
  <c r="AH48" i="6"/>
  <c r="AE48" i="6"/>
  <c r="AD48" i="6"/>
  <c r="AC48" i="6"/>
  <c r="AB48" i="6"/>
  <c r="Z48" i="6"/>
  <c r="Y48" i="6"/>
  <c r="X48" i="6"/>
  <c r="W48" i="6"/>
  <c r="V48" i="6"/>
  <c r="V87" i="6" s="1"/>
  <c r="U48" i="6"/>
  <c r="T48" i="6"/>
  <c r="S48" i="6"/>
  <c r="R48" i="6"/>
  <c r="Q48" i="6"/>
  <c r="P48" i="6"/>
  <c r="P87" i="6" s="1"/>
  <c r="K48" i="6"/>
  <c r="BP87" i="6" s="1"/>
  <c r="J48" i="6"/>
  <c r="I48" i="6"/>
  <c r="H48" i="6"/>
  <c r="G48" i="6"/>
  <c r="C48" i="6"/>
  <c r="O18" i="6"/>
  <c r="BT47" i="6"/>
  <c r="BS47" i="6"/>
  <c r="BR47" i="6"/>
  <c r="BQ47" i="6"/>
  <c r="BQ86" i="6" s="1"/>
  <c r="BO47" i="6"/>
  <c r="BM47" i="6"/>
  <c r="BL47" i="6"/>
  <c r="BK47" i="6"/>
  <c r="BK86" i="6" s="1"/>
  <c r="BJ47" i="6"/>
  <c r="BJ86" i="6" s="1"/>
  <c r="BH47" i="6"/>
  <c r="BG47" i="6"/>
  <c r="BG86" i="6" s="1"/>
  <c r="BE47" i="6"/>
  <c r="BD47" i="6"/>
  <c r="BD86" i="6" s="1"/>
  <c r="BC47" i="6"/>
  <c r="BC86" i="6" s="1"/>
  <c r="BB47" i="6"/>
  <c r="BB86" i="6" s="1"/>
  <c r="BA47" i="6"/>
  <c r="AY47" i="6"/>
  <c r="AW47" i="6"/>
  <c r="AV47" i="6"/>
  <c r="AU47" i="6"/>
  <c r="AT47" i="6"/>
  <c r="AS47" i="6"/>
  <c r="AR47" i="6"/>
  <c r="AQ47" i="6"/>
  <c r="AP47" i="6"/>
  <c r="AP86" i="6" s="1"/>
  <c r="AO47" i="6"/>
  <c r="AN47" i="6"/>
  <c r="AM47" i="6"/>
  <c r="AL47" i="6"/>
  <c r="AK47" i="6"/>
  <c r="AI47" i="6"/>
  <c r="AH47" i="6"/>
  <c r="AE47" i="6"/>
  <c r="AD47" i="6"/>
  <c r="AC47" i="6"/>
  <c r="AB47" i="6"/>
  <c r="Z47" i="6"/>
  <c r="Y47" i="6"/>
  <c r="X47" i="6"/>
  <c r="W47" i="6"/>
  <c r="V47" i="6"/>
  <c r="V86" i="6" s="1"/>
  <c r="U47" i="6"/>
  <c r="T47" i="6"/>
  <c r="S47" i="6"/>
  <c r="R47" i="6"/>
  <c r="Q47" i="6"/>
  <c r="P47" i="6"/>
  <c r="P86" i="6" s="1"/>
  <c r="K47" i="6"/>
  <c r="BP86" i="6" s="1"/>
  <c r="J47" i="6"/>
  <c r="I47" i="6"/>
  <c r="H47" i="6"/>
  <c r="G47" i="6"/>
  <c r="C47" i="6"/>
  <c r="BT46" i="6"/>
  <c r="BS46" i="6"/>
  <c r="BR46" i="6"/>
  <c r="BQ46" i="6"/>
  <c r="BQ85" i="6" s="1"/>
  <c r="BO46" i="6"/>
  <c r="BM46" i="6"/>
  <c r="BL46" i="6"/>
  <c r="BK46" i="6"/>
  <c r="BK85" i="6" s="1"/>
  <c r="BJ46" i="6"/>
  <c r="BJ85" i="6" s="1"/>
  <c r="BH46" i="6"/>
  <c r="BG46" i="6"/>
  <c r="BG85" i="6" s="1"/>
  <c r="BE46" i="6"/>
  <c r="BD46" i="6"/>
  <c r="BD85" i="6" s="1"/>
  <c r="BC46" i="6"/>
  <c r="BC85" i="6" s="1"/>
  <c r="BB46" i="6"/>
  <c r="BB85" i="6" s="1"/>
  <c r="BA46" i="6"/>
  <c r="AY46" i="6"/>
  <c r="AW46" i="6"/>
  <c r="AV46" i="6"/>
  <c r="AU46" i="6"/>
  <c r="AT46" i="6"/>
  <c r="AS46" i="6"/>
  <c r="AR46" i="6"/>
  <c r="AQ46" i="6"/>
  <c r="AP46" i="6"/>
  <c r="AP85" i="6" s="1"/>
  <c r="AO46" i="6"/>
  <c r="AN46" i="6"/>
  <c r="AM46" i="6"/>
  <c r="AL46" i="6"/>
  <c r="AK46" i="6"/>
  <c r="AI46" i="6"/>
  <c r="AH46" i="6"/>
  <c r="AE46" i="6"/>
  <c r="AD46" i="6"/>
  <c r="AC46" i="6"/>
  <c r="AB46" i="6"/>
  <c r="Z46" i="6"/>
  <c r="Y46" i="6"/>
  <c r="X46" i="6"/>
  <c r="W46" i="6"/>
  <c r="V46" i="6"/>
  <c r="V85" i="6" s="1"/>
  <c r="U46" i="6"/>
  <c r="T46" i="6"/>
  <c r="S46" i="6"/>
  <c r="R46" i="6"/>
  <c r="Q46" i="6"/>
  <c r="P46" i="6"/>
  <c r="P85" i="6" s="1"/>
  <c r="K46" i="6"/>
  <c r="J46" i="6"/>
  <c r="I46" i="6"/>
  <c r="H46" i="6"/>
  <c r="G46" i="6"/>
  <c r="C46" i="6"/>
  <c r="BT45" i="6"/>
  <c r="BS45" i="6"/>
  <c r="BR45" i="6"/>
  <c r="BQ45" i="6"/>
  <c r="BQ84" i="6" s="1"/>
  <c r="BO45" i="6"/>
  <c r="BM45" i="6"/>
  <c r="BL45" i="6"/>
  <c r="BK45" i="6"/>
  <c r="BK84" i="6" s="1"/>
  <c r="BJ45" i="6"/>
  <c r="BJ84" i="6" s="1"/>
  <c r="BH45" i="6"/>
  <c r="BG45" i="6"/>
  <c r="BG84" i="6" s="1"/>
  <c r="BE45" i="6"/>
  <c r="BD45" i="6"/>
  <c r="BD84" i="6" s="1"/>
  <c r="BC45" i="6"/>
  <c r="BC84" i="6" s="1"/>
  <c r="BB45" i="6"/>
  <c r="BB84" i="6" s="1"/>
  <c r="BA45" i="6"/>
  <c r="AY45" i="6"/>
  <c r="AW45" i="6"/>
  <c r="AV45" i="6"/>
  <c r="AU45" i="6"/>
  <c r="AT45" i="6"/>
  <c r="AS45" i="6"/>
  <c r="AR45" i="6"/>
  <c r="AQ45" i="6"/>
  <c r="AP45" i="6"/>
  <c r="AP84" i="6" s="1"/>
  <c r="AO45" i="6"/>
  <c r="AN45" i="6"/>
  <c r="AM45" i="6"/>
  <c r="AL45" i="6"/>
  <c r="AK45" i="6"/>
  <c r="AI45" i="6"/>
  <c r="AH45" i="6"/>
  <c r="AE45" i="6"/>
  <c r="AD45" i="6"/>
  <c r="AC45" i="6"/>
  <c r="AB45" i="6"/>
  <c r="Z45" i="6"/>
  <c r="Y45" i="6"/>
  <c r="X45" i="6"/>
  <c r="W45" i="6"/>
  <c r="V45" i="6"/>
  <c r="V84" i="6" s="1"/>
  <c r="U45" i="6"/>
  <c r="T45" i="6"/>
  <c r="S45" i="6"/>
  <c r="R45" i="6"/>
  <c r="Q45" i="6"/>
  <c r="P45" i="6"/>
  <c r="P84" i="6" s="1"/>
  <c r="K45" i="6"/>
  <c r="BP84" i="6" s="1"/>
  <c r="J45" i="6"/>
  <c r="I45" i="6"/>
  <c r="H45" i="6"/>
  <c r="G45" i="6"/>
  <c r="C45" i="6"/>
  <c r="BT44" i="6"/>
  <c r="BS44" i="6"/>
  <c r="BR44" i="6"/>
  <c r="BQ44" i="6"/>
  <c r="BQ83" i="6" s="1"/>
  <c r="BO44" i="6"/>
  <c r="BM44" i="6"/>
  <c r="BL44" i="6"/>
  <c r="BK44" i="6"/>
  <c r="BK83" i="6" s="1"/>
  <c r="BJ44" i="6"/>
  <c r="BJ83" i="6" s="1"/>
  <c r="BH44" i="6"/>
  <c r="BG44" i="6"/>
  <c r="BG83" i="6" s="1"/>
  <c r="BE44" i="6"/>
  <c r="BD44" i="6"/>
  <c r="BD83" i="6" s="1"/>
  <c r="BC44" i="6"/>
  <c r="BC83" i="6" s="1"/>
  <c r="BB44" i="6"/>
  <c r="BB83" i="6" s="1"/>
  <c r="BA44" i="6"/>
  <c r="AY44" i="6"/>
  <c r="AW44" i="6"/>
  <c r="AV44" i="6"/>
  <c r="AU44" i="6"/>
  <c r="AT44" i="6"/>
  <c r="AS44" i="6"/>
  <c r="AR44" i="6"/>
  <c r="AQ44" i="6"/>
  <c r="AP44" i="6"/>
  <c r="AP83" i="6" s="1"/>
  <c r="AO44" i="6"/>
  <c r="AN44" i="6"/>
  <c r="AM44" i="6"/>
  <c r="AL44" i="6"/>
  <c r="AK44" i="6"/>
  <c r="AI44" i="6"/>
  <c r="AH44" i="6"/>
  <c r="AE44" i="6"/>
  <c r="AD44" i="6"/>
  <c r="AC44" i="6"/>
  <c r="AB44" i="6"/>
  <c r="Z44" i="6"/>
  <c r="Y44" i="6"/>
  <c r="X44" i="6"/>
  <c r="W44" i="6"/>
  <c r="V44" i="6"/>
  <c r="V83" i="6" s="1"/>
  <c r="U44" i="6"/>
  <c r="T44" i="6"/>
  <c r="S44" i="6"/>
  <c r="R44" i="6"/>
  <c r="Q44" i="6"/>
  <c r="P44" i="6"/>
  <c r="P83" i="6" s="1"/>
  <c r="K44" i="6"/>
  <c r="J44" i="6"/>
  <c r="I44" i="6"/>
  <c r="H44" i="6"/>
  <c r="G44" i="6"/>
  <c r="C44" i="6"/>
  <c r="BT43" i="6"/>
  <c r="BT82" i="6" s="1"/>
  <c r="BS43" i="6"/>
  <c r="BR43" i="6"/>
  <c r="BR82" i="6" s="1"/>
  <c r="BQ43" i="6"/>
  <c r="BQ82" i="6" s="1"/>
  <c r="BO43" i="6"/>
  <c r="BM43" i="6"/>
  <c r="BL43" i="6"/>
  <c r="BL82" i="6" s="1"/>
  <c r="BK43" i="6"/>
  <c r="BK82" i="6" s="1"/>
  <c r="BJ43" i="6"/>
  <c r="BJ82" i="6" s="1"/>
  <c r="BH43" i="6"/>
  <c r="BH82" i="6" s="1"/>
  <c r="BG43" i="6"/>
  <c r="BG82" i="6" s="1"/>
  <c r="BE43" i="6"/>
  <c r="BD43" i="6"/>
  <c r="BD82" i="6" s="1"/>
  <c r="BC43" i="6"/>
  <c r="BC82" i="6" s="1"/>
  <c r="BB43" i="6"/>
  <c r="BB82" i="6" s="1"/>
  <c r="BA43" i="6"/>
  <c r="AY43" i="6"/>
  <c r="AY82" i="6" s="1"/>
  <c r="AW43" i="6"/>
  <c r="AV43" i="6"/>
  <c r="AU43" i="6"/>
  <c r="AU82" i="6" s="1"/>
  <c r="AT43" i="6"/>
  <c r="AT82" i="6" s="1"/>
  <c r="AS43" i="6"/>
  <c r="AS82" i="6" s="1"/>
  <c r="AR43" i="6"/>
  <c r="AQ43" i="6"/>
  <c r="AQ82" i="6" s="1"/>
  <c r="AP43" i="6"/>
  <c r="AP82" i="6" s="1"/>
  <c r="AO43" i="6"/>
  <c r="AN43" i="6"/>
  <c r="AM43" i="6"/>
  <c r="AL43" i="6"/>
  <c r="AK43" i="6"/>
  <c r="AK82" i="6" s="1"/>
  <c r="AI43" i="6"/>
  <c r="AH43" i="6"/>
  <c r="AE43" i="6"/>
  <c r="AE82" i="6" s="1"/>
  <c r="AD43" i="6"/>
  <c r="AC43" i="6"/>
  <c r="AB43" i="6"/>
  <c r="AB82" i="6" s="1"/>
  <c r="Z43" i="6"/>
  <c r="Y43" i="6"/>
  <c r="X43" i="6"/>
  <c r="W43" i="6"/>
  <c r="W82" i="6" s="1"/>
  <c r="V43" i="6"/>
  <c r="V82" i="6" s="1"/>
  <c r="U43" i="6"/>
  <c r="T43" i="6"/>
  <c r="S43" i="6"/>
  <c r="S82" i="6" s="1"/>
  <c r="R43" i="6"/>
  <c r="R82" i="6" s="1"/>
  <c r="Q43" i="6"/>
  <c r="Q82" i="6" s="1"/>
  <c r="P43" i="6"/>
  <c r="P82" i="6" s="1"/>
  <c r="O13" i="6"/>
  <c r="BT42" i="6"/>
  <c r="BT81" i="6" s="1"/>
  <c r="BS42" i="6"/>
  <c r="BR42" i="6"/>
  <c r="BR81" i="6" s="1"/>
  <c r="BQ42" i="6"/>
  <c r="BQ81" i="6" s="1"/>
  <c r="BO42" i="6"/>
  <c r="BM42" i="6"/>
  <c r="BL42" i="6"/>
  <c r="BL81" i="6" s="1"/>
  <c r="BK42" i="6"/>
  <c r="BK81" i="6" s="1"/>
  <c r="BJ42" i="6"/>
  <c r="BJ81" i="6" s="1"/>
  <c r="BH42" i="6"/>
  <c r="BH81" i="6" s="1"/>
  <c r="BG42" i="6"/>
  <c r="BG81" i="6" s="1"/>
  <c r="BE42" i="6"/>
  <c r="BD42" i="6"/>
  <c r="BD81" i="6" s="1"/>
  <c r="BC42" i="6"/>
  <c r="BC81" i="6" s="1"/>
  <c r="BB42" i="6"/>
  <c r="BB81" i="6" s="1"/>
  <c r="BA42" i="6"/>
  <c r="AY42" i="6"/>
  <c r="AY81" i="6" s="1"/>
  <c r="AW42" i="6"/>
  <c r="AV42" i="6"/>
  <c r="AU42" i="6"/>
  <c r="AU81" i="6" s="1"/>
  <c r="AT42" i="6"/>
  <c r="AT81" i="6" s="1"/>
  <c r="AS42" i="6"/>
  <c r="AS81" i="6" s="1"/>
  <c r="AR42" i="6"/>
  <c r="AQ42" i="6"/>
  <c r="AQ81" i="6" s="1"/>
  <c r="AP42" i="6"/>
  <c r="AP81" i="6" s="1"/>
  <c r="AO42" i="6"/>
  <c r="AN42" i="6"/>
  <c r="AM42" i="6"/>
  <c r="AL42" i="6"/>
  <c r="AK42" i="6"/>
  <c r="AK81" i="6" s="1"/>
  <c r="AI42" i="6"/>
  <c r="AH42" i="6"/>
  <c r="AE42" i="6"/>
  <c r="AE81" i="6" s="1"/>
  <c r="AD42" i="6"/>
  <c r="AC42" i="6"/>
  <c r="AB42" i="6"/>
  <c r="AB81" i="6" s="1"/>
  <c r="Z42" i="6"/>
  <c r="Y42" i="6"/>
  <c r="X42" i="6"/>
  <c r="W42" i="6"/>
  <c r="W81" i="6" s="1"/>
  <c r="V42" i="6"/>
  <c r="V81" i="6" s="1"/>
  <c r="U42" i="6"/>
  <c r="T42" i="6"/>
  <c r="S42" i="6"/>
  <c r="S81" i="6" s="1"/>
  <c r="R42" i="6"/>
  <c r="R81" i="6" s="1"/>
  <c r="Q42" i="6"/>
  <c r="Q81" i="6" s="1"/>
  <c r="P42" i="6"/>
  <c r="P81" i="6" s="1"/>
  <c r="O11" i="6"/>
  <c r="BT41" i="6"/>
  <c r="BT80" i="6" s="1"/>
  <c r="BS41" i="6"/>
  <c r="BS80" i="6" s="1"/>
  <c r="BR41" i="6"/>
  <c r="BQ41" i="6"/>
  <c r="BQ80" i="6" s="1"/>
  <c r="BO41" i="6"/>
  <c r="BO80" i="6" s="1"/>
  <c r="BM41" i="6"/>
  <c r="BM80" i="6" s="1"/>
  <c r="BL41" i="6"/>
  <c r="BK41" i="6"/>
  <c r="BK80" i="6" s="1"/>
  <c r="BJ41" i="6"/>
  <c r="BJ80" i="6" s="1"/>
  <c r="BH41" i="6"/>
  <c r="BH80" i="6" s="1"/>
  <c r="BG41" i="6"/>
  <c r="BG80" i="6" s="1"/>
  <c r="BE41" i="6"/>
  <c r="BE80" i="6" s="1"/>
  <c r="BD41" i="6"/>
  <c r="BC41" i="6"/>
  <c r="BC80" i="6" s="1"/>
  <c r="BB41" i="6"/>
  <c r="BB80" i="6" s="1"/>
  <c r="BA41" i="6"/>
  <c r="AY41" i="6"/>
  <c r="AY80" i="6" s="1"/>
  <c r="AW41" i="6"/>
  <c r="AW80" i="6" s="1"/>
  <c r="AV41" i="6"/>
  <c r="AV80" i="6" s="1"/>
  <c r="AU41" i="6"/>
  <c r="AU80" i="6" s="1"/>
  <c r="AT41" i="6"/>
  <c r="AT80" i="6" s="1"/>
  <c r="AS41" i="6"/>
  <c r="AR41" i="6"/>
  <c r="AR80" i="6" s="1"/>
  <c r="AQ41" i="6"/>
  <c r="AQ80" i="6" s="1"/>
  <c r="AO41" i="6"/>
  <c r="AN41" i="6"/>
  <c r="AN80" i="6" s="1"/>
  <c r="AM41" i="6"/>
  <c r="AM80" i="6" s="1"/>
  <c r="AL41" i="6"/>
  <c r="AL80" i="6" s="1"/>
  <c r="AK41" i="6"/>
  <c r="AI41" i="6"/>
  <c r="AI80" i="6" s="1"/>
  <c r="AH41" i="6"/>
  <c r="AH80" i="6" s="1"/>
  <c r="AE41" i="6"/>
  <c r="AE80" i="6" s="1"/>
  <c r="AD41" i="6"/>
  <c r="AD80" i="6" s="1"/>
  <c r="AC41" i="6"/>
  <c r="AC80" i="6" s="1"/>
  <c r="AB41" i="6"/>
  <c r="Z41" i="6"/>
  <c r="Z80" i="6" s="1"/>
  <c r="Y41" i="6"/>
  <c r="Y80" i="6" s="1"/>
  <c r="X41" i="6"/>
  <c r="X80" i="6" s="1"/>
  <c r="W41" i="6"/>
  <c r="V41" i="6"/>
  <c r="U41" i="6"/>
  <c r="U80" i="6" s="1"/>
  <c r="T41" i="6"/>
  <c r="T80" i="6" s="1"/>
  <c r="S41" i="6"/>
  <c r="R41" i="6"/>
  <c r="Q41" i="6"/>
  <c r="P41" i="6"/>
  <c r="P80" i="6" s="1"/>
  <c r="AX84" i="6" l="1"/>
  <c r="AX87" i="6"/>
  <c r="AX89" i="6"/>
  <c r="AX91" i="6"/>
  <c r="AX93" i="6"/>
  <c r="AX86" i="6"/>
  <c r="AX88" i="6"/>
  <c r="AX90" i="6"/>
  <c r="AX92" i="6"/>
  <c r="AX94" i="6"/>
  <c r="AX96" i="6"/>
  <c r="BF85" i="6"/>
  <c r="BP85" i="6"/>
  <c r="AX83" i="6"/>
  <c r="BF83" i="6"/>
  <c r="BP83" i="6"/>
  <c r="AX95" i="6"/>
  <c r="AX85" i="6"/>
  <c r="AX101" i="6"/>
  <c r="AX102" i="6"/>
  <c r="BF84" i="6"/>
  <c r="AE85" i="6"/>
  <c r="BF87" i="6"/>
  <c r="AE96" i="6"/>
  <c r="AE83" i="6"/>
  <c r="BF86" i="6"/>
  <c r="BF88" i="6"/>
  <c r="AE100" i="6"/>
  <c r="AE84" i="6"/>
  <c r="AE87" i="6"/>
  <c r="AE89" i="6"/>
  <c r="AE91" i="6"/>
  <c r="AE93" i="6"/>
  <c r="AE95" i="6"/>
  <c r="BP98" i="6"/>
  <c r="BF98" i="6"/>
  <c r="AE98" i="6"/>
  <c r="BP89" i="6"/>
  <c r="BF89" i="6"/>
  <c r="BP91" i="6"/>
  <c r="BF91" i="6"/>
  <c r="BP93" i="6"/>
  <c r="BF93" i="6"/>
  <c r="BP95" i="6"/>
  <c r="BF95" i="6"/>
  <c r="AX99" i="6"/>
  <c r="BF99" i="6"/>
  <c r="AE99" i="6"/>
  <c r="AE86" i="6"/>
  <c r="AE88" i="6"/>
  <c r="AE90" i="6"/>
  <c r="AE92" i="6"/>
  <c r="AE94" i="6"/>
  <c r="BP96" i="6"/>
  <c r="BF96" i="6"/>
  <c r="AX97" i="6"/>
  <c r="AE97" i="6"/>
  <c r="BP100" i="6"/>
  <c r="BF100" i="6"/>
  <c r="BP90" i="6"/>
  <c r="BF90" i="6"/>
  <c r="BP92" i="6"/>
  <c r="BF92" i="6"/>
  <c r="BP94" i="6"/>
  <c r="BF94" i="6"/>
  <c r="BP97" i="6"/>
  <c r="BF97" i="6"/>
  <c r="AX98" i="6"/>
  <c r="AX100" i="6"/>
  <c r="BN99" i="6"/>
  <c r="BP99" i="6"/>
  <c r="BH96" i="6"/>
  <c r="BR96" i="6"/>
  <c r="AB96" i="6"/>
  <c r="BL96" i="6"/>
  <c r="R96" i="6"/>
  <c r="S96" i="6"/>
  <c r="AK96" i="6"/>
  <c r="W96" i="6"/>
  <c r="AS96" i="6"/>
  <c r="Q96" i="6"/>
  <c r="AQ96" i="6"/>
  <c r="Q84" i="6"/>
  <c r="AS84" i="6"/>
  <c r="AQ84" i="6"/>
  <c r="W84" i="6"/>
  <c r="BL84" i="6"/>
  <c r="AB84" i="6"/>
  <c r="R84" i="6"/>
  <c r="S84" i="6"/>
  <c r="AK84" i="6"/>
  <c r="BR84" i="6"/>
  <c r="BH84" i="6"/>
  <c r="AS87" i="6"/>
  <c r="AQ87" i="6"/>
  <c r="AB87" i="6"/>
  <c r="R87" i="6"/>
  <c r="BL87" i="6"/>
  <c r="BH87" i="6"/>
  <c r="W87" i="6"/>
  <c r="AK87" i="6"/>
  <c r="BR87" i="6"/>
  <c r="Q87" i="6"/>
  <c r="S87" i="6"/>
  <c r="R89" i="6"/>
  <c r="BL89" i="6"/>
  <c r="AB89" i="6"/>
  <c r="AK89" i="6"/>
  <c r="BR89" i="6"/>
  <c r="BH89" i="6"/>
  <c r="S89" i="6"/>
  <c r="Q89" i="6"/>
  <c r="AS89" i="6"/>
  <c r="W89" i="6"/>
  <c r="AQ89" i="6"/>
  <c r="AS91" i="6"/>
  <c r="AQ91" i="6"/>
  <c r="BL91" i="6"/>
  <c r="W91" i="6"/>
  <c r="AB91" i="6"/>
  <c r="R91" i="6"/>
  <c r="BH91" i="6"/>
  <c r="BR91" i="6"/>
  <c r="Q91" i="6"/>
  <c r="S91" i="6"/>
  <c r="AK91" i="6"/>
  <c r="AQ93" i="6"/>
  <c r="BH93" i="6"/>
  <c r="S93" i="6"/>
  <c r="R93" i="6"/>
  <c r="Q93" i="6"/>
  <c r="W93" i="6"/>
  <c r="AK93" i="6"/>
  <c r="BR93" i="6"/>
  <c r="BL93" i="6"/>
  <c r="AB93" i="6"/>
  <c r="AS93" i="6"/>
  <c r="AS95" i="6"/>
  <c r="AQ95" i="6"/>
  <c r="BL95" i="6"/>
  <c r="S95" i="6"/>
  <c r="AB95" i="6"/>
  <c r="R95" i="6"/>
  <c r="AK95" i="6"/>
  <c r="W95" i="6"/>
  <c r="BH95" i="6"/>
  <c r="BR95" i="6"/>
  <c r="Q95" i="6"/>
  <c r="S99" i="6"/>
  <c r="BR99" i="6"/>
  <c r="Q99" i="6"/>
  <c r="AB99" i="6"/>
  <c r="AQ99" i="6"/>
  <c r="BL99" i="6"/>
  <c r="R99" i="6"/>
  <c r="W99" i="6"/>
  <c r="AK99" i="6"/>
  <c r="AS99" i="6"/>
  <c r="BH99" i="6"/>
  <c r="R86" i="6"/>
  <c r="BH86" i="6"/>
  <c r="S86" i="6"/>
  <c r="AS86" i="6"/>
  <c r="W86" i="6"/>
  <c r="AK86" i="6"/>
  <c r="BR86" i="6"/>
  <c r="AQ86" i="6"/>
  <c r="BL86" i="6"/>
  <c r="AB86" i="6"/>
  <c r="Q86" i="6"/>
  <c r="BL88" i="6"/>
  <c r="AB88" i="6"/>
  <c r="R88" i="6"/>
  <c r="AK88" i="6"/>
  <c r="BH88" i="6"/>
  <c r="S88" i="6"/>
  <c r="BR88" i="6"/>
  <c r="Q88" i="6"/>
  <c r="AS88" i="6"/>
  <c r="AQ88" i="6"/>
  <c r="W88" i="6"/>
  <c r="AQ90" i="6"/>
  <c r="BL90" i="6"/>
  <c r="S90" i="6"/>
  <c r="W90" i="6"/>
  <c r="R90" i="6"/>
  <c r="BH90" i="6"/>
  <c r="AB90" i="6"/>
  <c r="AK90" i="6"/>
  <c r="BR90" i="6"/>
  <c r="Q90" i="6"/>
  <c r="AS90" i="6"/>
  <c r="BH92" i="6"/>
  <c r="S92" i="6"/>
  <c r="AK92" i="6"/>
  <c r="BR92" i="6"/>
  <c r="Q92" i="6"/>
  <c r="BL92" i="6"/>
  <c r="AB92" i="6"/>
  <c r="R92" i="6"/>
  <c r="W92" i="6"/>
  <c r="AS92" i="6"/>
  <c r="AQ92" i="6"/>
  <c r="AQ94" i="6"/>
  <c r="BL94" i="6"/>
  <c r="AB94" i="6"/>
  <c r="W94" i="6"/>
  <c r="R94" i="6"/>
  <c r="BH94" i="6"/>
  <c r="S94" i="6"/>
  <c r="BR94" i="6"/>
  <c r="Q94" i="6"/>
  <c r="AS94" i="6"/>
  <c r="AK94" i="6"/>
  <c r="BL97" i="6"/>
  <c r="AB97" i="6"/>
  <c r="R97" i="6"/>
  <c r="AK97" i="6"/>
  <c r="BH97" i="6"/>
  <c r="S97" i="6"/>
  <c r="AS97" i="6"/>
  <c r="AQ97" i="6"/>
  <c r="Q97" i="6"/>
  <c r="W97" i="6"/>
  <c r="BR97" i="6"/>
  <c r="BH85" i="6"/>
  <c r="S85" i="6"/>
  <c r="BR85" i="6"/>
  <c r="W85" i="6"/>
  <c r="AK85" i="6"/>
  <c r="Q85" i="6"/>
  <c r="BL85" i="6"/>
  <c r="AB85" i="6"/>
  <c r="R85" i="6"/>
  <c r="AQ85" i="6"/>
  <c r="AS85" i="6"/>
  <c r="AQ100" i="6"/>
  <c r="BR100" i="6"/>
  <c r="BL100" i="6"/>
  <c r="BH100" i="6"/>
  <c r="S100" i="6"/>
  <c r="AK100" i="6"/>
  <c r="Q100" i="6"/>
  <c r="W100" i="6"/>
  <c r="R100" i="6"/>
  <c r="AS100" i="6"/>
  <c r="AB100" i="6"/>
  <c r="AS83" i="6"/>
  <c r="AQ83" i="6"/>
  <c r="W83" i="6"/>
  <c r="BH83" i="6"/>
  <c r="AK83" i="6"/>
  <c r="AB83" i="6"/>
  <c r="R83" i="6"/>
  <c r="BL83" i="6"/>
  <c r="BR83" i="6"/>
  <c r="Q83" i="6"/>
  <c r="S83" i="6"/>
  <c r="BH98" i="6"/>
  <c r="S98" i="6"/>
  <c r="BR98" i="6"/>
  <c r="W98" i="6"/>
  <c r="AK98" i="6"/>
  <c r="AQ98" i="6"/>
  <c r="BL98" i="6"/>
  <c r="AB98" i="6"/>
  <c r="R98" i="6"/>
  <c r="Q98" i="6"/>
  <c r="AS98" i="6"/>
  <c r="BN85" i="6"/>
  <c r="BN86" i="6"/>
  <c r="BN92" i="6"/>
  <c r="BN83" i="6"/>
  <c r="BN98" i="6"/>
  <c r="BN96" i="6"/>
  <c r="BN88" i="6"/>
  <c r="BN90" i="6"/>
  <c r="BN94" i="6"/>
  <c r="BN97" i="6"/>
  <c r="BN84" i="6"/>
  <c r="BN87" i="6"/>
  <c r="BN89" i="6"/>
  <c r="BN91" i="6"/>
  <c r="BN93" i="6"/>
  <c r="BN95" i="6"/>
  <c r="BN100" i="6"/>
  <c r="AU98" i="6"/>
  <c r="AU99" i="6"/>
  <c r="AT99" i="6"/>
  <c r="AY99" i="6"/>
  <c r="BT99" i="6"/>
  <c r="AT98" i="6"/>
  <c r="BT98" i="6"/>
  <c r="AY98" i="6"/>
  <c r="AN101" i="6"/>
  <c r="BS102" i="6"/>
  <c r="BI42" i="6"/>
  <c r="BI81" i="6" s="1"/>
  <c r="AG43" i="6"/>
  <c r="AG82" i="6" s="1"/>
  <c r="BI44" i="6"/>
  <c r="BI83" i="6" s="1"/>
  <c r="AA45" i="6"/>
  <c r="AA84" i="6" s="1"/>
  <c r="AG49" i="6"/>
  <c r="AG88" i="6" s="1"/>
  <c r="AG51" i="6"/>
  <c r="AG90" i="6" s="1"/>
  <c r="AG52" i="6"/>
  <c r="AG91" i="6" s="1"/>
  <c r="AG53" i="6"/>
  <c r="AG92" i="6" s="1"/>
  <c r="AG54" i="6"/>
  <c r="AG93" i="6" s="1"/>
  <c r="AG57" i="6"/>
  <c r="AG96" i="6" s="1"/>
  <c r="AG58" i="6"/>
  <c r="AG97" i="6" s="1"/>
  <c r="AG61" i="6"/>
  <c r="AG100" i="6" s="1"/>
  <c r="AF41" i="6"/>
  <c r="AF80" i="6" s="1"/>
  <c r="AJ41" i="6"/>
  <c r="AJ80" i="6" s="1"/>
  <c r="BI43" i="6"/>
  <c r="BI82" i="6" s="1"/>
  <c r="AU84" i="6"/>
  <c r="AF45" i="6"/>
  <c r="AF84" i="6" s="1"/>
  <c r="AJ45" i="6"/>
  <c r="AJ84" i="6" s="1"/>
  <c r="BI49" i="6"/>
  <c r="BI88" i="6" s="1"/>
  <c r="BI54" i="6"/>
  <c r="BI93" i="6" s="1"/>
  <c r="BI61" i="6"/>
  <c r="BI100" i="6" s="1"/>
  <c r="BI62" i="6"/>
  <c r="BI101" i="6" s="1"/>
  <c r="BI63" i="6"/>
  <c r="BI102" i="6" s="1"/>
  <c r="Y102" i="6"/>
  <c r="AF42" i="6"/>
  <c r="AF81" i="6" s="1"/>
  <c r="AJ42" i="6"/>
  <c r="AJ81" i="6" s="1"/>
  <c r="BI41" i="6"/>
  <c r="BI80" i="6" s="1"/>
  <c r="AG42" i="6"/>
  <c r="AG81" i="6" s="1"/>
  <c r="AF43" i="6"/>
  <c r="AF82" i="6" s="1"/>
  <c r="AJ43" i="6"/>
  <c r="AJ82" i="6" s="1"/>
  <c r="AG44" i="6"/>
  <c r="AG83" i="6" s="1"/>
  <c r="BI45" i="6"/>
  <c r="BI84" i="6" s="1"/>
  <c r="AA46" i="6"/>
  <c r="AA85" i="6" s="1"/>
  <c r="AF47" i="6"/>
  <c r="AF86" i="6" s="1"/>
  <c r="AJ47" i="6"/>
  <c r="AJ86" i="6" s="1"/>
  <c r="AF48" i="6"/>
  <c r="AF87" i="6" s="1"/>
  <c r="AJ48" i="6"/>
  <c r="AJ87" i="6" s="1"/>
  <c r="AF49" i="6"/>
  <c r="AF88" i="6" s="1"/>
  <c r="AJ49" i="6"/>
  <c r="AJ88" i="6" s="1"/>
  <c r="AF50" i="6"/>
  <c r="AF89" i="6" s="1"/>
  <c r="AJ50" i="6"/>
  <c r="AJ89" i="6" s="1"/>
  <c r="AF51" i="6"/>
  <c r="AF90" i="6" s="1"/>
  <c r="AJ51" i="6"/>
  <c r="AJ90" i="6" s="1"/>
  <c r="AF52" i="6"/>
  <c r="AF91" i="6" s="1"/>
  <c r="AJ52" i="6"/>
  <c r="AJ91" i="6" s="1"/>
  <c r="AF53" i="6"/>
  <c r="AF92" i="6" s="1"/>
  <c r="AJ53" i="6"/>
  <c r="AJ92" i="6" s="1"/>
  <c r="AF54" i="6"/>
  <c r="AF93" i="6" s="1"/>
  <c r="AJ54" i="6"/>
  <c r="AJ93" i="6" s="1"/>
  <c r="AF55" i="6"/>
  <c r="AF94" i="6" s="1"/>
  <c r="AJ55" i="6"/>
  <c r="AJ94" i="6" s="1"/>
  <c r="AF56" i="6"/>
  <c r="AF95" i="6" s="1"/>
  <c r="AJ56" i="6"/>
  <c r="AJ95" i="6" s="1"/>
  <c r="BG56" i="6"/>
  <c r="BG95" i="6" s="1"/>
  <c r="AF57" i="6"/>
  <c r="AF96" i="6" s="1"/>
  <c r="AJ57" i="6"/>
  <c r="AJ96" i="6" s="1"/>
  <c r="BG57" i="6"/>
  <c r="BG96" i="6" s="1"/>
  <c r="AF58" i="6"/>
  <c r="AF97" i="6" s="1"/>
  <c r="AJ58" i="6"/>
  <c r="AJ97" i="6" s="1"/>
  <c r="BG58" i="6"/>
  <c r="BG97" i="6" s="1"/>
  <c r="AF61" i="6"/>
  <c r="AF100" i="6" s="1"/>
  <c r="AJ61" i="6"/>
  <c r="AJ100" i="6" s="1"/>
  <c r="BG61" i="6"/>
  <c r="BG100" i="6" s="1"/>
  <c r="AF62" i="6"/>
  <c r="AF101" i="6" s="1"/>
  <c r="AJ62" i="6"/>
  <c r="AJ101" i="6" s="1"/>
  <c r="BG62" i="6"/>
  <c r="BG101" i="6" s="1"/>
  <c r="AF63" i="6"/>
  <c r="AF102" i="6" s="1"/>
  <c r="AJ63" i="6"/>
  <c r="AJ102" i="6" s="1"/>
  <c r="BG63" i="6"/>
  <c r="BG102" i="6" s="1"/>
  <c r="Y101" i="6"/>
  <c r="AA41" i="6"/>
  <c r="AA80" i="6" s="1"/>
  <c r="AF46" i="6"/>
  <c r="AF85" i="6" s="1"/>
  <c r="AJ46" i="6"/>
  <c r="AJ85" i="6" s="1"/>
  <c r="AG47" i="6"/>
  <c r="AG86" i="6" s="1"/>
  <c r="AG48" i="6"/>
  <c r="AG87" i="6" s="1"/>
  <c r="AG50" i="6"/>
  <c r="AG89" i="6" s="1"/>
  <c r="AG55" i="6"/>
  <c r="AG94" i="6" s="1"/>
  <c r="AG56" i="6"/>
  <c r="AG95" i="6" s="1"/>
  <c r="AG62" i="6"/>
  <c r="AG101" i="6" s="1"/>
  <c r="AG63" i="6"/>
  <c r="AG102" i="6" s="1"/>
  <c r="AA42" i="6"/>
  <c r="AA81" i="6" s="1"/>
  <c r="AT83" i="6"/>
  <c r="AA44" i="6"/>
  <c r="AA83" i="6" s="1"/>
  <c r="AG46" i="6"/>
  <c r="AG85" i="6" s="1"/>
  <c r="BI47" i="6"/>
  <c r="BI86" i="6" s="1"/>
  <c r="BI48" i="6"/>
  <c r="BI87" i="6" s="1"/>
  <c r="BI50" i="6"/>
  <c r="BI89" i="6" s="1"/>
  <c r="BI51" i="6"/>
  <c r="BI90" i="6" s="1"/>
  <c r="BI52" i="6"/>
  <c r="BI91" i="6" s="1"/>
  <c r="BI53" i="6"/>
  <c r="BI92" i="6" s="1"/>
  <c r="BI55" i="6"/>
  <c r="BI94" i="6" s="1"/>
  <c r="BI56" i="6"/>
  <c r="BI95" i="6" s="1"/>
  <c r="BI57" i="6"/>
  <c r="BI96" i="6" s="1"/>
  <c r="BI58" i="6"/>
  <c r="BI97" i="6" s="1"/>
  <c r="AG41" i="6"/>
  <c r="AG80" i="6" s="1"/>
  <c r="AA43" i="6"/>
  <c r="AA82" i="6" s="1"/>
  <c r="AU83" i="6"/>
  <c r="AF44" i="6"/>
  <c r="AF83" i="6" s="1"/>
  <c r="AJ44" i="6"/>
  <c r="AJ83" i="6" s="1"/>
  <c r="AG45" i="6"/>
  <c r="AG84" i="6" s="1"/>
  <c r="BI46" i="6"/>
  <c r="BI85" i="6" s="1"/>
  <c r="AT86" i="6"/>
  <c r="AA47" i="6"/>
  <c r="AA86" i="6" s="1"/>
  <c r="AT87" i="6"/>
  <c r="AA48" i="6"/>
  <c r="AA87" i="6" s="1"/>
  <c r="AT88" i="6"/>
  <c r="AA49" i="6"/>
  <c r="AA88" i="6" s="1"/>
  <c r="AT89" i="6"/>
  <c r="AA50" i="6"/>
  <c r="AA89" i="6" s="1"/>
  <c r="AT90" i="6"/>
  <c r="AA51" i="6"/>
  <c r="AA90" i="6" s="1"/>
  <c r="AT91" i="6"/>
  <c r="AA52" i="6"/>
  <c r="AA91" i="6" s="1"/>
  <c r="AT92" i="6"/>
  <c r="AA53" i="6"/>
  <c r="AA92" i="6" s="1"/>
  <c r="AT93" i="6"/>
  <c r="AA54" i="6"/>
  <c r="AA93" i="6" s="1"/>
  <c r="AT94" i="6"/>
  <c r="AA55" i="6"/>
  <c r="AA94" i="6" s="1"/>
  <c r="AT95" i="6"/>
  <c r="AA56" i="6"/>
  <c r="AA95" i="6" s="1"/>
  <c r="AT96" i="6"/>
  <c r="AA57" i="6"/>
  <c r="AA96" i="6" s="1"/>
  <c r="AT97" i="6"/>
  <c r="AA58" i="6"/>
  <c r="AA97" i="6" s="1"/>
  <c r="AA61" i="6"/>
  <c r="AA100" i="6" s="1"/>
  <c r="AA62" i="6"/>
  <c r="AA101" i="6" s="1"/>
  <c r="AT100" i="6"/>
  <c r="AA63" i="6"/>
  <c r="AA102" i="6" s="1"/>
  <c r="AY83" i="6"/>
  <c r="BT83" i="6"/>
  <c r="AC101" i="6"/>
  <c r="AT101" i="6"/>
  <c r="X102" i="6"/>
  <c r="BM102" i="6"/>
  <c r="AY86" i="6"/>
  <c r="BT86" i="6"/>
  <c r="BT87" i="6"/>
  <c r="AY87" i="6"/>
  <c r="BT90" i="6"/>
  <c r="AY90" i="6"/>
  <c r="BT91" i="6"/>
  <c r="AY91" i="6"/>
  <c r="AY94" i="6"/>
  <c r="BT94" i="6"/>
  <c r="BT95" i="6"/>
  <c r="AY95" i="6"/>
  <c r="AN102" i="6"/>
  <c r="AT85" i="6"/>
  <c r="AY85" i="6"/>
  <c r="BT85" i="6"/>
  <c r="AU86" i="6"/>
  <c r="AU87" i="6"/>
  <c r="AU88" i="6"/>
  <c r="AU89" i="6"/>
  <c r="AU90" i="6"/>
  <c r="AU91" i="6"/>
  <c r="AU92" i="6"/>
  <c r="AU93" i="6"/>
  <c r="AU94" i="6"/>
  <c r="AU95" i="6"/>
  <c r="AU96" i="6"/>
  <c r="AU97" i="6"/>
  <c r="AU100" i="6"/>
  <c r="AY102" i="6"/>
  <c r="BT102" i="6"/>
  <c r="AY101" i="6"/>
  <c r="BT101" i="6"/>
  <c r="AV102" i="6"/>
  <c r="AU102" i="6"/>
  <c r="AY88" i="6"/>
  <c r="BT88" i="6"/>
  <c r="AY89" i="6"/>
  <c r="BT89" i="6"/>
  <c r="BT92" i="6"/>
  <c r="AY92" i="6"/>
  <c r="AY93" i="6"/>
  <c r="BT93" i="6"/>
  <c r="BT96" i="6"/>
  <c r="AY96" i="6"/>
  <c r="AY97" i="6"/>
  <c r="BT97" i="6"/>
  <c r="AY100" i="6"/>
  <c r="BT100" i="6"/>
  <c r="AV101" i="6"/>
  <c r="AU101" i="6"/>
  <c r="AT84" i="6"/>
  <c r="BT84" i="6"/>
  <c r="AY84" i="6"/>
  <c r="AU85" i="6"/>
  <c r="AC102" i="6"/>
  <c r="AT102" i="6"/>
  <c r="T102" i="6"/>
  <c r="T101" i="6"/>
  <c r="X101" i="6"/>
  <c r="Z101" i="6"/>
  <c r="AD101" i="6"/>
  <c r="AH101" i="6"/>
  <c r="AL101" i="6"/>
  <c r="AW101" i="6"/>
  <c r="BE101" i="6"/>
  <c r="Z102" i="6"/>
  <c r="AD102" i="6"/>
  <c r="AH102" i="6"/>
  <c r="AL102" i="6"/>
  <c r="AW102" i="6"/>
  <c r="BE102" i="6"/>
  <c r="AI101" i="6"/>
  <c r="AM101" i="6"/>
  <c r="AR101" i="6"/>
  <c r="AI102" i="6"/>
  <c r="AM102" i="6"/>
  <c r="AR102" i="6"/>
  <c r="BM101" i="6"/>
  <c r="BS101" i="6"/>
  <c r="U101" i="6"/>
  <c r="BO101" i="6"/>
  <c r="U102" i="6"/>
  <c r="BO102" i="6"/>
  <c r="AV100" i="6"/>
  <c r="AL100" i="6"/>
  <c r="AD100" i="6"/>
  <c r="BS100" i="6"/>
  <c r="AM100" i="6"/>
  <c r="AW100" i="6"/>
  <c r="BM100" i="6"/>
  <c r="BE100" i="6"/>
  <c r="Y100" i="6"/>
  <c r="U100" i="6"/>
  <c r="T100" i="6"/>
  <c r="AH100" i="6"/>
  <c r="Z100" i="6"/>
  <c r="AC100" i="6"/>
  <c r="AN100" i="6"/>
  <c r="X100" i="6"/>
  <c r="AI100" i="6"/>
  <c r="BO100" i="6"/>
  <c r="AR100" i="6"/>
  <c r="G66" i="6"/>
  <c r="K66" i="6"/>
  <c r="AI99" i="6"/>
  <c r="H66" i="6"/>
  <c r="AH89" i="6"/>
  <c r="AC90" i="6"/>
  <c r="AI91" i="6"/>
  <c r="I66" i="6"/>
  <c r="AH97" i="6"/>
  <c r="AC98" i="6"/>
  <c r="AC81" i="6"/>
  <c r="U88" i="6"/>
  <c r="AC83" i="6"/>
  <c r="T84" i="6"/>
  <c r="X84" i="6"/>
  <c r="AN84" i="6"/>
  <c r="AR84" i="6"/>
  <c r="AV84" i="6"/>
  <c r="AR90" i="6"/>
  <c r="AH91" i="6"/>
  <c r="AC92" i="6"/>
  <c r="AI93" i="6"/>
  <c r="BO93" i="6"/>
  <c r="AR98" i="6"/>
  <c r="AH99" i="6"/>
  <c r="AI82" i="6"/>
  <c r="BO82" i="6"/>
  <c r="AC84" i="6"/>
  <c r="AR88" i="6"/>
  <c r="BO91" i="6"/>
  <c r="AR96" i="6"/>
  <c r="AR86" i="6"/>
  <c r="AH87" i="6"/>
  <c r="AC88" i="6"/>
  <c r="AI89" i="6"/>
  <c r="BO89" i="6"/>
  <c r="AR94" i="6"/>
  <c r="AH95" i="6"/>
  <c r="AC96" i="6"/>
  <c r="AI97" i="6"/>
  <c r="AD85" i="6"/>
  <c r="AH85" i="6"/>
  <c r="BM85" i="6"/>
  <c r="BS85" i="6"/>
  <c r="U86" i="6"/>
  <c r="AC86" i="6"/>
  <c r="AR92" i="6"/>
  <c r="AH93" i="6"/>
  <c r="AC94" i="6"/>
  <c r="AI95" i="6"/>
  <c r="O80" i="6"/>
  <c r="O41" i="6"/>
  <c r="A41" i="6"/>
  <c r="T81" i="6"/>
  <c r="X81" i="6"/>
  <c r="AN81" i="6"/>
  <c r="AR81" i="6"/>
  <c r="AV81" i="6"/>
  <c r="O82" i="6"/>
  <c r="O43" i="6"/>
  <c r="A43" i="6"/>
  <c r="Z82" i="6"/>
  <c r="AD82" i="6"/>
  <c r="AH82" i="6"/>
  <c r="AL82" i="6"/>
  <c r="BM82" i="6"/>
  <c r="BS82" i="6"/>
  <c r="T83" i="6"/>
  <c r="X83" i="6"/>
  <c r="AN83" i="6"/>
  <c r="AR83" i="6"/>
  <c r="AV83" i="6"/>
  <c r="O84" i="6"/>
  <c r="A45" i="6"/>
  <c r="O45" i="6"/>
  <c r="O15" i="6"/>
  <c r="T86" i="6"/>
  <c r="X86" i="6"/>
  <c r="AN86" i="6"/>
  <c r="AV86" i="6"/>
  <c r="O87" i="6"/>
  <c r="A48" i="6"/>
  <c r="O48" i="6"/>
  <c r="Z87" i="6"/>
  <c r="AD87" i="6"/>
  <c r="AL87" i="6"/>
  <c r="BM87" i="6"/>
  <c r="BS87" i="6"/>
  <c r="Y88" i="6"/>
  <c r="AW88" i="6"/>
  <c r="AM89" i="6"/>
  <c r="BE89" i="6"/>
  <c r="U81" i="6"/>
  <c r="Y81" i="6"/>
  <c r="AW81" i="6"/>
  <c r="AM82" i="6"/>
  <c r="BE82" i="6"/>
  <c r="U83" i="6"/>
  <c r="Y83" i="6"/>
  <c r="AW83" i="6"/>
  <c r="O85" i="6"/>
  <c r="O46" i="6"/>
  <c r="A46" i="6"/>
  <c r="Z85" i="6"/>
  <c r="AL85" i="6"/>
  <c r="Y86" i="6"/>
  <c r="AW86" i="6"/>
  <c r="AI87" i="6"/>
  <c r="AM87" i="6"/>
  <c r="BE87" i="6"/>
  <c r="BO87" i="6"/>
  <c r="O81" i="6"/>
  <c r="O42" i="6"/>
  <c r="A42" i="6"/>
  <c r="Z81" i="6"/>
  <c r="AD81" i="6"/>
  <c r="AH81" i="6"/>
  <c r="AL81" i="6"/>
  <c r="BM81" i="6"/>
  <c r="BS81" i="6"/>
  <c r="T82" i="6"/>
  <c r="X82" i="6"/>
  <c r="AN82" i="6"/>
  <c r="AR82" i="6"/>
  <c r="AV82" i="6"/>
  <c r="O83" i="6"/>
  <c r="O44" i="6"/>
  <c r="A44" i="6"/>
  <c r="Z83" i="6"/>
  <c r="AD83" i="6"/>
  <c r="AH83" i="6"/>
  <c r="AL83" i="6"/>
  <c r="BM83" i="6"/>
  <c r="BS83" i="6"/>
  <c r="U84" i="6"/>
  <c r="Y84" i="6"/>
  <c r="AW84" i="6"/>
  <c r="O16" i="6"/>
  <c r="AI85" i="6"/>
  <c r="AM85" i="6"/>
  <c r="BE85" i="6"/>
  <c r="BO85" i="6"/>
  <c r="Z86" i="6"/>
  <c r="AD86" i="6"/>
  <c r="AH86" i="6"/>
  <c r="AL86" i="6"/>
  <c r="J66" i="6"/>
  <c r="H70" i="6" s="1"/>
  <c r="O12" i="6"/>
  <c r="AI81" i="6"/>
  <c r="AM81" i="6"/>
  <c r="BE81" i="6"/>
  <c r="BO81" i="6"/>
  <c r="U82" i="6"/>
  <c r="Y82" i="6"/>
  <c r="AC82" i="6"/>
  <c r="AW82" i="6"/>
  <c r="O14" i="6"/>
  <c r="AI83" i="6"/>
  <c r="AM83" i="6"/>
  <c r="BE83" i="6"/>
  <c r="BO83" i="6"/>
  <c r="Z84" i="6"/>
  <c r="AD84" i="6"/>
  <c r="AH84" i="6"/>
  <c r="AL84" i="6"/>
  <c r="BM84" i="6"/>
  <c r="BS84" i="6"/>
  <c r="T85" i="6"/>
  <c r="X85" i="6"/>
  <c r="AN85" i="6"/>
  <c r="AR85" i="6"/>
  <c r="AV85" i="6"/>
  <c r="O86" i="6"/>
  <c r="A47" i="6"/>
  <c r="O47" i="6"/>
  <c r="O17" i="6"/>
  <c r="T88" i="6"/>
  <c r="AI84" i="6"/>
  <c r="AM84" i="6"/>
  <c r="BE84" i="6"/>
  <c r="BO84" i="6"/>
  <c r="U85" i="6"/>
  <c r="Y85" i="6"/>
  <c r="AC85" i="6"/>
  <c r="AW85" i="6"/>
  <c r="AI86" i="6"/>
  <c r="AM86" i="6"/>
  <c r="BE86" i="6"/>
  <c r="BO86" i="6"/>
  <c r="U87" i="6"/>
  <c r="Y87" i="6"/>
  <c r="AC87" i="6"/>
  <c r="AW87" i="6"/>
  <c r="AI88" i="6"/>
  <c r="AM88" i="6"/>
  <c r="BE88" i="6"/>
  <c r="BO88" i="6"/>
  <c r="U89" i="6"/>
  <c r="Y89" i="6"/>
  <c r="AC89" i="6"/>
  <c r="AW89" i="6"/>
  <c r="AI90" i="6"/>
  <c r="AM90" i="6"/>
  <c r="BE90" i="6"/>
  <c r="BO90" i="6"/>
  <c r="U91" i="6"/>
  <c r="Y91" i="6"/>
  <c r="AC91" i="6"/>
  <c r="AW91" i="6"/>
  <c r="AI92" i="6"/>
  <c r="AM92" i="6"/>
  <c r="BE92" i="6"/>
  <c r="BO92" i="6"/>
  <c r="U93" i="6"/>
  <c r="Y93" i="6"/>
  <c r="AC93" i="6"/>
  <c r="AW93" i="6"/>
  <c r="AI94" i="6"/>
  <c r="AM94" i="6"/>
  <c r="BE94" i="6"/>
  <c r="BO94" i="6"/>
  <c r="U95" i="6"/>
  <c r="Y95" i="6"/>
  <c r="AC95" i="6"/>
  <c r="AW95" i="6"/>
  <c r="AI96" i="6"/>
  <c r="AM96" i="6"/>
  <c r="BE96" i="6"/>
  <c r="BO96" i="6"/>
  <c r="U97" i="6"/>
  <c r="Y97" i="6"/>
  <c r="AC97" i="6"/>
  <c r="AW97" i="6"/>
  <c r="AI98" i="6"/>
  <c r="AM98" i="6"/>
  <c r="BE98" i="6"/>
  <c r="BO98" i="6"/>
  <c r="U99" i="6"/>
  <c r="Y99" i="6"/>
  <c r="AC99" i="6"/>
  <c r="AW99" i="6"/>
  <c r="X88" i="6"/>
  <c r="AN88" i="6"/>
  <c r="AV88" i="6"/>
  <c r="O89" i="6"/>
  <c r="A50" i="6"/>
  <c r="O50" i="6"/>
  <c r="Z89" i="6"/>
  <c r="AD89" i="6"/>
  <c r="AL89" i="6"/>
  <c r="BM89" i="6"/>
  <c r="BS89" i="6"/>
  <c r="T90" i="6"/>
  <c r="X90" i="6"/>
  <c r="AN90" i="6"/>
  <c r="AV90" i="6"/>
  <c r="O91" i="6"/>
  <c r="A52" i="6"/>
  <c r="O52" i="6"/>
  <c r="Z91" i="6"/>
  <c r="AD91" i="6"/>
  <c r="AL91" i="6"/>
  <c r="BM91" i="6"/>
  <c r="BS91" i="6"/>
  <c r="T92" i="6"/>
  <c r="X92" i="6"/>
  <c r="AN92" i="6"/>
  <c r="AV92" i="6"/>
  <c r="O93" i="6"/>
  <c r="O54" i="6"/>
  <c r="A54" i="6"/>
  <c r="Z93" i="6"/>
  <c r="AD93" i="6"/>
  <c r="AL93" i="6"/>
  <c r="BM93" i="6"/>
  <c r="BS93" i="6"/>
  <c r="T94" i="6"/>
  <c r="X94" i="6"/>
  <c r="AN94" i="6"/>
  <c r="AV94" i="6"/>
  <c r="O95" i="6"/>
  <c r="A56" i="6"/>
  <c r="O56" i="6"/>
  <c r="Z95" i="6"/>
  <c r="AD95" i="6"/>
  <c r="AL95" i="6"/>
  <c r="BM95" i="6"/>
  <c r="BS95" i="6"/>
  <c r="T96" i="6"/>
  <c r="X96" i="6"/>
  <c r="AN96" i="6"/>
  <c r="AV96" i="6"/>
  <c r="O97" i="6"/>
  <c r="A58" i="6"/>
  <c r="O58" i="6"/>
  <c r="Z97" i="6"/>
  <c r="AD97" i="6"/>
  <c r="AL97" i="6"/>
  <c r="BM97" i="6"/>
  <c r="BS97" i="6"/>
  <c r="T98" i="6"/>
  <c r="X98" i="6"/>
  <c r="AN98" i="6"/>
  <c r="AV98" i="6"/>
  <c r="O99" i="6"/>
  <c r="O60" i="6"/>
  <c r="A60" i="6"/>
  <c r="Z99" i="6"/>
  <c r="AD99" i="6"/>
  <c r="AL99" i="6"/>
  <c r="BM99" i="6"/>
  <c r="BS99" i="6"/>
  <c r="A62" i="6"/>
  <c r="O62" i="6"/>
  <c r="U90" i="6"/>
  <c r="Y90" i="6"/>
  <c r="AW90" i="6"/>
  <c r="AM91" i="6"/>
  <c r="BE91" i="6"/>
  <c r="U92" i="6"/>
  <c r="Y92" i="6"/>
  <c r="AW92" i="6"/>
  <c r="AM93" i="6"/>
  <c r="BE93" i="6"/>
  <c r="U94" i="6"/>
  <c r="Y94" i="6"/>
  <c r="AW94" i="6"/>
  <c r="AM95" i="6"/>
  <c r="BE95" i="6"/>
  <c r="BO95" i="6"/>
  <c r="U96" i="6"/>
  <c r="Y96" i="6"/>
  <c r="AW96" i="6"/>
  <c r="AM97" i="6"/>
  <c r="BE97" i="6"/>
  <c r="BO97" i="6"/>
  <c r="U98" i="6"/>
  <c r="Y98" i="6"/>
  <c r="AW98" i="6"/>
  <c r="AM99" i="6"/>
  <c r="BE99" i="6"/>
  <c r="BO99" i="6"/>
  <c r="O32" i="6"/>
  <c r="BM86" i="6"/>
  <c r="BS86" i="6"/>
  <c r="T87" i="6"/>
  <c r="X87" i="6"/>
  <c r="AN87" i="6"/>
  <c r="AR87" i="6"/>
  <c r="AV87" i="6"/>
  <c r="O88" i="6"/>
  <c r="A49" i="6"/>
  <c r="O49" i="6"/>
  <c r="Z88" i="6"/>
  <c r="AD88" i="6"/>
  <c r="AH88" i="6"/>
  <c r="AL88" i="6"/>
  <c r="BM88" i="6"/>
  <c r="BS88" i="6"/>
  <c r="T89" i="6"/>
  <c r="X89" i="6"/>
  <c r="AN89" i="6"/>
  <c r="AR89" i="6"/>
  <c r="AV89" i="6"/>
  <c r="O90" i="6"/>
  <c r="A51" i="6"/>
  <c r="O51" i="6"/>
  <c r="Z90" i="6"/>
  <c r="AD90" i="6"/>
  <c r="AH90" i="6"/>
  <c r="AL90" i="6"/>
  <c r="BM90" i="6"/>
  <c r="BS90" i="6"/>
  <c r="T91" i="6"/>
  <c r="X91" i="6"/>
  <c r="AN91" i="6"/>
  <c r="AR91" i="6"/>
  <c r="AV91" i="6"/>
  <c r="O92" i="6"/>
  <c r="A53" i="6"/>
  <c r="O53" i="6"/>
  <c r="Z92" i="6"/>
  <c r="AD92" i="6"/>
  <c r="AH92" i="6"/>
  <c r="AL92" i="6"/>
  <c r="BM92" i="6"/>
  <c r="BS92" i="6"/>
  <c r="T93" i="6"/>
  <c r="X93" i="6"/>
  <c r="AN93" i="6"/>
  <c r="AR93" i="6"/>
  <c r="AV93" i="6"/>
  <c r="O94" i="6"/>
  <c r="A55" i="6"/>
  <c r="O55" i="6"/>
  <c r="Z94" i="6"/>
  <c r="AD94" i="6"/>
  <c r="AH94" i="6"/>
  <c r="AL94" i="6"/>
  <c r="BM94" i="6"/>
  <c r="BS94" i="6"/>
  <c r="T95" i="6"/>
  <c r="X95" i="6"/>
  <c r="AN95" i="6"/>
  <c r="AR95" i="6"/>
  <c r="AV95" i="6"/>
  <c r="O96" i="6"/>
  <c r="A57" i="6"/>
  <c r="O57" i="6"/>
  <c r="Z96" i="6"/>
  <c r="AD96" i="6"/>
  <c r="AH96" i="6"/>
  <c r="AL96" i="6"/>
  <c r="BM96" i="6"/>
  <c r="BS96" i="6"/>
  <c r="T97" i="6"/>
  <c r="X97" i="6"/>
  <c r="AN97" i="6"/>
  <c r="AR97" i="6"/>
  <c r="AV97" i="6"/>
  <c r="O98" i="6"/>
  <c r="A59" i="6"/>
  <c r="O59" i="6"/>
  <c r="Z98" i="6"/>
  <c r="AD98" i="6"/>
  <c r="AH98" i="6"/>
  <c r="AL98" i="6"/>
  <c r="BM98" i="6"/>
  <c r="BS98" i="6"/>
  <c r="T99" i="6"/>
  <c r="X99" i="6"/>
  <c r="AN99" i="6"/>
  <c r="AR99" i="6"/>
  <c r="AV99" i="6"/>
  <c r="O100" i="6"/>
  <c r="A61" i="6"/>
  <c r="O61" i="6"/>
  <c r="A63" i="6"/>
  <c r="O63" i="6"/>
  <c r="O33" i="6"/>
  <c r="H72" i="6" l="1"/>
  <c r="BP104" i="6"/>
  <c r="BN104" i="6"/>
  <c r="AX104" i="6"/>
  <c r="H71" i="6"/>
  <c r="BF104" i="6"/>
  <c r="BQ104" i="6"/>
  <c r="BJ104" i="6"/>
  <c r="AY104" i="6"/>
  <c r="AG104" i="6"/>
  <c r="AA104" i="6"/>
  <c r="BI104" i="6"/>
  <c r="AJ104" i="6"/>
  <c r="BG104" i="6"/>
  <c r="BT104" i="6"/>
  <c r="BO104" i="6"/>
  <c r="AQ104" i="6"/>
  <c r="W104" i="6"/>
  <c r="AB104" i="6"/>
  <c r="S104" i="6"/>
  <c r="P104" i="6"/>
  <c r="AI104" i="6"/>
  <c r="BR104" i="6"/>
  <c r="AW104" i="6"/>
  <c r="AC104" i="6"/>
  <c r="BK104" i="6"/>
  <c r="AR104" i="6"/>
  <c r="T104" i="6"/>
  <c r="BD104" i="6"/>
  <c r="AL104" i="6"/>
  <c r="V104" i="6"/>
  <c r="BL104" i="6"/>
  <c r="AS104" i="6"/>
  <c r="Y104" i="6"/>
  <c r="AN104" i="6"/>
  <c r="AM104" i="6"/>
  <c r="AH104" i="6"/>
  <c r="R104" i="6"/>
  <c r="BH104" i="6"/>
  <c r="AK104" i="6"/>
  <c r="U104" i="6"/>
  <c r="BB104" i="6"/>
  <c r="BE104" i="6"/>
  <c r="BS104" i="6"/>
  <c r="AT104" i="6"/>
  <c r="AD104" i="6"/>
  <c r="BC104" i="6"/>
  <c r="Q104" i="6"/>
  <c r="AV104" i="6"/>
  <c r="X104" i="6"/>
  <c r="AU104" i="6"/>
  <c r="BM104" i="6"/>
  <c r="AP104" i="6"/>
  <c r="Z104" i="6"/>
  <c r="P107" i="6" l="1"/>
  <c r="BA107" i="6"/>
  <c r="BS107" i="6"/>
  <c r="AJ108" i="6"/>
  <c r="AA109" i="6"/>
  <c r="BI107" i="6"/>
  <c r="AS108" i="6"/>
  <c r="AS109" i="6"/>
  <c r="AJ109" i="6"/>
  <c r="AG107" i="6"/>
  <c r="AA108" i="6"/>
  <c r="BA109" i="6"/>
  <c r="BA108" i="6"/>
  <c r="V107" i="6"/>
  <c r="BI108" i="6"/>
  <c r="BI109" i="6"/>
  <c r="P108" i="6"/>
  <c r="P109" i="6"/>
  <c r="AS107" i="6"/>
  <c r="V109" i="6"/>
  <c r="V108" i="6"/>
  <c r="AF104" i="6"/>
  <c r="AE104" i="6"/>
  <c r="AA107" i="6" s="1"/>
</calcChain>
</file>

<file path=xl/comments1.xml><?xml version="1.0" encoding="utf-8"?>
<comments xmlns="http://schemas.openxmlformats.org/spreadsheetml/2006/main">
  <authors>
    <author>leightonw</author>
    <author>matthewb</author>
    <author>Jacob Treder</author>
  </authors>
  <commentList>
    <comment ref="AQ76" authorId="0">
      <text>
        <r>
          <rPr>
            <sz val="9"/>
            <color indexed="81"/>
            <rFont val="Tahoma"/>
            <family val="2"/>
          </rPr>
          <t>Excluded because bond is secured</t>
        </r>
      </text>
    </comment>
    <comment ref="AR76" authorId="0">
      <text>
        <r>
          <rPr>
            <sz val="9"/>
            <color indexed="81"/>
            <rFont val="Tahoma"/>
            <family val="2"/>
          </rPr>
          <t>Excluded because bond is secured</t>
        </r>
      </text>
    </comment>
    <comment ref="AZ80" authorId="1">
      <text>
        <r>
          <rPr>
            <sz val="10"/>
            <color indexed="81"/>
            <rFont val="Tahoma"/>
            <family val="2"/>
          </rPr>
          <t>It is not currently possible to calculate the interpolated bit to bid spread, because there is no NZ government bond maturing after 15/03/2028.</t>
        </r>
      </text>
    </comment>
    <comment ref="AM104" authorId="2">
      <text>
        <r>
          <rPr>
            <sz val="10"/>
            <color indexed="81"/>
            <rFont val="Tahoma"/>
            <family val="2"/>
          </rPr>
          <t>Temporary rights were attached to bond, expired March 2014 -  impacted pricing. Exclude from calculations up to 31 March 2014.</t>
        </r>
      </text>
    </comment>
    <comment ref="AO106" authorId="1">
      <text>
        <r>
          <rPr>
            <sz val="10"/>
            <color indexed="81"/>
            <rFont val="Tahoma"/>
            <family val="2"/>
          </rPr>
          <t>The 28/09/2017 and 20/12/2018 maturity Powerco bonds are secured (rather than unsecured), so are excluded based on IMs definition of vanilla NZ$ denominated bonds.</t>
        </r>
      </text>
    </comment>
  </commentList>
</comments>
</file>

<file path=xl/sharedStrings.xml><?xml version="1.0" encoding="utf-8"?>
<sst xmlns="http://schemas.openxmlformats.org/spreadsheetml/2006/main" count="316" uniqueCount="189">
  <si>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</si>
  <si>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</si>
  <si>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</si>
  <si>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</si>
  <si>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</si>
  <si>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</si>
  <si>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</si>
  <si>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</si>
  <si>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</si>
  <si>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</si>
  <si>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</si>
  <si>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</si>
  <si>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</si>
  <si>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Risk-free rate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</si>
  <si>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</si>
  <si>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WIANZ</t>
  </si>
  <si>
    <t>Security name</t>
  </si>
  <si>
    <t>Coupon frequency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</si>
  <si>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</si>
  <si>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</si>
  <si>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</si>
  <si>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</si>
  <si>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</si>
  <si>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</si>
  <si>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</si>
  <si>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</si>
  <si>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</si>
  <si>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</si>
  <si>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</si>
  <si>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</si>
  <si>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</si>
  <si>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</si>
  <si>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</si>
  <si>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</si>
  <si>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</si>
  <si>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</si>
  <si>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</si>
  <si>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</si>
  <si>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</si>
  <si>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</si>
  <si>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</si>
  <si>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</si>
  <si>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</si>
  <si>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</si>
  <si>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</si>
  <si>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</si>
  <si>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</si>
  <si>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</si>
  <si>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</si>
  <si>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</si>
  <si>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</si>
  <si>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</si>
  <si>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</si>
  <si>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</si>
  <si>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</si>
  <si>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</si>
  <si>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</si>
  <si>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</si>
  <si>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</si>
  <si>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</si>
  <si>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</si>
  <si>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</si>
  <si>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</si>
  <si>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</si>
  <si>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</si>
  <si>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</si>
  <si>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</si>
  <si>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</si>
  <si>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</si>
  <si>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</si>
  <si>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</si>
  <si>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</si>
  <si>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</si>
  <si>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</si>
  <si>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</si>
  <si>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</si>
  <si>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</si>
  <si>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</si>
  <si>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</si>
  <si>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</si>
  <si>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</si>
  <si>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</si>
  <si>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</si>
  <si>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</si>
  <si>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</si>
  <si>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</si>
  <si>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</si>
  <si>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</si>
  <si>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</si>
  <si>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</si>
  <si>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</si>
  <si>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</si>
  <si>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</si>
  <si>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</si>
  <si>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</si>
  <si>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</si>
  <si>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</si>
  <si>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</si>
  <si>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</si>
  <si>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</si>
  <si>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</si>
  <si>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</si>
  <si>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</si>
  <si>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</si>
  <si>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</si>
  <si>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</si>
  <si>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</si>
  <si>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</si>
  <si>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</si>
  <si>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</si>
  <si>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</si>
  <si>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</si>
  <si>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</si>
  <si>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</si>
  <si>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</si>
  <si>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</si>
  <si>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</si>
  <si>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</si>
  <si>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</si>
  <si>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</si>
  <si>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</si>
  <si>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</si>
  <si>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</si>
  <si>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</si>
  <si>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</si>
  <si>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</si>
  <si>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</si>
  <si>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</si>
  <si>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</si>
  <si>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</si>
  <si>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</si>
  <si>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</si>
  <si>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</si>
  <si>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</si>
  <si>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</si>
  <si>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</si>
  <si>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</si>
  <si>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</si>
  <si>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</si>
  <si>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</si>
  <si>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</si>
  <si>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</si>
  <si>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</si>
  <si>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</si>
  <si>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</si>
  <si>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</si>
  <si>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</si>
  <si>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</si>
  <si>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</si>
  <si>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</si>
  <si>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</si>
  <si>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</si>
  <si>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</si>
  <si>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</si>
  <si>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</si>
  <si>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</si>
  <si>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</si>
  <si>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</si>
  <si>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</si>
  <si>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</si>
  <si>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Annualisation reflects six monthly  or quarterly payment of interest</t>
  </si>
  <si>
    <t>Annualisation reflects six monthly or quarterly payment of interest</t>
  </si>
  <si>
    <t>Term (years)</t>
  </si>
  <si>
    <t>NZGB 4 1/2 04/15/27</t>
  </si>
  <si>
    <t>15/04/2027</t>
  </si>
  <si>
    <t>TPNZ 5.893 03/15/28</t>
  </si>
  <si>
    <t>15/03/2028</t>
  </si>
  <si>
    <t>5 year debt premium</t>
  </si>
  <si>
    <t>4 year debt premium</t>
  </si>
  <si>
    <t>3 year debt premium</t>
  </si>
  <si>
    <t>Calculation of risk-free rate and inputs for debt premium determination</t>
  </si>
  <si>
    <t>SPKNZ 4 1/2 03/25/22</t>
  </si>
  <si>
    <t>25/03/2022</t>
  </si>
  <si>
    <t>FCGNZ 4.33 10/20/21</t>
  </si>
  <si>
    <t>20/10/2021</t>
  </si>
  <si>
    <t>A-1+</t>
  </si>
  <si>
    <t>#N/A Field Not Applicable</t>
  </si>
  <si>
    <t>FCGNZ 5.08 06/19/25</t>
  </si>
  <si>
    <t>19/06/2025</t>
  </si>
  <si>
    <t>TPNZ 4.3 06/30/22</t>
  </si>
  <si>
    <t>30/06/2022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</si>
  <si>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30 September 2015</t>
    </r>
  </si>
  <si>
    <t>A /*-</t>
  </si>
  <si>
    <t>NZTB 0 08/03/16</t>
  </si>
  <si>
    <t>3/08/2016</t>
  </si>
  <si>
    <t>NZTB 0 03/02/16</t>
  </si>
  <si>
    <t>2/03/2016</t>
  </si>
  <si>
    <t/>
  </si>
  <si>
    <t>Calculation of risk-free rate and debt premium supporting WACC estimates for EDB CPP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</si>
</sst>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3" fillId="22" borderId="16" applyNumberFormat="0" applyAlignment="0" applyProtection="0"/>
    <xf numFmtId="0" fontId="24" fillId="23" borderId="17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16" applyNumberFormat="0" applyAlignment="0" applyProtection="0"/>
    <xf numFmtId="0" fontId="31" fillId="0" borderId="21" applyNumberFormat="0" applyFill="0" applyAlignment="0" applyProtection="0"/>
    <xf numFmtId="0" fontId="32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25" borderId="22" applyNumberFormat="0" applyFont="0" applyAlignment="0" applyProtection="0"/>
    <xf numFmtId="0" fontId="5" fillId="25" borderId="22" applyNumberFormat="0" applyFont="0" applyAlignment="0" applyProtection="0"/>
    <xf numFmtId="0" fontId="5" fillId="25" borderId="22" applyNumberFormat="0" applyFont="0" applyAlignment="0" applyProtection="0"/>
    <xf numFmtId="0" fontId="5" fillId="25" borderId="22" applyNumberFormat="0" applyFont="0" applyAlignment="0" applyProtection="0"/>
    <xf numFmtId="0" fontId="5" fillId="25" borderId="22" applyNumberFormat="0" applyFont="0" applyAlignment="0" applyProtection="0"/>
    <xf numFmtId="0" fontId="5" fillId="25" borderId="22" applyNumberFormat="0" applyFont="0" applyAlignment="0" applyProtection="0"/>
    <xf numFmtId="0" fontId="33" fillId="22" borderId="2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25" borderId="22" applyNumberFormat="0" applyFont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8">
    <xf numFmtId="0" fontId="0" fillId="0" borderId="0" xfId="0"/>
    <xf numFmtId="0" fontId="11" fillId="3" borderId="0" xfId="0" applyFont="1" applyFill="1" applyBorder="1"/>
    <xf numFmtId="0" fontId="11" fillId="3" borderId="0" xfId="0" applyFont="1" applyFill="1"/>
    <xf numFmtId="0" fontId="11" fillId="3" borderId="8" xfId="0" applyFont="1" applyFill="1" applyBorder="1"/>
    <xf numFmtId="165" fontId="11" fillId="3" borderId="0" xfId="0" applyNumberFormat="1" applyFont="1" applyFill="1"/>
    <xf numFmtId="165" fontId="11" fillId="3" borderId="9" xfId="0" applyNumberFormat="1" applyFont="1" applyFill="1" applyBorder="1"/>
    <xf numFmtId="0" fontId="18" fillId="3" borderId="0" xfId="0" applyFont="1" applyFill="1"/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164" fontId="3" fillId="3" borderId="0" xfId="141" applyFont="1" applyFill="1"/>
    <xf numFmtId="2" fontId="7" fillId="3" borderId="0" xfId="0" applyNumberFormat="1" applyFont="1" applyFill="1" applyBorder="1" applyAlignment="1"/>
    <xf numFmtId="2" fontId="7" fillId="3" borderId="0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/>
    <xf numFmtId="2" fontId="10" fillId="3" borderId="0" xfId="0" applyNumberFormat="1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wrapText="1"/>
    </xf>
    <xf numFmtId="14" fontId="7" fillId="3" borderId="0" xfId="0" applyNumberFormat="1" applyFont="1" applyFill="1" applyBorder="1" applyAlignment="1">
      <alignment horizontal="center" wrapText="1"/>
    </xf>
    <xf numFmtId="165" fontId="7" fillId="3" borderId="0" xfId="0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165" fontId="7" fillId="3" borderId="7" xfId="0" applyNumberFormat="1" applyFont="1" applyFill="1" applyBorder="1"/>
    <xf numFmtId="0" fontId="12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 applyBorder="1"/>
    <xf numFmtId="0" fontId="7" fillId="3" borderId="7" xfId="0" applyFont="1" applyFill="1" applyBorder="1"/>
    <xf numFmtId="165" fontId="7" fillId="3" borderId="8" xfId="0" applyNumberFormat="1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indent="1"/>
    </xf>
    <xf numFmtId="0" fontId="7" fillId="3" borderId="0" xfId="0" applyFont="1" applyFill="1" applyBorder="1" applyAlignment="1">
      <alignment horizontal="right"/>
    </xf>
    <xf numFmtId="0" fontId="3" fillId="3" borderId="13" xfId="140" applyFont="1" applyFill="1" applyBorder="1" applyAlignment="1">
      <alignment horizontal="right"/>
    </xf>
    <xf numFmtId="0" fontId="3" fillId="3" borderId="0" xfId="140" applyFont="1" applyFill="1" applyBorder="1" applyAlignment="1">
      <alignment horizontal="right"/>
    </xf>
    <xf numFmtId="0" fontId="11" fillId="3" borderId="14" xfId="0" applyFont="1" applyFill="1" applyBorder="1"/>
    <xf numFmtId="0" fontId="11" fillId="3" borderId="0" xfId="0" applyFont="1" applyFill="1" applyBorder="1" applyAlignment="1">
      <alignment horizontal="right"/>
    </xf>
    <xf numFmtId="0" fontId="11" fillId="3" borderId="14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14" fontId="11" fillId="3" borderId="0" xfId="0" applyNumberFormat="1" applyFont="1" applyFill="1" applyBorder="1" applyAlignment="1">
      <alignment horizontal="right"/>
    </xf>
    <xf numFmtId="14" fontId="11" fillId="3" borderId="7" xfId="0" applyNumberFormat="1" applyFont="1" applyFill="1" applyBorder="1"/>
    <xf numFmtId="14" fontId="11" fillId="3" borderId="9" xfId="0" applyNumberFormat="1" applyFont="1" applyFill="1" applyBorder="1" applyAlignment="1">
      <alignment horizontal="right"/>
    </xf>
    <xf numFmtId="14" fontId="11" fillId="3" borderId="11" xfId="0" applyNumberFormat="1" applyFont="1" applyFill="1" applyBorder="1" applyAlignment="1">
      <alignment horizontal="right"/>
    </xf>
    <xf numFmtId="165" fontId="11" fillId="3" borderId="6" xfId="0" applyNumberFormat="1" applyFont="1" applyFill="1" applyBorder="1"/>
    <xf numFmtId="165" fontId="11" fillId="3" borderId="0" xfId="0" applyNumberFormat="1" applyFont="1" applyFill="1" applyBorder="1"/>
    <xf numFmtId="14" fontId="11" fillId="3" borderId="0" xfId="0" applyNumberFormat="1" applyFont="1" applyFill="1" applyBorder="1"/>
    <xf numFmtId="165" fontId="11" fillId="3" borderId="14" xfId="0" applyNumberFormat="1" applyFont="1" applyFill="1" applyBorder="1"/>
    <xf numFmtId="165" fontId="11" fillId="3" borderId="10" xfId="0" applyNumberFormat="1" applyFont="1" applyFill="1" applyBorder="1"/>
    <xf numFmtId="165" fontId="11" fillId="3" borderId="11" xfId="0" applyNumberFormat="1" applyFont="1" applyFill="1" applyBorder="1"/>
    <xf numFmtId="165" fontId="11" fillId="3" borderId="8" xfId="0" applyNumberFormat="1" applyFont="1" applyFill="1" applyBorder="1"/>
    <xf numFmtId="2" fontId="11" fillId="3" borderId="0" xfId="0" applyNumberFormat="1" applyFont="1" applyFill="1"/>
    <xf numFmtId="14" fontId="11" fillId="3" borderId="0" xfId="0" applyNumberFormat="1" applyFont="1" applyFill="1"/>
    <xf numFmtId="0" fontId="11" fillId="3" borderId="15" xfId="0" applyFont="1" applyFill="1" applyBorder="1" applyAlignment="1">
      <alignment horizontal="right"/>
    </xf>
    <xf numFmtId="14" fontId="11" fillId="3" borderId="0" xfId="0" applyNumberFormat="1" applyFont="1" applyFill="1" applyAlignment="1">
      <alignment horizontal="right" wrapText="1"/>
    </xf>
    <xf numFmtId="165" fontId="11" fillId="3" borderId="2" xfId="0" applyNumberFormat="1" applyFont="1" applyFill="1" applyBorder="1"/>
    <xf numFmtId="165" fontId="11" fillId="3" borderId="3" xfId="0" applyNumberFormat="1" applyFont="1" applyFill="1" applyBorder="1"/>
    <xf numFmtId="165" fontId="11" fillId="3" borderId="4" xfId="0" applyNumberFormat="1" applyFont="1" applyFill="1" applyBorder="1"/>
    <xf numFmtId="14" fontId="11" fillId="3" borderId="0" xfId="0" applyNumberFormat="1" applyFont="1" applyFill="1" applyAlignment="1">
      <alignment wrapText="1"/>
    </xf>
    <xf numFmtId="2" fontId="11" fillId="3" borderId="10" xfId="0" applyNumberFormat="1" applyFont="1" applyFill="1" applyBorder="1"/>
    <xf numFmtId="0" fontId="11" fillId="3" borderId="0" xfId="0" applyFont="1" applyFill="1" applyAlignment="1">
      <alignment horizontal="right"/>
    </xf>
    <xf numFmtId="0" fontId="11" fillId="3" borderId="2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165" fontId="11" fillId="3" borderId="3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12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0" fontId="11" fillId="3" borderId="4" xfId="0" applyFont="1" applyFill="1" applyBorder="1"/>
    <xf numFmtId="0" fontId="11" fillId="3" borderId="0" xfId="0" applyFont="1" applyFill="1" applyBorder="1" applyAlignment="1">
      <alignment horizontal="center"/>
    </xf>
    <xf numFmtId="0" fontId="3" fillId="3" borderId="0" xfId="0" applyFont="1" applyFill="1"/>
    <xf numFmtId="2" fontId="3" fillId="3" borderId="0" xfId="0" applyNumberFormat="1" applyFont="1" applyFill="1" applyBorder="1"/>
    <xf numFmtId="14" fontId="3" fillId="3" borderId="0" xfId="0" applyNumberFormat="1" applyFont="1" applyFill="1"/>
    <xf numFmtId="165" fontId="11" fillId="2" borderId="6" xfId="0" applyNumberFormat="1" applyFont="1" applyFill="1" applyBorder="1"/>
    <xf numFmtId="165" fontId="11" fillId="2" borderId="10" xfId="0" applyNumberFormat="1" applyFont="1" applyFill="1" applyBorder="1"/>
    <xf numFmtId="165" fontId="11" fillId="2" borderId="13" xfId="96" applyNumberFormat="1" applyFont="1" applyFill="1" applyBorder="1"/>
    <xf numFmtId="165" fontId="11" fillId="2" borderId="13" xfId="101" applyNumberFormat="1" applyFont="1" applyFill="1" applyBorder="1"/>
    <xf numFmtId="165" fontId="3" fillId="2" borderId="14" xfId="140" applyNumberFormat="1" applyFont="1" applyFill="1" applyBorder="1"/>
    <xf numFmtId="165" fontId="11" fillId="2" borderId="13" xfId="110" applyNumberFormat="1" applyFont="1" applyFill="1" applyBorder="1"/>
    <xf numFmtId="165" fontId="11" fillId="2" borderId="13" xfId="112" applyNumberFormat="1" applyFont="1" applyFill="1" applyBorder="1"/>
    <xf numFmtId="165" fontId="11" fillId="2" borderId="13" xfId="113" applyNumberFormat="1" applyFont="1" applyFill="1" applyBorder="1"/>
    <xf numFmtId="165" fontId="3" fillId="2" borderId="13" xfId="140" applyNumberFormat="1" applyFont="1" applyFill="1" applyBorder="1"/>
    <xf numFmtId="165" fontId="11" fillId="2" borderId="13" xfId="118" applyNumberFormat="1" applyFont="1" applyFill="1" applyBorder="1"/>
    <xf numFmtId="165" fontId="11" fillId="2" borderId="13" xfId="122" applyNumberFormat="1" applyFont="1" applyFill="1" applyBorder="1"/>
    <xf numFmtId="165" fontId="11" fillId="2" borderId="13" xfId="124" applyNumberFormat="1" applyFont="1" applyFill="1" applyBorder="1"/>
    <xf numFmtId="165" fontId="11" fillId="2" borderId="13" xfId="126" applyNumberFormat="1" applyFont="1" applyFill="1" applyBorder="1"/>
    <xf numFmtId="165" fontId="11" fillId="2" borderId="13" xfId="128" applyNumberFormat="1" applyFont="1" applyFill="1" applyBorder="1"/>
    <xf numFmtId="165" fontId="11" fillId="2" borderId="13" xfId="129" applyNumberFormat="1" applyFont="1" applyFill="1" applyBorder="1"/>
    <xf numFmtId="165" fontId="11" fillId="2" borderId="13" xfId="130" applyNumberFormat="1" applyFont="1" applyFill="1" applyBorder="1"/>
    <xf numFmtId="165" fontId="11" fillId="2" borderId="13" xfId="132" applyNumberFormat="1" applyFont="1" applyFill="1" applyBorder="1"/>
    <xf numFmtId="165" fontId="11" fillId="2" borderId="14" xfId="101" applyNumberFormat="1" applyFont="1" applyFill="1" applyBorder="1"/>
    <xf numFmtId="165" fontId="11" fillId="2" borderId="14" xfId="110" applyNumberFormat="1" applyFont="1" applyFill="1" applyBorder="1"/>
    <xf numFmtId="165" fontId="11" fillId="2" borderId="14" xfId="112" applyNumberFormat="1" applyFont="1" applyFill="1" applyBorder="1"/>
    <xf numFmtId="165" fontId="11" fillId="2" borderId="14" xfId="113" applyNumberFormat="1" applyFont="1" applyFill="1" applyBorder="1"/>
    <xf numFmtId="165" fontId="11" fillId="2" borderId="14" xfId="118" applyNumberFormat="1" applyFont="1" applyFill="1" applyBorder="1"/>
    <xf numFmtId="165" fontId="11" fillId="2" borderId="14" xfId="122" applyNumberFormat="1" applyFont="1" applyFill="1" applyBorder="1"/>
    <xf numFmtId="165" fontId="11" fillId="2" borderId="14" xfId="124" applyNumberFormat="1" applyFont="1" applyFill="1" applyBorder="1"/>
    <xf numFmtId="165" fontId="11" fillId="2" borderId="14" xfId="126" applyNumberFormat="1" applyFont="1" applyFill="1" applyBorder="1"/>
    <xf numFmtId="165" fontId="11" fillId="2" borderId="14" xfId="128" applyNumberFormat="1" applyFont="1" applyFill="1" applyBorder="1"/>
    <xf numFmtId="165" fontId="11" fillId="2" borderId="14" xfId="129" applyNumberFormat="1" applyFont="1" applyFill="1" applyBorder="1"/>
    <xf numFmtId="165" fontId="11" fillId="2" borderId="14" xfId="130" applyNumberFormat="1" applyFont="1" applyFill="1" applyBorder="1"/>
    <xf numFmtId="165" fontId="11" fillId="2" borderId="14" xfId="132" applyNumberFormat="1" applyFont="1" applyFill="1" applyBorder="1"/>
    <xf numFmtId="165" fontId="11" fillId="2" borderId="14" xfId="0" applyNumberFormat="1" applyFont="1" applyFill="1" applyBorder="1"/>
    <xf numFmtId="0" fontId="13" fillId="3" borderId="0" xfId="0" applyFont="1" applyFill="1" applyBorder="1"/>
    <xf numFmtId="0" fontId="15" fillId="3" borderId="0" xfId="0" applyFont="1" applyFill="1"/>
    <xf numFmtId="0" fontId="11" fillId="3" borderId="5" xfId="0" applyFont="1" applyFill="1" applyBorder="1" applyAlignment="1">
      <alignment horizontal="right"/>
    </xf>
    <xf numFmtId="165" fontId="11" fillId="2" borderId="14" xfId="96" applyNumberFormat="1" applyFont="1" applyFill="1" applyBorder="1"/>
    <xf numFmtId="165" fontId="11" fillId="2" borderId="0" xfId="94" applyNumberFormat="1" applyFont="1" applyFill="1" applyBorder="1"/>
    <xf numFmtId="165" fontId="11" fillId="2" borderId="0" xfId="97" applyNumberFormat="1" applyFont="1" applyFill="1" applyBorder="1"/>
    <xf numFmtId="165" fontId="11" fillId="2" borderId="0" xfId="111" applyNumberFormat="1" applyFont="1" applyFill="1" applyBorder="1"/>
    <xf numFmtId="165" fontId="11" fillId="2" borderId="0" xfId="113" applyNumberFormat="1" applyFont="1" applyFill="1" applyBorder="1"/>
    <xf numFmtId="165" fontId="11" fillId="2" borderId="0" xfId="114" applyNumberFormat="1" applyFont="1" applyFill="1" applyBorder="1"/>
    <xf numFmtId="165" fontId="11" fillId="2" borderId="0" xfId="115" applyNumberFormat="1" applyFont="1" applyFill="1" applyBorder="1"/>
    <xf numFmtId="165" fontId="11" fillId="2" borderId="0" xfId="121" applyNumberFormat="1" applyFont="1" applyFill="1" applyBorder="1"/>
    <xf numFmtId="165" fontId="11" fillId="2" borderId="0" xfId="123" applyNumberFormat="1" applyFont="1" applyFill="1" applyBorder="1"/>
    <xf numFmtId="165" fontId="11" fillId="2" borderId="0" xfId="125" applyNumberFormat="1" applyFont="1" applyFill="1" applyBorder="1"/>
    <xf numFmtId="165" fontId="11" fillId="2" borderId="0" xfId="127" applyNumberFormat="1" applyFont="1" applyFill="1" applyBorder="1"/>
    <xf numFmtId="165" fontId="11" fillId="2" borderId="0" xfId="129" applyNumberFormat="1" applyFont="1" applyFill="1" applyBorder="1"/>
    <xf numFmtId="165" fontId="11" fillId="2" borderId="0" xfId="131" applyNumberFormat="1" applyFont="1" applyFill="1" applyBorder="1"/>
    <xf numFmtId="165" fontId="11" fillId="2" borderId="15" xfId="94" applyNumberFormat="1" applyFont="1" applyFill="1" applyBorder="1"/>
    <xf numFmtId="165" fontId="11" fillId="2" borderId="15" xfId="97" applyNumberFormat="1" applyFont="1" applyFill="1" applyBorder="1"/>
    <xf numFmtId="165" fontId="11" fillId="2" borderId="15" xfId="111" applyNumberFormat="1" applyFont="1" applyFill="1" applyBorder="1"/>
    <xf numFmtId="165" fontId="11" fillId="2" borderId="15" xfId="113" applyNumberFormat="1" applyFont="1" applyFill="1" applyBorder="1"/>
    <xf numFmtId="165" fontId="11" fillId="2" borderId="15" xfId="114" applyNumberFormat="1" applyFont="1" applyFill="1" applyBorder="1"/>
    <xf numFmtId="165" fontId="11" fillId="2" borderId="15" xfId="115" applyNumberFormat="1" applyFont="1" applyFill="1" applyBorder="1"/>
    <xf numFmtId="165" fontId="11" fillId="2" borderId="5" xfId="119" applyNumberFormat="1" applyFont="1" applyFill="1" applyBorder="1"/>
    <xf numFmtId="165" fontId="11" fillId="2" borderId="7" xfId="119" applyNumberFormat="1" applyFont="1" applyFill="1" applyBorder="1"/>
    <xf numFmtId="165" fontId="11" fillId="2" borderId="15" xfId="121" applyNumberFormat="1" applyFont="1" applyFill="1" applyBorder="1"/>
    <xf numFmtId="165" fontId="11" fillId="2" borderId="15" xfId="123" applyNumberFormat="1" applyFont="1" applyFill="1" applyBorder="1"/>
    <xf numFmtId="165" fontId="11" fillId="2" borderId="15" xfId="125" applyNumberFormat="1" applyFont="1" applyFill="1" applyBorder="1"/>
    <xf numFmtId="165" fontId="11" fillId="2" borderId="15" xfId="131" applyNumberFormat="1" applyFont="1" applyFill="1" applyBorder="1"/>
    <xf numFmtId="165" fontId="11" fillId="2" borderId="15" xfId="129" applyNumberFormat="1" applyFont="1" applyFill="1" applyBorder="1"/>
    <xf numFmtId="165" fontId="11" fillId="2" borderId="15" xfId="127" applyNumberFormat="1" applyFont="1" applyFill="1" applyBorder="1"/>
    <xf numFmtId="0" fontId="3" fillId="3" borderId="0" xfId="0" applyFont="1" applyFill="1" applyBorder="1"/>
    <xf numFmtId="0" fontId="20" fillId="3" borderId="0" xfId="0" applyFont="1" applyFill="1"/>
    <xf numFmtId="0" fontId="0" fillId="3" borderId="0" xfId="0" applyFill="1" applyBorder="1"/>
    <xf numFmtId="0" fontId="7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/>
    </xf>
    <xf numFmtId="166" fontId="10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37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37" fillId="3" borderId="0" xfId="0" applyFont="1" applyFill="1" applyBorder="1"/>
    <xf numFmtId="14" fontId="3" fillId="3" borderId="0" xfId="0" applyNumberFormat="1" applyFont="1" applyFill="1" applyBorder="1"/>
    <xf numFmtId="10" fontId="3" fillId="3" borderId="0" xfId="0" applyNumberFormat="1" applyFont="1" applyFill="1" applyBorder="1"/>
    <xf numFmtId="0" fontId="11" fillId="0" borderId="0" xfId="0" applyFont="1" applyFill="1"/>
    <xf numFmtId="0" fontId="11" fillId="3" borderId="7" xfId="0" applyFont="1" applyFill="1" applyBorder="1" applyAlignment="1">
      <alignment horizontal="right"/>
    </xf>
    <xf numFmtId="14" fontId="11" fillId="3" borderId="10" xfId="0" applyNumberFormat="1" applyFont="1" applyFill="1" applyBorder="1" applyAlignment="1">
      <alignment horizontal="right"/>
    </xf>
    <xf numFmtId="0" fontId="3" fillId="3" borderId="14" xfId="140" applyFont="1" applyFill="1" applyBorder="1" applyAlignment="1">
      <alignment horizontal="right"/>
    </xf>
    <xf numFmtId="0" fontId="11" fillId="3" borderId="10" xfId="0" applyFont="1" applyFill="1" applyBorder="1" applyAlignment="1">
      <alignment horizontal="right"/>
    </xf>
    <xf numFmtId="0" fontId="11" fillId="3" borderId="8" xfId="0" applyFont="1" applyFill="1" applyBorder="1" applyAlignment="1">
      <alignment horizontal="right"/>
    </xf>
    <xf numFmtId="0" fontId="11" fillId="3" borderId="9" xfId="0" applyFont="1" applyFill="1" applyBorder="1" applyAlignment="1">
      <alignment horizontal="right"/>
    </xf>
    <xf numFmtId="0" fontId="11" fillId="3" borderId="11" xfId="0" applyFont="1" applyFill="1" applyBorder="1" applyAlignment="1">
      <alignment horizontal="right"/>
    </xf>
    <xf numFmtId="165" fontId="11" fillId="2" borderId="0" xfId="88" applyNumberFormat="1" applyFont="1" applyFill="1" applyBorder="1"/>
    <xf numFmtId="165" fontId="11" fillId="2" borderId="14" xfId="85" applyNumberFormat="1" applyFont="1" applyFill="1" applyBorder="1"/>
    <xf numFmtId="165" fontId="11" fillId="2" borderId="14" xfId="86" applyNumberFormat="1" applyFont="1" applyFill="1" applyBorder="1"/>
    <xf numFmtId="165" fontId="11" fillId="2" borderId="14" xfId="87" applyNumberFormat="1" applyFont="1" applyFill="1" applyBorder="1"/>
    <xf numFmtId="165" fontId="11" fillId="2" borderId="14" xfId="89" applyNumberFormat="1" applyFont="1" applyFill="1" applyBorder="1"/>
    <xf numFmtId="165" fontId="11" fillId="2" borderId="11" xfId="85" applyNumberFormat="1" applyFont="1" applyFill="1" applyBorder="1"/>
    <xf numFmtId="165" fontId="11" fillId="2" borderId="9" xfId="85" applyNumberFormat="1" applyFont="1" applyFill="1" applyBorder="1"/>
    <xf numFmtId="165" fontId="11" fillId="2" borderId="11" xfId="86" applyNumberFormat="1" applyFont="1" applyFill="1" applyBorder="1"/>
    <xf numFmtId="165" fontId="11" fillId="2" borderId="11" xfId="87" applyNumberFormat="1" applyFont="1" applyFill="1" applyBorder="1"/>
    <xf numFmtId="165" fontId="11" fillId="2" borderId="8" xfId="88" applyNumberFormat="1" applyFont="1" applyFill="1" applyBorder="1"/>
    <xf numFmtId="165" fontId="11" fillId="2" borderId="11" xfId="89" applyNumberFormat="1" applyFont="1" applyFill="1" applyBorder="1"/>
    <xf numFmtId="165" fontId="11" fillId="2" borderId="12" xfId="92" applyNumberFormat="1" applyFont="1" applyFill="1" applyBorder="1"/>
    <xf numFmtId="165" fontId="11" fillId="2" borderId="13" xfId="93" applyNumberFormat="1" applyFont="1" applyFill="1" applyBorder="1"/>
    <xf numFmtId="165" fontId="11" fillId="2" borderId="14" xfId="98" applyNumberFormat="1" applyFont="1" applyFill="1" applyBorder="1"/>
    <xf numFmtId="165" fontId="11" fillId="2" borderId="13" xfId="99" applyNumberFormat="1" applyFont="1" applyFill="1" applyBorder="1"/>
    <xf numFmtId="165" fontId="11" fillId="2" borderId="15" xfId="100" applyNumberFormat="1" applyFont="1" applyFill="1" applyBorder="1"/>
    <xf numFmtId="165" fontId="11" fillId="2" borderId="5" xfId="102" applyNumberFormat="1" applyFont="1" applyFill="1" applyBorder="1"/>
    <xf numFmtId="165" fontId="11" fillId="2" borderId="15" xfId="103" applyNumberFormat="1" applyFont="1" applyFill="1" applyBorder="1"/>
    <xf numFmtId="165" fontId="11" fillId="2" borderId="15" xfId="104" applyNumberFormat="1" applyFont="1" applyFill="1" applyBorder="1"/>
    <xf numFmtId="165" fontId="11" fillId="2" borderId="13" xfId="105" applyNumberFormat="1" applyFont="1" applyFill="1" applyBorder="1"/>
    <xf numFmtId="165" fontId="11" fillId="2" borderId="15" xfId="106" applyNumberFormat="1" applyFont="1" applyFill="1" applyBorder="1"/>
    <xf numFmtId="165" fontId="11" fillId="2" borderId="13" xfId="107" applyNumberFormat="1" applyFont="1" applyFill="1" applyBorder="1"/>
    <xf numFmtId="165" fontId="11" fillId="2" borderId="15" xfId="108" applyNumberFormat="1" applyFont="1" applyFill="1" applyBorder="1"/>
    <xf numFmtId="165" fontId="11" fillId="2" borderId="15" xfId="109" applyNumberFormat="1" applyFont="1" applyFill="1" applyBorder="1"/>
    <xf numFmtId="165" fontId="11" fillId="2" borderId="6" xfId="92" applyNumberFormat="1" applyFont="1" applyFill="1" applyBorder="1"/>
    <xf numFmtId="165" fontId="11" fillId="2" borderId="14" xfId="93" applyNumberFormat="1" applyFont="1" applyFill="1" applyBorder="1"/>
    <xf numFmtId="165" fontId="11" fillId="2" borderId="14" xfId="99" applyNumberFormat="1" applyFont="1" applyFill="1" applyBorder="1"/>
    <xf numFmtId="165" fontId="11" fillId="2" borderId="0" xfId="100" applyNumberFormat="1" applyFont="1" applyFill="1" applyBorder="1"/>
    <xf numFmtId="165" fontId="11" fillId="2" borderId="7" xfId="102" applyNumberFormat="1" applyFont="1" applyFill="1" applyBorder="1"/>
    <xf numFmtId="165" fontId="11" fillId="2" borderId="0" xfId="103" applyNumberFormat="1" applyFont="1" applyFill="1" applyBorder="1"/>
    <xf numFmtId="165" fontId="11" fillId="2" borderId="0" xfId="104" applyNumberFormat="1" applyFont="1" applyFill="1" applyBorder="1"/>
    <xf numFmtId="165" fontId="11" fillId="2" borderId="14" xfId="105" applyNumberFormat="1" applyFont="1" applyFill="1" applyBorder="1"/>
    <xf numFmtId="165" fontId="11" fillId="2" borderId="0" xfId="106" applyNumberFormat="1" applyFont="1" applyFill="1" applyBorder="1"/>
    <xf numFmtId="165" fontId="11" fillId="2" borderId="14" xfId="107" applyNumberFormat="1" applyFont="1" applyFill="1" applyBorder="1"/>
    <xf numFmtId="165" fontId="11" fillId="2" borderId="0" xfId="108" applyNumberFormat="1" applyFont="1" applyFill="1" applyBorder="1"/>
    <xf numFmtId="165" fontId="11" fillId="2" borderId="0" xfId="109" applyNumberFormat="1" applyFont="1" applyFill="1" applyBorder="1"/>
    <xf numFmtId="0" fontId="17" fillId="3" borderId="0" xfId="0" applyFont="1" applyFill="1"/>
    <xf numFmtId="0" fontId="38" fillId="3" borderId="0" xfId="0" applyFont="1" applyFill="1"/>
    <xf numFmtId="0" fontId="39" fillId="3" borderId="7" xfId="0" applyFont="1" applyFill="1" applyBorder="1" applyAlignment="1">
      <alignment horizontal="right"/>
    </xf>
    <xf numFmtId="14" fontId="39" fillId="3" borderId="7" xfId="0" applyNumberFormat="1" applyFont="1" applyFill="1" applyBorder="1" applyAlignment="1">
      <alignment horizontal="right"/>
    </xf>
    <xf numFmtId="0" fontId="39" fillId="3" borderId="0" xfId="0" applyFont="1" applyFill="1" applyAlignment="1">
      <alignment horizontal="right"/>
    </xf>
    <xf numFmtId="0" fontId="39" fillId="3" borderId="0" xfId="0" applyFont="1" applyFill="1" applyBorder="1" applyAlignment="1">
      <alignment horizontal="right"/>
    </xf>
    <xf numFmtId="14" fontId="11" fillId="3" borderId="8" xfId="0" applyNumberFormat="1" applyFont="1" applyFill="1" applyBorder="1" applyAlignment="1">
      <alignment horizontal="right"/>
    </xf>
    <xf numFmtId="14" fontId="3" fillId="3" borderId="11" xfId="140" applyNumberFormat="1" applyFont="1" applyFill="1" applyBorder="1" applyAlignment="1">
      <alignment horizontal="right"/>
    </xf>
    <xf numFmtId="14" fontId="3" fillId="3" borderId="8" xfId="140" applyNumberFormat="1" applyFont="1" applyFill="1" applyBorder="1" applyAlignment="1">
      <alignment horizontal="right"/>
    </xf>
    <xf numFmtId="165" fontId="11" fillId="2" borderId="13" xfId="120" applyNumberFormat="1" applyFont="1" applyFill="1" applyBorder="1"/>
    <xf numFmtId="165" fontId="11" fillId="2" borderId="14" xfId="120" applyNumberFormat="1" applyFont="1" applyFill="1" applyBorder="1"/>
    <xf numFmtId="165" fontId="7" fillId="26" borderId="6" xfId="0" applyNumberFormat="1" applyFont="1" applyFill="1" applyBorder="1"/>
    <xf numFmtId="165" fontId="7" fillId="26" borderId="10" xfId="0" applyNumberFormat="1" applyFont="1" applyFill="1" applyBorder="1"/>
    <xf numFmtId="165" fontId="7" fillId="26" borderId="0" xfId="0" applyNumberFormat="1" applyFont="1" applyFill="1" applyBorder="1"/>
    <xf numFmtId="165" fontId="7" fillId="26" borderId="8" xfId="0" applyNumberFormat="1" applyFont="1" applyFill="1" applyBorder="1"/>
    <xf numFmtId="0" fontId="7" fillId="26" borderId="14" xfId="0" applyFont="1" applyFill="1" applyBorder="1"/>
    <xf numFmtId="0" fontId="7" fillId="26" borderId="0" xfId="0" applyFont="1" applyFill="1" applyBorder="1"/>
    <xf numFmtId="0" fontId="7" fillId="26" borderId="11" xfId="0" applyFont="1" applyFill="1" applyBorder="1"/>
    <xf numFmtId="0" fontId="7" fillId="26" borderId="8" xfId="0" applyFont="1" applyFill="1" applyBorder="1"/>
    <xf numFmtId="165" fontId="16" fillId="26" borderId="6" xfId="0" applyNumberFormat="1" applyFont="1" applyFill="1" applyBorder="1"/>
    <xf numFmtId="0" fontId="7" fillId="26" borderId="6" xfId="0" applyNumberFormat="1" applyFont="1" applyFill="1" applyBorder="1"/>
    <xf numFmtId="0" fontId="7" fillId="26" borderId="10" xfId="0" applyNumberFormat="1" applyFont="1" applyFill="1" applyBorder="1"/>
    <xf numFmtId="165" fontId="11" fillId="26" borderId="6" xfId="0" applyNumberFormat="1" applyFont="1" applyFill="1" applyBorder="1"/>
    <xf numFmtId="165" fontId="11" fillId="26" borderId="14" xfId="0" applyNumberFormat="1" applyFont="1" applyFill="1" applyBorder="1"/>
    <xf numFmtId="165" fontId="11" fillId="26" borderId="7" xfId="0" applyNumberFormat="1" applyFont="1" applyFill="1" applyBorder="1"/>
    <xf numFmtId="165" fontId="11" fillId="26" borderId="0" xfId="0" applyNumberFormat="1" applyFont="1" applyFill="1" applyBorder="1"/>
    <xf numFmtId="165" fontId="11" fillId="26" borderId="10" xfId="0" applyNumberFormat="1" applyFont="1" applyFill="1" applyBorder="1"/>
    <xf numFmtId="165" fontId="11" fillId="26" borderId="11" xfId="0" applyNumberFormat="1" applyFont="1" applyFill="1" applyBorder="1"/>
    <xf numFmtId="165" fontId="11" fillId="26" borderId="9" xfId="0" applyNumberFormat="1" applyFont="1" applyFill="1" applyBorder="1"/>
    <xf numFmtId="165" fontId="11" fillId="26" borderId="8" xfId="0" applyNumberFormat="1" applyFont="1" applyFill="1" applyBorder="1"/>
    <xf numFmtId="0" fontId="11" fillId="3" borderId="8" xfId="0" applyFont="1" applyFill="1" applyBorder="1" applyAlignment="1">
      <alignment horizontal="center"/>
    </xf>
    <xf numFmtId="165" fontId="11" fillId="26" borderId="13" xfId="0" applyNumberFormat="1" applyFont="1" applyFill="1" applyBorder="1"/>
    <xf numFmtId="165" fontId="11" fillId="2" borderId="6" xfId="120" applyNumberFormat="1" applyFont="1" applyFill="1" applyBorder="1"/>
    <xf numFmtId="165" fontId="3" fillId="2" borderId="7" xfId="140" applyNumberFormat="1" applyFont="1" applyFill="1" applyBorder="1"/>
    <xf numFmtId="165" fontId="11" fillId="2" borderId="12" xfId="120" applyNumberFormat="1" applyFont="1" applyFill="1" applyBorder="1"/>
    <xf numFmtId="165" fontId="3" fillId="2" borderId="5" xfId="140" applyNumberFormat="1" applyFont="1" applyFill="1" applyBorder="1"/>
    <xf numFmtId="0" fontId="11" fillId="3" borderId="0" xfId="281" applyFont="1" applyFill="1" applyBorder="1" applyAlignment="1">
      <alignment horizontal="left"/>
    </xf>
    <xf numFmtId="165" fontId="7" fillId="3" borderId="12" xfId="0" applyNumberFormat="1" applyFont="1" applyFill="1" applyBorder="1" applyAlignment="1">
      <alignment horizontal="center"/>
    </xf>
    <xf numFmtId="165" fontId="7" fillId="3" borderId="15" xfId="0" applyNumberFormat="1" applyFont="1" applyFill="1" applyBorder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2" fontId="7" fillId="26" borderId="0" xfId="0" applyNumberFormat="1" applyFont="1" applyFill="1" applyBorder="1" applyAlignment="1">
      <alignment horizontal="center"/>
    </xf>
    <xf numFmtId="166" fontId="11" fillId="3" borderId="0" xfId="0" applyNumberFormat="1" applyFont="1" applyFill="1"/>
    <xf numFmtId="0" fontId="13" fillId="3" borderId="0" xfId="0" applyFont="1" applyFill="1"/>
    <xf numFmtId="165" fontId="11" fillId="26" borderId="6" xfId="0" applyNumberFormat="1" applyFont="1" applyFill="1" applyBorder="1"/>
    <xf numFmtId="165" fontId="11" fillId="26" borderId="14" xfId="0" applyNumberFormat="1" applyFont="1" applyFill="1" applyBorder="1"/>
    <xf numFmtId="165" fontId="11" fillId="26" borderId="0" xfId="0" applyNumberFormat="1" applyFont="1" applyFill="1" applyBorder="1"/>
    <xf numFmtId="2" fontId="7" fillId="26" borderId="8" xfId="0" applyNumberFormat="1" applyFont="1" applyFill="1" applyBorder="1" applyAlignment="1">
      <alignment horizontal="center"/>
    </xf>
    <xf numFmtId="165" fontId="11" fillId="26" borderId="5" xfId="0" applyNumberFormat="1" applyFont="1" applyFill="1" applyBorder="1"/>
    <xf numFmtId="165" fontId="11" fillId="2" borderId="13" xfId="133" applyNumberFormat="1" applyFont="1" applyFill="1" applyBorder="1"/>
    <xf numFmtId="165" fontId="11" fillId="2" borderId="14" xfId="133" applyNumberFormat="1" applyFont="1" applyFill="1" applyBorder="1"/>
    <xf numFmtId="165" fontId="11" fillId="2" borderId="11" xfId="133" applyNumberFormat="1" applyFont="1" applyFill="1" applyBorder="1"/>
    <xf numFmtId="14" fontId="11" fillId="3" borderId="15" xfId="0" applyNumberFormat="1" applyFont="1" applyFill="1" applyBorder="1" applyAlignment="1">
      <alignment horizontal="right"/>
    </xf>
    <xf numFmtId="0" fontId="3" fillId="3" borderId="15" xfId="140" applyFont="1" applyFill="1" applyBorder="1" applyAlignment="1">
      <alignment horizontal="right"/>
    </xf>
    <xf numFmtId="165" fontId="11" fillId="2" borderId="10" xfId="92" applyNumberFormat="1" applyFont="1" applyFill="1" applyBorder="1"/>
    <xf numFmtId="165" fontId="11" fillId="2" borderId="11" xfId="93" applyNumberFormat="1" applyFont="1" applyFill="1" applyBorder="1"/>
    <xf numFmtId="165" fontId="11" fillId="2" borderId="8" xfId="94" applyNumberFormat="1" applyFont="1" applyFill="1" applyBorder="1"/>
    <xf numFmtId="165" fontId="11" fillId="2" borderId="11" xfId="96" applyNumberFormat="1" applyFont="1" applyFill="1" applyBorder="1"/>
    <xf numFmtId="165" fontId="11" fillId="2" borderId="8" xfId="97" applyNumberFormat="1" applyFont="1" applyFill="1" applyBorder="1"/>
    <xf numFmtId="165" fontId="11" fillId="2" borderId="11" xfId="98" applyNumberFormat="1" applyFont="1" applyFill="1" applyBorder="1"/>
    <xf numFmtId="165" fontId="11" fillId="2" borderId="11" xfId="99" applyNumberFormat="1" applyFont="1" applyFill="1" applyBorder="1"/>
    <xf numFmtId="165" fontId="11" fillId="2" borderId="8" xfId="100" applyNumberFormat="1" applyFont="1" applyFill="1" applyBorder="1"/>
    <xf numFmtId="165" fontId="11" fillId="2" borderId="11" xfId="101" applyNumberFormat="1" applyFont="1" applyFill="1" applyBorder="1"/>
    <xf numFmtId="165" fontId="11" fillId="2" borderId="9" xfId="102" applyNumberFormat="1" applyFont="1" applyFill="1" applyBorder="1"/>
    <xf numFmtId="165" fontId="11" fillId="2" borderId="8" xfId="103" applyNumberFormat="1" applyFont="1" applyFill="1" applyBorder="1"/>
    <xf numFmtId="165" fontId="3" fillId="2" borderId="11" xfId="140" applyNumberFormat="1" applyFont="1" applyFill="1" applyBorder="1"/>
    <xf numFmtId="165" fontId="11" fillId="2" borderId="8" xfId="104" applyNumberFormat="1" applyFont="1" applyFill="1" applyBorder="1"/>
    <xf numFmtId="165" fontId="11" fillId="2" borderId="11" xfId="105" applyNumberFormat="1" applyFont="1" applyFill="1" applyBorder="1"/>
    <xf numFmtId="165" fontId="11" fillId="2" borderId="8" xfId="106" applyNumberFormat="1" applyFont="1" applyFill="1" applyBorder="1"/>
    <xf numFmtId="165" fontId="11" fillId="2" borderId="11" xfId="107" applyNumberFormat="1" applyFont="1" applyFill="1" applyBorder="1"/>
    <xf numFmtId="165" fontId="11" fillId="2" borderId="8" xfId="108" applyNumberFormat="1" applyFont="1" applyFill="1" applyBorder="1"/>
    <xf numFmtId="165" fontId="11" fillId="2" borderId="8" xfId="109" applyNumberFormat="1" applyFont="1" applyFill="1" applyBorder="1"/>
    <xf numFmtId="165" fontId="11" fillId="2" borderId="11" xfId="110" applyNumberFormat="1" applyFont="1" applyFill="1" applyBorder="1"/>
    <xf numFmtId="165" fontId="11" fillId="2" borderId="8" xfId="111" applyNumberFormat="1" applyFont="1" applyFill="1" applyBorder="1"/>
    <xf numFmtId="165" fontId="11" fillId="2" borderId="11" xfId="112" applyNumberFormat="1" applyFont="1" applyFill="1" applyBorder="1"/>
    <xf numFmtId="165" fontId="11" fillId="2" borderId="8" xfId="113" applyNumberFormat="1" applyFont="1" applyFill="1" applyBorder="1"/>
    <xf numFmtId="165" fontId="11" fillId="2" borderId="11" xfId="113" applyNumberFormat="1" applyFont="1" applyFill="1" applyBorder="1"/>
    <xf numFmtId="165" fontId="11" fillId="2" borderId="8" xfId="114" applyNumberFormat="1" applyFont="1" applyFill="1" applyBorder="1"/>
    <xf numFmtId="165" fontId="11" fillId="2" borderId="8" xfId="115" applyNumberFormat="1" applyFont="1" applyFill="1" applyBorder="1"/>
    <xf numFmtId="165" fontId="11" fillId="2" borderId="11" xfId="118" applyNumberFormat="1" applyFont="1" applyFill="1" applyBorder="1"/>
    <xf numFmtId="165" fontId="11" fillId="2" borderId="9" xfId="119" applyNumberFormat="1" applyFont="1" applyFill="1" applyBorder="1"/>
    <xf numFmtId="165" fontId="11" fillId="2" borderId="11" xfId="120" applyNumberFormat="1" applyFont="1" applyFill="1" applyBorder="1"/>
    <xf numFmtId="165" fontId="11" fillId="2" borderId="10" xfId="120" applyNumberFormat="1" applyFont="1" applyFill="1" applyBorder="1"/>
    <xf numFmtId="165" fontId="3" fillId="2" borderId="9" xfId="140" applyNumberFormat="1" applyFont="1" applyFill="1" applyBorder="1"/>
    <xf numFmtId="165" fontId="11" fillId="2" borderId="8" xfId="121" applyNumberFormat="1" applyFont="1" applyFill="1" applyBorder="1"/>
    <xf numFmtId="165" fontId="11" fillId="2" borderId="11" xfId="122" applyNumberFormat="1" applyFont="1" applyFill="1" applyBorder="1"/>
    <xf numFmtId="165" fontId="11" fillId="2" borderId="8" xfId="123" applyNumberFormat="1" applyFont="1" applyFill="1" applyBorder="1"/>
    <xf numFmtId="165" fontId="11" fillId="2" borderId="11" xfId="124" applyNumberFormat="1" applyFont="1" applyFill="1" applyBorder="1"/>
    <xf numFmtId="165" fontId="11" fillId="2" borderId="8" xfId="125" applyNumberFormat="1" applyFont="1" applyFill="1" applyBorder="1"/>
    <xf numFmtId="165" fontId="11" fillId="2" borderId="11" xfId="126" applyNumberFormat="1" applyFont="1" applyFill="1" applyBorder="1"/>
    <xf numFmtId="165" fontId="11" fillId="2" borderId="8" xfId="127" applyNumberFormat="1" applyFont="1" applyFill="1" applyBorder="1"/>
    <xf numFmtId="165" fontId="11" fillId="2" borderId="11" xfId="128" applyNumberFormat="1" applyFont="1" applyFill="1" applyBorder="1"/>
    <xf numFmtId="165" fontId="11" fillId="2" borderId="11" xfId="129" applyNumberFormat="1" applyFont="1" applyFill="1" applyBorder="1"/>
    <xf numFmtId="165" fontId="11" fillId="2" borderId="8" xfId="129" applyNumberFormat="1" applyFont="1" applyFill="1" applyBorder="1"/>
    <xf numFmtId="165" fontId="11" fillId="2" borderId="11" xfId="130" applyNumberFormat="1" applyFont="1" applyFill="1" applyBorder="1"/>
    <xf numFmtId="165" fontId="11" fillId="2" borderId="8" xfId="131" applyNumberFormat="1" applyFont="1" applyFill="1" applyBorder="1"/>
    <xf numFmtId="165" fontId="11" fillId="2" borderId="11" xfId="132" applyNumberFormat="1" applyFont="1" applyFill="1" applyBorder="1"/>
    <xf numFmtId="0" fontId="11" fillId="27" borderId="12" xfId="0" applyFont="1" applyFill="1" applyBorder="1" applyAlignment="1">
      <alignment horizontal="right"/>
    </xf>
    <xf numFmtId="0" fontId="11" fillId="27" borderId="6" xfId="0" applyFont="1" applyFill="1" applyBorder="1" applyAlignment="1">
      <alignment horizontal="right"/>
    </xf>
    <xf numFmtId="14" fontId="11" fillId="27" borderId="10" xfId="0" applyNumberFormat="1" applyFont="1" applyFill="1" applyBorder="1" applyAlignment="1">
      <alignment horizontal="right"/>
    </xf>
    <xf numFmtId="0" fontId="11" fillId="27" borderId="13" xfId="0" applyFont="1" applyFill="1" applyBorder="1" applyAlignment="1">
      <alignment horizontal="right"/>
    </xf>
    <xf numFmtId="0" fontId="11" fillId="27" borderId="14" xfId="0" applyFont="1" applyFill="1" applyBorder="1" applyAlignment="1">
      <alignment horizontal="right"/>
    </xf>
    <xf numFmtId="14" fontId="11" fillId="27" borderId="11" xfId="0" applyNumberFormat="1" applyFont="1" applyFill="1" applyBorder="1" applyAlignment="1">
      <alignment horizontal="right"/>
    </xf>
    <xf numFmtId="165" fontId="11" fillId="27" borderId="3" xfId="0" applyNumberFormat="1" applyFont="1" applyFill="1" applyBorder="1"/>
    <xf numFmtId="165" fontId="11" fillId="27" borderId="13" xfId="116" applyNumberFormat="1" applyFont="1" applyFill="1" applyBorder="1"/>
    <xf numFmtId="165" fontId="11" fillId="27" borderId="12" xfId="117" applyNumberFormat="1" applyFont="1" applyFill="1" applyBorder="1"/>
    <xf numFmtId="165" fontId="11" fillId="27" borderId="14" xfId="116" applyNumberFormat="1" applyFont="1" applyFill="1" applyBorder="1"/>
    <xf numFmtId="165" fontId="11" fillId="27" borderId="6" xfId="117" applyNumberFormat="1" applyFont="1" applyFill="1" applyBorder="1"/>
    <xf numFmtId="165" fontId="11" fillId="27" borderId="11" xfId="116" applyNumberFormat="1" applyFont="1" applyFill="1" applyBorder="1"/>
    <xf numFmtId="165" fontId="11" fillId="27" borderId="10" xfId="117" applyNumberFormat="1" applyFont="1" applyFill="1" applyBorder="1"/>
    <xf numFmtId="0" fontId="11" fillId="27" borderId="10" xfId="0" applyFont="1" applyFill="1" applyBorder="1" applyAlignment="1">
      <alignment horizontal="right"/>
    </xf>
    <xf numFmtId="165" fontId="11" fillId="27" borderId="14" xfId="0" applyNumberFormat="1" applyFont="1" applyFill="1" applyBorder="1"/>
    <xf numFmtId="165" fontId="11" fillId="27" borderId="11" xfId="0" applyNumberFormat="1" applyFont="1" applyFill="1" applyBorder="1"/>
    <xf numFmtId="0" fontId="7" fillId="26" borderId="0" xfId="0" applyNumberFormat="1" applyFont="1" applyFill="1" applyBorder="1"/>
    <xf numFmtId="0" fontId="7" fillId="26" borderId="8" xfId="0" applyNumberFormat="1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7" fillId="3" borderId="3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0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wrapText="1"/>
    </xf>
    <xf numFmtId="14" fontId="7" fillId="3" borderId="3" xfId="0" applyNumberFormat="1" applyFont="1" applyFill="1" applyBorder="1" applyAlignment="1">
      <alignment horizontal="center" wrapText="1"/>
    </xf>
    <xf numFmtId="14" fontId="7" fillId="3" borderId="4" xfId="0" applyNumberFormat="1" applyFont="1" applyFill="1" applyBorder="1" applyAlignment="1">
      <alignment horizontal="center" wrapText="1"/>
    </xf>
  </cellXfs>
  <cellStyles count="294">
    <cellStyle name="_x000a_bidires=100_x000d_" xfId="2"/>
    <cellStyle name="_x000a_bidires=100_x000d_ 2" xfId="144"/>
    <cellStyle name="_x000a_bidires=100_x000d_ 2 2" xfId="145"/>
    <cellStyle name="_x000a_bidires=100_x000d_ 2 3" xfId="146"/>
    <cellStyle name="_x000a_bidires=100_x000d_ 2 4" xfId="210"/>
    <cellStyle name="_x000a_bidires=100_x000d_ 3" xfId="147"/>
    <cellStyle name="_x000a_bidires=100_x000d_ 4" xfId="148"/>
    <cellStyle name="_x000a_bidires=100_x000d_ 5" xfId="143"/>
    <cellStyle name="20% - Accent1 2" xfId="149"/>
    <cellStyle name="20% - Accent2 2" xfId="150"/>
    <cellStyle name="20% - Accent3 2" xfId="151"/>
    <cellStyle name="20% - Accent4 2" xfId="152"/>
    <cellStyle name="20% - Accent5 2" xfId="153"/>
    <cellStyle name="20% - Accent6 2" xfId="154"/>
    <cellStyle name="40% - Accent1 2" xfId="155"/>
    <cellStyle name="40% - Accent2 2" xfId="156"/>
    <cellStyle name="40% - Accent3 2" xfId="157"/>
    <cellStyle name="40% - Accent4 2" xfId="158"/>
    <cellStyle name="40% - Accent5 2" xfId="159"/>
    <cellStyle name="40% - Accent6 2" xfId="160"/>
    <cellStyle name="60% - Accent1 2" xfId="161"/>
    <cellStyle name="60% - Accent2 2" xfId="162"/>
    <cellStyle name="60% - Accent3 2" xfId="163"/>
    <cellStyle name="60% - Accent4 2" xfId="164"/>
    <cellStyle name="60% - Accent5 2" xfId="165"/>
    <cellStyle name="60% - Accent6 2" xfId="166"/>
    <cellStyle name="Accent1 2" xfId="167"/>
    <cellStyle name="Accent2 2" xfId="168"/>
    <cellStyle name="Accent3 2" xfId="169"/>
    <cellStyle name="Accent4 2" xfId="170"/>
    <cellStyle name="Accent5 2" xfId="171"/>
    <cellStyle name="Accent6 2" xfId="172"/>
    <cellStyle name="Bad 2" xfId="173"/>
    <cellStyle name="Calculation 2" xfId="174"/>
    <cellStyle name="Check Cell 2" xfId="175"/>
    <cellStyle name="Comma" xfId="141" builtinId="3"/>
    <cellStyle name="Comma  - Style1" xfId="4"/>
    <cellStyle name="Comma 2" xfId="3"/>
    <cellStyle name="Comma 2 2" xfId="214"/>
    <cellStyle name="Comma 2 3" xfId="224"/>
    <cellStyle name="Comma 2 3 2" xfId="289"/>
    <cellStyle name="Comma 2 4" xfId="283"/>
    <cellStyle name="Comma 3" xfId="138"/>
    <cellStyle name="Comma 3 2" xfId="278"/>
    <cellStyle name="Comma 3 2 2" xfId="291"/>
    <cellStyle name="Comma 3 3" xfId="285"/>
    <cellStyle name="Comma 4" xfId="139"/>
    <cellStyle name="Comma 4 2" xfId="279"/>
    <cellStyle name="Comma 4 2 2" xfId="292"/>
    <cellStyle name="Comma 4 3" xfId="286"/>
    <cellStyle name="Curren - Style2" xfId="5"/>
    <cellStyle name="Explanatory Text 2" xfId="176"/>
    <cellStyle name="Good 2" xfId="177"/>
    <cellStyle name="Heading 1 2" xfId="178"/>
    <cellStyle name="Heading 2 2" xfId="179"/>
    <cellStyle name="Heading 3 2" xfId="180"/>
    <cellStyle name="Heading 4 2" xfId="181"/>
    <cellStyle name="Input 2" xfId="182"/>
    <cellStyle name="Linked Cell 2" xfId="183"/>
    <cellStyle name="Neutral 2" xfId="184"/>
    <cellStyle name="Normal" xfId="0" builtinId="0"/>
    <cellStyle name="Normal - Style3" xfId="6"/>
    <cellStyle name="Normal 10" xfId="7"/>
    <cellStyle name="Normal 100" xfId="111"/>
    <cellStyle name="Normal 100 2" xfId="254"/>
    <cellStyle name="Normal 101" xfId="112"/>
    <cellStyle name="Normal 101 2" xfId="255"/>
    <cellStyle name="Normal 102" xfId="113"/>
    <cellStyle name="Normal 102 2" xfId="256"/>
    <cellStyle name="Normal 103" xfId="114"/>
    <cellStyle name="Normal 103 2" xfId="257"/>
    <cellStyle name="Normal 104" xfId="115"/>
    <cellStyle name="Normal 104 2" xfId="258"/>
    <cellStyle name="Normal 105" xfId="116"/>
    <cellStyle name="Normal 105 2" xfId="259"/>
    <cellStyle name="Normal 106" xfId="117"/>
    <cellStyle name="Normal 106 2" xfId="260"/>
    <cellStyle name="Normal 107" xfId="118"/>
    <cellStyle name="Normal 107 2" xfId="261"/>
    <cellStyle name="Normal 108" xfId="119"/>
    <cellStyle name="Normal 108 2" xfId="262"/>
    <cellStyle name="Normal 109" xfId="120"/>
    <cellStyle name="Normal 109 2" xfId="263"/>
    <cellStyle name="Normal 11" xfId="8"/>
    <cellStyle name="Normal 110" xfId="121"/>
    <cellStyle name="Normal 110 2" xfId="264"/>
    <cellStyle name="Normal 111" xfId="122"/>
    <cellStyle name="Normal 111 2" xfId="265"/>
    <cellStyle name="Normal 112" xfId="123"/>
    <cellStyle name="Normal 112 2" xfId="266"/>
    <cellStyle name="Normal 113" xfId="124"/>
    <cellStyle name="Normal 113 2" xfId="267"/>
    <cellStyle name="Normal 114" xfId="125"/>
    <cellStyle name="Normal 114 2" xfId="268"/>
    <cellStyle name="Normal 115" xfId="126"/>
    <cellStyle name="Normal 115 2" xfId="269"/>
    <cellStyle name="Normal 116" xfId="127"/>
    <cellStyle name="Normal 116 2" xfId="270"/>
    <cellStyle name="Normal 117" xfId="128"/>
    <cellStyle name="Normal 117 2" xfId="271"/>
    <cellStyle name="Normal 118" xfId="129"/>
    <cellStyle name="Normal 118 2" xfId="272"/>
    <cellStyle name="Normal 119" xfId="130"/>
    <cellStyle name="Normal 119 2" xfId="273"/>
    <cellStyle name="Normal 12" xfId="9"/>
    <cellStyle name="Normal 120" xfId="131"/>
    <cellStyle name="Normal 120 2" xfId="274"/>
    <cellStyle name="Normal 121" xfId="132"/>
    <cellStyle name="Normal 121 2" xfId="275"/>
    <cellStyle name="Normal 122" xfId="133"/>
    <cellStyle name="Normal 122 2" xfId="276"/>
    <cellStyle name="Normal 123" xfId="134"/>
    <cellStyle name="Normal 124" xfId="135"/>
    <cellStyle name="Normal 125" xfId="136"/>
    <cellStyle name="Normal 126" xfId="1"/>
    <cellStyle name="Normal 126 2" xfId="223"/>
    <cellStyle name="Normal 126 2 2" xfId="288"/>
    <cellStyle name="Normal 126 3" xfId="282"/>
    <cellStyle name="Normal 127" xfId="137"/>
    <cellStyle name="Normal 127 2" xfId="277"/>
    <cellStyle name="Normal 127 2 2" xfId="290"/>
    <cellStyle name="Normal 127 3" xfId="284"/>
    <cellStyle name="Normal 128" xfId="140"/>
    <cellStyle name="Normal 128 2" xfId="280"/>
    <cellStyle name="Normal 128 2 2" xfId="293"/>
    <cellStyle name="Normal 128 3" xfId="287"/>
    <cellStyle name="Normal 129" xfId="142"/>
    <cellStyle name="Normal 13" xfId="10"/>
    <cellStyle name="Normal 130" xfId="186"/>
    <cellStyle name="Normal 131" xfId="211"/>
    <cellStyle name="Normal 132" xfId="212"/>
    <cellStyle name="Normal 133" xfId="213"/>
    <cellStyle name="Normal 134" xfId="185"/>
    <cellStyle name="Normal 135" xfId="215"/>
    <cellStyle name="Normal 136" xfId="216"/>
    <cellStyle name="Normal 137" xfId="217"/>
    <cellStyle name="Normal 138" xfId="209"/>
    <cellStyle name="Normal 139" xfId="220"/>
    <cellStyle name="Normal 14" xfId="11"/>
    <cellStyle name="Normal 140" xfId="221"/>
    <cellStyle name="Normal 141" xfId="222"/>
    <cellStyle name="Normal 142" xfId="281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5"/>
    <cellStyle name="Normal 2 3" xfId="187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6"/>
    <cellStyle name="Normal 73" xfId="84"/>
    <cellStyle name="Normal 73 2" xfId="227"/>
    <cellStyle name="Normal 74" xfId="85"/>
    <cellStyle name="Normal 74 2" xfId="228"/>
    <cellStyle name="Normal 75" xfId="86"/>
    <cellStyle name="Normal 75 2" xfId="229"/>
    <cellStyle name="Normal 76" xfId="87"/>
    <cellStyle name="Normal 76 2" xfId="230"/>
    <cellStyle name="Normal 77" xfId="88"/>
    <cellStyle name="Normal 77 2" xfId="231"/>
    <cellStyle name="Normal 78" xfId="89"/>
    <cellStyle name="Normal 78 2" xfId="232"/>
    <cellStyle name="Normal 79" xfId="90"/>
    <cellStyle name="Normal 79 2" xfId="233"/>
    <cellStyle name="Normal 8" xfId="21"/>
    <cellStyle name="Normal 80" xfId="91"/>
    <cellStyle name="Normal 80 2" xfId="234"/>
    <cellStyle name="Normal 81" xfId="92"/>
    <cellStyle name="Normal 81 2" xfId="235"/>
    <cellStyle name="Normal 82" xfId="93"/>
    <cellStyle name="Normal 82 2" xfId="236"/>
    <cellStyle name="Normal 83" xfId="94"/>
    <cellStyle name="Normal 83 2" xfId="237"/>
    <cellStyle name="Normal 84" xfId="95"/>
    <cellStyle name="Normal 84 2" xfId="238"/>
    <cellStyle name="Normal 85" xfId="96"/>
    <cellStyle name="Normal 85 2" xfId="239"/>
    <cellStyle name="Normal 86" xfId="97"/>
    <cellStyle name="Normal 86 2" xfId="240"/>
    <cellStyle name="Normal 87" xfId="98"/>
    <cellStyle name="Normal 87 2" xfId="241"/>
    <cellStyle name="Normal 88" xfId="99"/>
    <cellStyle name="Normal 88 2" xfId="242"/>
    <cellStyle name="Normal 89" xfId="100"/>
    <cellStyle name="Normal 89 2" xfId="243"/>
    <cellStyle name="Normal 9" xfId="22"/>
    <cellStyle name="Normal 90" xfId="101"/>
    <cellStyle name="Normal 90 2" xfId="244"/>
    <cellStyle name="Normal 91" xfId="102"/>
    <cellStyle name="Normal 91 2" xfId="245"/>
    <cellStyle name="Normal 92" xfId="103"/>
    <cellStyle name="Normal 92 2" xfId="246"/>
    <cellStyle name="Normal 93" xfId="104"/>
    <cellStyle name="Normal 93 2" xfId="247"/>
    <cellStyle name="Normal 94" xfId="105"/>
    <cellStyle name="Normal 94 2" xfId="248"/>
    <cellStyle name="Normal 95" xfId="106"/>
    <cellStyle name="Normal 95 2" xfId="249"/>
    <cellStyle name="Normal 96" xfId="107"/>
    <cellStyle name="Normal 96 2" xfId="250"/>
    <cellStyle name="Normal 97" xfId="108"/>
    <cellStyle name="Normal 97 2" xfId="251"/>
    <cellStyle name="Normal 98" xfId="109"/>
    <cellStyle name="Normal 98 2" xfId="252"/>
    <cellStyle name="Normal 99" xfId="110"/>
    <cellStyle name="Normal 99 2" xfId="253"/>
    <cellStyle name="Note 2" xfId="189"/>
    <cellStyle name="Note 2 2" xfId="190"/>
    <cellStyle name="Note 2 3" xfId="191"/>
    <cellStyle name="Note 2 4" xfId="218"/>
    <cellStyle name="Note 3" xfId="192"/>
    <cellStyle name="Note 4" xfId="193"/>
    <cellStyle name="Note 5" xfId="188"/>
    <cellStyle name="Output 2" xfId="194"/>
    <cellStyle name="Percent 2" xfId="24"/>
    <cellStyle name="Percent 2 2" xfId="25"/>
    <cellStyle name="Percent 2 2 2" xfId="196"/>
    <cellStyle name="Percent 2 3" xfId="197"/>
    <cellStyle name="Percent 2 4" xfId="195"/>
    <cellStyle name="Percent 3" xfId="26"/>
    <cellStyle name="Percent 3 2" xfId="198"/>
    <cellStyle name="Percent 4" xfId="23"/>
    <cellStyle name="Percent 4 2" xfId="199"/>
    <cellStyle name="Style 1" xfId="27"/>
    <cellStyle name="Style 1 2" xfId="201"/>
    <cellStyle name="Style 1 2 2" xfId="202"/>
    <cellStyle name="Style 1 2 3" xfId="203"/>
    <cellStyle name="Style 1 2 4" xfId="219"/>
    <cellStyle name="Style 1 3" xfId="204"/>
    <cellStyle name="Style 1 4" xfId="205"/>
    <cellStyle name="Style 1 5" xfId="200"/>
    <cellStyle name="Title 2" xfId="206"/>
    <cellStyle name="Total 2" xfId="207"/>
    <cellStyle name="Warning Text 2" xfId="208"/>
  </cellStyles>
  <dxfs count="0"/>
  <tableStyles count="0" defaultTableStyle="TableStyleMedium9" defaultPivotStyle="PivotStyleLight16"/>
  <colors>
    <mruColors>
      <color rgb="FFB15555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8:B17"/>
  <sheetViews>
    <sheetView tabSelected="1" workbookViewId="0"/>
  </sheetViews>
  <sheetFormatPr defaultRowHeight="15" x14ac:dyDescent="0.25"/>
  <cols>
    <col min="1" max="1" width="1.85546875" style="2" customWidth="1"/>
    <col min="2" max="16384" width="9.140625" style="2"/>
  </cols>
  <sheetData>
    <row r="8" spans="2:2" ht="18.75" x14ac:dyDescent="0.3">
      <c r="B8" s="136"/>
    </row>
    <row r="10" spans="2:2" ht="26.25" x14ac:dyDescent="0.4">
      <c r="B10" s="196" t="s">
        <v>145</v>
      </c>
    </row>
    <row r="11" spans="2:2" ht="11.25" customHeight="1" x14ac:dyDescent="0.35">
      <c r="B11" s="106"/>
    </row>
    <row r="12" spans="2:2" ht="18.75" x14ac:dyDescent="0.3">
      <c r="B12" s="195" t="s">
        <v>188</v>
      </c>
    </row>
    <row r="17" spans="2:2" x14ac:dyDescent="0.25">
      <c r="B17" s="2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BT151"/>
  <sheetViews>
    <sheetView zoomScale="90" zoomScaleNormal="90" workbookViewId="0">
      <selection activeCell="B3" sqref="B3"/>
    </sheetView>
  </sheetViews>
  <sheetFormatPr defaultRowHeight="15" x14ac:dyDescent="0.25"/>
  <cols>
    <col min="1" max="1" width="21.85546875" style="2" customWidth="1"/>
    <col min="2" max="2" width="15.85546875" style="2" bestFit="1" customWidth="1"/>
    <col min="3" max="3" width="20.28515625" style="2" bestFit="1" customWidth="1"/>
    <col min="4" max="4" width="20.140625" style="2" bestFit="1" customWidth="1"/>
    <col min="5" max="5" width="22.42578125" style="2" customWidth="1"/>
    <col min="6" max="6" width="23.28515625" style="2" customWidth="1"/>
    <col min="7" max="7" width="16.7109375" style="2" bestFit="1" customWidth="1"/>
    <col min="8" max="8" width="16.5703125" style="2" customWidth="1"/>
    <col min="9" max="9" width="17.42578125" style="2" bestFit="1" customWidth="1"/>
    <col min="10" max="10" width="17.140625" style="2" bestFit="1" customWidth="1"/>
    <col min="11" max="11" width="20.7109375" style="2" bestFit="1" customWidth="1"/>
    <col min="12" max="12" width="20.7109375" style="2" customWidth="1"/>
    <col min="13" max="13" width="11.85546875" style="2" customWidth="1"/>
    <col min="14" max="14" width="13.28515625" style="2" customWidth="1"/>
    <col min="15" max="15" width="14.140625" style="2" customWidth="1"/>
    <col min="16" max="16" width="20" style="2" customWidth="1"/>
    <col min="17" max="17" width="16.85546875" style="2" customWidth="1"/>
    <col min="18" max="18" width="16.42578125" style="2" bestFit="1" customWidth="1"/>
    <col min="19" max="20" width="20.140625" style="2" bestFit="1" customWidth="1"/>
    <col min="21" max="21" width="20.85546875" style="2" customWidth="1"/>
    <col min="22" max="22" width="23.42578125" style="2" bestFit="1" customWidth="1"/>
    <col min="23" max="23" width="24.28515625" style="2" bestFit="1" customWidth="1"/>
    <col min="24" max="24" width="23.85546875" style="2" bestFit="1" customWidth="1"/>
    <col min="25" max="25" width="23" style="2" bestFit="1" customWidth="1"/>
    <col min="26" max="26" width="23.85546875" style="2" bestFit="1" customWidth="1"/>
    <col min="27" max="27" width="21.7109375" style="2" bestFit="1" customWidth="1"/>
    <col min="28" max="28" width="21.42578125" style="2" bestFit="1" customWidth="1"/>
    <col min="29" max="29" width="23.5703125" style="2" bestFit="1" customWidth="1"/>
    <col min="30" max="30" width="21.42578125" style="2" bestFit="1" customWidth="1"/>
    <col min="31" max="31" width="24" style="2" bestFit="1" customWidth="1"/>
    <col min="32" max="32" width="19.7109375" style="2" bestFit="1" customWidth="1"/>
    <col min="33" max="33" width="20.28515625" style="2" bestFit="1" customWidth="1"/>
    <col min="34" max="34" width="21" style="2" bestFit="1" customWidth="1"/>
    <col min="35" max="35" width="22.140625" style="2" customWidth="1"/>
    <col min="36" max="36" width="18.28515625" style="2" bestFit="1" customWidth="1"/>
    <col min="37" max="37" width="22.85546875" style="2" bestFit="1" customWidth="1"/>
    <col min="38" max="38" width="20.5703125" style="2" bestFit="1" customWidth="1"/>
    <col min="39" max="39" width="20.140625" style="2" bestFit="1" customWidth="1"/>
    <col min="40" max="40" width="23.5703125" style="2" bestFit="1" customWidth="1"/>
    <col min="41" max="43" width="21" style="2" bestFit="1" customWidth="1"/>
    <col min="44" max="44" width="20.140625" style="2" bestFit="1" customWidth="1"/>
    <col min="45" max="45" width="21.140625" style="2" bestFit="1" customWidth="1"/>
    <col min="46" max="46" width="19.140625" style="2" bestFit="1" customWidth="1"/>
    <col min="47" max="47" width="20.28515625" style="2" bestFit="1" customWidth="1"/>
    <col min="48" max="48" width="18.7109375" style="2" bestFit="1" customWidth="1"/>
    <col min="49" max="49" width="20.28515625" style="2" bestFit="1" customWidth="1"/>
    <col min="50" max="50" width="20.28515625" style="2" customWidth="1"/>
    <col min="51" max="51" width="21.5703125" style="2" bestFit="1" customWidth="1"/>
    <col min="52" max="52" width="21.5703125" style="2" customWidth="1"/>
    <col min="53" max="53" width="22" style="2" bestFit="1" customWidth="1"/>
    <col min="54" max="55" width="21.5703125" style="2" bestFit="1" customWidth="1"/>
    <col min="56" max="56" width="22" style="2" bestFit="1" customWidth="1"/>
    <col min="57" max="57" width="21.5703125" style="2" bestFit="1" customWidth="1"/>
    <col min="58" max="58" width="21.5703125" style="2" customWidth="1"/>
    <col min="59" max="59" width="20.5703125" style="2" bestFit="1" customWidth="1"/>
    <col min="60" max="60" width="21.7109375" style="2" bestFit="1" customWidth="1"/>
    <col min="61" max="61" width="21.5703125" style="2" bestFit="1" customWidth="1"/>
    <col min="62" max="63" width="22" style="2" bestFit="1" customWidth="1"/>
    <col min="64" max="64" width="20.28515625" style="2" bestFit="1" customWidth="1"/>
    <col min="65" max="65" width="22.5703125" style="2" bestFit="1" customWidth="1"/>
    <col min="66" max="66" width="22.5703125" style="2" customWidth="1"/>
    <col min="67" max="67" width="21.140625" style="2" bestFit="1" customWidth="1"/>
    <col min="68" max="68" width="21.140625" style="2" customWidth="1"/>
    <col min="69" max="69" width="21.5703125" style="2" bestFit="1" customWidth="1"/>
    <col min="70" max="70" width="22" style="2" bestFit="1" customWidth="1"/>
    <col min="71" max="71" width="21.5703125" style="2" bestFit="1" customWidth="1"/>
    <col min="72" max="72" width="22" style="2" bestFit="1" customWidth="1"/>
    <col min="73" max="16384" width="9.140625" style="2"/>
  </cols>
  <sheetData>
    <row r="1" spans="1:72" ht="23.25" x14ac:dyDescent="0.35">
      <c r="A1" s="6" t="s">
        <v>170</v>
      </c>
      <c r="I1" s="237"/>
    </row>
    <row r="3" spans="1:72" x14ac:dyDescent="0.25">
      <c r="A3" s="2" t="s">
        <v>147</v>
      </c>
      <c r="B3" s="40">
        <v>42248</v>
      </c>
    </row>
    <row r="5" spans="1:72" x14ac:dyDescent="0.25">
      <c r="B5" s="309" t="s">
        <v>2</v>
      </c>
      <c r="C5" s="310"/>
      <c r="D5" s="310"/>
      <c r="E5" s="310"/>
      <c r="F5" s="310"/>
      <c r="G5" s="310"/>
      <c r="H5" s="310"/>
      <c r="I5" s="310"/>
      <c r="J5" s="310"/>
      <c r="K5" s="310"/>
      <c r="L5" s="311"/>
      <c r="M5" s="8"/>
      <c r="P5" s="309" t="s">
        <v>3</v>
      </c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310"/>
      <c r="BR5" s="310"/>
      <c r="BS5" s="310"/>
      <c r="BT5" s="311"/>
    </row>
    <row r="6" spans="1:72" x14ac:dyDescent="0.25">
      <c r="A6" s="35"/>
      <c r="B6" s="312" t="s">
        <v>4</v>
      </c>
      <c r="C6" s="313"/>
      <c r="D6" s="313"/>
      <c r="E6" s="313"/>
      <c r="F6" s="313"/>
      <c r="G6" s="313"/>
      <c r="H6" s="313"/>
      <c r="I6" s="313"/>
      <c r="J6" s="313"/>
      <c r="K6" s="313"/>
      <c r="L6" s="314"/>
      <c r="M6" s="7"/>
      <c r="N6" s="8"/>
      <c r="P6" s="312" t="s">
        <v>5</v>
      </c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4"/>
    </row>
    <row r="7" spans="1:72" x14ac:dyDescent="0.25">
      <c r="A7" s="197" t="s">
        <v>16</v>
      </c>
      <c r="B7" s="68" t="s">
        <v>130</v>
      </c>
      <c r="C7" s="39" t="s">
        <v>131</v>
      </c>
      <c r="D7" s="68" t="s">
        <v>132</v>
      </c>
      <c r="E7" s="39" t="s">
        <v>185</v>
      </c>
      <c r="F7" s="68" t="s">
        <v>183</v>
      </c>
      <c r="G7" s="39" t="s">
        <v>133</v>
      </c>
      <c r="H7" s="107" t="s">
        <v>134</v>
      </c>
      <c r="I7" s="107" t="s">
        <v>135</v>
      </c>
      <c r="J7" s="107" t="s">
        <v>136</v>
      </c>
      <c r="K7" s="39" t="s">
        <v>137</v>
      </c>
      <c r="L7" s="39" t="s">
        <v>163</v>
      </c>
      <c r="M7" s="36"/>
      <c r="N7" s="36"/>
      <c r="O7" s="199" t="str">
        <f t="shared" ref="O7:O33" si="0">A7</f>
        <v>Security name</v>
      </c>
      <c r="P7" s="68" t="s">
        <v>19</v>
      </c>
      <c r="Q7" s="68" t="s">
        <v>20</v>
      </c>
      <c r="R7" s="68" t="s">
        <v>21</v>
      </c>
      <c r="S7" s="39" t="s">
        <v>22</v>
      </c>
      <c r="T7" s="53" t="s">
        <v>23</v>
      </c>
      <c r="U7" s="33" t="s">
        <v>24</v>
      </c>
      <c r="V7" s="39" t="s">
        <v>25</v>
      </c>
      <c r="W7" s="53" t="s">
        <v>26</v>
      </c>
      <c r="X7" s="39" t="s">
        <v>27</v>
      </c>
      <c r="Y7" s="107" t="s">
        <v>28</v>
      </c>
      <c r="Z7" s="53" t="s">
        <v>29</v>
      </c>
      <c r="AA7" s="39" t="s">
        <v>30</v>
      </c>
      <c r="AB7" s="53" t="s">
        <v>31</v>
      </c>
      <c r="AC7" s="39" t="s">
        <v>32</v>
      </c>
      <c r="AD7" s="53" t="s">
        <v>33</v>
      </c>
      <c r="AE7" s="39" t="s">
        <v>34</v>
      </c>
      <c r="AF7" s="53" t="s">
        <v>35</v>
      </c>
      <c r="AG7" s="39" t="s">
        <v>36</v>
      </c>
      <c r="AH7" s="53" t="s">
        <v>37</v>
      </c>
      <c r="AI7" s="39" t="s">
        <v>38</v>
      </c>
      <c r="AJ7" s="53" t="s">
        <v>39</v>
      </c>
      <c r="AK7" s="39" t="s">
        <v>40</v>
      </c>
      <c r="AL7" s="53" t="s">
        <v>41</v>
      </c>
      <c r="AM7" s="33" t="s">
        <v>42</v>
      </c>
      <c r="AN7" s="53" t="s">
        <v>43</v>
      </c>
      <c r="AO7" s="39" t="s">
        <v>44</v>
      </c>
      <c r="AP7" s="53" t="s">
        <v>45</v>
      </c>
      <c r="AQ7" s="294" t="s">
        <v>46</v>
      </c>
      <c r="AR7" s="291" t="s">
        <v>47</v>
      </c>
      <c r="AS7" s="39" t="s">
        <v>48</v>
      </c>
      <c r="AT7" s="39" t="s">
        <v>49</v>
      </c>
      <c r="AU7" s="39" t="s">
        <v>50</v>
      </c>
      <c r="AV7" s="107" t="s">
        <v>51</v>
      </c>
      <c r="AW7" s="39" t="s">
        <v>52</v>
      </c>
      <c r="AX7" s="53" t="s">
        <v>179</v>
      </c>
      <c r="AY7" s="39" t="s">
        <v>53</v>
      </c>
      <c r="AZ7" s="39" t="s">
        <v>165</v>
      </c>
      <c r="BA7" s="39" t="s">
        <v>54</v>
      </c>
      <c r="BB7" s="39" t="s">
        <v>55</v>
      </c>
      <c r="BC7" s="39" t="s">
        <v>56</v>
      </c>
      <c r="BD7" s="39" t="s">
        <v>57</v>
      </c>
      <c r="BE7" s="39" t="s">
        <v>58</v>
      </c>
      <c r="BF7" s="39" t="s">
        <v>171</v>
      </c>
      <c r="BG7" s="53" t="s">
        <v>59</v>
      </c>
      <c r="BH7" s="39" t="s">
        <v>60</v>
      </c>
      <c r="BI7" s="246" t="s">
        <v>61</v>
      </c>
      <c r="BJ7" s="39" t="s">
        <v>62</v>
      </c>
      <c r="BK7" s="39" t="s">
        <v>63</v>
      </c>
      <c r="BL7" s="53" t="s">
        <v>64</v>
      </c>
      <c r="BM7" s="33" t="s">
        <v>65</v>
      </c>
      <c r="BN7" s="33" t="s">
        <v>173</v>
      </c>
      <c r="BO7" s="33" t="s">
        <v>66</v>
      </c>
      <c r="BP7" s="247" t="s">
        <v>177</v>
      </c>
      <c r="BQ7" s="39" t="s">
        <v>67</v>
      </c>
      <c r="BR7" s="53" t="s">
        <v>68</v>
      </c>
      <c r="BS7" s="39" t="s">
        <v>69</v>
      </c>
      <c r="BT7" s="39" t="s">
        <v>70</v>
      </c>
    </row>
    <row r="8" spans="1:72" x14ac:dyDescent="0.25">
      <c r="A8" s="197" t="s">
        <v>18</v>
      </c>
      <c r="B8" s="38" t="s">
        <v>76</v>
      </c>
      <c r="C8" s="37" t="s">
        <v>76</v>
      </c>
      <c r="D8" s="38" t="s">
        <v>76</v>
      </c>
      <c r="E8" s="37" t="s">
        <v>175</v>
      </c>
      <c r="F8" s="38" t="s">
        <v>175</v>
      </c>
      <c r="G8" s="37" t="s">
        <v>1</v>
      </c>
      <c r="H8" s="152" t="s">
        <v>1</v>
      </c>
      <c r="I8" s="152" t="s">
        <v>1</v>
      </c>
      <c r="J8" s="152" t="s">
        <v>1</v>
      </c>
      <c r="K8" s="152" t="s">
        <v>1</v>
      </c>
      <c r="L8" s="37" t="s">
        <v>1</v>
      </c>
      <c r="M8" s="36"/>
      <c r="N8" s="36"/>
      <c r="O8" s="199" t="str">
        <f t="shared" si="0"/>
        <v>Bond credit rating</v>
      </c>
      <c r="P8" s="38" t="s">
        <v>71</v>
      </c>
      <c r="Q8" s="38" t="s">
        <v>71</v>
      </c>
      <c r="R8" s="38" t="s">
        <v>71</v>
      </c>
      <c r="S8" s="37" t="s">
        <v>71</v>
      </c>
      <c r="T8" s="36" t="s">
        <v>71</v>
      </c>
      <c r="U8" s="154" t="s">
        <v>71</v>
      </c>
      <c r="V8" s="37" t="s">
        <v>0</v>
      </c>
      <c r="W8" s="36" t="s">
        <v>0</v>
      </c>
      <c r="X8" s="37" t="s">
        <v>74</v>
      </c>
      <c r="Y8" s="152" t="s">
        <v>0</v>
      </c>
      <c r="Z8" s="36" t="s">
        <v>0</v>
      </c>
      <c r="AA8" s="37" t="s">
        <v>76</v>
      </c>
      <c r="AB8" s="36" t="s">
        <v>0</v>
      </c>
      <c r="AC8" s="37" t="s">
        <v>0</v>
      </c>
      <c r="AD8" s="36" t="s">
        <v>0</v>
      </c>
      <c r="AE8" s="37" t="s">
        <v>0</v>
      </c>
      <c r="AF8" s="36" t="s">
        <v>76</v>
      </c>
      <c r="AG8" s="37" t="s">
        <v>76</v>
      </c>
      <c r="AH8" s="36" t="s">
        <v>0</v>
      </c>
      <c r="AI8" s="37" t="s">
        <v>74</v>
      </c>
      <c r="AJ8" s="36" t="s">
        <v>76</v>
      </c>
      <c r="AK8" s="37" t="s">
        <v>72</v>
      </c>
      <c r="AL8" s="36" t="s">
        <v>72</v>
      </c>
      <c r="AM8" s="154" t="s">
        <v>72</v>
      </c>
      <c r="AN8" s="36" t="s">
        <v>72</v>
      </c>
      <c r="AO8" s="37" t="s">
        <v>76</v>
      </c>
      <c r="AP8" s="36" t="s">
        <v>76</v>
      </c>
      <c r="AQ8" s="295" t="s">
        <v>72</v>
      </c>
      <c r="AR8" s="292" t="s">
        <v>72</v>
      </c>
      <c r="AS8" s="37" t="s">
        <v>73</v>
      </c>
      <c r="AT8" s="37" t="s">
        <v>73</v>
      </c>
      <c r="AU8" s="37" t="s">
        <v>73</v>
      </c>
      <c r="AV8" s="152" t="s">
        <v>73</v>
      </c>
      <c r="AW8" s="37" t="s">
        <v>73</v>
      </c>
      <c r="AX8" s="36" t="s">
        <v>73</v>
      </c>
      <c r="AY8" s="37" t="s">
        <v>73</v>
      </c>
      <c r="AZ8" s="37" t="s">
        <v>73</v>
      </c>
      <c r="BA8" s="37" t="s">
        <v>76</v>
      </c>
      <c r="BB8" s="36" t="s">
        <v>74</v>
      </c>
      <c r="BC8" s="37" t="s">
        <v>74</v>
      </c>
      <c r="BD8" s="36" t="s">
        <v>71</v>
      </c>
      <c r="BE8" s="37" t="s">
        <v>71</v>
      </c>
      <c r="BF8" s="37" t="s">
        <v>71</v>
      </c>
      <c r="BG8" s="36" t="s">
        <v>76</v>
      </c>
      <c r="BH8" s="37" t="s">
        <v>75</v>
      </c>
      <c r="BI8" s="40" t="s">
        <v>76</v>
      </c>
      <c r="BJ8" s="37" t="s">
        <v>76</v>
      </c>
      <c r="BK8" s="37" t="s">
        <v>182</v>
      </c>
      <c r="BL8" s="36" t="s">
        <v>182</v>
      </c>
      <c r="BM8" s="154" t="s">
        <v>182</v>
      </c>
      <c r="BN8" s="154" t="s">
        <v>182</v>
      </c>
      <c r="BO8" s="154" t="s">
        <v>75</v>
      </c>
      <c r="BP8" s="34" t="s">
        <v>74</v>
      </c>
      <c r="BQ8" s="37" t="s">
        <v>76</v>
      </c>
      <c r="BR8" s="36" t="s">
        <v>0</v>
      </c>
      <c r="BS8" s="37" t="s">
        <v>0</v>
      </c>
      <c r="BT8" s="37" t="s">
        <v>0</v>
      </c>
    </row>
    <row r="9" spans="1:72" x14ac:dyDescent="0.25">
      <c r="A9" s="197" t="s">
        <v>17</v>
      </c>
      <c r="B9" s="38" t="s">
        <v>77</v>
      </c>
      <c r="C9" s="38" t="s">
        <v>77</v>
      </c>
      <c r="D9" s="38" t="s">
        <v>77</v>
      </c>
      <c r="E9" s="37" t="s">
        <v>176</v>
      </c>
      <c r="F9" s="38" t="s">
        <v>176</v>
      </c>
      <c r="G9" s="37" t="s">
        <v>77</v>
      </c>
      <c r="H9" s="152" t="s">
        <v>77</v>
      </c>
      <c r="I9" s="152" t="s">
        <v>77</v>
      </c>
      <c r="J9" s="152" t="s">
        <v>77</v>
      </c>
      <c r="K9" s="152" t="s">
        <v>77</v>
      </c>
      <c r="L9" s="37" t="s">
        <v>77</v>
      </c>
      <c r="M9" s="36"/>
      <c r="N9" s="36"/>
      <c r="O9" s="199" t="str">
        <f t="shared" si="0"/>
        <v>Coupon frequency</v>
      </c>
      <c r="P9" s="38" t="s">
        <v>77</v>
      </c>
      <c r="Q9" s="38" t="s">
        <v>77</v>
      </c>
      <c r="R9" s="38" t="s">
        <v>77</v>
      </c>
      <c r="S9" s="37" t="s">
        <v>77</v>
      </c>
      <c r="T9" s="36" t="s">
        <v>77</v>
      </c>
      <c r="U9" s="154" t="s">
        <v>77</v>
      </c>
      <c r="V9" s="37" t="s">
        <v>77</v>
      </c>
      <c r="W9" s="36" t="s">
        <v>77</v>
      </c>
      <c r="X9" s="37" t="s">
        <v>77</v>
      </c>
      <c r="Y9" s="152" t="s">
        <v>77</v>
      </c>
      <c r="Z9" s="36" t="s">
        <v>77</v>
      </c>
      <c r="AA9" s="37" t="s">
        <v>74</v>
      </c>
      <c r="AB9" s="36" t="s">
        <v>77</v>
      </c>
      <c r="AC9" s="37" t="s">
        <v>77</v>
      </c>
      <c r="AD9" s="36" t="s">
        <v>77</v>
      </c>
      <c r="AE9" s="37" t="s">
        <v>77</v>
      </c>
      <c r="AF9" s="36" t="s">
        <v>74</v>
      </c>
      <c r="AG9" s="37" t="s">
        <v>74</v>
      </c>
      <c r="AH9" s="36" t="s">
        <v>77</v>
      </c>
      <c r="AI9" s="37" t="s">
        <v>77</v>
      </c>
      <c r="AJ9" s="36" t="s">
        <v>74</v>
      </c>
      <c r="AK9" s="37" t="s">
        <v>77</v>
      </c>
      <c r="AL9" s="36" t="s">
        <v>77</v>
      </c>
      <c r="AM9" s="154" t="s">
        <v>78</v>
      </c>
      <c r="AN9" s="36" t="s">
        <v>77</v>
      </c>
      <c r="AO9" s="37" t="s">
        <v>74</v>
      </c>
      <c r="AP9" s="36" t="s">
        <v>74</v>
      </c>
      <c r="AQ9" s="295" t="s">
        <v>78</v>
      </c>
      <c r="AR9" s="292" t="s">
        <v>77</v>
      </c>
      <c r="AS9" s="37" t="s">
        <v>77</v>
      </c>
      <c r="AT9" s="37" t="s">
        <v>77</v>
      </c>
      <c r="AU9" s="37" t="s">
        <v>77</v>
      </c>
      <c r="AV9" s="152" t="s">
        <v>77</v>
      </c>
      <c r="AW9" s="37" t="s">
        <v>77</v>
      </c>
      <c r="AX9" s="36" t="s">
        <v>77</v>
      </c>
      <c r="AY9" s="37" t="s">
        <v>77</v>
      </c>
      <c r="AZ9" s="37" t="s">
        <v>77</v>
      </c>
      <c r="BA9" s="37" t="s">
        <v>74</v>
      </c>
      <c r="BB9" s="36" t="s">
        <v>74</v>
      </c>
      <c r="BC9" s="37" t="s">
        <v>74</v>
      </c>
      <c r="BD9" s="36" t="s">
        <v>77</v>
      </c>
      <c r="BE9" s="37" t="s">
        <v>77</v>
      </c>
      <c r="BF9" s="37" t="s">
        <v>77</v>
      </c>
      <c r="BG9" s="36" t="s">
        <v>74</v>
      </c>
      <c r="BH9" s="37" t="s">
        <v>77</v>
      </c>
      <c r="BI9" s="40" t="s">
        <v>74</v>
      </c>
      <c r="BJ9" s="37" t="s">
        <v>74</v>
      </c>
      <c r="BK9" s="37" t="s">
        <v>77</v>
      </c>
      <c r="BL9" s="36" t="s">
        <v>77</v>
      </c>
      <c r="BM9" s="154" t="s">
        <v>77</v>
      </c>
      <c r="BN9" s="154" t="s">
        <v>77</v>
      </c>
      <c r="BO9" s="154" t="s">
        <v>77</v>
      </c>
      <c r="BP9" s="34" t="s">
        <v>77</v>
      </c>
      <c r="BQ9" s="37" t="s">
        <v>74</v>
      </c>
      <c r="BR9" s="36" t="s">
        <v>77</v>
      </c>
      <c r="BS9" s="37" t="s">
        <v>77</v>
      </c>
      <c r="BT9" s="37" t="s">
        <v>77</v>
      </c>
    </row>
    <row r="10" spans="1:72" x14ac:dyDescent="0.25">
      <c r="A10" s="198" t="s">
        <v>146</v>
      </c>
      <c r="B10" s="153" t="s">
        <v>138</v>
      </c>
      <c r="C10" s="43" t="s">
        <v>139</v>
      </c>
      <c r="D10" s="153" t="s">
        <v>140</v>
      </c>
      <c r="E10" s="158" t="s">
        <v>186</v>
      </c>
      <c r="F10" s="153" t="s">
        <v>184</v>
      </c>
      <c r="G10" s="43" t="s">
        <v>141</v>
      </c>
      <c r="H10" s="42" t="s">
        <v>142</v>
      </c>
      <c r="I10" s="42" t="s">
        <v>143</v>
      </c>
      <c r="J10" s="43" t="s">
        <v>98</v>
      </c>
      <c r="K10" s="43" t="s">
        <v>144</v>
      </c>
      <c r="L10" s="43" t="s">
        <v>164</v>
      </c>
      <c r="M10" s="40"/>
      <c r="N10" s="40"/>
      <c r="O10" s="199" t="str">
        <f t="shared" si="0"/>
        <v>Maturity date</v>
      </c>
      <c r="P10" s="153" t="s">
        <v>79</v>
      </c>
      <c r="Q10" s="153" t="s">
        <v>80</v>
      </c>
      <c r="R10" s="153" t="s">
        <v>81</v>
      </c>
      <c r="S10" s="43" t="s">
        <v>82</v>
      </c>
      <c r="T10" s="201" t="s">
        <v>83</v>
      </c>
      <c r="U10" s="202" t="s">
        <v>84</v>
      </c>
      <c r="V10" s="43" t="s">
        <v>85</v>
      </c>
      <c r="W10" s="201" t="s">
        <v>86</v>
      </c>
      <c r="X10" s="43" t="s">
        <v>87</v>
      </c>
      <c r="Y10" s="42" t="s">
        <v>88</v>
      </c>
      <c r="Z10" s="201" t="s">
        <v>89</v>
      </c>
      <c r="AA10" s="43" t="s">
        <v>90</v>
      </c>
      <c r="AB10" s="201" t="s">
        <v>91</v>
      </c>
      <c r="AC10" s="43" t="s">
        <v>92</v>
      </c>
      <c r="AD10" s="201" t="s">
        <v>93</v>
      </c>
      <c r="AE10" s="43" t="s">
        <v>94</v>
      </c>
      <c r="AF10" s="201" t="s">
        <v>95</v>
      </c>
      <c r="AG10" s="43" t="s">
        <v>96</v>
      </c>
      <c r="AH10" s="201" t="s">
        <v>97</v>
      </c>
      <c r="AI10" s="43" t="s">
        <v>98</v>
      </c>
      <c r="AJ10" s="201" t="s">
        <v>99</v>
      </c>
      <c r="AK10" s="43" t="s">
        <v>100</v>
      </c>
      <c r="AL10" s="201" t="s">
        <v>101</v>
      </c>
      <c r="AM10" s="202" t="s">
        <v>102</v>
      </c>
      <c r="AN10" s="201" t="s">
        <v>103</v>
      </c>
      <c r="AO10" s="43" t="s">
        <v>104</v>
      </c>
      <c r="AP10" s="201" t="s">
        <v>105</v>
      </c>
      <c r="AQ10" s="296" t="s">
        <v>106</v>
      </c>
      <c r="AR10" s="293" t="s">
        <v>107</v>
      </c>
      <c r="AS10" s="43" t="s">
        <v>108</v>
      </c>
      <c r="AT10" s="43" t="s">
        <v>109</v>
      </c>
      <c r="AU10" s="43" t="s">
        <v>110</v>
      </c>
      <c r="AV10" s="42" t="s">
        <v>111</v>
      </c>
      <c r="AW10" s="43" t="s">
        <v>112</v>
      </c>
      <c r="AX10" s="201" t="s">
        <v>180</v>
      </c>
      <c r="AY10" s="43" t="s">
        <v>113</v>
      </c>
      <c r="AZ10" s="43" t="s">
        <v>166</v>
      </c>
      <c r="BA10" s="43" t="s">
        <v>114</v>
      </c>
      <c r="BB10" s="201" t="s">
        <v>115</v>
      </c>
      <c r="BC10" s="43" t="s">
        <v>115</v>
      </c>
      <c r="BD10" s="201" t="s">
        <v>116</v>
      </c>
      <c r="BE10" s="43" t="s">
        <v>117</v>
      </c>
      <c r="BF10" s="43" t="s">
        <v>172</v>
      </c>
      <c r="BG10" s="201" t="s">
        <v>118</v>
      </c>
      <c r="BH10" s="43" t="s">
        <v>119</v>
      </c>
      <c r="BI10" s="201" t="s">
        <v>120</v>
      </c>
      <c r="BJ10" s="43" t="s">
        <v>121</v>
      </c>
      <c r="BK10" s="43" t="s">
        <v>122</v>
      </c>
      <c r="BL10" s="201" t="s">
        <v>123</v>
      </c>
      <c r="BM10" s="202" t="s">
        <v>124</v>
      </c>
      <c r="BN10" s="202" t="s">
        <v>174</v>
      </c>
      <c r="BO10" s="202" t="s">
        <v>125</v>
      </c>
      <c r="BP10" s="203" t="s">
        <v>178</v>
      </c>
      <c r="BQ10" s="43" t="s">
        <v>126</v>
      </c>
      <c r="BR10" s="201" t="s">
        <v>127</v>
      </c>
      <c r="BS10" s="43" t="s">
        <v>128</v>
      </c>
      <c r="BT10" s="43" t="s">
        <v>129</v>
      </c>
    </row>
    <row r="11" spans="1:72" x14ac:dyDescent="0.25">
      <c r="A11" s="41">
        <v>42219</v>
      </c>
      <c r="B11" s="75">
        <v>0</v>
      </c>
      <c r="C11" s="104">
        <v>0</v>
      </c>
      <c r="D11" s="160">
        <v>0</v>
      </c>
      <c r="E11" s="160">
        <v>2.536</v>
      </c>
      <c r="F11" s="160"/>
      <c r="G11" s="160">
        <v>2.585</v>
      </c>
      <c r="H11" s="161">
        <v>2.633</v>
      </c>
      <c r="I11" s="162">
        <v>2.7199999999999998</v>
      </c>
      <c r="J11" s="159">
        <v>2.774</v>
      </c>
      <c r="K11" s="163">
        <v>2.9859999999999998</v>
      </c>
      <c r="L11" s="163">
        <v>3.33</v>
      </c>
      <c r="M11" s="46"/>
      <c r="N11" s="45"/>
      <c r="O11" s="46">
        <f t="shared" si="0"/>
        <v>42219</v>
      </c>
      <c r="P11" s="170">
        <v>3.4220000000000002</v>
      </c>
      <c r="Q11" s="171">
        <v>3.45</v>
      </c>
      <c r="R11" s="121">
        <v>3.3079999999999998</v>
      </c>
      <c r="S11" s="77">
        <v>3.3460000000000001</v>
      </c>
      <c r="T11" s="122">
        <v>3.6710000000000003</v>
      </c>
      <c r="U11" s="172">
        <v>3.9580000000000002</v>
      </c>
      <c r="V11" s="173">
        <v>3.5380000000000003</v>
      </c>
      <c r="W11" s="174">
        <v>3.5579999999999998</v>
      </c>
      <c r="X11" s="78">
        <v>4.1159999999999997</v>
      </c>
      <c r="Y11" s="175">
        <v>4.2789999999999999</v>
      </c>
      <c r="Z11" s="176">
        <v>4.7590000000000003</v>
      </c>
      <c r="AA11" s="79">
        <v>0</v>
      </c>
      <c r="AB11" s="177">
        <v>3.5750000000000002</v>
      </c>
      <c r="AC11" s="178">
        <v>3.9769999999999999</v>
      </c>
      <c r="AD11" s="179">
        <v>4.2119999999999997</v>
      </c>
      <c r="AE11" s="180">
        <v>4.7940000000000005</v>
      </c>
      <c r="AF11" s="181">
        <v>0</v>
      </c>
      <c r="AG11" s="79">
        <v>0</v>
      </c>
      <c r="AH11" s="182">
        <v>4.3070000000000004</v>
      </c>
      <c r="AI11" s="80">
        <v>4.3769999999999998</v>
      </c>
      <c r="AJ11" s="123">
        <v>0</v>
      </c>
      <c r="AK11" s="81">
        <v>3.7800000000000002</v>
      </c>
      <c r="AL11" s="124">
        <v>3.988</v>
      </c>
      <c r="AM11" s="82">
        <v>3.9939999999999998</v>
      </c>
      <c r="AN11" s="125">
        <v>4.3739999999999997</v>
      </c>
      <c r="AO11" s="83">
        <v>0</v>
      </c>
      <c r="AP11" s="126">
        <v>0</v>
      </c>
      <c r="AQ11" s="298">
        <v>3.8209999999999997</v>
      </c>
      <c r="AR11" s="299">
        <v>4.0869999999999997</v>
      </c>
      <c r="AS11" s="84">
        <v>3.1960000000000002</v>
      </c>
      <c r="AT11" s="84">
        <v>3.3980000000000001</v>
      </c>
      <c r="AU11" s="84">
        <v>3.5179999999999998</v>
      </c>
      <c r="AV11" s="127">
        <v>3.6179999999999999</v>
      </c>
      <c r="AW11" s="204">
        <v>3.6879999999999997</v>
      </c>
      <c r="AX11" s="204">
        <v>4.024</v>
      </c>
      <c r="AY11" s="229">
        <v>4.1710000000000003</v>
      </c>
      <c r="AZ11" s="204">
        <v>4.7789999999999999</v>
      </c>
      <c r="BA11" s="230">
        <v>0</v>
      </c>
      <c r="BB11" s="129">
        <v>0</v>
      </c>
      <c r="BC11" s="85">
        <v>0</v>
      </c>
      <c r="BD11" s="130">
        <v>3.36</v>
      </c>
      <c r="BE11" s="86">
        <v>3.718</v>
      </c>
      <c r="BF11" s="98">
        <v>4.17</v>
      </c>
      <c r="BG11" s="131">
        <v>0</v>
      </c>
      <c r="BH11" s="87">
        <v>3.4140000000000001</v>
      </c>
      <c r="BI11" s="134">
        <v>0</v>
      </c>
      <c r="BJ11" s="88">
        <v>0</v>
      </c>
      <c r="BK11" s="89">
        <v>3.2010000000000001</v>
      </c>
      <c r="BL11" s="133">
        <v>3.3170000000000002</v>
      </c>
      <c r="BM11" s="89">
        <v>3.714</v>
      </c>
      <c r="BN11" s="89">
        <v>3.9689999999999999</v>
      </c>
      <c r="BO11" s="89">
        <v>4.1429999999999998</v>
      </c>
      <c r="BP11" s="119">
        <v>4.7039999999999997</v>
      </c>
      <c r="BQ11" s="90">
        <v>0</v>
      </c>
      <c r="BR11" s="132">
        <v>3.5510000000000002</v>
      </c>
      <c r="BS11" s="91">
        <v>4.0549999999999997</v>
      </c>
      <c r="BT11" s="243">
        <v>4.415</v>
      </c>
    </row>
    <row r="12" spans="1:72" x14ac:dyDescent="0.25">
      <c r="A12" s="41">
        <v>42220</v>
      </c>
      <c r="B12" s="75">
        <v>0</v>
      </c>
      <c r="C12" s="104">
        <v>0</v>
      </c>
      <c r="D12" s="160">
        <v>0</v>
      </c>
      <c r="E12" s="160">
        <v>2.5369999999999999</v>
      </c>
      <c r="F12" s="160">
        <v>2.5659999999999998</v>
      </c>
      <c r="G12" s="160">
        <v>2.569</v>
      </c>
      <c r="H12" s="161">
        <v>2.5979999999999999</v>
      </c>
      <c r="I12" s="162">
        <v>2.6879999999999997</v>
      </c>
      <c r="J12" s="159">
        <v>2.7389999999999999</v>
      </c>
      <c r="K12" s="163">
        <v>2.9449999999999998</v>
      </c>
      <c r="L12" s="163">
        <v>3.2909999999999999</v>
      </c>
      <c r="M12" s="46"/>
      <c r="N12" s="45"/>
      <c r="O12" s="46">
        <f t="shared" si="0"/>
        <v>42220</v>
      </c>
      <c r="P12" s="183">
        <v>3.4119999999999999</v>
      </c>
      <c r="Q12" s="184">
        <v>3.4390000000000001</v>
      </c>
      <c r="R12" s="109">
        <v>3.2770000000000001</v>
      </c>
      <c r="S12" s="108">
        <v>3.323</v>
      </c>
      <c r="T12" s="110">
        <v>3.6459999999999999</v>
      </c>
      <c r="U12" s="172">
        <v>3.9290000000000003</v>
      </c>
      <c r="V12" s="185">
        <v>3.5289999999999999</v>
      </c>
      <c r="W12" s="186">
        <v>3.5550000000000002</v>
      </c>
      <c r="X12" s="92">
        <v>4.0979999999999999</v>
      </c>
      <c r="Y12" s="187">
        <v>4.2539999999999996</v>
      </c>
      <c r="Z12" s="188">
        <v>4.7350000000000003</v>
      </c>
      <c r="AA12" s="79">
        <v>0</v>
      </c>
      <c r="AB12" s="189">
        <v>3.5750000000000002</v>
      </c>
      <c r="AC12" s="190">
        <v>3.9529999999999998</v>
      </c>
      <c r="AD12" s="191">
        <v>4.1890000000000001</v>
      </c>
      <c r="AE12" s="192">
        <v>4.7670000000000003</v>
      </c>
      <c r="AF12" s="193">
        <v>0</v>
      </c>
      <c r="AG12" s="79">
        <v>0</v>
      </c>
      <c r="AH12" s="194">
        <v>4.2859999999999996</v>
      </c>
      <c r="AI12" s="93">
        <v>4.3490000000000002</v>
      </c>
      <c r="AJ12" s="111">
        <v>0</v>
      </c>
      <c r="AK12" s="94">
        <v>3.7909999999999999</v>
      </c>
      <c r="AL12" s="112">
        <v>3.984</v>
      </c>
      <c r="AM12" s="95">
        <v>3.9809999999999999</v>
      </c>
      <c r="AN12" s="113">
        <v>4.3819999999999997</v>
      </c>
      <c r="AO12" s="79">
        <v>0</v>
      </c>
      <c r="AP12" s="114">
        <v>0</v>
      </c>
      <c r="AQ12" s="300">
        <v>3.7989999999999999</v>
      </c>
      <c r="AR12" s="301">
        <v>4.0709999999999997</v>
      </c>
      <c r="AS12" s="96">
        <v>3.19</v>
      </c>
      <c r="AT12" s="96">
        <v>3.3740000000000001</v>
      </c>
      <c r="AU12" s="96">
        <v>3.4910000000000001</v>
      </c>
      <c r="AV12" s="128">
        <v>3.5910000000000002</v>
      </c>
      <c r="AW12" s="205">
        <v>3.6589999999999998</v>
      </c>
      <c r="AX12" s="205">
        <v>3.9980000000000002</v>
      </c>
      <c r="AY12" s="227">
        <v>4.1379999999999999</v>
      </c>
      <c r="AZ12" s="205">
        <v>4.7460000000000004</v>
      </c>
      <c r="BA12" s="228">
        <v>0</v>
      </c>
      <c r="BB12" s="115">
        <v>0</v>
      </c>
      <c r="BC12" s="97">
        <v>0</v>
      </c>
      <c r="BD12" s="116">
        <v>3.36</v>
      </c>
      <c r="BE12" s="98">
        <v>3.6920000000000002</v>
      </c>
      <c r="BF12" s="98">
        <v>4.1589999999999998</v>
      </c>
      <c r="BG12" s="117">
        <v>0</v>
      </c>
      <c r="BH12" s="99">
        <v>3.3970000000000002</v>
      </c>
      <c r="BI12" s="118">
        <v>0</v>
      </c>
      <c r="BJ12" s="100">
        <v>0</v>
      </c>
      <c r="BK12" s="101">
        <v>3.1949999999999998</v>
      </c>
      <c r="BL12" s="119">
        <v>3.2970000000000002</v>
      </c>
      <c r="BM12" s="101">
        <v>3.6850000000000001</v>
      </c>
      <c r="BN12" s="101">
        <v>3.9359999999999999</v>
      </c>
      <c r="BO12" s="101">
        <v>4.1109999999999998</v>
      </c>
      <c r="BP12" s="119">
        <v>4.6719999999999997</v>
      </c>
      <c r="BQ12" s="102">
        <v>0</v>
      </c>
      <c r="BR12" s="120">
        <v>3.5409999999999999</v>
      </c>
      <c r="BS12" s="103">
        <v>4.03</v>
      </c>
      <c r="BT12" s="244">
        <v>4.3849999999999998</v>
      </c>
    </row>
    <row r="13" spans="1:72" x14ac:dyDescent="0.25">
      <c r="A13" s="41">
        <v>42221</v>
      </c>
      <c r="B13" s="75">
        <v>0</v>
      </c>
      <c r="C13" s="104">
        <v>0</v>
      </c>
      <c r="D13" s="160">
        <v>0</v>
      </c>
      <c r="E13" s="160">
        <v>2.532</v>
      </c>
      <c r="F13" s="160">
        <v>2.5649999999999999</v>
      </c>
      <c r="G13" s="160">
        <v>2.5880000000000001</v>
      </c>
      <c r="H13" s="161">
        <v>2.621</v>
      </c>
      <c r="I13" s="162">
        <v>2.7080000000000002</v>
      </c>
      <c r="J13" s="159">
        <v>2.76</v>
      </c>
      <c r="K13" s="163">
        <v>2.9859999999999998</v>
      </c>
      <c r="L13" s="163">
        <v>3.3410000000000002</v>
      </c>
      <c r="M13" s="46"/>
      <c r="N13" s="45"/>
      <c r="O13" s="46">
        <f t="shared" si="0"/>
        <v>42221</v>
      </c>
      <c r="P13" s="183">
        <v>3.4580000000000002</v>
      </c>
      <c r="Q13" s="184">
        <v>3.448</v>
      </c>
      <c r="R13" s="109">
        <v>3.2909999999999999</v>
      </c>
      <c r="S13" s="108">
        <v>3.339</v>
      </c>
      <c r="T13" s="110">
        <v>3.67</v>
      </c>
      <c r="U13" s="172">
        <v>3.9580000000000002</v>
      </c>
      <c r="V13" s="185">
        <v>3.5350000000000001</v>
      </c>
      <c r="W13" s="186">
        <v>3.5540000000000003</v>
      </c>
      <c r="X13" s="92">
        <v>4.1150000000000002</v>
      </c>
      <c r="Y13" s="187">
        <v>4.2789999999999999</v>
      </c>
      <c r="Z13" s="188">
        <v>4.774</v>
      </c>
      <c r="AA13" s="79">
        <v>0</v>
      </c>
      <c r="AB13" s="189">
        <v>3.5789999999999997</v>
      </c>
      <c r="AC13" s="190">
        <v>3.9740000000000002</v>
      </c>
      <c r="AD13" s="191">
        <v>4.21</v>
      </c>
      <c r="AE13" s="192">
        <v>4.8090000000000002</v>
      </c>
      <c r="AF13" s="193">
        <v>0</v>
      </c>
      <c r="AG13" s="79">
        <v>0</v>
      </c>
      <c r="AH13" s="194">
        <v>4.306</v>
      </c>
      <c r="AI13" s="93">
        <v>4.38</v>
      </c>
      <c r="AJ13" s="111">
        <v>0</v>
      </c>
      <c r="AK13" s="94">
        <v>3.7770000000000001</v>
      </c>
      <c r="AL13" s="112">
        <v>3.996</v>
      </c>
      <c r="AM13" s="95">
        <v>3.9939999999999998</v>
      </c>
      <c r="AN13" s="113">
        <v>4.3979999999999997</v>
      </c>
      <c r="AO13" s="79">
        <v>0</v>
      </c>
      <c r="AP13" s="114">
        <v>0</v>
      </c>
      <c r="AQ13" s="300">
        <v>3.76</v>
      </c>
      <c r="AR13" s="301">
        <v>4.0839999999999996</v>
      </c>
      <c r="AS13" s="96">
        <v>3.1989999999999998</v>
      </c>
      <c r="AT13" s="96">
        <v>3.3959999999999999</v>
      </c>
      <c r="AU13" s="96">
        <v>3.516</v>
      </c>
      <c r="AV13" s="128">
        <v>3.617</v>
      </c>
      <c r="AW13" s="205">
        <v>3.6879999999999997</v>
      </c>
      <c r="AX13" s="205">
        <v>4.0380000000000003</v>
      </c>
      <c r="AY13" s="227">
        <v>4.1859999999999999</v>
      </c>
      <c r="AZ13" s="205">
        <v>4.8159999999999998</v>
      </c>
      <c r="BA13" s="228">
        <v>0</v>
      </c>
      <c r="BB13" s="115">
        <v>0</v>
      </c>
      <c r="BC13" s="97">
        <v>0</v>
      </c>
      <c r="BD13" s="116">
        <v>3.359</v>
      </c>
      <c r="BE13" s="98">
        <v>3.7160000000000002</v>
      </c>
      <c r="BF13" s="98">
        <v>4.1820000000000004</v>
      </c>
      <c r="BG13" s="117">
        <v>0</v>
      </c>
      <c r="BH13" s="99">
        <v>3.4129999999999998</v>
      </c>
      <c r="BI13" s="118">
        <v>0</v>
      </c>
      <c r="BJ13" s="100">
        <v>0</v>
      </c>
      <c r="BK13" s="101">
        <v>3.202</v>
      </c>
      <c r="BL13" s="119">
        <v>3.3149999999999999</v>
      </c>
      <c r="BM13" s="101">
        <v>3.7130000000000001</v>
      </c>
      <c r="BN13" s="101">
        <v>3.9729999999999999</v>
      </c>
      <c r="BO13" s="101">
        <v>4.149</v>
      </c>
      <c r="BP13" s="119">
        <v>4.7409999999999997</v>
      </c>
      <c r="BQ13" s="102">
        <v>0</v>
      </c>
      <c r="BR13" s="120">
        <v>3.5540000000000003</v>
      </c>
      <c r="BS13" s="103">
        <v>4.0540000000000003</v>
      </c>
      <c r="BT13" s="244">
        <v>4.4180000000000001</v>
      </c>
    </row>
    <row r="14" spans="1:72" x14ac:dyDescent="0.25">
      <c r="A14" s="41">
        <v>42222</v>
      </c>
      <c r="B14" s="75">
        <v>0</v>
      </c>
      <c r="C14" s="104">
        <v>0</v>
      </c>
      <c r="D14" s="160">
        <v>0</v>
      </c>
      <c r="E14" s="160">
        <v>2.5529999999999999</v>
      </c>
      <c r="F14" s="160">
        <v>2.5750000000000002</v>
      </c>
      <c r="G14" s="160">
        <v>2.6150000000000002</v>
      </c>
      <c r="H14" s="161">
        <v>2.653</v>
      </c>
      <c r="I14" s="162">
        <v>2.7450000000000001</v>
      </c>
      <c r="J14" s="159">
        <v>2.7930000000000001</v>
      </c>
      <c r="K14" s="163">
        <v>3.03</v>
      </c>
      <c r="L14" s="163">
        <v>3.3929999999999998</v>
      </c>
      <c r="M14" s="46"/>
      <c r="N14" s="45"/>
      <c r="O14" s="46">
        <f t="shared" si="0"/>
        <v>42222</v>
      </c>
      <c r="P14" s="183">
        <v>3.403</v>
      </c>
      <c r="Q14" s="184">
        <v>3.4540000000000002</v>
      </c>
      <c r="R14" s="109">
        <v>3.3210000000000002</v>
      </c>
      <c r="S14" s="108">
        <v>3.359</v>
      </c>
      <c r="T14" s="110">
        <v>3.7069999999999999</v>
      </c>
      <c r="U14" s="172">
        <v>4</v>
      </c>
      <c r="V14" s="185">
        <v>3.5270000000000001</v>
      </c>
      <c r="W14" s="186">
        <v>3.5609999999999999</v>
      </c>
      <c r="X14" s="92">
        <v>4.1509999999999998</v>
      </c>
      <c r="Y14" s="187">
        <v>4.319</v>
      </c>
      <c r="Z14" s="188">
        <v>4.8090000000000002</v>
      </c>
      <c r="AA14" s="79">
        <v>0</v>
      </c>
      <c r="AB14" s="189">
        <v>3.5670000000000002</v>
      </c>
      <c r="AC14" s="190">
        <v>4.0049999999999999</v>
      </c>
      <c r="AD14" s="191">
        <v>4.2489999999999997</v>
      </c>
      <c r="AE14" s="192">
        <v>4.8440000000000003</v>
      </c>
      <c r="AF14" s="193">
        <v>0</v>
      </c>
      <c r="AG14" s="79">
        <v>0</v>
      </c>
      <c r="AH14" s="194">
        <v>4.3460000000000001</v>
      </c>
      <c r="AI14" s="93">
        <v>4.4219999999999997</v>
      </c>
      <c r="AJ14" s="111">
        <v>0</v>
      </c>
      <c r="AK14" s="94">
        <v>3.7890000000000001</v>
      </c>
      <c r="AL14" s="112">
        <v>4.0209999999999999</v>
      </c>
      <c r="AM14" s="95">
        <v>4.0270000000000001</v>
      </c>
      <c r="AN14" s="113">
        <v>4.4370000000000003</v>
      </c>
      <c r="AO14" s="79">
        <v>0</v>
      </c>
      <c r="AP14" s="114">
        <v>0</v>
      </c>
      <c r="AQ14" s="300">
        <v>3.7800000000000002</v>
      </c>
      <c r="AR14" s="301">
        <v>4.1150000000000002</v>
      </c>
      <c r="AS14" s="96">
        <v>3.206</v>
      </c>
      <c r="AT14" s="96">
        <v>3.4249999999999998</v>
      </c>
      <c r="AU14" s="96">
        <v>3.552</v>
      </c>
      <c r="AV14" s="128">
        <v>3.653</v>
      </c>
      <c r="AW14" s="205">
        <v>3.7269999999999999</v>
      </c>
      <c r="AX14" s="205">
        <v>4.0739999999999998</v>
      </c>
      <c r="AY14" s="227">
        <v>4.2210000000000001</v>
      </c>
      <c r="AZ14" s="205">
        <v>4.8469999999999995</v>
      </c>
      <c r="BA14" s="228">
        <v>0</v>
      </c>
      <c r="BB14" s="115">
        <v>0</v>
      </c>
      <c r="BC14" s="97">
        <v>0</v>
      </c>
      <c r="BD14" s="116">
        <v>3.3570000000000002</v>
      </c>
      <c r="BE14" s="98">
        <v>3.7530000000000001</v>
      </c>
      <c r="BF14" s="98">
        <v>4.218</v>
      </c>
      <c r="BG14" s="117">
        <v>0</v>
      </c>
      <c r="BH14" s="99">
        <v>3.4289999999999998</v>
      </c>
      <c r="BI14" s="118">
        <v>0</v>
      </c>
      <c r="BJ14" s="100">
        <v>0</v>
      </c>
      <c r="BK14" s="101">
        <v>3.1989999999999998</v>
      </c>
      <c r="BL14" s="119">
        <v>3.3359999999999999</v>
      </c>
      <c r="BM14" s="101">
        <v>3.7519999999999998</v>
      </c>
      <c r="BN14" s="101">
        <v>4.0129999999999999</v>
      </c>
      <c r="BO14" s="101">
        <v>4.1879999999999997</v>
      </c>
      <c r="BP14" s="119">
        <v>4.7720000000000002</v>
      </c>
      <c r="BQ14" s="102">
        <v>0</v>
      </c>
      <c r="BR14" s="120">
        <v>3.5629999999999997</v>
      </c>
      <c r="BS14" s="103">
        <v>4.0919999999999996</v>
      </c>
      <c r="BT14" s="244">
        <v>4.4589999999999996</v>
      </c>
    </row>
    <row r="15" spans="1:72" x14ac:dyDescent="0.25">
      <c r="A15" s="41">
        <v>42223</v>
      </c>
      <c r="B15" s="75">
        <v>0</v>
      </c>
      <c r="C15" s="104">
        <v>0</v>
      </c>
      <c r="D15" s="160">
        <v>0</v>
      </c>
      <c r="E15" s="160">
        <v>2.544</v>
      </c>
      <c r="F15" s="160">
        <v>2.5670000000000002</v>
      </c>
      <c r="G15" s="160">
        <v>2.62</v>
      </c>
      <c r="H15" s="161">
        <v>2.6509999999999998</v>
      </c>
      <c r="I15" s="162">
        <v>2.74</v>
      </c>
      <c r="J15" s="159">
        <v>2.7880000000000003</v>
      </c>
      <c r="K15" s="163">
        <v>3.0249999999999999</v>
      </c>
      <c r="L15" s="163">
        <v>3.3980000000000001</v>
      </c>
      <c r="M15" s="46"/>
      <c r="N15" s="45"/>
      <c r="O15" s="46">
        <f t="shared" si="0"/>
        <v>42223</v>
      </c>
      <c r="P15" s="183">
        <v>3.3849999999999998</v>
      </c>
      <c r="Q15" s="184">
        <v>3.4369999999999998</v>
      </c>
      <c r="R15" s="109">
        <v>3.2879999999999998</v>
      </c>
      <c r="S15" s="108">
        <v>3.3650000000000002</v>
      </c>
      <c r="T15" s="110">
        <v>3.7010000000000001</v>
      </c>
      <c r="U15" s="172">
        <v>3.9910000000000001</v>
      </c>
      <c r="V15" s="185">
        <v>3.5129999999999999</v>
      </c>
      <c r="W15" s="186">
        <v>3.5579999999999998</v>
      </c>
      <c r="X15" s="92">
        <v>4.1459999999999999</v>
      </c>
      <c r="Y15" s="187">
        <v>4.3120000000000003</v>
      </c>
      <c r="Z15" s="188">
        <v>4.7930000000000001</v>
      </c>
      <c r="AA15" s="79">
        <v>0</v>
      </c>
      <c r="AB15" s="189">
        <v>3.5550000000000002</v>
      </c>
      <c r="AC15" s="190">
        <v>4.0010000000000003</v>
      </c>
      <c r="AD15" s="191">
        <v>4.2430000000000003</v>
      </c>
      <c r="AE15" s="192">
        <v>4.8289999999999997</v>
      </c>
      <c r="AF15" s="193">
        <v>0</v>
      </c>
      <c r="AG15" s="79">
        <v>0</v>
      </c>
      <c r="AH15" s="194">
        <v>4.3390000000000004</v>
      </c>
      <c r="AI15" s="93">
        <v>4.4130000000000003</v>
      </c>
      <c r="AJ15" s="111">
        <v>0</v>
      </c>
      <c r="AK15" s="94">
        <v>3.7850000000000001</v>
      </c>
      <c r="AL15" s="112">
        <v>4.0170000000000003</v>
      </c>
      <c r="AM15" s="95">
        <v>4.0220000000000002</v>
      </c>
      <c r="AN15" s="113">
        <v>4.431</v>
      </c>
      <c r="AO15" s="79">
        <v>0</v>
      </c>
      <c r="AP15" s="114">
        <v>0</v>
      </c>
      <c r="AQ15" s="300">
        <v>3.778</v>
      </c>
      <c r="AR15" s="301">
        <v>4.1100000000000003</v>
      </c>
      <c r="AS15" s="96">
        <v>3.1970000000000001</v>
      </c>
      <c r="AT15" s="96">
        <v>3.4159999999999999</v>
      </c>
      <c r="AU15" s="96">
        <v>3.5419999999999998</v>
      </c>
      <c r="AV15" s="128">
        <v>3.6419999999999999</v>
      </c>
      <c r="AW15" s="205">
        <v>3.714</v>
      </c>
      <c r="AX15" s="205">
        <v>4.0540000000000003</v>
      </c>
      <c r="AY15" s="227">
        <v>4.2009999999999996</v>
      </c>
      <c r="AZ15" s="205">
        <v>4.8220000000000001</v>
      </c>
      <c r="BA15" s="228">
        <v>0</v>
      </c>
      <c r="BB15" s="115">
        <v>0</v>
      </c>
      <c r="BC15" s="97">
        <v>0</v>
      </c>
      <c r="BD15" s="116">
        <v>3.3460000000000001</v>
      </c>
      <c r="BE15" s="98">
        <v>3.7439999999999998</v>
      </c>
      <c r="BF15" s="98">
        <v>4.2060000000000004</v>
      </c>
      <c r="BG15" s="117">
        <v>0</v>
      </c>
      <c r="BH15" s="99">
        <v>3.427</v>
      </c>
      <c r="BI15" s="118">
        <v>0</v>
      </c>
      <c r="BJ15" s="100">
        <v>0</v>
      </c>
      <c r="BK15" s="101">
        <v>3.2069999999999999</v>
      </c>
      <c r="BL15" s="119">
        <v>3.3570000000000002</v>
      </c>
      <c r="BM15" s="101">
        <v>3.7519999999999998</v>
      </c>
      <c r="BN15" s="101">
        <v>4.0190000000000001</v>
      </c>
      <c r="BO15" s="101">
        <v>4.1859999999999999</v>
      </c>
      <c r="BP15" s="119">
        <v>4.7640000000000002</v>
      </c>
      <c r="BQ15" s="102">
        <v>0</v>
      </c>
      <c r="BR15" s="120">
        <v>3.56</v>
      </c>
      <c r="BS15" s="103">
        <v>4.0860000000000003</v>
      </c>
      <c r="BT15" s="244">
        <v>4.4480000000000004</v>
      </c>
    </row>
    <row r="16" spans="1:72" x14ac:dyDescent="0.25">
      <c r="A16" s="41">
        <v>42226</v>
      </c>
      <c r="B16" s="75">
        <v>0</v>
      </c>
      <c r="C16" s="104">
        <v>0</v>
      </c>
      <c r="D16" s="160">
        <v>0</v>
      </c>
      <c r="E16" s="160">
        <v>2.5409999999999999</v>
      </c>
      <c r="F16" s="160">
        <v>2.5649999999999999</v>
      </c>
      <c r="G16" s="160">
        <v>2.6259999999999999</v>
      </c>
      <c r="H16" s="161">
        <v>2.657</v>
      </c>
      <c r="I16" s="162">
        <v>2.74</v>
      </c>
      <c r="J16" s="159">
        <v>2.7789999999999999</v>
      </c>
      <c r="K16" s="163">
        <v>3.0049999999999999</v>
      </c>
      <c r="L16" s="163">
        <v>3.3780000000000001</v>
      </c>
      <c r="M16" s="46"/>
      <c r="N16" s="45"/>
      <c r="O16" s="46">
        <f t="shared" si="0"/>
        <v>42226</v>
      </c>
      <c r="P16" s="183">
        <v>3.4169999999999998</v>
      </c>
      <c r="Q16" s="184">
        <v>3.431</v>
      </c>
      <c r="R16" s="109">
        <v>3.2810000000000001</v>
      </c>
      <c r="S16" s="108">
        <v>3.363</v>
      </c>
      <c r="T16" s="110">
        <v>3.6870000000000003</v>
      </c>
      <c r="U16" s="172">
        <v>3.9849999999999999</v>
      </c>
      <c r="V16" s="185">
        <v>3.5190000000000001</v>
      </c>
      <c r="W16" s="186">
        <v>3.5579999999999998</v>
      </c>
      <c r="X16" s="92">
        <v>4.1319999999999997</v>
      </c>
      <c r="Y16" s="187">
        <v>4.2930000000000001</v>
      </c>
      <c r="Z16" s="188">
        <v>4.7610000000000001</v>
      </c>
      <c r="AA16" s="79">
        <v>0</v>
      </c>
      <c r="AB16" s="189">
        <v>3.577</v>
      </c>
      <c r="AC16" s="190">
        <v>3.9910000000000001</v>
      </c>
      <c r="AD16" s="191">
        <v>4.2290000000000001</v>
      </c>
      <c r="AE16" s="192">
        <v>4.8</v>
      </c>
      <c r="AF16" s="193">
        <v>0</v>
      </c>
      <c r="AG16" s="79">
        <v>0</v>
      </c>
      <c r="AH16" s="194">
        <v>4.3239999999999998</v>
      </c>
      <c r="AI16" s="93">
        <v>4.3920000000000003</v>
      </c>
      <c r="AJ16" s="111">
        <v>0</v>
      </c>
      <c r="AK16" s="94">
        <v>3.782</v>
      </c>
      <c r="AL16" s="112">
        <v>4.0090000000000003</v>
      </c>
      <c r="AM16" s="95">
        <v>4.0110000000000001</v>
      </c>
      <c r="AN16" s="113">
        <v>4.4130000000000003</v>
      </c>
      <c r="AO16" s="79">
        <v>0</v>
      </c>
      <c r="AP16" s="114">
        <v>0</v>
      </c>
      <c r="AQ16" s="300">
        <v>3.7749999999999999</v>
      </c>
      <c r="AR16" s="301">
        <v>4.1289999999999996</v>
      </c>
      <c r="AS16" s="96">
        <v>3.1930000000000001</v>
      </c>
      <c r="AT16" s="96">
        <v>3.4079999999999999</v>
      </c>
      <c r="AU16" s="96">
        <v>3.5289999999999999</v>
      </c>
      <c r="AV16" s="128">
        <v>3.63</v>
      </c>
      <c r="AW16" s="205">
        <v>3.6970000000000001</v>
      </c>
      <c r="AX16" s="205">
        <v>4.0259999999999998</v>
      </c>
      <c r="AY16" s="227">
        <v>4.17</v>
      </c>
      <c r="AZ16" s="205">
        <v>4.7850000000000001</v>
      </c>
      <c r="BA16" s="228">
        <v>0</v>
      </c>
      <c r="BB16" s="115">
        <v>0</v>
      </c>
      <c r="BC16" s="97">
        <v>0</v>
      </c>
      <c r="BD16" s="116">
        <v>3.351</v>
      </c>
      <c r="BE16" s="98">
        <v>3.7309999999999999</v>
      </c>
      <c r="BF16" s="98">
        <v>4.1779999999999999</v>
      </c>
      <c r="BG16" s="117">
        <v>0</v>
      </c>
      <c r="BH16" s="99">
        <v>3.427</v>
      </c>
      <c r="BI16" s="118">
        <v>0</v>
      </c>
      <c r="BJ16" s="100">
        <v>0</v>
      </c>
      <c r="BK16" s="101">
        <v>3.202</v>
      </c>
      <c r="BL16" s="119">
        <v>3.3490000000000002</v>
      </c>
      <c r="BM16" s="101">
        <v>3.7330000000000001</v>
      </c>
      <c r="BN16" s="101">
        <v>3.9939999999999998</v>
      </c>
      <c r="BO16" s="101">
        <v>4.157</v>
      </c>
      <c r="BP16" s="119">
        <v>4.72</v>
      </c>
      <c r="BQ16" s="102">
        <v>0</v>
      </c>
      <c r="BR16" s="120">
        <v>3.5540000000000003</v>
      </c>
      <c r="BS16" s="103">
        <v>4.0720000000000001</v>
      </c>
      <c r="BT16" s="244">
        <v>4.4219999999999997</v>
      </c>
    </row>
    <row r="17" spans="1:72" x14ac:dyDescent="0.25">
      <c r="A17" s="41">
        <v>42227</v>
      </c>
      <c r="B17" s="75">
        <v>0</v>
      </c>
      <c r="C17" s="104">
        <v>0</v>
      </c>
      <c r="D17" s="160">
        <v>0</v>
      </c>
      <c r="E17" s="160">
        <v>2.5310000000000001</v>
      </c>
      <c r="F17" s="160">
        <v>2.5550000000000002</v>
      </c>
      <c r="G17" s="160">
        <v>2.6070000000000002</v>
      </c>
      <c r="H17" s="161">
        <v>2.6480000000000001</v>
      </c>
      <c r="I17" s="162">
        <v>2.7279999999999998</v>
      </c>
      <c r="J17" s="159">
        <v>2.7690000000000001</v>
      </c>
      <c r="K17" s="163">
        <v>3.0009999999999999</v>
      </c>
      <c r="L17" s="163">
        <v>3.37</v>
      </c>
      <c r="M17" s="46"/>
      <c r="N17" s="45"/>
      <c r="O17" s="46">
        <f t="shared" si="0"/>
        <v>42227</v>
      </c>
      <c r="P17" s="183">
        <v>3.38</v>
      </c>
      <c r="Q17" s="184">
        <v>3.4260000000000002</v>
      </c>
      <c r="R17" s="109">
        <v>3.3370000000000002</v>
      </c>
      <c r="S17" s="108">
        <v>3.3370000000000002</v>
      </c>
      <c r="T17" s="110">
        <v>3.6819999999999999</v>
      </c>
      <c r="U17" s="172">
        <v>3.9649999999999999</v>
      </c>
      <c r="V17" s="185">
        <v>3.4969999999999999</v>
      </c>
      <c r="W17" s="186">
        <v>3.5230000000000001</v>
      </c>
      <c r="X17" s="92">
        <v>4.1269999999999998</v>
      </c>
      <c r="Y17" s="187">
        <v>4.2910000000000004</v>
      </c>
      <c r="Z17" s="188">
        <v>4.7640000000000002</v>
      </c>
      <c r="AA17" s="79">
        <v>0</v>
      </c>
      <c r="AB17" s="189">
        <v>3.544</v>
      </c>
      <c r="AC17" s="190">
        <v>3.9820000000000002</v>
      </c>
      <c r="AD17" s="191">
        <v>4.2229999999999999</v>
      </c>
      <c r="AE17" s="192">
        <v>4.8</v>
      </c>
      <c r="AF17" s="193">
        <v>0</v>
      </c>
      <c r="AG17" s="79">
        <v>0</v>
      </c>
      <c r="AH17" s="194">
        <v>4.3120000000000003</v>
      </c>
      <c r="AI17" s="93">
        <v>4.3870000000000005</v>
      </c>
      <c r="AJ17" s="111">
        <v>0</v>
      </c>
      <c r="AK17" s="94">
        <v>3.758</v>
      </c>
      <c r="AL17" s="112">
        <v>4</v>
      </c>
      <c r="AM17" s="95">
        <v>4.0049999999999999</v>
      </c>
      <c r="AN17" s="113">
        <v>4.4089999999999998</v>
      </c>
      <c r="AO17" s="79">
        <v>0</v>
      </c>
      <c r="AP17" s="114">
        <v>0</v>
      </c>
      <c r="AQ17" s="300">
        <v>3.7610000000000001</v>
      </c>
      <c r="AR17" s="301">
        <v>4.0990000000000002</v>
      </c>
      <c r="AS17" s="96">
        <v>3.165</v>
      </c>
      <c r="AT17" s="96">
        <v>3.3980000000000001</v>
      </c>
      <c r="AU17" s="96">
        <v>3.524</v>
      </c>
      <c r="AV17" s="128">
        <v>3.6240000000000001</v>
      </c>
      <c r="AW17" s="205">
        <v>3.6949999999999998</v>
      </c>
      <c r="AX17" s="205">
        <v>4.0259999999999998</v>
      </c>
      <c r="AY17" s="227">
        <v>4.1719999999999997</v>
      </c>
      <c r="AZ17" s="205">
        <v>4.7949999999999999</v>
      </c>
      <c r="BA17" s="228">
        <v>0</v>
      </c>
      <c r="BB17" s="115">
        <v>0</v>
      </c>
      <c r="BC17" s="97">
        <v>0</v>
      </c>
      <c r="BD17" s="116">
        <v>3.3279999999999998</v>
      </c>
      <c r="BE17" s="98">
        <v>3.7250000000000001</v>
      </c>
      <c r="BF17" s="98">
        <v>4.1779999999999999</v>
      </c>
      <c r="BG17" s="117">
        <v>0</v>
      </c>
      <c r="BH17" s="99">
        <v>3.407</v>
      </c>
      <c r="BI17" s="118">
        <v>0</v>
      </c>
      <c r="BJ17" s="100">
        <v>0</v>
      </c>
      <c r="BK17" s="101">
        <v>3.177</v>
      </c>
      <c r="BL17" s="119">
        <v>3.3319999999999999</v>
      </c>
      <c r="BM17" s="101">
        <v>3.7269999999999999</v>
      </c>
      <c r="BN17" s="101">
        <v>3.99</v>
      </c>
      <c r="BO17" s="101">
        <v>4.1559999999999997</v>
      </c>
      <c r="BP17" s="119">
        <v>4.7359999999999998</v>
      </c>
      <c r="BQ17" s="102">
        <v>0</v>
      </c>
      <c r="BR17" s="120">
        <v>3.5289999999999999</v>
      </c>
      <c r="BS17" s="103">
        <v>4.0670000000000002</v>
      </c>
      <c r="BT17" s="244">
        <v>4.4219999999999997</v>
      </c>
    </row>
    <row r="18" spans="1:72" x14ac:dyDescent="0.25">
      <c r="A18" s="41">
        <v>42228</v>
      </c>
      <c r="B18" s="75">
        <v>0</v>
      </c>
      <c r="C18" s="104">
        <v>0</v>
      </c>
      <c r="D18" s="160">
        <v>0</v>
      </c>
      <c r="E18" s="160">
        <v>2.5289999999999999</v>
      </c>
      <c r="F18" s="160">
        <v>2.5449999999999999</v>
      </c>
      <c r="G18" s="160">
        <v>2.5640000000000001</v>
      </c>
      <c r="H18" s="161">
        <v>2.5979999999999999</v>
      </c>
      <c r="I18" s="162">
        <v>2.6659999999999999</v>
      </c>
      <c r="J18" s="159">
        <v>2.6989999999999998</v>
      </c>
      <c r="K18" s="163">
        <v>2.9249999999999998</v>
      </c>
      <c r="L18" s="163">
        <v>3.286</v>
      </c>
      <c r="M18" s="46"/>
      <c r="N18" s="45"/>
      <c r="O18" s="46">
        <f t="shared" si="0"/>
        <v>42228</v>
      </c>
      <c r="P18" s="183">
        <v>3.4169999999999998</v>
      </c>
      <c r="Q18" s="184">
        <v>3.4169999999999998</v>
      </c>
      <c r="R18" s="109">
        <v>3.2650000000000001</v>
      </c>
      <c r="S18" s="108">
        <v>3.306</v>
      </c>
      <c r="T18" s="110">
        <v>3.637</v>
      </c>
      <c r="U18" s="172">
        <v>3.9089999999999998</v>
      </c>
      <c r="V18" s="185">
        <v>3.5049999999999999</v>
      </c>
      <c r="W18" s="186">
        <v>3.51</v>
      </c>
      <c r="X18" s="92">
        <v>4.0819999999999999</v>
      </c>
      <c r="Y18" s="187">
        <v>4.242</v>
      </c>
      <c r="Z18" s="188">
        <v>4.6929999999999996</v>
      </c>
      <c r="AA18" s="79">
        <v>0</v>
      </c>
      <c r="AB18" s="189">
        <v>3.5550000000000002</v>
      </c>
      <c r="AC18" s="190">
        <v>3.9409999999999998</v>
      </c>
      <c r="AD18" s="191">
        <v>4.1760000000000002</v>
      </c>
      <c r="AE18" s="192">
        <v>4.7300000000000004</v>
      </c>
      <c r="AF18" s="193">
        <v>0</v>
      </c>
      <c r="AG18" s="79">
        <v>0</v>
      </c>
      <c r="AH18" s="194">
        <v>4.2670000000000003</v>
      </c>
      <c r="AI18" s="93">
        <v>4.3319999999999999</v>
      </c>
      <c r="AJ18" s="111">
        <v>0</v>
      </c>
      <c r="AK18" s="94">
        <v>3.7290000000000001</v>
      </c>
      <c r="AL18" s="112">
        <v>3.9630000000000001</v>
      </c>
      <c r="AM18" s="95">
        <v>3.9630000000000001</v>
      </c>
      <c r="AN18" s="113">
        <v>4.3620000000000001</v>
      </c>
      <c r="AO18" s="79">
        <v>0</v>
      </c>
      <c r="AP18" s="114">
        <v>0</v>
      </c>
      <c r="AQ18" s="300">
        <v>3.7269999999999999</v>
      </c>
      <c r="AR18" s="301">
        <v>4.0529999999999999</v>
      </c>
      <c r="AS18" s="96">
        <v>3.1659999999999999</v>
      </c>
      <c r="AT18" s="96">
        <v>3.359</v>
      </c>
      <c r="AU18" s="96">
        <v>3.48</v>
      </c>
      <c r="AV18" s="128">
        <v>3.58</v>
      </c>
      <c r="AW18" s="205">
        <v>3.6459999999999999</v>
      </c>
      <c r="AX18" s="205">
        <v>3.96</v>
      </c>
      <c r="AY18" s="227">
        <v>4.101</v>
      </c>
      <c r="AZ18" s="205">
        <v>4.7160000000000002</v>
      </c>
      <c r="BA18" s="228">
        <v>0</v>
      </c>
      <c r="BB18" s="115">
        <v>0</v>
      </c>
      <c r="BC18" s="97">
        <v>0</v>
      </c>
      <c r="BD18" s="116">
        <v>3.33</v>
      </c>
      <c r="BE18" s="98">
        <v>3.681</v>
      </c>
      <c r="BF18" s="98">
        <v>4.1139999999999999</v>
      </c>
      <c r="BG18" s="117">
        <v>0</v>
      </c>
      <c r="BH18" s="99">
        <v>3.3820000000000001</v>
      </c>
      <c r="BI18" s="118">
        <v>0</v>
      </c>
      <c r="BJ18" s="100">
        <v>0</v>
      </c>
      <c r="BK18" s="101">
        <v>3.1819999999999999</v>
      </c>
      <c r="BL18" s="119">
        <v>3.3029999999999999</v>
      </c>
      <c r="BM18" s="101">
        <v>3.6829999999999998</v>
      </c>
      <c r="BN18" s="101">
        <v>3.93</v>
      </c>
      <c r="BO18" s="101">
        <v>4.0960000000000001</v>
      </c>
      <c r="BP18" s="119">
        <v>4.657</v>
      </c>
      <c r="BQ18" s="102">
        <v>0</v>
      </c>
      <c r="BR18" s="120">
        <v>3.5270000000000001</v>
      </c>
      <c r="BS18" s="103">
        <v>4.0220000000000002</v>
      </c>
      <c r="BT18" s="244">
        <v>4.3620000000000001</v>
      </c>
    </row>
    <row r="19" spans="1:72" x14ac:dyDescent="0.25">
      <c r="A19" s="41">
        <v>42229</v>
      </c>
      <c r="B19" s="75">
        <v>0</v>
      </c>
      <c r="C19" s="104">
        <v>0</v>
      </c>
      <c r="D19" s="160">
        <v>0</v>
      </c>
      <c r="E19" s="160">
        <v>2.536</v>
      </c>
      <c r="F19" s="160">
        <v>2.5579999999999998</v>
      </c>
      <c r="G19" s="160">
        <v>2.609</v>
      </c>
      <c r="H19" s="161">
        <v>2.641</v>
      </c>
      <c r="I19" s="162">
        <v>2.7240000000000002</v>
      </c>
      <c r="J19" s="159">
        <v>2.75</v>
      </c>
      <c r="K19" s="163">
        <v>2.9750000000000001</v>
      </c>
      <c r="L19" s="163">
        <v>3.34</v>
      </c>
      <c r="M19" s="46"/>
      <c r="N19" s="45"/>
      <c r="O19" s="46">
        <f t="shared" si="0"/>
        <v>42229</v>
      </c>
      <c r="P19" s="183">
        <v>3.3609999999999998</v>
      </c>
      <c r="Q19" s="184">
        <v>3.4159999999999999</v>
      </c>
      <c r="R19" s="109">
        <v>3.3</v>
      </c>
      <c r="S19" s="108">
        <v>3.335</v>
      </c>
      <c r="T19" s="110">
        <v>3.67</v>
      </c>
      <c r="U19" s="172">
        <v>3.9459999999999997</v>
      </c>
      <c r="V19" s="185">
        <v>3.4910000000000001</v>
      </c>
      <c r="W19" s="186">
        <v>3.5129999999999999</v>
      </c>
      <c r="X19" s="92">
        <v>4.1159999999999997</v>
      </c>
      <c r="Y19" s="187">
        <v>4.2759999999999998</v>
      </c>
      <c r="Z19" s="188">
        <v>4.7359999999999998</v>
      </c>
      <c r="AA19" s="79">
        <v>0</v>
      </c>
      <c r="AB19" s="189">
        <v>3.548</v>
      </c>
      <c r="AC19" s="190">
        <v>3.972</v>
      </c>
      <c r="AD19" s="191">
        <v>4.2110000000000003</v>
      </c>
      <c r="AE19" s="192">
        <v>4.7720000000000002</v>
      </c>
      <c r="AF19" s="193">
        <v>0</v>
      </c>
      <c r="AG19" s="79">
        <v>0</v>
      </c>
      <c r="AH19" s="194">
        <v>4.3029999999999999</v>
      </c>
      <c r="AI19" s="93">
        <v>4.3680000000000003</v>
      </c>
      <c r="AJ19" s="111">
        <v>0</v>
      </c>
      <c r="AK19" s="94">
        <v>3.7410000000000001</v>
      </c>
      <c r="AL19" s="112">
        <v>3.9929999999999999</v>
      </c>
      <c r="AM19" s="95">
        <v>3.9939999999999998</v>
      </c>
      <c r="AN19" s="113">
        <v>4.3959999999999999</v>
      </c>
      <c r="AO19" s="79">
        <v>0</v>
      </c>
      <c r="AP19" s="114">
        <v>0</v>
      </c>
      <c r="AQ19" s="300">
        <v>3.754</v>
      </c>
      <c r="AR19" s="301">
        <v>4.0839999999999996</v>
      </c>
      <c r="AS19" s="96">
        <v>3.173</v>
      </c>
      <c r="AT19" s="96">
        <v>3.3879999999999999</v>
      </c>
      <c r="AU19" s="96">
        <v>3.512</v>
      </c>
      <c r="AV19" s="128">
        <v>3.6120000000000001</v>
      </c>
      <c r="AW19" s="205">
        <v>3.6790000000000003</v>
      </c>
      <c r="AX19" s="205">
        <v>3.9990000000000001</v>
      </c>
      <c r="AY19" s="227">
        <v>4.1429999999999998</v>
      </c>
      <c r="AZ19" s="205">
        <v>4.7590000000000003</v>
      </c>
      <c r="BA19" s="228">
        <v>0</v>
      </c>
      <c r="BB19" s="115">
        <v>0</v>
      </c>
      <c r="BC19" s="97">
        <v>0</v>
      </c>
      <c r="BD19" s="116">
        <v>3.323</v>
      </c>
      <c r="BE19" s="98">
        <v>3.7130000000000001</v>
      </c>
      <c r="BF19" s="98">
        <v>4.1529999999999996</v>
      </c>
      <c r="BG19" s="117">
        <v>0</v>
      </c>
      <c r="BH19" s="99">
        <v>3.4039999999999999</v>
      </c>
      <c r="BI19" s="118">
        <v>0</v>
      </c>
      <c r="BJ19" s="100">
        <v>0</v>
      </c>
      <c r="BK19" s="101">
        <v>3.1829999999999998</v>
      </c>
      <c r="BL19" s="119">
        <v>3.343</v>
      </c>
      <c r="BM19" s="101">
        <v>3.7330000000000001</v>
      </c>
      <c r="BN19" s="101">
        <v>3.9790000000000001</v>
      </c>
      <c r="BO19" s="101">
        <v>4.1509999999999998</v>
      </c>
      <c r="BP19" s="119">
        <v>4.7279999999999998</v>
      </c>
      <c r="BQ19" s="102">
        <v>0</v>
      </c>
      <c r="BR19" s="120">
        <v>3.536</v>
      </c>
      <c r="BS19" s="103">
        <v>4.0549999999999997</v>
      </c>
      <c r="BT19" s="244">
        <v>4.4000000000000004</v>
      </c>
    </row>
    <row r="20" spans="1:72" x14ac:dyDescent="0.25">
      <c r="A20" s="41">
        <v>42230</v>
      </c>
      <c r="B20" s="75">
        <v>0</v>
      </c>
      <c r="C20" s="104">
        <v>0</v>
      </c>
      <c r="D20" s="160">
        <v>0</v>
      </c>
      <c r="E20" s="160">
        <v>2.5230000000000001</v>
      </c>
      <c r="F20" s="160">
        <v>2.5499999999999998</v>
      </c>
      <c r="G20" s="160">
        <v>2.625</v>
      </c>
      <c r="H20" s="161">
        <v>2.6470000000000002</v>
      </c>
      <c r="I20" s="162">
        <v>2.7359999999999998</v>
      </c>
      <c r="J20" s="159">
        <v>2.758</v>
      </c>
      <c r="K20" s="163">
        <v>2.9820000000000002</v>
      </c>
      <c r="L20" s="163">
        <v>3.343</v>
      </c>
      <c r="M20" s="46"/>
      <c r="N20" s="45"/>
      <c r="O20" s="46">
        <f t="shared" si="0"/>
        <v>42230</v>
      </c>
      <c r="P20" s="183">
        <v>3.3479999999999999</v>
      </c>
      <c r="Q20" s="184">
        <v>3.403</v>
      </c>
      <c r="R20" s="109">
        <v>3.2810000000000001</v>
      </c>
      <c r="S20" s="108">
        <v>3.3570000000000002</v>
      </c>
      <c r="T20" s="110">
        <v>3.694</v>
      </c>
      <c r="U20" s="172">
        <v>3.9790000000000001</v>
      </c>
      <c r="V20" s="185">
        <v>3.4740000000000002</v>
      </c>
      <c r="W20" s="186">
        <v>3.5060000000000002</v>
      </c>
      <c r="X20" s="92">
        <v>4.1219999999999999</v>
      </c>
      <c r="Y20" s="187">
        <v>4.29</v>
      </c>
      <c r="Z20" s="188">
        <v>4.7409999999999997</v>
      </c>
      <c r="AA20" s="79">
        <v>0</v>
      </c>
      <c r="AB20" s="189">
        <v>3.536</v>
      </c>
      <c r="AC20" s="190">
        <v>3.992</v>
      </c>
      <c r="AD20" s="191">
        <v>4.2359999999999998</v>
      </c>
      <c r="AE20" s="192">
        <v>4.8369999999999997</v>
      </c>
      <c r="AF20" s="193">
        <v>0</v>
      </c>
      <c r="AG20" s="79">
        <v>0</v>
      </c>
      <c r="AH20" s="194">
        <v>4.34</v>
      </c>
      <c r="AI20" s="93">
        <v>4.3949999999999996</v>
      </c>
      <c r="AJ20" s="111">
        <v>0</v>
      </c>
      <c r="AK20" s="94">
        <v>3.74</v>
      </c>
      <c r="AL20" s="112">
        <v>4.0129999999999999</v>
      </c>
      <c r="AM20" s="95">
        <v>4.0129999999999999</v>
      </c>
      <c r="AN20" s="113">
        <v>4.4000000000000004</v>
      </c>
      <c r="AO20" s="79">
        <v>0</v>
      </c>
      <c r="AP20" s="114">
        <v>0</v>
      </c>
      <c r="AQ20" s="300">
        <v>3.7610000000000001</v>
      </c>
      <c r="AR20" s="301">
        <v>4.1239999999999997</v>
      </c>
      <c r="AS20" s="96">
        <v>3.177</v>
      </c>
      <c r="AT20" s="96">
        <v>3.4089999999999998</v>
      </c>
      <c r="AU20" s="96">
        <v>3.5249999999999999</v>
      </c>
      <c r="AV20" s="128">
        <v>3.6280000000000001</v>
      </c>
      <c r="AW20" s="205">
        <v>3.6959999999999997</v>
      </c>
      <c r="AX20" s="205">
        <v>4.0140000000000002</v>
      </c>
      <c r="AY20" s="227">
        <v>4.1630000000000003</v>
      </c>
      <c r="AZ20" s="205">
        <v>4.7750000000000004</v>
      </c>
      <c r="BA20" s="228">
        <v>0</v>
      </c>
      <c r="BB20" s="115">
        <v>0</v>
      </c>
      <c r="BC20" s="97">
        <v>0</v>
      </c>
      <c r="BD20" s="116">
        <v>3.323</v>
      </c>
      <c r="BE20" s="98">
        <v>3.734</v>
      </c>
      <c r="BF20" s="98">
        <v>4.1680000000000001</v>
      </c>
      <c r="BG20" s="117">
        <v>0</v>
      </c>
      <c r="BH20" s="99">
        <v>3.4159999999999999</v>
      </c>
      <c r="BI20" s="118">
        <v>0</v>
      </c>
      <c r="BJ20" s="100">
        <v>0</v>
      </c>
      <c r="BK20" s="101">
        <v>3.1720000000000002</v>
      </c>
      <c r="BL20" s="119">
        <v>3.3410000000000002</v>
      </c>
      <c r="BM20" s="101">
        <v>3.7450000000000001</v>
      </c>
      <c r="BN20" s="101">
        <v>3.988</v>
      </c>
      <c r="BO20" s="101">
        <v>4.1669999999999998</v>
      </c>
      <c r="BP20" s="119">
        <v>4.7460000000000004</v>
      </c>
      <c r="BQ20" s="102">
        <v>0</v>
      </c>
      <c r="BR20" s="120">
        <v>3.5179999999999998</v>
      </c>
      <c r="BS20" s="103">
        <v>4.0720000000000001</v>
      </c>
      <c r="BT20" s="244">
        <v>4.415</v>
      </c>
    </row>
    <row r="21" spans="1:72" x14ac:dyDescent="0.25">
      <c r="A21" s="41">
        <v>42233</v>
      </c>
      <c r="B21" s="75">
        <v>0</v>
      </c>
      <c r="C21" s="104">
        <v>0</v>
      </c>
      <c r="D21" s="160">
        <v>0</v>
      </c>
      <c r="E21" s="160">
        <v>2.5169999999999999</v>
      </c>
      <c r="F21" s="160">
        <v>2.544</v>
      </c>
      <c r="G21" s="160">
        <v>2.6139999999999999</v>
      </c>
      <c r="H21" s="161">
        <v>2.645</v>
      </c>
      <c r="I21" s="162">
        <v>2.7309999999999999</v>
      </c>
      <c r="J21" s="159">
        <v>2.762</v>
      </c>
      <c r="K21" s="163">
        <v>2.9849999999999999</v>
      </c>
      <c r="L21" s="163">
        <v>3.3380000000000001</v>
      </c>
      <c r="M21" s="46"/>
      <c r="N21" s="45"/>
      <c r="O21" s="46">
        <f t="shared" si="0"/>
        <v>42233</v>
      </c>
      <c r="P21" s="183">
        <v>3.3330000000000002</v>
      </c>
      <c r="Q21" s="184">
        <v>3.38</v>
      </c>
      <c r="R21" s="109">
        <v>3.246</v>
      </c>
      <c r="S21" s="108">
        <v>3.3330000000000002</v>
      </c>
      <c r="T21" s="110">
        <v>3.6790000000000003</v>
      </c>
      <c r="U21" s="172">
        <v>3.956</v>
      </c>
      <c r="V21" s="185">
        <v>3.4779999999999998</v>
      </c>
      <c r="W21" s="186">
        <v>3.5070000000000001</v>
      </c>
      <c r="X21" s="92">
        <v>4.1260000000000003</v>
      </c>
      <c r="Y21" s="187">
        <v>4.2859999999999996</v>
      </c>
      <c r="Z21" s="188">
        <v>4.742</v>
      </c>
      <c r="AA21" s="79">
        <v>0</v>
      </c>
      <c r="AB21" s="189">
        <v>3.51</v>
      </c>
      <c r="AC21" s="190">
        <v>3.98</v>
      </c>
      <c r="AD21" s="191">
        <v>4.2210000000000001</v>
      </c>
      <c r="AE21" s="192">
        <v>4.7780000000000005</v>
      </c>
      <c r="AF21" s="193">
        <v>0</v>
      </c>
      <c r="AG21" s="79">
        <v>0</v>
      </c>
      <c r="AH21" s="194">
        <v>4.3129999999999997</v>
      </c>
      <c r="AI21" s="93">
        <v>4.3780000000000001</v>
      </c>
      <c r="AJ21" s="111">
        <v>0</v>
      </c>
      <c r="AK21" s="94">
        <v>3.73</v>
      </c>
      <c r="AL21" s="112">
        <v>3.996</v>
      </c>
      <c r="AM21" s="95">
        <v>4.0049999999999999</v>
      </c>
      <c r="AN21" s="113">
        <v>4.4059999999999997</v>
      </c>
      <c r="AO21" s="79">
        <v>0</v>
      </c>
      <c r="AP21" s="114">
        <v>0</v>
      </c>
      <c r="AQ21" s="300">
        <v>3.7549999999999999</v>
      </c>
      <c r="AR21" s="301">
        <v>4.1219999999999999</v>
      </c>
      <c r="AS21" s="96">
        <v>3.1549999999999998</v>
      </c>
      <c r="AT21" s="96">
        <v>3.395</v>
      </c>
      <c r="AU21" s="96">
        <v>3.5230000000000001</v>
      </c>
      <c r="AV21" s="128">
        <v>3.6230000000000002</v>
      </c>
      <c r="AW21" s="205">
        <v>3.6879999999999997</v>
      </c>
      <c r="AX21" s="205">
        <v>4.0060000000000002</v>
      </c>
      <c r="AY21" s="227">
        <v>4.149</v>
      </c>
      <c r="AZ21" s="205">
        <v>4.76</v>
      </c>
      <c r="BA21" s="228">
        <v>0</v>
      </c>
      <c r="BB21" s="115">
        <v>0</v>
      </c>
      <c r="BC21" s="97">
        <v>0</v>
      </c>
      <c r="BD21" s="116">
        <v>3.3290000000000002</v>
      </c>
      <c r="BE21" s="98">
        <v>3.7229999999999999</v>
      </c>
      <c r="BF21" s="98">
        <v>4.1760000000000002</v>
      </c>
      <c r="BG21" s="117">
        <v>0</v>
      </c>
      <c r="BH21" s="99">
        <v>3.4009999999999998</v>
      </c>
      <c r="BI21" s="118">
        <v>0</v>
      </c>
      <c r="BJ21" s="100">
        <v>0</v>
      </c>
      <c r="BK21" s="101">
        <v>3.1640000000000001</v>
      </c>
      <c r="BL21" s="119">
        <v>3.34</v>
      </c>
      <c r="BM21" s="101">
        <v>3.7469999999999999</v>
      </c>
      <c r="BN21" s="101">
        <v>3.99</v>
      </c>
      <c r="BO21" s="101">
        <v>4.1609999999999996</v>
      </c>
      <c r="BP21" s="119">
        <v>4.7329999999999997</v>
      </c>
      <c r="BQ21" s="102">
        <v>0</v>
      </c>
      <c r="BR21" s="120">
        <v>3.5220000000000002</v>
      </c>
      <c r="BS21" s="103">
        <v>4.0659999999999998</v>
      </c>
      <c r="BT21" s="244">
        <v>4.41</v>
      </c>
    </row>
    <row r="22" spans="1:72" x14ac:dyDescent="0.25">
      <c r="A22" s="41">
        <v>42234</v>
      </c>
      <c r="B22" s="75">
        <v>0</v>
      </c>
      <c r="C22" s="104">
        <v>0</v>
      </c>
      <c r="D22" s="160">
        <v>0</v>
      </c>
      <c r="E22" s="160">
        <v>2.5449999999999999</v>
      </c>
      <c r="F22" s="160">
        <v>2.5709999999999997</v>
      </c>
      <c r="G22" s="160">
        <v>2.641</v>
      </c>
      <c r="H22" s="161">
        <v>2.669</v>
      </c>
      <c r="I22" s="162">
        <v>2.7450000000000001</v>
      </c>
      <c r="J22" s="159">
        <v>2.778</v>
      </c>
      <c r="K22" s="163">
        <v>2.9910000000000001</v>
      </c>
      <c r="L22" s="163">
        <v>3.3359999999999999</v>
      </c>
      <c r="M22" s="46"/>
      <c r="N22" s="45"/>
      <c r="O22" s="46">
        <f t="shared" si="0"/>
        <v>42234</v>
      </c>
      <c r="P22" s="183">
        <v>3.3420000000000001</v>
      </c>
      <c r="Q22" s="184">
        <v>3.4020000000000001</v>
      </c>
      <c r="R22" s="109">
        <v>3.2720000000000002</v>
      </c>
      <c r="S22" s="108">
        <v>3.3620000000000001</v>
      </c>
      <c r="T22" s="110">
        <v>3.7050000000000001</v>
      </c>
      <c r="U22" s="172">
        <v>3.976</v>
      </c>
      <c r="V22" s="185">
        <v>3.4870000000000001</v>
      </c>
      <c r="W22" s="186">
        <v>3.5380000000000003</v>
      </c>
      <c r="X22" s="92">
        <v>4.1520000000000001</v>
      </c>
      <c r="Y22" s="187">
        <v>4.3109999999999999</v>
      </c>
      <c r="Z22" s="188">
        <v>4.7469999999999999</v>
      </c>
      <c r="AA22" s="79">
        <v>0</v>
      </c>
      <c r="AB22" s="189">
        <v>3.556</v>
      </c>
      <c r="AC22" s="190">
        <v>4.0060000000000002</v>
      </c>
      <c r="AD22" s="191">
        <v>4.2460000000000004</v>
      </c>
      <c r="AE22" s="192">
        <v>4.7830000000000004</v>
      </c>
      <c r="AF22" s="193">
        <v>0</v>
      </c>
      <c r="AG22" s="79">
        <v>0</v>
      </c>
      <c r="AH22" s="194">
        <v>4.3380000000000001</v>
      </c>
      <c r="AI22" s="93">
        <v>4.3979999999999997</v>
      </c>
      <c r="AJ22" s="111">
        <v>0</v>
      </c>
      <c r="AK22" s="94">
        <v>3.76</v>
      </c>
      <c r="AL22" s="112">
        <v>4.0209999999999999</v>
      </c>
      <c r="AM22" s="95">
        <v>4.0309999999999997</v>
      </c>
      <c r="AN22" s="113">
        <v>4.431</v>
      </c>
      <c r="AO22" s="79">
        <v>0</v>
      </c>
      <c r="AP22" s="114">
        <v>0</v>
      </c>
      <c r="AQ22" s="300">
        <v>3.7789999999999999</v>
      </c>
      <c r="AR22" s="301">
        <v>4.1230000000000002</v>
      </c>
      <c r="AS22" s="96">
        <v>3.1869999999999998</v>
      </c>
      <c r="AT22" s="96">
        <v>3.4220000000000002</v>
      </c>
      <c r="AU22" s="96">
        <v>3.5489999999999999</v>
      </c>
      <c r="AV22" s="128">
        <v>3.6480000000000001</v>
      </c>
      <c r="AW22" s="205">
        <v>3.7119999999999997</v>
      </c>
      <c r="AX22" s="205">
        <v>4.0190000000000001</v>
      </c>
      <c r="AY22" s="227">
        <v>4.1539999999999999</v>
      </c>
      <c r="AZ22" s="205">
        <v>4.7460000000000004</v>
      </c>
      <c r="BA22" s="228">
        <v>0</v>
      </c>
      <c r="BB22" s="115">
        <v>0</v>
      </c>
      <c r="BC22" s="97">
        <v>0</v>
      </c>
      <c r="BD22" s="116">
        <v>3.3210000000000002</v>
      </c>
      <c r="BE22" s="98">
        <v>3.7490000000000001</v>
      </c>
      <c r="BF22" s="98">
        <v>4.1749999999999998</v>
      </c>
      <c r="BG22" s="117">
        <v>0</v>
      </c>
      <c r="BH22" s="99">
        <v>3.4260000000000002</v>
      </c>
      <c r="BI22" s="118">
        <v>0</v>
      </c>
      <c r="BJ22" s="100">
        <v>0</v>
      </c>
      <c r="BK22" s="101">
        <v>3.1779999999999999</v>
      </c>
      <c r="BL22" s="119">
        <v>3.3660000000000001</v>
      </c>
      <c r="BM22" s="101">
        <v>3.7730000000000001</v>
      </c>
      <c r="BN22" s="101">
        <v>4.0060000000000002</v>
      </c>
      <c r="BO22" s="101">
        <v>4.1760000000000002</v>
      </c>
      <c r="BP22" s="119">
        <v>4.7290000000000001</v>
      </c>
      <c r="BQ22" s="102">
        <v>0</v>
      </c>
      <c r="BR22" s="120">
        <v>3.5529999999999999</v>
      </c>
      <c r="BS22" s="103">
        <v>4.0910000000000002</v>
      </c>
      <c r="BT22" s="244">
        <v>4.4279999999999999</v>
      </c>
    </row>
    <row r="23" spans="1:72" x14ac:dyDescent="0.25">
      <c r="A23" s="41">
        <v>42235</v>
      </c>
      <c r="B23" s="75">
        <v>0</v>
      </c>
      <c r="C23" s="104">
        <v>0</v>
      </c>
      <c r="D23" s="160">
        <v>0</v>
      </c>
      <c r="E23" s="160">
        <v>2.528</v>
      </c>
      <c r="F23" s="160">
        <v>2.5569999999999999</v>
      </c>
      <c r="G23" s="160">
        <v>2.6320000000000001</v>
      </c>
      <c r="H23" s="161">
        <v>2.6720000000000002</v>
      </c>
      <c r="I23" s="162">
        <v>2.76</v>
      </c>
      <c r="J23" s="159">
        <v>2.819</v>
      </c>
      <c r="K23" s="163">
        <v>3.0179999999999998</v>
      </c>
      <c r="L23" s="163">
        <v>3.3559999999999999</v>
      </c>
      <c r="M23" s="46"/>
      <c r="N23" s="45"/>
      <c r="O23" s="46">
        <f t="shared" si="0"/>
        <v>42235</v>
      </c>
      <c r="P23" s="183">
        <v>3.3970000000000002</v>
      </c>
      <c r="Q23" s="184">
        <v>3.3879999999999999</v>
      </c>
      <c r="R23" s="109">
        <v>3.2080000000000002</v>
      </c>
      <c r="S23" s="108">
        <v>3.3580000000000001</v>
      </c>
      <c r="T23" s="110">
        <v>3.7170000000000001</v>
      </c>
      <c r="U23" s="172">
        <v>4.0030000000000001</v>
      </c>
      <c r="V23" s="185">
        <v>3.5049999999999999</v>
      </c>
      <c r="W23" s="186">
        <v>3.5339999999999998</v>
      </c>
      <c r="X23" s="92">
        <v>4.1619999999999999</v>
      </c>
      <c r="Y23" s="187">
        <v>4.3250000000000002</v>
      </c>
      <c r="Z23" s="188">
        <v>4.7709999999999999</v>
      </c>
      <c r="AA23" s="79">
        <v>0</v>
      </c>
      <c r="AB23" s="189">
        <v>3.5380000000000003</v>
      </c>
      <c r="AC23" s="190">
        <v>4.0149999999999997</v>
      </c>
      <c r="AD23" s="191">
        <v>4.2590000000000003</v>
      </c>
      <c r="AE23" s="192">
        <v>4.8170000000000002</v>
      </c>
      <c r="AF23" s="193">
        <v>0</v>
      </c>
      <c r="AG23" s="79">
        <v>0</v>
      </c>
      <c r="AH23" s="194">
        <v>4.3529999999999998</v>
      </c>
      <c r="AI23" s="93">
        <v>4.423</v>
      </c>
      <c r="AJ23" s="111">
        <v>0</v>
      </c>
      <c r="AK23" s="94">
        <v>3.7549999999999999</v>
      </c>
      <c r="AL23" s="112">
        <v>4.0229999999999997</v>
      </c>
      <c r="AM23" s="95">
        <v>4.0380000000000003</v>
      </c>
      <c r="AN23" s="113">
        <v>4.4450000000000003</v>
      </c>
      <c r="AO23" s="79">
        <v>0</v>
      </c>
      <c r="AP23" s="114">
        <v>0</v>
      </c>
      <c r="AQ23" s="300">
        <v>3.7749999999999999</v>
      </c>
      <c r="AR23" s="301">
        <v>4.125</v>
      </c>
      <c r="AS23" s="96">
        <v>3.1819999999999999</v>
      </c>
      <c r="AT23" s="96">
        <v>3.427</v>
      </c>
      <c r="AU23" s="96">
        <v>3.5579999999999998</v>
      </c>
      <c r="AV23" s="128">
        <v>3.6669999999999998</v>
      </c>
      <c r="AW23" s="205">
        <v>3.73</v>
      </c>
      <c r="AX23" s="205">
        <v>4.0460000000000003</v>
      </c>
      <c r="AY23" s="227">
        <v>4.1790000000000003</v>
      </c>
      <c r="AZ23" s="205">
        <v>4.7720000000000002</v>
      </c>
      <c r="BA23" s="228">
        <v>0</v>
      </c>
      <c r="BB23" s="115">
        <v>0</v>
      </c>
      <c r="BC23" s="97">
        <v>0</v>
      </c>
      <c r="BD23" s="116">
        <v>3.3290000000000002</v>
      </c>
      <c r="BE23" s="98">
        <v>3.7610000000000001</v>
      </c>
      <c r="BF23" s="98">
        <v>4.2009999999999996</v>
      </c>
      <c r="BG23" s="117">
        <v>0</v>
      </c>
      <c r="BH23" s="99">
        <v>3.419</v>
      </c>
      <c r="BI23" s="118">
        <v>0</v>
      </c>
      <c r="BJ23" s="100">
        <v>0</v>
      </c>
      <c r="BK23" s="101">
        <v>3.1840000000000002</v>
      </c>
      <c r="BL23" s="119">
        <v>3.367</v>
      </c>
      <c r="BM23" s="101">
        <v>3.7869999999999999</v>
      </c>
      <c r="BN23" s="101">
        <v>4.0350000000000001</v>
      </c>
      <c r="BO23" s="101">
        <v>4.2050000000000001</v>
      </c>
      <c r="BP23" s="119">
        <v>4.7510000000000003</v>
      </c>
      <c r="BQ23" s="102">
        <v>0</v>
      </c>
      <c r="BR23" s="120">
        <v>3.548</v>
      </c>
      <c r="BS23" s="103">
        <v>4.1020000000000003</v>
      </c>
      <c r="BT23" s="244">
        <v>4.4550000000000001</v>
      </c>
    </row>
    <row r="24" spans="1:72" x14ac:dyDescent="0.25">
      <c r="A24" s="41">
        <v>42236</v>
      </c>
      <c r="B24" s="75">
        <v>0</v>
      </c>
      <c r="C24" s="104">
        <v>0</v>
      </c>
      <c r="D24" s="160">
        <v>0</v>
      </c>
      <c r="E24" s="160">
        <v>2.5140000000000002</v>
      </c>
      <c r="F24" s="160">
        <v>2.536</v>
      </c>
      <c r="G24" s="160">
        <v>2.58</v>
      </c>
      <c r="H24" s="161">
        <v>2.617</v>
      </c>
      <c r="I24" s="162">
        <v>2.7050000000000001</v>
      </c>
      <c r="J24" s="159">
        <v>2.7669999999999999</v>
      </c>
      <c r="K24" s="163">
        <v>2.952</v>
      </c>
      <c r="L24" s="163">
        <v>3.2709999999999999</v>
      </c>
      <c r="M24" s="46"/>
      <c r="N24" s="45"/>
      <c r="O24" s="46">
        <f t="shared" si="0"/>
        <v>42236</v>
      </c>
      <c r="P24" s="183">
        <v>3.3149999999999999</v>
      </c>
      <c r="Q24" s="184">
        <v>3.3860000000000001</v>
      </c>
      <c r="R24" s="109">
        <v>3.2640000000000002</v>
      </c>
      <c r="S24" s="108">
        <v>3.323</v>
      </c>
      <c r="T24" s="110">
        <v>3.677</v>
      </c>
      <c r="U24" s="172">
        <v>3.9430000000000001</v>
      </c>
      <c r="V24" s="185">
        <v>3.4779999999999998</v>
      </c>
      <c r="W24" s="186">
        <v>3.5110000000000001</v>
      </c>
      <c r="X24" s="92">
        <v>4.1230000000000002</v>
      </c>
      <c r="Y24" s="187">
        <v>4.28</v>
      </c>
      <c r="Z24" s="188">
        <v>4.7050000000000001</v>
      </c>
      <c r="AA24" s="79">
        <v>0</v>
      </c>
      <c r="AB24" s="189">
        <v>3.5220000000000002</v>
      </c>
      <c r="AC24" s="190">
        <v>3.9769999999999999</v>
      </c>
      <c r="AD24" s="191">
        <v>4.2169999999999996</v>
      </c>
      <c r="AE24" s="192">
        <v>4.7430000000000003</v>
      </c>
      <c r="AF24" s="193">
        <v>0</v>
      </c>
      <c r="AG24" s="79">
        <v>0</v>
      </c>
      <c r="AH24" s="194">
        <v>4.3079999999999998</v>
      </c>
      <c r="AI24" s="93">
        <v>4.3650000000000002</v>
      </c>
      <c r="AJ24" s="111">
        <v>0</v>
      </c>
      <c r="AK24" s="94">
        <v>3.7269999999999999</v>
      </c>
      <c r="AL24" s="112">
        <v>3.9870000000000001</v>
      </c>
      <c r="AM24" s="95">
        <v>4</v>
      </c>
      <c r="AN24" s="113">
        <v>4.4009999999999998</v>
      </c>
      <c r="AO24" s="79">
        <v>0</v>
      </c>
      <c r="AP24" s="114">
        <v>0</v>
      </c>
      <c r="AQ24" s="300">
        <v>3.742</v>
      </c>
      <c r="AR24" s="301">
        <v>4.0839999999999996</v>
      </c>
      <c r="AS24" s="96">
        <v>3.1589999999999998</v>
      </c>
      <c r="AT24" s="96">
        <v>3.3890000000000002</v>
      </c>
      <c r="AU24" s="96">
        <v>3.52</v>
      </c>
      <c r="AV24" s="128">
        <v>3.6269999999999998</v>
      </c>
      <c r="AW24" s="205">
        <v>3.6840000000000002</v>
      </c>
      <c r="AX24" s="205">
        <v>3.9820000000000002</v>
      </c>
      <c r="AY24" s="227">
        <v>4.1120000000000001</v>
      </c>
      <c r="AZ24" s="205">
        <v>4.702</v>
      </c>
      <c r="BA24" s="228">
        <v>0</v>
      </c>
      <c r="BB24" s="115">
        <v>0</v>
      </c>
      <c r="BC24" s="97">
        <v>0</v>
      </c>
      <c r="BD24" s="116">
        <v>3.3069999999999999</v>
      </c>
      <c r="BE24" s="98">
        <v>3.722</v>
      </c>
      <c r="BF24" s="98">
        <v>4.1370000000000005</v>
      </c>
      <c r="BG24" s="117">
        <v>0</v>
      </c>
      <c r="BH24" s="99">
        <v>3.387</v>
      </c>
      <c r="BI24" s="118">
        <v>0</v>
      </c>
      <c r="BJ24" s="100">
        <v>0</v>
      </c>
      <c r="BK24" s="101">
        <v>3.1640000000000001</v>
      </c>
      <c r="BL24" s="119">
        <v>3.3410000000000002</v>
      </c>
      <c r="BM24" s="101">
        <v>3.75</v>
      </c>
      <c r="BN24" s="101">
        <v>3.9740000000000002</v>
      </c>
      <c r="BO24" s="101">
        <v>4.1500000000000004</v>
      </c>
      <c r="BP24" s="119">
        <v>4.681</v>
      </c>
      <c r="BQ24" s="102">
        <v>0</v>
      </c>
      <c r="BR24" s="120">
        <v>3.5220000000000002</v>
      </c>
      <c r="BS24" s="103">
        <v>4.0620000000000003</v>
      </c>
      <c r="BT24" s="244">
        <v>4.3940000000000001</v>
      </c>
    </row>
    <row r="25" spans="1:72" x14ac:dyDescent="0.25">
      <c r="A25" s="41">
        <v>42237</v>
      </c>
      <c r="B25" s="75">
        <v>0</v>
      </c>
      <c r="C25" s="104">
        <v>0</v>
      </c>
      <c r="D25" s="160">
        <v>0</v>
      </c>
      <c r="E25" s="160">
        <v>2.5009999999999999</v>
      </c>
      <c r="F25" s="160">
        <v>2.5209999999999999</v>
      </c>
      <c r="G25" s="160">
        <v>2.5590000000000002</v>
      </c>
      <c r="H25" s="161">
        <v>2.5960000000000001</v>
      </c>
      <c r="I25" s="162">
        <v>2.6749999999999998</v>
      </c>
      <c r="J25" s="159">
        <v>2.734</v>
      </c>
      <c r="K25" s="163">
        <v>2.9140000000000001</v>
      </c>
      <c r="L25" s="163">
        <v>3.2250000000000001</v>
      </c>
      <c r="M25" s="46"/>
      <c r="N25" s="45"/>
      <c r="O25" s="46">
        <f t="shared" si="0"/>
        <v>42237</v>
      </c>
      <c r="P25" s="183">
        <v>3.2770000000000001</v>
      </c>
      <c r="Q25" s="184">
        <v>3.371</v>
      </c>
      <c r="R25" s="109">
        <v>3.2519999999999998</v>
      </c>
      <c r="S25" s="108">
        <v>3.3149999999999999</v>
      </c>
      <c r="T25" s="110">
        <v>3.6539999999999999</v>
      </c>
      <c r="U25" s="172">
        <v>3.9089999999999998</v>
      </c>
      <c r="V25" s="185">
        <v>3.4740000000000002</v>
      </c>
      <c r="W25" s="186">
        <v>3.512</v>
      </c>
      <c r="X25" s="92">
        <v>4.1020000000000003</v>
      </c>
      <c r="Y25" s="187">
        <v>4.2530000000000001</v>
      </c>
      <c r="Z25" s="188">
        <v>4.6680000000000001</v>
      </c>
      <c r="AA25" s="79">
        <v>0</v>
      </c>
      <c r="AB25" s="189">
        <v>3.536</v>
      </c>
      <c r="AC25" s="190">
        <v>3.9609999999999999</v>
      </c>
      <c r="AD25" s="191">
        <v>4.194</v>
      </c>
      <c r="AE25" s="192">
        <v>4.7039999999999997</v>
      </c>
      <c r="AF25" s="193">
        <v>0</v>
      </c>
      <c r="AG25" s="79">
        <v>0</v>
      </c>
      <c r="AH25" s="194">
        <v>4.28</v>
      </c>
      <c r="AI25" s="93">
        <v>4.3330000000000002</v>
      </c>
      <c r="AJ25" s="111">
        <v>0</v>
      </c>
      <c r="AK25" s="94">
        <v>3.7229999999999999</v>
      </c>
      <c r="AL25" s="112">
        <v>3.9769999999999999</v>
      </c>
      <c r="AM25" s="95">
        <v>3.9820000000000002</v>
      </c>
      <c r="AN25" s="113">
        <v>4.3739999999999997</v>
      </c>
      <c r="AO25" s="79">
        <v>0</v>
      </c>
      <c r="AP25" s="114">
        <v>0</v>
      </c>
      <c r="AQ25" s="300">
        <v>3.7359999999999998</v>
      </c>
      <c r="AR25" s="301">
        <v>4.07</v>
      </c>
      <c r="AS25" s="96">
        <v>3.1549999999999998</v>
      </c>
      <c r="AT25" s="96">
        <v>3.3740000000000001</v>
      </c>
      <c r="AU25" s="96">
        <v>3.5030000000000001</v>
      </c>
      <c r="AV25" s="128">
        <v>3.6189999999999998</v>
      </c>
      <c r="AW25" s="205">
        <v>3.657</v>
      </c>
      <c r="AX25" s="205">
        <v>3.9449999999999998</v>
      </c>
      <c r="AY25" s="227">
        <v>4.0750000000000002</v>
      </c>
      <c r="AZ25" s="205">
        <v>4.6589999999999998</v>
      </c>
      <c r="BA25" s="228">
        <v>0</v>
      </c>
      <c r="BB25" s="115">
        <v>0</v>
      </c>
      <c r="BC25" s="97">
        <v>0</v>
      </c>
      <c r="BD25" s="116">
        <v>3.302</v>
      </c>
      <c r="BE25" s="98">
        <v>3.7</v>
      </c>
      <c r="BF25" s="98">
        <v>4.101</v>
      </c>
      <c r="BG25" s="117">
        <v>0</v>
      </c>
      <c r="BH25" s="99">
        <v>3.3810000000000002</v>
      </c>
      <c r="BI25" s="118">
        <v>0</v>
      </c>
      <c r="BJ25" s="100">
        <v>0</v>
      </c>
      <c r="BK25" s="101">
        <v>3.1619999999999999</v>
      </c>
      <c r="BL25" s="119">
        <v>3.3370000000000002</v>
      </c>
      <c r="BM25" s="101">
        <v>3.7690000000000001</v>
      </c>
      <c r="BN25" s="101">
        <v>3.9449999999999998</v>
      </c>
      <c r="BO25" s="101">
        <v>4.1189999999999998</v>
      </c>
      <c r="BP25" s="119">
        <v>4.6740000000000004</v>
      </c>
      <c r="BQ25" s="102">
        <v>0</v>
      </c>
      <c r="BR25" s="120">
        <v>3.5179999999999998</v>
      </c>
      <c r="BS25" s="103">
        <v>4.0389999999999997</v>
      </c>
      <c r="BT25" s="244">
        <v>4.3579999999999997</v>
      </c>
    </row>
    <row r="26" spans="1:72" x14ac:dyDescent="0.25">
      <c r="A26" s="41">
        <v>42240</v>
      </c>
      <c r="B26" s="75">
        <v>0</v>
      </c>
      <c r="C26" s="104">
        <v>0</v>
      </c>
      <c r="D26" s="160">
        <v>0</v>
      </c>
      <c r="E26" s="160">
        <v>2.4540000000000002</v>
      </c>
      <c r="F26" s="160">
        <v>2.476</v>
      </c>
      <c r="G26" s="160">
        <v>2.52</v>
      </c>
      <c r="H26" s="161">
        <v>2.5499999999999998</v>
      </c>
      <c r="I26" s="162">
        <v>2.6219999999999999</v>
      </c>
      <c r="J26" s="159">
        <v>2.6739999999999999</v>
      </c>
      <c r="K26" s="163">
        <v>2.8519999999999999</v>
      </c>
      <c r="L26" s="163">
        <v>3.1539999999999999</v>
      </c>
      <c r="M26" s="46"/>
      <c r="N26" s="45"/>
      <c r="O26" s="46">
        <f t="shared" si="0"/>
        <v>42240</v>
      </c>
      <c r="P26" s="183">
        <v>3.26</v>
      </c>
      <c r="Q26" s="184">
        <v>3.3380000000000001</v>
      </c>
      <c r="R26" s="109">
        <v>3.2130000000000001</v>
      </c>
      <c r="S26" s="108">
        <v>3.2879999999999998</v>
      </c>
      <c r="T26" s="110">
        <v>3.617</v>
      </c>
      <c r="U26" s="172">
        <v>3.8890000000000002</v>
      </c>
      <c r="V26" s="185">
        <v>3.4699999999999998</v>
      </c>
      <c r="W26" s="186">
        <v>3.4870000000000001</v>
      </c>
      <c r="X26" s="92">
        <v>4.0810000000000004</v>
      </c>
      <c r="Y26" s="187">
        <v>4.226</v>
      </c>
      <c r="Z26" s="188">
        <v>4.6399999999999997</v>
      </c>
      <c r="AA26" s="79">
        <v>0</v>
      </c>
      <c r="AB26" s="189">
        <v>3.484</v>
      </c>
      <c r="AC26" s="190">
        <v>3.9359999999999999</v>
      </c>
      <c r="AD26" s="191">
        <v>4.1639999999999997</v>
      </c>
      <c r="AE26" s="192">
        <v>4.7249999999999996</v>
      </c>
      <c r="AF26" s="193">
        <v>0</v>
      </c>
      <c r="AG26" s="79">
        <v>0</v>
      </c>
      <c r="AH26" s="194">
        <v>4.2379999999999995</v>
      </c>
      <c r="AI26" s="93">
        <v>4.29</v>
      </c>
      <c r="AJ26" s="111">
        <v>0</v>
      </c>
      <c r="AK26" s="94">
        <v>3.6879999999999997</v>
      </c>
      <c r="AL26" s="112">
        <v>3.9449999999999998</v>
      </c>
      <c r="AM26" s="95">
        <v>3.9510000000000001</v>
      </c>
      <c r="AN26" s="113">
        <v>4.3520000000000003</v>
      </c>
      <c r="AO26" s="79">
        <v>0</v>
      </c>
      <c r="AP26" s="114">
        <v>0</v>
      </c>
      <c r="AQ26" s="300">
        <v>3.7010000000000001</v>
      </c>
      <c r="AR26" s="301">
        <v>4.0369999999999999</v>
      </c>
      <c r="AS26" s="96">
        <v>3.12</v>
      </c>
      <c r="AT26" s="96">
        <v>3.3410000000000002</v>
      </c>
      <c r="AU26" s="96">
        <v>3.4590000000000001</v>
      </c>
      <c r="AV26" s="128">
        <v>3.577</v>
      </c>
      <c r="AW26" s="205">
        <v>3.6120000000000001</v>
      </c>
      <c r="AX26" s="205">
        <v>3.8980000000000001</v>
      </c>
      <c r="AY26" s="227">
        <v>4.0250000000000004</v>
      </c>
      <c r="AZ26" s="205">
        <v>4.609</v>
      </c>
      <c r="BA26" s="228">
        <v>0</v>
      </c>
      <c r="BB26" s="115">
        <v>0</v>
      </c>
      <c r="BC26" s="97">
        <v>0</v>
      </c>
      <c r="BD26" s="116">
        <v>3.2839999999999998</v>
      </c>
      <c r="BE26" s="98">
        <v>3.6669999999999998</v>
      </c>
      <c r="BF26" s="98">
        <v>4.0609999999999999</v>
      </c>
      <c r="BG26" s="117">
        <v>0</v>
      </c>
      <c r="BH26" s="99">
        <v>3.351</v>
      </c>
      <c r="BI26" s="118">
        <v>0</v>
      </c>
      <c r="BJ26" s="100">
        <v>0</v>
      </c>
      <c r="BK26" s="101">
        <v>3.15</v>
      </c>
      <c r="BL26" s="119">
        <v>3.306</v>
      </c>
      <c r="BM26" s="101">
        <v>3.7279999999999998</v>
      </c>
      <c r="BN26" s="101">
        <v>3.899</v>
      </c>
      <c r="BO26" s="101">
        <v>4.1070000000000002</v>
      </c>
      <c r="BP26" s="119">
        <v>4.6230000000000002</v>
      </c>
      <c r="BQ26" s="102">
        <v>0</v>
      </c>
      <c r="BR26" s="120">
        <v>3.48</v>
      </c>
      <c r="BS26" s="103">
        <v>4.0019999999999998</v>
      </c>
      <c r="BT26" s="244">
        <v>4.3179999999999996</v>
      </c>
    </row>
    <row r="27" spans="1:72" x14ac:dyDescent="0.25">
      <c r="A27" s="41">
        <v>42241</v>
      </c>
      <c r="B27" s="75">
        <v>0</v>
      </c>
      <c r="C27" s="104">
        <v>0</v>
      </c>
      <c r="D27" s="160">
        <v>0</v>
      </c>
      <c r="E27" s="160">
        <v>2.472</v>
      </c>
      <c r="F27" s="160">
        <v>2.4939999999999998</v>
      </c>
      <c r="G27" s="160">
        <v>2.5430000000000001</v>
      </c>
      <c r="H27" s="161">
        <v>2.5880000000000001</v>
      </c>
      <c r="I27" s="162">
        <v>2.6579999999999999</v>
      </c>
      <c r="J27" s="159">
        <v>2.7119999999999997</v>
      </c>
      <c r="K27" s="163">
        <v>2.8959999999999999</v>
      </c>
      <c r="L27" s="163">
        <v>3.1960000000000002</v>
      </c>
      <c r="M27" s="46"/>
      <c r="N27" s="45"/>
      <c r="O27" s="46">
        <f t="shared" si="0"/>
        <v>42241</v>
      </c>
      <c r="P27" s="183">
        <v>3.3109999999999999</v>
      </c>
      <c r="Q27" s="184">
        <v>3.3570000000000002</v>
      </c>
      <c r="R27" s="109">
        <v>3.23</v>
      </c>
      <c r="S27" s="108">
        <v>3.3029999999999999</v>
      </c>
      <c r="T27" s="110">
        <v>3.6440000000000001</v>
      </c>
      <c r="U27" s="172">
        <v>3.923</v>
      </c>
      <c r="V27" s="185">
        <v>3.472</v>
      </c>
      <c r="W27" s="186">
        <v>3.488</v>
      </c>
      <c r="X27" s="92">
        <v>4.1079999999999997</v>
      </c>
      <c r="Y27" s="187">
        <v>4.258</v>
      </c>
      <c r="Z27" s="188">
        <v>4.6950000000000003</v>
      </c>
      <c r="AA27" s="79">
        <v>0</v>
      </c>
      <c r="AB27" s="189">
        <v>3.4889999999999999</v>
      </c>
      <c r="AC27" s="190">
        <v>3.956</v>
      </c>
      <c r="AD27" s="191">
        <v>4.194</v>
      </c>
      <c r="AE27" s="192">
        <v>4.7789999999999999</v>
      </c>
      <c r="AF27" s="193">
        <v>0</v>
      </c>
      <c r="AG27" s="79">
        <v>0</v>
      </c>
      <c r="AH27" s="194">
        <v>4.266</v>
      </c>
      <c r="AI27" s="93">
        <v>4.3179999999999996</v>
      </c>
      <c r="AJ27" s="111">
        <v>0</v>
      </c>
      <c r="AK27" s="94">
        <v>3.6959999999999997</v>
      </c>
      <c r="AL27" s="112">
        <v>3.9649999999999999</v>
      </c>
      <c r="AM27" s="95">
        <v>3.972</v>
      </c>
      <c r="AN27" s="113">
        <v>4.3879999999999999</v>
      </c>
      <c r="AO27" s="79">
        <v>0</v>
      </c>
      <c r="AP27" s="114">
        <v>0</v>
      </c>
      <c r="AQ27" s="300">
        <v>3.7119999999999997</v>
      </c>
      <c r="AR27" s="301">
        <v>4.0540000000000003</v>
      </c>
      <c r="AS27" s="96">
        <v>3.1230000000000002</v>
      </c>
      <c r="AT27" s="96">
        <v>3.3559999999999999</v>
      </c>
      <c r="AU27" s="96">
        <v>3.4809999999999999</v>
      </c>
      <c r="AV27" s="128">
        <v>3.5840000000000001</v>
      </c>
      <c r="AW27" s="205">
        <v>3.6379999999999999</v>
      </c>
      <c r="AX27" s="205">
        <v>3.9359999999999999</v>
      </c>
      <c r="AY27" s="227">
        <v>4.0659999999999998</v>
      </c>
      <c r="AZ27" s="205">
        <v>4.6589999999999998</v>
      </c>
      <c r="BA27" s="228">
        <v>0</v>
      </c>
      <c r="BB27" s="115">
        <v>0</v>
      </c>
      <c r="BC27" s="97">
        <v>0</v>
      </c>
      <c r="BD27" s="116">
        <v>3.2879999999999998</v>
      </c>
      <c r="BE27" s="98">
        <v>3.6879999999999997</v>
      </c>
      <c r="BF27" s="98">
        <v>4.0979999999999999</v>
      </c>
      <c r="BG27" s="117">
        <v>0</v>
      </c>
      <c r="BH27" s="99">
        <v>3.359</v>
      </c>
      <c r="BI27" s="118">
        <v>0</v>
      </c>
      <c r="BJ27" s="100">
        <v>0</v>
      </c>
      <c r="BK27" s="101">
        <v>3.1520000000000001</v>
      </c>
      <c r="BL27" s="119">
        <v>3.32</v>
      </c>
      <c r="BM27" s="101">
        <v>3.76</v>
      </c>
      <c r="BN27" s="101">
        <v>3.9409999999999998</v>
      </c>
      <c r="BO27" s="101">
        <v>4.1749999999999998</v>
      </c>
      <c r="BP27" s="119">
        <v>4.6790000000000003</v>
      </c>
      <c r="BQ27" s="102">
        <v>0</v>
      </c>
      <c r="BR27" s="120">
        <v>3.4889999999999999</v>
      </c>
      <c r="BS27" s="103">
        <v>4.0190000000000001</v>
      </c>
      <c r="BT27" s="244">
        <v>4.3469999999999995</v>
      </c>
    </row>
    <row r="28" spans="1:72" x14ac:dyDescent="0.25">
      <c r="A28" s="41">
        <v>42242</v>
      </c>
      <c r="B28" s="75">
        <v>0</v>
      </c>
      <c r="C28" s="104">
        <v>0</v>
      </c>
      <c r="D28" s="160">
        <v>0</v>
      </c>
      <c r="E28" s="160">
        <v>2.4590000000000001</v>
      </c>
      <c r="F28" s="160">
        <v>2.4849999999999999</v>
      </c>
      <c r="G28" s="160">
        <v>2.5460000000000003</v>
      </c>
      <c r="H28" s="161">
        <v>2.593</v>
      </c>
      <c r="I28" s="162">
        <v>2.665</v>
      </c>
      <c r="J28" s="159">
        <v>2.718</v>
      </c>
      <c r="K28" s="163">
        <v>2.8940000000000001</v>
      </c>
      <c r="L28" s="163">
        <v>3.1960000000000002</v>
      </c>
      <c r="M28" s="46"/>
      <c r="N28" s="45"/>
      <c r="O28" s="46">
        <f t="shared" si="0"/>
        <v>42242</v>
      </c>
      <c r="P28" s="183">
        <v>3.4060000000000001</v>
      </c>
      <c r="Q28" s="184">
        <v>3.351</v>
      </c>
      <c r="R28" s="109">
        <v>3.2229999999999999</v>
      </c>
      <c r="S28" s="108">
        <v>3.2930000000000001</v>
      </c>
      <c r="T28" s="110">
        <v>3.6349999999999998</v>
      </c>
      <c r="U28" s="172">
        <v>3.9210000000000003</v>
      </c>
      <c r="V28" s="185">
        <v>3.4740000000000002</v>
      </c>
      <c r="W28" s="186">
        <v>3.4630000000000001</v>
      </c>
      <c r="X28" s="92">
        <v>4.0979999999999999</v>
      </c>
      <c r="Y28" s="187">
        <v>4.25</v>
      </c>
      <c r="Z28" s="188">
        <v>4.694</v>
      </c>
      <c r="AA28" s="79">
        <v>0</v>
      </c>
      <c r="AB28" s="189">
        <v>3.468</v>
      </c>
      <c r="AC28" s="190">
        <v>3.9449999999999998</v>
      </c>
      <c r="AD28" s="191">
        <v>4.1849999999999996</v>
      </c>
      <c r="AE28" s="192">
        <v>4.7780000000000005</v>
      </c>
      <c r="AF28" s="193">
        <v>0</v>
      </c>
      <c r="AG28" s="79">
        <v>0</v>
      </c>
      <c r="AH28" s="194">
        <v>4.2590000000000003</v>
      </c>
      <c r="AI28" s="93">
        <v>4.3140000000000001</v>
      </c>
      <c r="AJ28" s="111">
        <v>0</v>
      </c>
      <c r="AK28" s="94">
        <v>3.6819999999999999</v>
      </c>
      <c r="AL28" s="112">
        <v>3.9550000000000001</v>
      </c>
      <c r="AM28" s="95">
        <v>3.9609999999999999</v>
      </c>
      <c r="AN28" s="113">
        <v>4.38</v>
      </c>
      <c r="AO28" s="79">
        <v>0</v>
      </c>
      <c r="AP28" s="114">
        <v>0</v>
      </c>
      <c r="AQ28" s="300">
        <v>3.7039999999999997</v>
      </c>
      <c r="AR28" s="301">
        <v>4.0419999999999998</v>
      </c>
      <c r="AS28" s="96">
        <v>3.1070000000000002</v>
      </c>
      <c r="AT28" s="96">
        <v>3.347</v>
      </c>
      <c r="AU28" s="96">
        <v>3.4689999999999999</v>
      </c>
      <c r="AV28" s="128">
        <v>3.5750000000000002</v>
      </c>
      <c r="AW28" s="205">
        <v>3.63</v>
      </c>
      <c r="AX28" s="205">
        <v>3.9329999999999998</v>
      </c>
      <c r="AY28" s="227">
        <v>4.0679999999999996</v>
      </c>
      <c r="AZ28" s="205">
        <v>4.6740000000000004</v>
      </c>
      <c r="BA28" s="228">
        <v>0</v>
      </c>
      <c r="BB28" s="115">
        <v>0</v>
      </c>
      <c r="BC28" s="97">
        <v>0</v>
      </c>
      <c r="BD28" s="116">
        <v>3.282</v>
      </c>
      <c r="BE28" s="98">
        <v>3.6790000000000003</v>
      </c>
      <c r="BF28" s="98">
        <v>4.0949999999999998</v>
      </c>
      <c r="BG28" s="117">
        <v>0</v>
      </c>
      <c r="BH28" s="99">
        <v>3.3490000000000002</v>
      </c>
      <c r="BI28" s="118">
        <v>0</v>
      </c>
      <c r="BJ28" s="100">
        <v>0</v>
      </c>
      <c r="BK28" s="101">
        <v>3.15</v>
      </c>
      <c r="BL28" s="119">
        <v>3.3130000000000002</v>
      </c>
      <c r="BM28" s="101">
        <v>3.7530000000000001</v>
      </c>
      <c r="BN28" s="101">
        <v>3.952</v>
      </c>
      <c r="BO28" s="101">
        <v>4.1749999999999998</v>
      </c>
      <c r="BP28" s="119">
        <v>4.6980000000000004</v>
      </c>
      <c r="BQ28" s="102">
        <v>0</v>
      </c>
      <c r="BR28" s="120">
        <v>3.4750000000000001</v>
      </c>
      <c r="BS28" s="103">
        <v>4.01</v>
      </c>
      <c r="BT28" s="244">
        <v>4.3449999999999998</v>
      </c>
    </row>
    <row r="29" spans="1:72" x14ac:dyDescent="0.25">
      <c r="A29" s="41">
        <v>42243</v>
      </c>
      <c r="B29" s="75">
        <v>0</v>
      </c>
      <c r="C29" s="104">
        <v>0</v>
      </c>
      <c r="D29" s="160">
        <v>0</v>
      </c>
      <c r="E29" s="160">
        <v>2.4609999999999999</v>
      </c>
      <c r="F29" s="160">
        <v>2.4849999999999999</v>
      </c>
      <c r="G29" s="160">
        <v>2.536</v>
      </c>
      <c r="H29" s="161">
        <v>2.5949999999999998</v>
      </c>
      <c r="I29" s="162">
        <v>2.673</v>
      </c>
      <c r="J29" s="159">
        <v>2.7480000000000002</v>
      </c>
      <c r="K29" s="163">
        <v>2.9180000000000001</v>
      </c>
      <c r="L29" s="163">
        <v>3.2269999999999999</v>
      </c>
      <c r="M29" s="46"/>
      <c r="N29" s="45"/>
      <c r="O29" s="46">
        <f t="shared" si="0"/>
        <v>42243</v>
      </c>
      <c r="P29" s="183">
        <v>3.294</v>
      </c>
      <c r="Q29" s="184">
        <v>3.3340000000000001</v>
      </c>
      <c r="R29" s="109">
        <v>3.21</v>
      </c>
      <c r="S29" s="108">
        <v>3.2759999999999998</v>
      </c>
      <c r="T29" s="110">
        <v>3.645</v>
      </c>
      <c r="U29" s="172">
        <v>3.9239999999999999</v>
      </c>
      <c r="V29" s="185">
        <v>3.4470000000000001</v>
      </c>
      <c r="W29" s="186">
        <v>3.4689999999999999</v>
      </c>
      <c r="X29" s="92">
        <v>4.0990000000000002</v>
      </c>
      <c r="Y29" s="187">
        <v>4.266</v>
      </c>
      <c r="Z29" s="188">
        <v>4.7080000000000002</v>
      </c>
      <c r="AA29" s="79">
        <v>0</v>
      </c>
      <c r="AB29" s="189">
        <v>3.508</v>
      </c>
      <c r="AC29" s="190">
        <v>3.9470000000000001</v>
      </c>
      <c r="AD29" s="191">
        <v>4.2050000000000001</v>
      </c>
      <c r="AE29" s="192">
        <v>4.8070000000000004</v>
      </c>
      <c r="AF29" s="193">
        <v>0</v>
      </c>
      <c r="AG29" s="79">
        <v>0</v>
      </c>
      <c r="AH29" s="194">
        <v>4.2930000000000001</v>
      </c>
      <c r="AI29" s="93">
        <v>4.3380000000000001</v>
      </c>
      <c r="AJ29" s="111">
        <v>0</v>
      </c>
      <c r="AK29" s="94">
        <v>3.6669999999999998</v>
      </c>
      <c r="AL29" s="112">
        <v>3.8769999999999998</v>
      </c>
      <c r="AM29" s="95">
        <v>3.964</v>
      </c>
      <c r="AN29" s="113">
        <v>4.3780000000000001</v>
      </c>
      <c r="AO29" s="79">
        <v>0</v>
      </c>
      <c r="AP29" s="114">
        <v>0</v>
      </c>
      <c r="AQ29" s="300">
        <v>3.68</v>
      </c>
      <c r="AR29" s="301">
        <v>4.0679999999999996</v>
      </c>
      <c r="AS29" s="96">
        <v>3.0990000000000002</v>
      </c>
      <c r="AT29" s="96">
        <v>3.339</v>
      </c>
      <c r="AU29" s="96">
        <v>3.4620000000000002</v>
      </c>
      <c r="AV29" s="128">
        <v>3.5949999999999998</v>
      </c>
      <c r="AW29" s="205">
        <v>3.6360000000000001</v>
      </c>
      <c r="AX29" s="205">
        <v>3.9470000000000001</v>
      </c>
      <c r="AY29" s="227">
        <v>4.1020000000000003</v>
      </c>
      <c r="AZ29" s="205">
        <v>4.7169999999999996</v>
      </c>
      <c r="BA29" s="228">
        <v>0</v>
      </c>
      <c r="BB29" s="115">
        <v>0</v>
      </c>
      <c r="BC29" s="97">
        <v>0</v>
      </c>
      <c r="BD29" s="116">
        <v>3.2669999999999999</v>
      </c>
      <c r="BE29" s="98">
        <v>3.6840000000000002</v>
      </c>
      <c r="BF29" s="98">
        <v>4.1109999999999998</v>
      </c>
      <c r="BG29" s="117">
        <v>0</v>
      </c>
      <c r="BH29" s="99">
        <v>3.3319999999999999</v>
      </c>
      <c r="BI29" s="118">
        <v>0</v>
      </c>
      <c r="BJ29" s="100">
        <v>0</v>
      </c>
      <c r="BK29" s="101">
        <v>3.1230000000000002</v>
      </c>
      <c r="BL29" s="119">
        <v>3.2890000000000001</v>
      </c>
      <c r="BM29" s="101">
        <v>3.7589999999999999</v>
      </c>
      <c r="BN29" s="101">
        <v>3.9630000000000001</v>
      </c>
      <c r="BO29" s="101">
        <v>4.2</v>
      </c>
      <c r="BP29" s="119">
        <v>4.734</v>
      </c>
      <c r="BQ29" s="102">
        <v>0</v>
      </c>
      <c r="BR29" s="120">
        <v>3.4460000000000002</v>
      </c>
      <c r="BS29" s="103">
        <v>4.0110000000000001</v>
      </c>
      <c r="BT29" s="244">
        <v>4.359</v>
      </c>
    </row>
    <row r="30" spans="1:72" x14ac:dyDescent="0.25">
      <c r="A30" s="41">
        <v>42244</v>
      </c>
      <c r="B30" s="75">
        <v>0</v>
      </c>
      <c r="C30" s="104">
        <v>0</v>
      </c>
      <c r="D30" s="160">
        <v>0</v>
      </c>
      <c r="E30" s="160">
        <v>2.4699999999999998</v>
      </c>
      <c r="F30" s="160">
        <v>2.4929999999999999</v>
      </c>
      <c r="G30" s="160">
        <v>2.5339999999999998</v>
      </c>
      <c r="H30" s="161">
        <v>2.6189999999999998</v>
      </c>
      <c r="I30" s="162">
        <v>2.7080000000000002</v>
      </c>
      <c r="J30" s="159">
        <v>2.7480000000000002</v>
      </c>
      <c r="K30" s="163">
        <v>2.9630000000000001</v>
      </c>
      <c r="L30" s="163">
        <v>3.2650000000000001</v>
      </c>
      <c r="M30" s="45"/>
      <c r="N30" s="45"/>
      <c r="O30" s="46">
        <f t="shared" si="0"/>
        <v>42244</v>
      </c>
      <c r="P30" s="183">
        <v>3.2519999999999998</v>
      </c>
      <c r="Q30" s="184">
        <v>3.3260000000000001</v>
      </c>
      <c r="R30" s="109">
        <v>3.1850000000000001</v>
      </c>
      <c r="S30" s="108">
        <v>3.2810000000000001</v>
      </c>
      <c r="T30" s="110">
        <v>3.6550000000000002</v>
      </c>
      <c r="U30" s="172">
        <v>3.9220000000000002</v>
      </c>
      <c r="V30" s="185">
        <v>3.4390000000000001</v>
      </c>
      <c r="W30" s="186">
        <v>3.4470000000000001</v>
      </c>
      <c r="X30" s="92">
        <v>4.1070000000000002</v>
      </c>
      <c r="Y30" s="187">
        <v>4.2640000000000002</v>
      </c>
      <c r="Z30" s="188">
        <v>4.74</v>
      </c>
      <c r="AA30" s="79">
        <v>0</v>
      </c>
      <c r="AB30" s="189">
        <v>3.4660000000000002</v>
      </c>
      <c r="AC30" s="190">
        <v>3.9529999999999998</v>
      </c>
      <c r="AD30" s="191">
        <v>4.1890000000000001</v>
      </c>
      <c r="AE30" s="192">
        <v>4.8250000000000002</v>
      </c>
      <c r="AF30" s="193">
        <v>0</v>
      </c>
      <c r="AG30" s="79">
        <v>0</v>
      </c>
      <c r="AH30" s="194">
        <v>4.3120000000000003</v>
      </c>
      <c r="AI30" s="93">
        <v>4.3380000000000001</v>
      </c>
      <c r="AJ30" s="111">
        <v>0</v>
      </c>
      <c r="AK30" s="94">
        <v>3.661</v>
      </c>
      <c r="AL30" s="112">
        <v>3.931</v>
      </c>
      <c r="AM30" s="95">
        <v>3.9580000000000002</v>
      </c>
      <c r="AN30" s="113">
        <v>4.3940000000000001</v>
      </c>
      <c r="AO30" s="79">
        <v>0</v>
      </c>
      <c r="AP30" s="114">
        <v>0</v>
      </c>
      <c r="AQ30" s="300">
        <v>3.6850000000000001</v>
      </c>
      <c r="AR30" s="301">
        <v>4.0810000000000004</v>
      </c>
      <c r="AS30" s="96">
        <v>3.09</v>
      </c>
      <c r="AT30" s="96">
        <v>3.3370000000000002</v>
      </c>
      <c r="AU30" s="96">
        <v>3.4670000000000001</v>
      </c>
      <c r="AV30" s="128">
        <v>3.5709999999999997</v>
      </c>
      <c r="AW30" s="205">
        <v>3.6419999999999999</v>
      </c>
      <c r="AX30" s="205">
        <v>3.9710000000000001</v>
      </c>
      <c r="AY30" s="227">
        <v>4.117</v>
      </c>
      <c r="AZ30" s="205">
        <v>4.7480000000000002</v>
      </c>
      <c r="BA30" s="228">
        <v>0</v>
      </c>
      <c r="BB30" s="115">
        <v>0</v>
      </c>
      <c r="BC30" s="97">
        <v>0</v>
      </c>
      <c r="BD30" s="116">
        <v>3.2509999999999999</v>
      </c>
      <c r="BE30" s="98">
        <v>3.6779999999999999</v>
      </c>
      <c r="BF30" s="98">
        <v>4.1440000000000001</v>
      </c>
      <c r="BG30" s="117">
        <v>0</v>
      </c>
      <c r="BH30" s="99">
        <v>3.3220000000000001</v>
      </c>
      <c r="BI30" s="118">
        <v>0</v>
      </c>
      <c r="BJ30" s="100">
        <v>0</v>
      </c>
      <c r="BK30" s="101">
        <v>3.13</v>
      </c>
      <c r="BL30" s="119">
        <v>3.3290000000000002</v>
      </c>
      <c r="BM30" s="101">
        <v>3.7610000000000001</v>
      </c>
      <c r="BN30" s="101">
        <v>3.98</v>
      </c>
      <c r="BO30" s="101">
        <v>4.2119999999999997</v>
      </c>
      <c r="BP30" s="119">
        <v>4.7720000000000002</v>
      </c>
      <c r="BQ30" s="102">
        <v>0</v>
      </c>
      <c r="BR30" s="120">
        <v>3.452</v>
      </c>
      <c r="BS30" s="103">
        <v>4.0119999999999996</v>
      </c>
      <c r="BT30" s="244">
        <v>4.3739999999999997</v>
      </c>
    </row>
    <row r="31" spans="1:72" x14ac:dyDescent="0.25">
      <c r="A31" s="41">
        <v>42247</v>
      </c>
      <c r="B31" s="75">
        <v>0</v>
      </c>
      <c r="C31" s="104">
        <v>0</v>
      </c>
      <c r="D31" s="160">
        <v>0</v>
      </c>
      <c r="E31" s="160">
        <v>2.4359999999999999</v>
      </c>
      <c r="F31" s="160">
        <v>2.4609999999999999</v>
      </c>
      <c r="G31" s="160">
        <v>2.512</v>
      </c>
      <c r="H31" s="161">
        <v>2.5840000000000001</v>
      </c>
      <c r="I31" s="162">
        <v>2.6760000000000002</v>
      </c>
      <c r="J31" s="159">
        <v>2.746</v>
      </c>
      <c r="K31" s="163">
        <v>2.9340000000000002</v>
      </c>
      <c r="L31" s="163">
        <v>3.234</v>
      </c>
      <c r="M31" s="45"/>
      <c r="N31" s="45"/>
      <c r="O31" s="46">
        <f t="shared" si="0"/>
        <v>42247</v>
      </c>
      <c r="P31" s="183">
        <v>3.31</v>
      </c>
      <c r="Q31" s="184">
        <v>3.3210000000000002</v>
      </c>
      <c r="R31" s="109">
        <v>3.1709999999999998</v>
      </c>
      <c r="S31" s="108">
        <v>3.2589999999999999</v>
      </c>
      <c r="T31" s="110">
        <v>3.629</v>
      </c>
      <c r="U31" s="172">
        <v>3.9</v>
      </c>
      <c r="V31" s="185">
        <v>3.427</v>
      </c>
      <c r="W31" s="186">
        <v>3.4340000000000002</v>
      </c>
      <c r="X31" s="92">
        <v>4.0830000000000002</v>
      </c>
      <c r="Y31" s="187">
        <v>4.24</v>
      </c>
      <c r="Z31" s="188">
        <v>4.7160000000000002</v>
      </c>
      <c r="AA31" s="79">
        <v>0</v>
      </c>
      <c r="AB31" s="189">
        <v>3.407</v>
      </c>
      <c r="AC31" s="190">
        <v>3.93</v>
      </c>
      <c r="AD31" s="191">
        <v>4.1669999999999998</v>
      </c>
      <c r="AE31" s="192">
        <v>4.8010000000000002</v>
      </c>
      <c r="AF31" s="193">
        <v>0</v>
      </c>
      <c r="AG31" s="79">
        <v>0</v>
      </c>
      <c r="AH31" s="194">
        <v>4.2880000000000003</v>
      </c>
      <c r="AI31" s="93">
        <v>4.3220000000000001</v>
      </c>
      <c r="AJ31" s="111">
        <v>0</v>
      </c>
      <c r="AK31" s="94">
        <v>3.645</v>
      </c>
      <c r="AL31" s="112">
        <v>3.9079999999999999</v>
      </c>
      <c r="AM31" s="95">
        <v>3.9379999999999997</v>
      </c>
      <c r="AN31" s="113">
        <v>4.3780000000000001</v>
      </c>
      <c r="AO31" s="79">
        <v>0</v>
      </c>
      <c r="AP31" s="114">
        <v>0</v>
      </c>
      <c r="AQ31" s="300">
        <v>3.6509999999999998</v>
      </c>
      <c r="AR31" s="301">
        <v>4.0579999999999998</v>
      </c>
      <c r="AS31" s="96">
        <v>3.077</v>
      </c>
      <c r="AT31" s="96">
        <v>3.3140000000000001</v>
      </c>
      <c r="AU31" s="96">
        <v>3.444</v>
      </c>
      <c r="AV31" s="128">
        <v>3.5489999999999999</v>
      </c>
      <c r="AW31" s="205">
        <v>3.6189999999999998</v>
      </c>
      <c r="AX31" s="205">
        <v>3.9489999999999998</v>
      </c>
      <c r="AY31" s="227">
        <v>4.0910000000000002</v>
      </c>
      <c r="AZ31" s="205">
        <v>4.718</v>
      </c>
      <c r="BA31" s="228">
        <v>0</v>
      </c>
      <c r="BB31" s="115">
        <v>0</v>
      </c>
      <c r="BC31" s="97">
        <v>0</v>
      </c>
      <c r="BD31" s="116">
        <v>3.2509999999999999</v>
      </c>
      <c r="BE31" s="98">
        <v>3.6550000000000002</v>
      </c>
      <c r="BF31" s="98">
        <v>4.1219999999999999</v>
      </c>
      <c r="BG31" s="117">
        <v>0</v>
      </c>
      <c r="BH31" s="99">
        <v>3.302</v>
      </c>
      <c r="BI31" s="118">
        <v>0</v>
      </c>
      <c r="BJ31" s="100">
        <v>0</v>
      </c>
      <c r="BK31" s="101">
        <v>3.133</v>
      </c>
      <c r="BL31" s="119">
        <v>3.3069999999999999</v>
      </c>
      <c r="BM31" s="101">
        <v>3.7410000000000001</v>
      </c>
      <c r="BN31" s="101">
        <v>3.9619999999999997</v>
      </c>
      <c r="BO31" s="101">
        <v>4.2</v>
      </c>
      <c r="BP31" s="119">
        <v>4.7460000000000004</v>
      </c>
      <c r="BQ31" s="102">
        <v>0</v>
      </c>
      <c r="BR31" s="120">
        <v>3.4350000000000001</v>
      </c>
      <c r="BS31" s="103">
        <v>3.988</v>
      </c>
      <c r="BT31" s="244">
        <v>4.351</v>
      </c>
    </row>
    <row r="32" spans="1:72" x14ac:dyDescent="0.25">
      <c r="A32" s="41" t="s">
        <v>187</v>
      </c>
      <c r="B32" s="75">
        <v>0</v>
      </c>
      <c r="C32" s="104">
        <v>0</v>
      </c>
      <c r="D32" s="160">
        <v>0</v>
      </c>
      <c r="E32" s="160">
        <v>0</v>
      </c>
      <c r="F32" s="160">
        <v>0</v>
      </c>
      <c r="G32" s="160">
        <v>0</v>
      </c>
      <c r="H32" s="161">
        <v>0</v>
      </c>
      <c r="I32" s="162">
        <v>0</v>
      </c>
      <c r="J32" s="159">
        <v>0</v>
      </c>
      <c r="K32" s="163">
        <v>0</v>
      </c>
      <c r="L32" s="163">
        <v>0</v>
      </c>
      <c r="M32" s="45"/>
      <c r="N32" s="45"/>
      <c r="O32" s="46" t="str">
        <f t="shared" si="0"/>
        <v/>
      </c>
      <c r="P32" s="183">
        <v>0</v>
      </c>
      <c r="Q32" s="184">
        <v>0</v>
      </c>
      <c r="R32" s="109">
        <v>0</v>
      </c>
      <c r="S32" s="108">
        <v>0</v>
      </c>
      <c r="T32" s="110">
        <v>0</v>
      </c>
      <c r="U32" s="172">
        <v>0</v>
      </c>
      <c r="V32" s="185">
        <v>0</v>
      </c>
      <c r="W32" s="186">
        <v>0</v>
      </c>
      <c r="X32" s="92">
        <v>0</v>
      </c>
      <c r="Y32" s="187">
        <v>0</v>
      </c>
      <c r="Z32" s="188">
        <v>0</v>
      </c>
      <c r="AA32" s="79">
        <v>0</v>
      </c>
      <c r="AB32" s="189">
        <v>0</v>
      </c>
      <c r="AC32" s="190">
        <v>0</v>
      </c>
      <c r="AD32" s="191">
        <v>0</v>
      </c>
      <c r="AE32" s="192">
        <v>0</v>
      </c>
      <c r="AF32" s="193">
        <v>0</v>
      </c>
      <c r="AG32" s="79">
        <v>0</v>
      </c>
      <c r="AH32" s="194">
        <v>0</v>
      </c>
      <c r="AI32" s="93">
        <v>0</v>
      </c>
      <c r="AJ32" s="111">
        <v>0</v>
      </c>
      <c r="AK32" s="94">
        <v>0</v>
      </c>
      <c r="AL32" s="112">
        <v>0</v>
      </c>
      <c r="AM32" s="95">
        <v>0</v>
      </c>
      <c r="AN32" s="113">
        <v>0</v>
      </c>
      <c r="AO32" s="79">
        <v>0</v>
      </c>
      <c r="AP32" s="114">
        <v>0</v>
      </c>
      <c r="AQ32" s="300">
        <v>0</v>
      </c>
      <c r="AR32" s="301">
        <v>0</v>
      </c>
      <c r="AS32" s="96">
        <v>0</v>
      </c>
      <c r="AT32" s="96">
        <v>0</v>
      </c>
      <c r="AU32" s="96">
        <v>0</v>
      </c>
      <c r="AV32" s="128">
        <v>0</v>
      </c>
      <c r="AW32" s="205">
        <v>0</v>
      </c>
      <c r="AX32" s="205">
        <v>0</v>
      </c>
      <c r="AY32" s="227">
        <v>0</v>
      </c>
      <c r="AZ32" s="205">
        <v>0</v>
      </c>
      <c r="BA32" s="228">
        <v>0</v>
      </c>
      <c r="BB32" s="115">
        <v>0</v>
      </c>
      <c r="BC32" s="97">
        <v>0</v>
      </c>
      <c r="BD32" s="116">
        <v>0</v>
      </c>
      <c r="BE32" s="98">
        <v>0</v>
      </c>
      <c r="BF32" s="98">
        <v>0</v>
      </c>
      <c r="BG32" s="117">
        <v>0</v>
      </c>
      <c r="BH32" s="99">
        <v>0</v>
      </c>
      <c r="BI32" s="118">
        <v>0</v>
      </c>
      <c r="BJ32" s="100">
        <v>0</v>
      </c>
      <c r="BK32" s="101">
        <v>0</v>
      </c>
      <c r="BL32" s="119">
        <v>0</v>
      </c>
      <c r="BM32" s="101">
        <v>0</v>
      </c>
      <c r="BN32" s="101">
        <v>0</v>
      </c>
      <c r="BO32" s="101">
        <v>0</v>
      </c>
      <c r="BP32" s="119">
        <v>0</v>
      </c>
      <c r="BQ32" s="102">
        <v>0</v>
      </c>
      <c r="BR32" s="120">
        <v>0</v>
      </c>
      <c r="BS32" s="103">
        <v>0</v>
      </c>
      <c r="BT32" s="244">
        <v>0</v>
      </c>
    </row>
    <row r="33" spans="1:72" x14ac:dyDescent="0.25">
      <c r="A33" s="41" t="s">
        <v>187</v>
      </c>
      <c r="B33" s="76">
        <v>0</v>
      </c>
      <c r="C33" s="76">
        <v>0</v>
      </c>
      <c r="D33" s="164">
        <v>0</v>
      </c>
      <c r="E33" s="164">
        <v>0</v>
      </c>
      <c r="F33" s="164">
        <v>0</v>
      </c>
      <c r="G33" s="165">
        <v>0</v>
      </c>
      <c r="H33" s="166">
        <v>0</v>
      </c>
      <c r="I33" s="167">
        <v>0</v>
      </c>
      <c r="J33" s="168">
        <v>0</v>
      </c>
      <c r="K33" s="169">
        <v>0</v>
      </c>
      <c r="L33" s="169">
        <v>0</v>
      </c>
      <c r="M33" s="45"/>
      <c r="N33" s="45"/>
      <c r="O33" s="46" t="str">
        <f t="shared" si="0"/>
        <v/>
      </c>
      <c r="P33" s="248">
        <v>0</v>
      </c>
      <c r="Q33" s="249">
        <v>0</v>
      </c>
      <c r="R33" s="250">
        <v>0</v>
      </c>
      <c r="S33" s="251">
        <v>0</v>
      </c>
      <c r="T33" s="252">
        <v>0</v>
      </c>
      <c r="U33" s="253">
        <v>0</v>
      </c>
      <c r="V33" s="254">
        <v>0</v>
      </c>
      <c r="W33" s="255">
        <v>0</v>
      </c>
      <c r="X33" s="256">
        <v>0</v>
      </c>
      <c r="Y33" s="257">
        <v>0</v>
      </c>
      <c r="Z33" s="258">
        <v>0</v>
      </c>
      <c r="AA33" s="259">
        <v>0</v>
      </c>
      <c r="AB33" s="260">
        <v>0</v>
      </c>
      <c r="AC33" s="261">
        <v>0</v>
      </c>
      <c r="AD33" s="262">
        <v>0</v>
      </c>
      <c r="AE33" s="263">
        <v>0</v>
      </c>
      <c r="AF33" s="264">
        <v>0</v>
      </c>
      <c r="AG33" s="259">
        <v>0</v>
      </c>
      <c r="AH33" s="265">
        <v>0</v>
      </c>
      <c r="AI33" s="266">
        <v>0</v>
      </c>
      <c r="AJ33" s="267">
        <v>0</v>
      </c>
      <c r="AK33" s="268">
        <v>0</v>
      </c>
      <c r="AL33" s="269">
        <v>0</v>
      </c>
      <c r="AM33" s="270">
        <v>0</v>
      </c>
      <c r="AN33" s="271">
        <v>0</v>
      </c>
      <c r="AO33" s="259">
        <v>0</v>
      </c>
      <c r="AP33" s="272">
        <v>0</v>
      </c>
      <c r="AQ33" s="302">
        <v>0</v>
      </c>
      <c r="AR33" s="303">
        <v>0</v>
      </c>
      <c r="AS33" s="273">
        <v>0</v>
      </c>
      <c r="AT33" s="273">
        <v>0</v>
      </c>
      <c r="AU33" s="273">
        <v>0</v>
      </c>
      <c r="AV33" s="274">
        <v>0</v>
      </c>
      <c r="AW33" s="275">
        <v>0</v>
      </c>
      <c r="AX33" s="205">
        <v>0</v>
      </c>
      <c r="AY33" s="276">
        <v>0</v>
      </c>
      <c r="AZ33" s="275">
        <v>0</v>
      </c>
      <c r="BA33" s="277">
        <v>0</v>
      </c>
      <c r="BB33" s="278">
        <v>0</v>
      </c>
      <c r="BC33" s="279">
        <v>0</v>
      </c>
      <c r="BD33" s="280">
        <v>0</v>
      </c>
      <c r="BE33" s="281">
        <v>0</v>
      </c>
      <c r="BF33" s="281">
        <v>0</v>
      </c>
      <c r="BG33" s="282">
        <v>0</v>
      </c>
      <c r="BH33" s="283">
        <v>0</v>
      </c>
      <c r="BI33" s="284">
        <v>0</v>
      </c>
      <c r="BJ33" s="285">
        <v>0</v>
      </c>
      <c r="BK33" s="286">
        <v>0</v>
      </c>
      <c r="BL33" s="287">
        <v>0</v>
      </c>
      <c r="BM33" s="286">
        <v>0</v>
      </c>
      <c r="BN33" s="286">
        <v>0</v>
      </c>
      <c r="BO33" s="286">
        <v>0</v>
      </c>
      <c r="BP33" s="119">
        <v>0</v>
      </c>
      <c r="BQ33" s="288">
        <v>0</v>
      </c>
      <c r="BR33" s="289">
        <v>0</v>
      </c>
      <c r="BS33" s="290">
        <v>0</v>
      </c>
      <c r="BT33" s="245">
        <v>0</v>
      </c>
    </row>
    <row r="34" spans="1:72" x14ac:dyDescent="0.25">
      <c r="B34" s="51"/>
      <c r="D34" s="9"/>
      <c r="E34" s="9"/>
      <c r="F34" s="9"/>
      <c r="G34" s="52"/>
      <c r="H34" s="4"/>
      <c r="I34" s="4"/>
      <c r="M34" s="1"/>
    </row>
    <row r="35" spans="1:72" x14ac:dyDescent="0.25">
      <c r="B35" s="318" t="s">
        <v>6</v>
      </c>
      <c r="C35" s="319"/>
      <c r="D35" s="319"/>
      <c r="E35" s="319"/>
      <c r="F35" s="319"/>
      <c r="G35" s="319"/>
      <c r="H35" s="319"/>
      <c r="I35" s="319"/>
      <c r="J35" s="319"/>
      <c r="K35" s="319"/>
      <c r="L35" s="320"/>
      <c r="M35" s="10"/>
      <c r="N35" s="11"/>
      <c r="P35" s="309" t="s">
        <v>6</v>
      </c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310"/>
      <c r="BA35" s="310"/>
      <c r="BB35" s="310"/>
      <c r="BC35" s="310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0"/>
      <c r="BO35" s="310"/>
      <c r="BP35" s="310"/>
      <c r="BQ35" s="310"/>
      <c r="BR35" s="310"/>
      <c r="BS35" s="310"/>
      <c r="BT35" s="311"/>
    </row>
    <row r="36" spans="1:72" x14ac:dyDescent="0.25">
      <c r="B36" s="321" t="s">
        <v>160</v>
      </c>
      <c r="C36" s="322"/>
      <c r="D36" s="322"/>
      <c r="E36" s="323"/>
      <c r="F36" s="322"/>
      <c r="G36" s="322"/>
      <c r="H36" s="322"/>
      <c r="I36" s="322"/>
      <c r="J36" s="322"/>
      <c r="K36" s="322"/>
      <c r="L36" s="324"/>
      <c r="M36" s="12"/>
      <c r="N36" s="13"/>
      <c r="P36" s="312" t="s">
        <v>161</v>
      </c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  <c r="BO36" s="313"/>
      <c r="BP36" s="313"/>
      <c r="BQ36" s="313"/>
      <c r="BR36" s="313"/>
      <c r="BS36" s="313"/>
      <c r="BT36" s="314"/>
    </row>
    <row r="37" spans="1:72" x14ac:dyDescent="0.25">
      <c r="A37" s="200" t="str">
        <f>A7</f>
        <v>Security name</v>
      </c>
      <c r="B37" s="39" t="str">
        <f>B7</f>
        <v>NZGB 6 11/15/11</v>
      </c>
      <c r="C37" s="53" t="str">
        <f t="shared" ref="C37:K37" si="1">C7</f>
        <v>NZGB 6 1/2 04/15/13</v>
      </c>
      <c r="D37" s="39" t="str">
        <f t="shared" si="1"/>
        <v>NZGB 6 04/15/15</v>
      </c>
      <c r="E37" s="39" t="str">
        <f>E7</f>
        <v>NZTB 0 03/02/16</v>
      </c>
      <c r="F37" s="39" t="str">
        <f t="shared" ref="F37" si="2">F7</f>
        <v>NZTB 0 08/03/16</v>
      </c>
      <c r="G37" s="53" t="str">
        <f t="shared" si="1"/>
        <v>NZGB 6 12/15/17</v>
      </c>
      <c r="H37" s="68" t="str">
        <f t="shared" si="1"/>
        <v>NZGB 5 03/15/19</v>
      </c>
      <c r="I37" s="39" t="str">
        <f t="shared" si="1"/>
        <v>NZGB 3 04/15/20</v>
      </c>
      <c r="J37" s="107" t="str">
        <f t="shared" si="1"/>
        <v>NZGB 6 05/15/21</v>
      </c>
      <c r="K37" s="107" t="str">
        <f t="shared" si="1"/>
        <v>NZGB 5 1/2 04/15/23</v>
      </c>
      <c r="L37" s="107" t="str">
        <f t="shared" ref="L37" si="3">L7</f>
        <v>NZGB 4 1/2 04/15/27</v>
      </c>
      <c r="M37" s="36"/>
      <c r="N37" s="36"/>
      <c r="O37" s="199" t="str">
        <f t="shared" ref="O37:P37" si="4">O7</f>
        <v>Security name</v>
      </c>
      <c r="P37" s="68" t="str">
        <f t="shared" si="4"/>
        <v>AIANZ 7 1/4 11/07/15</v>
      </c>
      <c r="Q37" s="68" t="str">
        <f t="shared" ref="Q37:BT37" si="5">Q7</f>
        <v>AIANZ 8 08/10/16</v>
      </c>
      <c r="R37" s="68" t="str">
        <f t="shared" si="5"/>
        <v>AIANZ 8 11/15/16</v>
      </c>
      <c r="S37" s="68" t="str">
        <f t="shared" si="5"/>
        <v>AIANZ 5.47 10/17/17</v>
      </c>
      <c r="T37" s="68" t="str">
        <f t="shared" si="5"/>
        <v>AIANZ 4.73 12/13/19</v>
      </c>
      <c r="U37" s="68" t="str">
        <f t="shared" si="5"/>
        <v>AIANZ 5.52 05/28/21</v>
      </c>
      <c r="V37" s="68" t="str">
        <f t="shared" si="5"/>
        <v>GENEPO 7.65 03/15/16</v>
      </c>
      <c r="W37" s="68" t="str">
        <f t="shared" si="5"/>
        <v>GENEPO 7.185 09/15/16</v>
      </c>
      <c r="X37" s="68" t="str">
        <f t="shared" si="5"/>
        <v>GENEPO 5.205 11/01/19</v>
      </c>
      <c r="Y37" s="68" t="str">
        <f t="shared" si="5"/>
        <v>GENEPO 8.3 06/23/20</v>
      </c>
      <c r="Z37" s="68" t="str">
        <f t="shared" si="5"/>
        <v>GENEPO 5.81 03/08/23</v>
      </c>
      <c r="AA37" s="68" t="str">
        <f t="shared" si="5"/>
        <v>MRPNZ 8.36 05/15/13</v>
      </c>
      <c r="AB37" s="68" t="str">
        <f t="shared" si="5"/>
        <v>MRPNZ 7.55 10/12/16</v>
      </c>
      <c r="AC37" s="68" t="str">
        <f t="shared" si="5"/>
        <v>MRPNZ 5.029 03/06/19</v>
      </c>
      <c r="AD37" s="68" t="str">
        <f t="shared" si="5"/>
        <v>MRPNZ 8.21 02/11/20</v>
      </c>
      <c r="AE37" s="68" t="str">
        <f t="shared" si="5"/>
        <v>MRPNZ 5.793 03/06/23</v>
      </c>
      <c r="AF37" s="68" t="str">
        <f t="shared" si="5"/>
        <v>VCTNZ 7.8 10/15/14</v>
      </c>
      <c r="AG37" s="68" t="str">
        <f t="shared" si="5"/>
        <v>WIANZ 7 1/2 11/15/13</v>
      </c>
      <c r="AH37" s="68" t="str">
        <f t="shared" si="5"/>
        <v>WIANZ 5.27 06/11/20</v>
      </c>
      <c r="AI37" s="68" t="str">
        <f t="shared" si="5"/>
        <v>WIANZ 6 1/4 05/15/21</v>
      </c>
      <c r="AJ37" s="68" t="str">
        <f t="shared" si="5"/>
        <v>CENNZ 8 05/15/14</v>
      </c>
      <c r="AK37" s="68" t="str">
        <f t="shared" si="5"/>
        <v>CENNZ 7.855 04/13/17</v>
      </c>
      <c r="AL37" s="68" t="str">
        <f t="shared" si="5"/>
        <v>CENNZ 4.8 05/24/18</v>
      </c>
      <c r="AM37" s="68" t="str">
        <f t="shared" si="5"/>
        <v>CENNZ 5.8 05/15/19</v>
      </c>
      <c r="AN37" s="39" t="str">
        <f t="shared" si="5"/>
        <v>CENNZ 5.277 05/27/20</v>
      </c>
      <c r="AO37" s="68" t="str">
        <f t="shared" si="5"/>
        <v>PIFAU 6.39 03/29/13</v>
      </c>
      <c r="AP37" s="68" t="str">
        <f t="shared" si="5"/>
        <v>PIFAU 6.53 06/29/15</v>
      </c>
      <c r="AQ37" s="291" t="str">
        <f t="shared" si="5"/>
        <v>PIFAU 6.74 09/28/17</v>
      </c>
      <c r="AR37" s="291" t="str">
        <f t="shared" si="5"/>
        <v>PIFAU 6.31 12/20/18</v>
      </c>
      <c r="AS37" s="68" t="str">
        <f t="shared" si="5"/>
        <v>TPNZ 6.595 02/15/17</v>
      </c>
      <c r="AT37" s="68" t="str">
        <f t="shared" si="5"/>
        <v>TPNZ 5.14 11/30/18</v>
      </c>
      <c r="AU37" s="68" t="str">
        <f t="shared" si="5"/>
        <v>TPNZ 4.65 09/06/19</v>
      </c>
      <c r="AV37" s="68" t="str">
        <f t="shared" si="5"/>
        <v>TPNZ 7.19 11/12/19</v>
      </c>
      <c r="AW37" s="68" t="str">
        <f t="shared" si="5"/>
        <v>TPNZ 6.95 06/10/20</v>
      </c>
      <c r="AX37" s="68" t="str">
        <f t="shared" ref="AX37" si="6">AX7</f>
        <v>TPNZ 4.3 06/30/22</v>
      </c>
      <c r="AY37" s="68" t="str">
        <f t="shared" si="5"/>
        <v>TPNZ 5.448 03/15/23</v>
      </c>
      <c r="AZ37" s="68" t="str">
        <f t="shared" ref="AZ37" si="7">AZ7</f>
        <v>TPNZ 5.893 03/15/28</v>
      </c>
      <c r="BA37" s="68" t="str">
        <f t="shared" si="5"/>
        <v>SPKNZ 6.92 03/22/13</v>
      </c>
      <c r="BB37" s="68" t="str">
        <f t="shared" si="5"/>
        <v>SPKNZ 8.65 06/15/15</v>
      </c>
      <c r="BC37" s="68" t="str">
        <f t="shared" si="5"/>
        <v>SPKNZ 8.35 06/15/15</v>
      </c>
      <c r="BD37" s="68" t="str">
        <f t="shared" si="5"/>
        <v>SPKNZ 7.04 03/22/16</v>
      </c>
      <c r="BE37" s="68" t="str">
        <f t="shared" si="5"/>
        <v>SPKNZ 5 1/4 10/25/19</v>
      </c>
      <c r="BF37" s="68" t="str">
        <f t="shared" ref="BF37" si="8">BF7</f>
        <v>SPKNZ 4 1/2 03/25/22</v>
      </c>
      <c r="BG37" s="68" t="str">
        <f t="shared" si="5"/>
        <v>TLSAU 7.15 11/24/14</v>
      </c>
      <c r="BH37" s="68" t="str">
        <f t="shared" si="5"/>
        <v>TLSAU 7.515 07/11/17</v>
      </c>
      <c r="BI37" s="68" t="str">
        <f t="shared" si="5"/>
        <v>FCGNZ 6.86 04/21/14</v>
      </c>
      <c r="BJ37" s="68" t="str">
        <f t="shared" si="5"/>
        <v>FCGNZ 7 3/4 03/10/15</v>
      </c>
      <c r="BK37" s="68" t="str">
        <f t="shared" si="5"/>
        <v>FCGNZ 6.83 03/04/16</v>
      </c>
      <c r="BL37" s="68" t="str">
        <f t="shared" si="5"/>
        <v>FCGNZ 4.6 10/24/17</v>
      </c>
      <c r="BM37" s="68" t="str">
        <f t="shared" si="5"/>
        <v>FCGNZ 5.52 02/25/20</v>
      </c>
      <c r="BN37" s="68" t="str">
        <f t="shared" si="5"/>
        <v>FCGNZ 4.33 10/20/21</v>
      </c>
      <c r="BO37" s="68" t="str">
        <f t="shared" si="5"/>
        <v>FCGNZ 5.9 02/25/22</v>
      </c>
      <c r="BP37" s="68" t="str">
        <f t="shared" ref="BP37" si="9">BP7</f>
        <v>FCGNZ 5.08 06/19/25</v>
      </c>
      <c r="BQ37" s="68" t="str">
        <f t="shared" si="5"/>
        <v>MERINZ 7.15 03/16/15</v>
      </c>
      <c r="BR37" s="68" t="str">
        <f t="shared" si="5"/>
        <v>MERINZ 7.55 03/16/17</v>
      </c>
      <c r="BS37" s="68" t="str">
        <f t="shared" si="5"/>
        <v>CHRINT 5.15 12/06/19</v>
      </c>
      <c r="BT37" s="39" t="str">
        <f t="shared" si="5"/>
        <v>CHRINT 6 1/4 10/04/21</v>
      </c>
    </row>
    <row r="38" spans="1:72" x14ac:dyDescent="0.25">
      <c r="A38" s="200" t="str">
        <f>A8</f>
        <v>Bond credit rating</v>
      </c>
      <c r="B38" s="37" t="str">
        <f t="shared" ref="B38:K39" si="10">B8</f>
        <v>NR</v>
      </c>
      <c r="C38" s="36" t="str">
        <f t="shared" si="10"/>
        <v>NR</v>
      </c>
      <c r="D38" s="37" t="str">
        <f t="shared" si="10"/>
        <v>NR</v>
      </c>
      <c r="E38" s="37" t="str">
        <f t="shared" si="10"/>
        <v>A-1+</v>
      </c>
      <c r="F38" s="37" t="str">
        <f t="shared" ref="F38" si="11">F8</f>
        <v>A-1+</v>
      </c>
      <c r="G38" s="36" t="str">
        <f t="shared" si="10"/>
        <v>AA+</v>
      </c>
      <c r="H38" s="38" t="str">
        <f t="shared" si="10"/>
        <v>AA+</v>
      </c>
      <c r="I38" s="37" t="str">
        <f t="shared" si="10"/>
        <v>AA+</v>
      </c>
      <c r="J38" s="152" t="str">
        <f t="shared" si="10"/>
        <v>AA+</v>
      </c>
      <c r="K38" s="152" t="str">
        <f t="shared" si="10"/>
        <v>AA+</v>
      </c>
      <c r="L38" s="152" t="str">
        <f t="shared" ref="L38" si="12">L8</f>
        <v>AA+</v>
      </c>
      <c r="M38" s="36"/>
      <c r="N38" s="36"/>
      <c r="O38" s="199" t="str">
        <f>O8</f>
        <v>Bond credit rating</v>
      </c>
      <c r="P38" s="38" t="str">
        <f>P8</f>
        <v>A-</v>
      </c>
      <c r="Q38" s="38" t="str">
        <f t="shared" ref="Q38:BT39" si="13">Q8</f>
        <v>A-</v>
      </c>
      <c r="R38" s="38" t="str">
        <f t="shared" si="13"/>
        <v>A-</v>
      </c>
      <c r="S38" s="38" t="str">
        <f t="shared" si="13"/>
        <v>A-</v>
      </c>
      <c r="T38" s="38" t="str">
        <f t="shared" si="13"/>
        <v>A-</v>
      </c>
      <c r="U38" s="38" t="str">
        <f t="shared" si="13"/>
        <v>A-</v>
      </c>
      <c r="V38" s="38" t="str">
        <f t="shared" si="13"/>
        <v>BBB+</v>
      </c>
      <c r="W38" s="38" t="str">
        <f t="shared" si="13"/>
        <v>BBB+</v>
      </c>
      <c r="X38" s="38" t="str">
        <f t="shared" si="13"/>
        <v>#N/A N/A</v>
      </c>
      <c r="Y38" s="38" t="str">
        <f t="shared" si="13"/>
        <v>BBB+</v>
      </c>
      <c r="Z38" s="38" t="str">
        <f t="shared" si="13"/>
        <v>BBB+</v>
      </c>
      <c r="AA38" s="38" t="str">
        <f t="shared" si="13"/>
        <v>NR</v>
      </c>
      <c r="AB38" s="38" t="str">
        <f t="shared" si="13"/>
        <v>BBB+</v>
      </c>
      <c r="AC38" s="38" t="str">
        <f t="shared" si="13"/>
        <v>BBB+</v>
      </c>
      <c r="AD38" s="38" t="str">
        <f t="shared" si="13"/>
        <v>BBB+</v>
      </c>
      <c r="AE38" s="38" t="str">
        <f t="shared" si="13"/>
        <v>BBB+</v>
      </c>
      <c r="AF38" s="38" t="str">
        <f t="shared" si="13"/>
        <v>NR</v>
      </c>
      <c r="AG38" s="38" t="str">
        <f t="shared" si="13"/>
        <v>NR</v>
      </c>
      <c r="AH38" s="38" t="str">
        <f t="shared" si="13"/>
        <v>BBB+</v>
      </c>
      <c r="AI38" s="38" t="str">
        <f t="shared" si="13"/>
        <v>#N/A N/A</v>
      </c>
      <c r="AJ38" s="38" t="str">
        <f t="shared" si="13"/>
        <v>NR</v>
      </c>
      <c r="AK38" s="38" t="str">
        <f t="shared" si="13"/>
        <v>BBB</v>
      </c>
      <c r="AL38" s="38" t="str">
        <f t="shared" si="13"/>
        <v>BBB</v>
      </c>
      <c r="AM38" s="38" t="str">
        <f t="shared" si="13"/>
        <v>BBB</v>
      </c>
      <c r="AN38" s="37" t="str">
        <f t="shared" si="13"/>
        <v>BBB</v>
      </c>
      <c r="AO38" s="38" t="str">
        <f t="shared" si="13"/>
        <v>NR</v>
      </c>
      <c r="AP38" s="38" t="str">
        <f t="shared" si="13"/>
        <v>NR</v>
      </c>
      <c r="AQ38" s="292" t="str">
        <f t="shared" si="13"/>
        <v>BBB</v>
      </c>
      <c r="AR38" s="292" t="str">
        <f t="shared" si="13"/>
        <v>BBB</v>
      </c>
      <c r="AS38" s="38" t="str">
        <f t="shared" si="13"/>
        <v>AA-</v>
      </c>
      <c r="AT38" s="38" t="str">
        <f t="shared" si="13"/>
        <v>AA-</v>
      </c>
      <c r="AU38" s="38" t="str">
        <f t="shared" si="13"/>
        <v>AA-</v>
      </c>
      <c r="AV38" s="38" t="str">
        <f t="shared" si="13"/>
        <v>AA-</v>
      </c>
      <c r="AW38" s="38" t="str">
        <f t="shared" si="13"/>
        <v>AA-</v>
      </c>
      <c r="AX38" s="38" t="str">
        <f t="shared" ref="AX38" si="14">AX8</f>
        <v>AA-</v>
      </c>
      <c r="AY38" s="38" t="str">
        <f t="shared" si="13"/>
        <v>AA-</v>
      </c>
      <c r="AZ38" s="38" t="str">
        <f t="shared" ref="AZ38" si="15">AZ8</f>
        <v>AA-</v>
      </c>
      <c r="BA38" s="38" t="str">
        <f t="shared" si="13"/>
        <v>NR</v>
      </c>
      <c r="BB38" s="38" t="str">
        <f t="shared" si="13"/>
        <v>#N/A N/A</v>
      </c>
      <c r="BC38" s="38" t="str">
        <f t="shared" si="13"/>
        <v>#N/A N/A</v>
      </c>
      <c r="BD38" s="38" t="str">
        <f t="shared" si="13"/>
        <v>A-</v>
      </c>
      <c r="BE38" s="38" t="str">
        <f t="shared" si="13"/>
        <v>A-</v>
      </c>
      <c r="BF38" s="38" t="str">
        <f t="shared" ref="BF38" si="16">BF8</f>
        <v>A-</v>
      </c>
      <c r="BG38" s="38" t="str">
        <f t="shared" si="13"/>
        <v>NR</v>
      </c>
      <c r="BH38" s="38" t="str">
        <f t="shared" si="13"/>
        <v>A</v>
      </c>
      <c r="BI38" s="38" t="str">
        <f t="shared" si="13"/>
        <v>NR</v>
      </c>
      <c r="BJ38" s="38" t="str">
        <f t="shared" si="13"/>
        <v>NR</v>
      </c>
      <c r="BK38" s="38" t="str">
        <f t="shared" si="13"/>
        <v>A /*-</v>
      </c>
      <c r="BL38" s="38" t="str">
        <f t="shared" si="13"/>
        <v>A /*-</v>
      </c>
      <c r="BM38" s="38" t="str">
        <f t="shared" si="13"/>
        <v>A /*-</v>
      </c>
      <c r="BN38" s="38" t="str">
        <f t="shared" si="13"/>
        <v>A /*-</v>
      </c>
      <c r="BO38" s="38" t="str">
        <f t="shared" si="13"/>
        <v>A</v>
      </c>
      <c r="BP38" s="38" t="str">
        <f t="shared" ref="BP38" si="17">BP8</f>
        <v>#N/A N/A</v>
      </c>
      <c r="BQ38" s="38" t="str">
        <f t="shared" si="13"/>
        <v>NR</v>
      </c>
      <c r="BR38" s="38" t="str">
        <f t="shared" si="13"/>
        <v>BBB+</v>
      </c>
      <c r="BS38" s="38" t="str">
        <f t="shared" si="13"/>
        <v>BBB+</v>
      </c>
      <c r="BT38" s="37" t="str">
        <f t="shared" si="13"/>
        <v>BBB+</v>
      </c>
    </row>
    <row r="39" spans="1:72" x14ac:dyDescent="0.25">
      <c r="A39" s="200" t="str">
        <f>A9</f>
        <v>Coupon frequency</v>
      </c>
      <c r="B39" s="37" t="str">
        <f t="shared" si="10"/>
        <v>S/A</v>
      </c>
      <c r="C39" s="36" t="str">
        <f t="shared" si="10"/>
        <v>S/A</v>
      </c>
      <c r="D39" s="37" t="str">
        <f t="shared" si="10"/>
        <v>S/A</v>
      </c>
      <c r="E39" s="37" t="str">
        <f t="shared" si="10"/>
        <v>#N/A Field Not Applicable</v>
      </c>
      <c r="F39" s="37" t="str">
        <f t="shared" ref="F39" si="18">F9</f>
        <v>#N/A Field Not Applicable</v>
      </c>
      <c r="G39" s="36" t="str">
        <f t="shared" si="10"/>
        <v>S/A</v>
      </c>
      <c r="H39" s="38" t="str">
        <f t="shared" si="10"/>
        <v>S/A</v>
      </c>
      <c r="I39" s="37" t="str">
        <f t="shared" si="10"/>
        <v>S/A</v>
      </c>
      <c r="J39" s="152" t="str">
        <f t="shared" si="10"/>
        <v>S/A</v>
      </c>
      <c r="K39" s="152" t="str">
        <f t="shared" si="10"/>
        <v>S/A</v>
      </c>
      <c r="L39" s="152" t="str">
        <f t="shared" ref="L39" si="19">L9</f>
        <v>S/A</v>
      </c>
      <c r="M39" s="36"/>
      <c r="N39" s="36"/>
      <c r="O39" s="199" t="str">
        <f>O9</f>
        <v>Coupon frequency</v>
      </c>
      <c r="P39" s="38" t="str">
        <f>P9</f>
        <v>S/A</v>
      </c>
      <c r="Q39" s="38" t="str">
        <f t="shared" si="13"/>
        <v>S/A</v>
      </c>
      <c r="R39" s="38" t="str">
        <f t="shared" si="13"/>
        <v>S/A</v>
      </c>
      <c r="S39" s="38" t="str">
        <f t="shared" si="13"/>
        <v>S/A</v>
      </c>
      <c r="T39" s="38" t="str">
        <f t="shared" si="13"/>
        <v>S/A</v>
      </c>
      <c r="U39" s="38" t="str">
        <f t="shared" si="13"/>
        <v>S/A</v>
      </c>
      <c r="V39" s="38" t="str">
        <f t="shared" si="13"/>
        <v>S/A</v>
      </c>
      <c r="W39" s="38" t="str">
        <f t="shared" si="13"/>
        <v>S/A</v>
      </c>
      <c r="X39" s="38" t="str">
        <f t="shared" si="13"/>
        <v>S/A</v>
      </c>
      <c r="Y39" s="38" t="str">
        <f t="shared" si="13"/>
        <v>S/A</v>
      </c>
      <c r="Z39" s="38" t="str">
        <f t="shared" si="13"/>
        <v>S/A</v>
      </c>
      <c r="AA39" s="38" t="str">
        <f t="shared" si="13"/>
        <v>#N/A N/A</v>
      </c>
      <c r="AB39" s="38" t="str">
        <f t="shared" si="13"/>
        <v>S/A</v>
      </c>
      <c r="AC39" s="38" t="str">
        <f t="shared" si="13"/>
        <v>S/A</v>
      </c>
      <c r="AD39" s="38" t="str">
        <f t="shared" si="13"/>
        <v>S/A</v>
      </c>
      <c r="AE39" s="38" t="str">
        <f t="shared" si="13"/>
        <v>S/A</v>
      </c>
      <c r="AF39" s="38" t="str">
        <f t="shared" si="13"/>
        <v>#N/A N/A</v>
      </c>
      <c r="AG39" s="38" t="str">
        <f t="shared" si="13"/>
        <v>#N/A N/A</v>
      </c>
      <c r="AH39" s="38" t="str">
        <f t="shared" si="13"/>
        <v>S/A</v>
      </c>
      <c r="AI39" s="38" t="str">
        <f t="shared" si="13"/>
        <v>S/A</v>
      </c>
      <c r="AJ39" s="38" t="str">
        <f t="shared" si="13"/>
        <v>#N/A N/A</v>
      </c>
      <c r="AK39" s="38" t="str">
        <f t="shared" si="13"/>
        <v>S/A</v>
      </c>
      <c r="AL39" s="38" t="str">
        <f t="shared" si="13"/>
        <v>S/A</v>
      </c>
      <c r="AM39" s="38" t="str">
        <f t="shared" si="13"/>
        <v>Qtrly</v>
      </c>
      <c r="AN39" s="37" t="str">
        <f t="shared" si="13"/>
        <v>S/A</v>
      </c>
      <c r="AO39" s="38" t="str">
        <f t="shared" si="13"/>
        <v>#N/A N/A</v>
      </c>
      <c r="AP39" s="38" t="str">
        <f t="shared" si="13"/>
        <v>#N/A N/A</v>
      </c>
      <c r="AQ39" s="292" t="str">
        <f t="shared" si="13"/>
        <v>Qtrly</v>
      </c>
      <c r="AR39" s="292" t="str">
        <f t="shared" si="13"/>
        <v>S/A</v>
      </c>
      <c r="AS39" s="38" t="str">
        <f t="shared" si="13"/>
        <v>S/A</v>
      </c>
      <c r="AT39" s="38" t="str">
        <f t="shared" si="13"/>
        <v>S/A</v>
      </c>
      <c r="AU39" s="38" t="str">
        <f t="shared" si="13"/>
        <v>S/A</v>
      </c>
      <c r="AV39" s="38" t="str">
        <f t="shared" si="13"/>
        <v>S/A</v>
      </c>
      <c r="AW39" s="38" t="str">
        <f t="shared" si="13"/>
        <v>S/A</v>
      </c>
      <c r="AX39" s="38" t="str">
        <f t="shared" ref="AX39" si="20">AX9</f>
        <v>S/A</v>
      </c>
      <c r="AY39" s="38" t="str">
        <f t="shared" si="13"/>
        <v>S/A</v>
      </c>
      <c r="AZ39" s="38" t="str">
        <f t="shared" ref="AZ39" si="21">AZ9</f>
        <v>S/A</v>
      </c>
      <c r="BA39" s="38" t="str">
        <f t="shared" si="13"/>
        <v>#N/A N/A</v>
      </c>
      <c r="BB39" s="38" t="str">
        <f t="shared" si="13"/>
        <v>#N/A N/A</v>
      </c>
      <c r="BC39" s="38" t="str">
        <f t="shared" si="13"/>
        <v>#N/A N/A</v>
      </c>
      <c r="BD39" s="38" t="str">
        <f t="shared" si="13"/>
        <v>S/A</v>
      </c>
      <c r="BE39" s="38" t="str">
        <f t="shared" si="13"/>
        <v>S/A</v>
      </c>
      <c r="BF39" s="38" t="str">
        <f t="shared" ref="BF39" si="22">BF9</f>
        <v>S/A</v>
      </c>
      <c r="BG39" s="38" t="str">
        <f t="shared" si="13"/>
        <v>#N/A N/A</v>
      </c>
      <c r="BH39" s="38" t="str">
        <f t="shared" si="13"/>
        <v>S/A</v>
      </c>
      <c r="BI39" s="38" t="str">
        <f t="shared" si="13"/>
        <v>#N/A N/A</v>
      </c>
      <c r="BJ39" s="38" t="str">
        <f t="shared" si="13"/>
        <v>#N/A N/A</v>
      </c>
      <c r="BK39" s="38" t="str">
        <f t="shared" si="13"/>
        <v>S/A</v>
      </c>
      <c r="BL39" s="38" t="str">
        <f t="shared" si="13"/>
        <v>S/A</v>
      </c>
      <c r="BM39" s="38" t="str">
        <f t="shared" si="13"/>
        <v>S/A</v>
      </c>
      <c r="BN39" s="38" t="str">
        <f t="shared" si="13"/>
        <v>S/A</v>
      </c>
      <c r="BO39" s="38" t="str">
        <f t="shared" si="13"/>
        <v>S/A</v>
      </c>
      <c r="BP39" s="38" t="str">
        <f t="shared" ref="BP39" si="23">BP9</f>
        <v>S/A</v>
      </c>
      <c r="BQ39" s="38" t="str">
        <f t="shared" si="13"/>
        <v>#N/A N/A</v>
      </c>
      <c r="BR39" s="38" t="str">
        <f t="shared" si="13"/>
        <v>S/A</v>
      </c>
      <c r="BS39" s="38" t="str">
        <f t="shared" si="13"/>
        <v>S/A</v>
      </c>
      <c r="BT39" s="37" t="str">
        <f t="shared" si="13"/>
        <v>S/A</v>
      </c>
    </row>
    <row r="40" spans="1:72" x14ac:dyDescent="0.25">
      <c r="A40" s="200" t="str">
        <f t="shared" ref="A40" si="24">A10</f>
        <v>Maturity date</v>
      </c>
      <c r="B40" s="158" t="str">
        <f t="shared" ref="B40:K40" si="25">B10</f>
        <v>15/11/2011</v>
      </c>
      <c r="C40" s="156" t="str">
        <f t="shared" si="25"/>
        <v>15/04/2013</v>
      </c>
      <c r="D40" s="158" t="str">
        <f t="shared" si="25"/>
        <v>15/04/2015</v>
      </c>
      <c r="E40" s="158" t="str">
        <f t="shared" si="25"/>
        <v>2/03/2016</v>
      </c>
      <c r="F40" s="43" t="str">
        <f t="shared" ref="F40" si="26">F10</f>
        <v>3/08/2016</v>
      </c>
      <c r="G40" s="156" t="str">
        <f t="shared" si="25"/>
        <v>15/12/2017</v>
      </c>
      <c r="H40" s="155" t="str">
        <f t="shared" si="25"/>
        <v>15/03/2019</v>
      </c>
      <c r="I40" s="158" t="str">
        <f t="shared" si="25"/>
        <v>15/04/2020</v>
      </c>
      <c r="J40" s="157" t="str">
        <f t="shared" si="25"/>
        <v>15/05/2021</v>
      </c>
      <c r="K40" s="157" t="str">
        <f t="shared" si="25"/>
        <v>15/04/2023</v>
      </c>
      <c r="L40" s="157" t="str">
        <f t="shared" ref="L40" si="27">L10</f>
        <v>15/04/2027</v>
      </c>
      <c r="M40" s="36"/>
      <c r="N40" s="40"/>
      <c r="O40" s="199" t="str">
        <f t="shared" ref="O40:P40" si="28">O10</f>
        <v>Maturity date</v>
      </c>
      <c r="P40" s="158" t="str">
        <f t="shared" si="28"/>
        <v>7/11/2015</v>
      </c>
      <c r="Q40" s="155" t="str">
        <f t="shared" ref="Q40:BT40" si="29">Q10</f>
        <v>10/08/2016</v>
      </c>
      <c r="R40" s="155" t="str">
        <f t="shared" si="29"/>
        <v>15/11/2016</v>
      </c>
      <c r="S40" s="155" t="str">
        <f t="shared" si="29"/>
        <v>17/10/2017</v>
      </c>
      <c r="T40" s="155" t="str">
        <f t="shared" si="29"/>
        <v>13/12/2019</v>
      </c>
      <c r="U40" s="155" t="str">
        <f t="shared" si="29"/>
        <v>28/05/2021</v>
      </c>
      <c r="V40" s="155" t="str">
        <f t="shared" si="29"/>
        <v>15/03/2016</v>
      </c>
      <c r="W40" s="155" t="str">
        <f t="shared" si="29"/>
        <v>15/09/2016</v>
      </c>
      <c r="X40" s="155" t="str">
        <f t="shared" si="29"/>
        <v>1/11/2019</v>
      </c>
      <c r="Y40" s="155" t="str">
        <f t="shared" si="29"/>
        <v>23/06/2020</v>
      </c>
      <c r="Z40" s="155" t="str">
        <f t="shared" si="29"/>
        <v>8/03/2023</v>
      </c>
      <c r="AA40" s="158" t="str">
        <f t="shared" si="29"/>
        <v>15/05/2013</v>
      </c>
      <c r="AB40" s="155" t="str">
        <f t="shared" si="29"/>
        <v>12/10/2016</v>
      </c>
      <c r="AC40" s="155" t="str">
        <f t="shared" si="29"/>
        <v>6/03/2019</v>
      </c>
      <c r="AD40" s="155" t="str">
        <f t="shared" si="29"/>
        <v>11/02/2020</v>
      </c>
      <c r="AE40" s="155" t="str">
        <f t="shared" si="29"/>
        <v>6/03/2023</v>
      </c>
      <c r="AF40" s="155" t="str">
        <f t="shared" si="29"/>
        <v>15/10/2014</v>
      </c>
      <c r="AG40" s="155" t="str">
        <f t="shared" si="29"/>
        <v>15/11/2013</v>
      </c>
      <c r="AH40" s="155" t="str">
        <f t="shared" si="29"/>
        <v>11/06/2020</v>
      </c>
      <c r="AI40" s="155" t="str">
        <f t="shared" si="29"/>
        <v>15/05/2021</v>
      </c>
      <c r="AJ40" s="155" t="str">
        <f t="shared" si="29"/>
        <v>15/05/2014</v>
      </c>
      <c r="AK40" s="155" t="str">
        <f t="shared" si="29"/>
        <v>13/04/2017</v>
      </c>
      <c r="AL40" s="155" t="str">
        <f t="shared" si="29"/>
        <v>24/05/2018</v>
      </c>
      <c r="AM40" s="155" t="str">
        <f t="shared" si="29"/>
        <v>15/05/2019</v>
      </c>
      <c r="AN40" s="158" t="str">
        <f t="shared" si="29"/>
        <v>27/05/2020</v>
      </c>
      <c r="AO40" s="155" t="str">
        <f t="shared" si="29"/>
        <v>29/03/2013</v>
      </c>
      <c r="AP40" s="155" t="str">
        <f t="shared" si="29"/>
        <v>29/06/2015</v>
      </c>
      <c r="AQ40" s="304" t="str">
        <f t="shared" si="29"/>
        <v>28/09/2017</v>
      </c>
      <c r="AR40" s="304" t="str">
        <f t="shared" si="29"/>
        <v>20/12/2018</v>
      </c>
      <c r="AS40" s="155" t="str">
        <f t="shared" si="29"/>
        <v>15/02/2017</v>
      </c>
      <c r="AT40" s="155" t="str">
        <f t="shared" si="29"/>
        <v>30/11/2018</v>
      </c>
      <c r="AU40" s="155" t="str">
        <f t="shared" si="29"/>
        <v>6/09/2019</v>
      </c>
      <c r="AV40" s="155" t="str">
        <f t="shared" si="29"/>
        <v>12/11/2019</v>
      </c>
      <c r="AW40" s="155" t="str">
        <f t="shared" si="29"/>
        <v>10/06/2020</v>
      </c>
      <c r="AX40" s="155" t="str">
        <f t="shared" ref="AX40" si="30">AX10</f>
        <v>30/06/2022</v>
      </c>
      <c r="AY40" s="155" t="str">
        <f t="shared" si="29"/>
        <v>15/03/2023</v>
      </c>
      <c r="AZ40" s="155" t="str">
        <f t="shared" ref="AZ40" si="31">AZ10</f>
        <v>15/03/2028</v>
      </c>
      <c r="BA40" s="155" t="str">
        <f t="shared" si="29"/>
        <v>22/03/2013</v>
      </c>
      <c r="BB40" s="155" t="str">
        <f t="shared" si="29"/>
        <v>15/06/2015</v>
      </c>
      <c r="BC40" s="155" t="str">
        <f t="shared" si="29"/>
        <v>15/06/2015</v>
      </c>
      <c r="BD40" s="155" t="str">
        <f t="shared" si="29"/>
        <v>22/03/2016</v>
      </c>
      <c r="BE40" s="155" t="str">
        <f t="shared" si="29"/>
        <v>25/10/2019</v>
      </c>
      <c r="BF40" s="155" t="str">
        <f t="shared" ref="BF40" si="32">BF10</f>
        <v>25/03/2022</v>
      </c>
      <c r="BG40" s="155" t="str">
        <f t="shared" si="29"/>
        <v>24/11/2014</v>
      </c>
      <c r="BH40" s="155" t="str">
        <f t="shared" si="29"/>
        <v>11/07/2017</v>
      </c>
      <c r="BI40" s="155" t="str">
        <f t="shared" si="29"/>
        <v>21/04/2014</v>
      </c>
      <c r="BJ40" s="155" t="str">
        <f t="shared" si="29"/>
        <v>10/03/2015</v>
      </c>
      <c r="BK40" s="155" t="str">
        <f t="shared" si="29"/>
        <v>4/03/2016</v>
      </c>
      <c r="BL40" s="155" t="str">
        <f t="shared" si="29"/>
        <v>24/10/2017</v>
      </c>
      <c r="BM40" s="155" t="str">
        <f t="shared" si="29"/>
        <v>25/02/2020</v>
      </c>
      <c r="BN40" s="155" t="str">
        <f t="shared" si="29"/>
        <v>20/10/2021</v>
      </c>
      <c r="BO40" s="155" t="str">
        <f t="shared" si="29"/>
        <v>25/02/2022</v>
      </c>
      <c r="BP40" s="155" t="str">
        <f t="shared" ref="BP40" si="33">BP10</f>
        <v>19/06/2025</v>
      </c>
      <c r="BQ40" s="155" t="str">
        <f t="shared" si="29"/>
        <v>16/03/2015</v>
      </c>
      <c r="BR40" s="155" t="str">
        <f t="shared" si="29"/>
        <v>16/03/2017</v>
      </c>
      <c r="BS40" s="155" t="str">
        <f t="shared" si="29"/>
        <v>6/12/2019</v>
      </c>
      <c r="BT40" s="158" t="str">
        <f t="shared" si="29"/>
        <v>4/10/2021</v>
      </c>
    </row>
    <row r="41" spans="1:72" x14ac:dyDescent="0.25">
      <c r="A41" s="41">
        <f t="shared" ref="A41:A63" si="34">A11</f>
        <v>42219</v>
      </c>
      <c r="B41" s="44" t="str">
        <f>IF(AND(B$39="S/A", B11&gt;0), ((1+B11/200)^2-1)*100, IF(AND(B$39="Qtrly", B11&gt;0), ((1+B11/400)^4-1)*100, ""))</f>
        <v/>
      </c>
      <c r="C41" s="44" t="str">
        <f t="shared" ref="C41:K41" si="35">IF(AND(C$39="S/A", C11&gt;0), ((1+C11/200)^2-1)*100, IF(AND(C$39="Qtrly", C11&gt;0), ((1+C11/400)^4-1)*100, ""))</f>
        <v/>
      </c>
      <c r="D41" s="44" t="str">
        <f t="shared" si="35"/>
        <v/>
      </c>
      <c r="E41" s="44">
        <f>IF(AND(E$39="#N/A Field Not Applicable", E11&gt;0), ((1+E11/200)^2-1)*100, IF(AND(E$39="Qtrly", E11&gt;0), ((1+E11/400)^4-1)*100, ""))</f>
        <v>2.5520782400000108</v>
      </c>
      <c r="F41" s="44"/>
      <c r="G41" s="44">
        <f t="shared" si="35"/>
        <v>2.6017055625000118</v>
      </c>
      <c r="H41" s="44">
        <f t="shared" si="35"/>
        <v>2.6503317225000211</v>
      </c>
      <c r="I41" s="44">
        <f t="shared" si="35"/>
        <v>2.7384960000000014</v>
      </c>
      <c r="J41" s="44">
        <f t="shared" si="35"/>
        <v>2.7932376900000166</v>
      </c>
      <c r="K41" s="47">
        <f t="shared" si="35"/>
        <v>3.0082904900000207</v>
      </c>
      <c r="L41" s="47">
        <f t="shared" ref="L41" si="36">IF(AND(L$39="S/A", L11&gt;0), ((1+L11/200)^2-1)*100, IF(AND(L$39="Qtrly", L11&gt;0), ((1+L11/400)^4-1)*100, ""))</f>
        <v>3.357722250000017</v>
      </c>
      <c r="M41" s="45"/>
      <c r="N41" s="45"/>
      <c r="O41" s="46">
        <f t="shared" ref="O41:O63" si="37">A11</f>
        <v>42219</v>
      </c>
      <c r="P41" s="47">
        <f>IF(AND(P$39="S/A", P11&gt;0), ((1+P11/200)^2-1)*100, IF(AND(P$39="Qtrly", P11&gt;0), ((1+P11/400)^4-1)*100, ""))</f>
        <v>3.4512752099999933</v>
      </c>
      <c r="Q41" s="47">
        <f t="shared" ref="Q41:BT41" si="38">IF(AND(Q$39="S/A", Q11&gt;0), ((1+Q11/200)^2-1)*100, IF(AND(Q$39="Qtrly", Q11&gt;0), ((1+Q11/400)^4-1)*100, ""))</f>
        <v>3.4797562499999879</v>
      </c>
      <c r="R41" s="47">
        <f t="shared" si="38"/>
        <v>3.3353571599999965</v>
      </c>
      <c r="S41" s="47">
        <f t="shared" si="38"/>
        <v>3.3739892899999901</v>
      </c>
      <c r="T41" s="47">
        <f t="shared" si="38"/>
        <v>3.7046906024999826</v>
      </c>
      <c r="U41" s="47">
        <f t="shared" si="38"/>
        <v>3.9971644099999981</v>
      </c>
      <c r="V41" s="47">
        <f t="shared" si="38"/>
        <v>3.5692936100000017</v>
      </c>
      <c r="W41" s="47">
        <f t="shared" si="38"/>
        <v>3.5896484100000015</v>
      </c>
      <c r="X41" s="47">
        <f t="shared" si="38"/>
        <v>4.1583536400000121</v>
      </c>
      <c r="Y41" s="47">
        <f t="shared" si="38"/>
        <v>4.3247746025000033</v>
      </c>
      <c r="Z41" s="47">
        <f t="shared" si="38"/>
        <v>4.8156202024999928</v>
      </c>
      <c r="AA41" s="47" t="str">
        <f t="shared" si="38"/>
        <v/>
      </c>
      <c r="AB41" s="47">
        <f t="shared" si="38"/>
        <v>3.6069515625000159</v>
      </c>
      <c r="AC41" s="47">
        <f t="shared" si="38"/>
        <v>4.016541322499978</v>
      </c>
      <c r="AD41" s="47">
        <f t="shared" si="38"/>
        <v>4.2563523600000153</v>
      </c>
      <c r="AE41" s="47">
        <f t="shared" si="38"/>
        <v>4.851456090000017</v>
      </c>
      <c r="AF41" s="47" t="str">
        <f t="shared" si="38"/>
        <v/>
      </c>
      <c r="AG41" s="47" t="str">
        <f t="shared" si="38"/>
        <v/>
      </c>
      <c r="AH41" s="47">
        <f t="shared" si="38"/>
        <v>4.353375622500022</v>
      </c>
      <c r="AI41" s="47">
        <f t="shared" si="38"/>
        <v>4.4248953224999887</v>
      </c>
      <c r="AJ41" s="47" t="str">
        <f t="shared" si="38"/>
        <v/>
      </c>
      <c r="AK41" s="47">
        <f t="shared" si="38"/>
        <v>3.815720999999983</v>
      </c>
      <c r="AL41" s="47">
        <f t="shared" si="38"/>
        <v>4.02776036000001</v>
      </c>
      <c r="AM41" s="47">
        <f t="shared" si="38"/>
        <v>4.0542193317121056</v>
      </c>
      <c r="AN41" s="47">
        <f t="shared" si="38"/>
        <v>4.4218296900000009</v>
      </c>
      <c r="AO41" s="47" t="str">
        <f t="shared" si="38"/>
        <v/>
      </c>
      <c r="AP41" s="47" t="str">
        <f>IF(AND(AP$39="S/A", AP11&gt;0), ((1+AP11/200)^2-1)*100, IF(AND(AP$39="Qtrly", AP11&gt;0), ((1+AP11/400)^4-1)*100, ""))</f>
        <v/>
      </c>
      <c r="AQ41" s="305">
        <f t="shared" si="38"/>
        <v>3.876099653640086</v>
      </c>
      <c r="AR41" s="305">
        <f t="shared" si="38"/>
        <v>4.1287589224999977</v>
      </c>
      <c r="AS41" s="47">
        <f t="shared" si="38"/>
        <v>3.221536040000017</v>
      </c>
      <c r="AT41" s="47">
        <f t="shared" si="38"/>
        <v>3.4268660100000181</v>
      </c>
      <c r="AU41" s="47">
        <f t="shared" si="38"/>
        <v>3.5489408099999897</v>
      </c>
      <c r="AV41" s="47">
        <f t="shared" si="38"/>
        <v>3.6507248099999945</v>
      </c>
      <c r="AW41" s="47">
        <f t="shared" si="38"/>
        <v>3.7220033599999924</v>
      </c>
      <c r="AX41" s="47">
        <f t="shared" si="38"/>
        <v>4.0644814399999785</v>
      </c>
      <c r="AY41" s="47">
        <f t="shared" si="38"/>
        <v>4.2144931025000165</v>
      </c>
      <c r="AZ41" s="47">
        <f t="shared" ref="AZ41" si="39">IF(AND(AZ$39="S/A", AZ11&gt;0), ((1+AZ11/200)^2-1)*100, IF(AND(AZ$39="Qtrly", AZ11&gt;0), ((1+AZ11/400)^4-1)*100, ""))</f>
        <v>4.8360971024999921</v>
      </c>
      <c r="BA41" s="47" t="str">
        <f t="shared" si="38"/>
        <v/>
      </c>
      <c r="BB41" s="47" t="str">
        <f t="shared" si="38"/>
        <v/>
      </c>
      <c r="BC41" s="47" t="str">
        <f t="shared" si="38"/>
        <v/>
      </c>
      <c r="BD41" s="47">
        <f t="shared" si="38"/>
        <v>3.3882239999999841</v>
      </c>
      <c r="BE41" s="47">
        <f t="shared" si="38"/>
        <v>3.7525588100000284</v>
      </c>
      <c r="BF41" s="47">
        <f t="shared" si="38"/>
        <v>4.2134722500000166</v>
      </c>
      <c r="BG41" s="47" t="str">
        <f t="shared" si="38"/>
        <v/>
      </c>
      <c r="BH41" s="47">
        <f t="shared" si="38"/>
        <v>3.4431384899999751</v>
      </c>
      <c r="BI41" s="47" t="str">
        <f t="shared" si="38"/>
        <v/>
      </c>
      <c r="BJ41" s="47" t="str">
        <f t="shared" si="38"/>
        <v/>
      </c>
      <c r="BK41" s="47">
        <f t="shared" si="38"/>
        <v>3.2266160025000046</v>
      </c>
      <c r="BL41" s="47">
        <f t="shared" si="38"/>
        <v>3.3445062225000211</v>
      </c>
      <c r="BM41" s="47">
        <f t="shared" si="38"/>
        <v>3.7484844900000036</v>
      </c>
      <c r="BN41" s="47">
        <f t="shared" si="38"/>
        <v>4.0083824024999881</v>
      </c>
      <c r="BO41" s="47">
        <f t="shared" si="38"/>
        <v>4.185911122500019</v>
      </c>
      <c r="BP41" s="47">
        <f t="shared" si="38"/>
        <v>4.7593190399999985</v>
      </c>
      <c r="BQ41" s="47" t="str">
        <f t="shared" si="38"/>
        <v/>
      </c>
      <c r="BR41" s="47">
        <f t="shared" si="38"/>
        <v>3.5825240024999871</v>
      </c>
      <c r="BS41" s="47">
        <f t="shared" si="38"/>
        <v>4.0961075625000065</v>
      </c>
      <c r="BT41" s="47">
        <f t="shared" si="38"/>
        <v>4.4637305625000234</v>
      </c>
    </row>
    <row r="42" spans="1:72" x14ac:dyDescent="0.25">
      <c r="A42" s="41">
        <f t="shared" si="34"/>
        <v>42220</v>
      </c>
      <c r="B42" s="44" t="str">
        <f t="shared" ref="B42:K42" si="40">IF(AND(B$39="S/A", B12&gt;0), ((1+B12/200)^2-1)*100, IF(AND(B$39="Qtrly", B12&gt;0), ((1+B12/400)^4-1)*100, ""))</f>
        <v/>
      </c>
      <c r="C42" s="44" t="str">
        <f t="shared" si="40"/>
        <v/>
      </c>
      <c r="D42" s="44" t="str">
        <f t="shared" si="40"/>
        <v/>
      </c>
      <c r="E42" s="44">
        <f t="shared" ref="E42:E61" si="41">IF(AND(E$39="#N/A Field Not Applicable", E12&gt;0), ((1+E12/200)^2-1)*100, IF(AND(E$39="Qtrly", E12&gt;0), ((1+E12/400)^4-1)*100, ""))</f>
        <v>2.5530909225000009</v>
      </c>
      <c r="F42" s="44">
        <f t="shared" ref="F42:F61" si="42">F12</f>
        <v>2.5659999999999998</v>
      </c>
      <c r="G42" s="44">
        <f t="shared" si="40"/>
        <v>2.5854994024999911</v>
      </c>
      <c r="H42" s="44">
        <f t="shared" si="40"/>
        <v>2.6148740100000012</v>
      </c>
      <c r="I42" s="44">
        <f t="shared" si="40"/>
        <v>2.7060633599999884</v>
      </c>
      <c r="J42" s="44">
        <f t="shared" si="40"/>
        <v>2.7577553024999979</v>
      </c>
      <c r="K42" s="47">
        <f t="shared" si="40"/>
        <v>2.9666825625000115</v>
      </c>
      <c r="L42" s="47">
        <f t="shared" ref="L42" si="43">IF(AND(L$39="S/A", L12&gt;0), ((1+L12/200)^2-1)*100, IF(AND(L$39="Qtrly", L12&gt;0), ((1+L12/400)^4-1)*100, ""))</f>
        <v>3.3180767025000169</v>
      </c>
      <c r="M42" s="45"/>
      <c r="N42" s="45"/>
      <c r="O42" s="46">
        <f t="shared" si="37"/>
        <v>42220</v>
      </c>
      <c r="P42" s="47">
        <f t="shared" ref="P42:BT42" si="44">IF(AND(P$39="S/A", P12&gt;0), ((1+P12/200)^2-1)*100, IF(AND(P$39="Qtrly", P12&gt;0), ((1+P12/400)^4-1)*100, ""))</f>
        <v>3.4411043600000246</v>
      </c>
      <c r="Q42" s="47">
        <f t="shared" si="44"/>
        <v>3.468566802500006</v>
      </c>
      <c r="R42" s="47">
        <f t="shared" si="44"/>
        <v>3.3038468225000228</v>
      </c>
      <c r="S42" s="47">
        <f t="shared" si="44"/>
        <v>3.350605822500019</v>
      </c>
      <c r="T42" s="47">
        <f t="shared" si="44"/>
        <v>3.6792332899999947</v>
      </c>
      <c r="U42" s="47">
        <f t="shared" si="44"/>
        <v>3.9675926024999919</v>
      </c>
      <c r="V42" s="47">
        <f t="shared" si="44"/>
        <v>3.5601346024999758</v>
      </c>
      <c r="W42" s="47">
        <f t="shared" si="44"/>
        <v>3.5865950625000087</v>
      </c>
      <c r="X42" s="47">
        <f t="shared" si="44"/>
        <v>4.1399840099999752</v>
      </c>
      <c r="Y42" s="47">
        <f t="shared" si="44"/>
        <v>4.2992412899999888</v>
      </c>
      <c r="Z42" s="47">
        <f t="shared" si="44"/>
        <v>4.7910505624999766</v>
      </c>
      <c r="AA42" s="47" t="str">
        <f t="shared" si="44"/>
        <v/>
      </c>
      <c r="AB42" s="47">
        <f t="shared" si="44"/>
        <v>3.6069515625000159</v>
      </c>
      <c r="AC42" s="47">
        <f t="shared" si="44"/>
        <v>3.992065522499999</v>
      </c>
      <c r="AD42" s="47">
        <f t="shared" si="44"/>
        <v>4.2328693024999975</v>
      </c>
      <c r="AE42" s="47">
        <f t="shared" si="44"/>
        <v>4.8238107224999993</v>
      </c>
      <c r="AF42" s="47" t="str">
        <f t="shared" si="44"/>
        <v/>
      </c>
      <c r="AG42" s="47" t="str">
        <f t="shared" si="44"/>
        <v/>
      </c>
      <c r="AH42" s="47">
        <f t="shared" si="44"/>
        <v>4.3319244900000164</v>
      </c>
      <c r="AI42" s="47">
        <f t="shared" si="44"/>
        <v>4.3962845024999808</v>
      </c>
      <c r="AJ42" s="47" t="str">
        <f t="shared" si="44"/>
        <v/>
      </c>
      <c r="AK42" s="47">
        <f t="shared" si="44"/>
        <v>3.8269292025000068</v>
      </c>
      <c r="AL42" s="47">
        <f t="shared" si="44"/>
        <v>4.0236806399999825</v>
      </c>
      <c r="AM42" s="47">
        <f t="shared" si="44"/>
        <v>4.0408266619170963</v>
      </c>
      <c r="AN42" s="47">
        <f t="shared" si="44"/>
        <v>4.4300048100000211</v>
      </c>
      <c r="AO42" s="47" t="str">
        <f t="shared" si="44"/>
        <v/>
      </c>
      <c r="AP42" s="47" t="str">
        <f t="shared" si="44"/>
        <v/>
      </c>
      <c r="AQ42" s="305">
        <f t="shared" si="44"/>
        <v>3.8534649967204126</v>
      </c>
      <c r="AR42" s="305">
        <f t="shared" si="44"/>
        <v>4.1124326024999824</v>
      </c>
      <c r="AS42" s="47">
        <f t="shared" si="44"/>
        <v>3.215440249999979</v>
      </c>
      <c r="AT42" s="47">
        <f t="shared" si="44"/>
        <v>3.4024596899999926</v>
      </c>
      <c r="AU42" s="47">
        <f t="shared" si="44"/>
        <v>3.5214677024999919</v>
      </c>
      <c r="AV42" s="47">
        <f t="shared" si="44"/>
        <v>3.6232382024999898</v>
      </c>
      <c r="AW42" s="47">
        <f t="shared" si="44"/>
        <v>3.6924707024999837</v>
      </c>
      <c r="AX42" s="47">
        <f t="shared" si="44"/>
        <v>4.0379600099999857</v>
      </c>
      <c r="AY42" s="47">
        <f t="shared" si="44"/>
        <v>4.1808076100000147</v>
      </c>
      <c r="AZ42" s="47">
        <f t="shared" ref="AZ42" si="45">IF(AND(AZ$39="S/A", AZ12&gt;0), ((1+AZ12/200)^2-1)*100, IF(AND(AZ$39="Qtrly", AZ12&gt;0), ((1+AZ12/400)^4-1)*100, ""))</f>
        <v>4.8023112900000164</v>
      </c>
      <c r="BA42" s="47" t="str">
        <f t="shared" si="44"/>
        <v/>
      </c>
      <c r="BB42" s="47" t="str">
        <f t="shared" si="44"/>
        <v/>
      </c>
      <c r="BC42" s="47" t="str">
        <f t="shared" si="44"/>
        <v/>
      </c>
      <c r="BD42" s="47">
        <f t="shared" si="44"/>
        <v>3.3882239999999841</v>
      </c>
      <c r="BE42" s="47">
        <f t="shared" si="44"/>
        <v>3.7260771599999742</v>
      </c>
      <c r="BF42" s="47">
        <f t="shared" si="44"/>
        <v>4.2022432024999778</v>
      </c>
      <c r="BG42" s="47" t="str">
        <f t="shared" si="44"/>
        <v/>
      </c>
      <c r="BH42" s="47">
        <f t="shared" si="44"/>
        <v>3.4258490225000049</v>
      </c>
      <c r="BI42" s="47" t="str">
        <f t="shared" si="44"/>
        <v/>
      </c>
      <c r="BJ42" s="47" t="str">
        <f t="shared" si="44"/>
        <v/>
      </c>
      <c r="BK42" s="47">
        <f t="shared" si="44"/>
        <v>3.2205200625000208</v>
      </c>
      <c r="BL42" s="47">
        <f t="shared" si="44"/>
        <v>3.3241755225000169</v>
      </c>
      <c r="BM42" s="47">
        <f t="shared" si="44"/>
        <v>3.7189480624999716</v>
      </c>
      <c r="BN42" s="47">
        <f t="shared" si="44"/>
        <v>3.9747302399999906</v>
      </c>
      <c r="BO42" s="47">
        <f t="shared" si="44"/>
        <v>4.1532508025000192</v>
      </c>
      <c r="BP42" s="47">
        <f t="shared" si="44"/>
        <v>4.7265689600000105</v>
      </c>
      <c r="BQ42" s="47" t="str">
        <f t="shared" si="44"/>
        <v/>
      </c>
      <c r="BR42" s="47">
        <f t="shared" si="44"/>
        <v>3.5723467025000177</v>
      </c>
      <c r="BS42" s="47">
        <f t="shared" si="44"/>
        <v>4.0706022500000216</v>
      </c>
      <c r="BT42" s="47">
        <f t="shared" si="44"/>
        <v>4.4330705624999966</v>
      </c>
    </row>
    <row r="43" spans="1:72" x14ac:dyDescent="0.25">
      <c r="A43" s="41">
        <f t="shared" si="34"/>
        <v>42221</v>
      </c>
      <c r="B43" s="44" t="str">
        <f t="shared" ref="B43:K43" si="46">IF(AND(B$39="S/A", B13&gt;0), ((1+B13/200)^2-1)*100, IF(AND(B$39="Qtrly", B13&gt;0), ((1+B13/400)^4-1)*100, ""))</f>
        <v/>
      </c>
      <c r="C43" s="44" t="str">
        <f t="shared" si="46"/>
        <v/>
      </c>
      <c r="D43" s="44" t="str">
        <f t="shared" si="46"/>
        <v/>
      </c>
      <c r="E43" s="44">
        <f t="shared" si="41"/>
        <v>2.548027559999988</v>
      </c>
      <c r="F43" s="44">
        <f t="shared" si="42"/>
        <v>2.5649999999999999</v>
      </c>
      <c r="G43" s="44">
        <f t="shared" si="46"/>
        <v>2.6047443599999998</v>
      </c>
      <c r="H43" s="44">
        <f t="shared" si="46"/>
        <v>2.6381741024999794</v>
      </c>
      <c r="I43" s="44">
        <f t="shared" si="46"/>
        <v>2.7263331600000162</v>
      </c>
      <c r="J43" s="44">
        <f t="shared" si="46"/>
        <v>2.7790439999999972</v>
      </c>
      <c r="K43" s="47">
        <f t="shared" si="46"/>
        <v>3.0082904900000207</v>
      </c>
      <c r="L43" s="47">
        <f t="shared" ref="L43" si="47">IF(AND(L$39="S/A", L13&gt;0), ((1+L13/200)^2-1)*100, IF(AND(L$39="Qtrly", L13&gt;0), ((1+L13/400)^4-1)*100, ""))</f>
        <v>3.3689057024999913</v>
      </c>
      <c r="M43" s="45"/>
      <c r="N43" s="45"/>
      <c r="O43" s="46">
        <f t="shared" si="37"/>
        <v>42221</v>
      </c>
      <c r="P43" s="47">
        <f t="shared" ref="P43:BT43" si="48">IF(AND(P$39="S/A", P13&gt;0), ((1+P13/200)^2-1)*100, IF(AND(P$39="Qtrly", P13&gt;0), ((1+P13/400)^4-1)*100, ""))</f>
        <v>3.4878944100000142</v>
      </c>
      <c r="Q43" s="47">
        <f t="shared" si="48"/>
        <v>3.4777217599999855</v>
      </c>
      <c r="R43" s="47">
        <f t="shared" si="48"/>
        <v>3.3180767025000169</v>
      </c>
      <c r="S43" s="47">
        <f t="shared" si="48"/>
        <v>3.3668723024999903</v>
      </c>
      <c r="T43" s="47">
        <f t="shared" si="48"/>
        <v>3.7036722500000119</v>
      </c>
      <c r="U43" s="47">
        <f t="shared" si="48"/>
        <v>3.9971644099999981</v>
      </c>
      <c r="V43" s="47">
        <f t="shared" si="48"/>
        <v>3.5662405625000115</v>
      </c>
      <c r="W43" s="47">
        <f t="shared" si="48"/>
        <v>3.5855772900000193</v>
      </c>
      <c r="X43" s="47">
        <f t="shared" si="48"/>
        <v>4.1573330625000127</v>
      </c>
      <c r="Y43" s="47">
        <f t="shared" si="48"/>
        <v>4.3247746025000033</v>
      </c>
      <c r="Z43" s="47">
        <f t="shared" si="48"/>
        <v>4.8309776900000045</v>
      </c>
      <c r="AA43" s="47" t="str">
        <f t="shared" si="48"/>
        <v/>
      </c>
      <c r="AB43" s="47">
        <f t="shared" si="48"/>
        <v>3.6110231024999884</v>
      </c>
      <c r="AC43" s="47">
        <f t="shared" si="48"/>
        <v>4.0134816900000203</v>
      </c>
      <c r="AD43" s="47">
        <f t="shared" si="48"/>
        <v>4.2543102500000041</v>
      </c>
      <c r="AE43" s="47">
        <f t="shared" si="48"/>
        <v>4.8668162025000239</v>
      </c>
      <c r="AF43" s="47" t="str">
        <f t="shared" si="48"/>
        <v/>
      </c>
      <c r="AG43" s="47" t="str">
        <f t="shared" si="48"/>
        <v/>
      </c>
      <c r="AH43" s="47">
        <f t="shared" si="48"/>
        <v>4.3523540900000102</v>
      </c>
      <c r="AI43" s="47">
        <f t="shared" si="48"/>
        <v>4.4279610000000025</v>
      </c>
      <c r="AJ43" s="47" t="str">
        <f t="shared" si="48"/>
        <v/>
      </c>
      <c r="AK43" s="47">
        <f t="shared" si="48"/>
        <v>3.8126643225000034</v>
      </c>
      <c r="AL43" s="47">
        <f t="shared" si="48"/>
        <v>4.0359200400000184</v>
      </c>
      <c r="AM43" s="47">
        <f t="shared" si="48"/>
        <v>4.0542193317121056</v>
      </c>
      <c r="AN43" s="47">
        <f t="shared" si="48"/>
        <v>4.4463560099999855</v>
      </c>
      <c r="AO43" s="47" t="str">
        <f t="shared" si="48"/>
        <v/>
      </c>
      <c r="AP43" s="47" t="str">
        <f t="shared" si="48"/>
        <v/>
      </c>
      <c r="AQ43" s="305">
        <f t="shared" si="48"/>
        <v>3.8133490143489768</v>
      </c>
      <c r="AR43" s="305">
        <f t="shared" si="48"/>
        <v>4.1256976400000145</v>
      </c>
      <c r="AS43" s="47">
        <f t="shared" si="48"/>
        <v>3.2245840024999861</v>
      </c>
      <c r="AT43" s="47">
        <f t="shared" si="48"/>
        <v>3.4248320399999921</v>
      </c>
      <c r="AU43" s="47">
        <f t="shared" si="48"/>
        <v>3.5469056399999754</v>
      </c>
      <c r="AV43" s="47">
        <f t="shared" si="48"/>
        <v>3.6497067224999791</v>
      </c>
      <c r="AW43" s="47">
        <f t="shared" si="48"/>
        <v>3.7220033599999924</v>
      </c>
      <c r="AX43" s="47">
        <f t="shared" si="48"/>
        <v>4.0787636099999913</v>
      </c>
      <c r="AY43" s="47">
        <f t="shared" si="48"/>
        <v>4.2298064899999765</v>
      </c>
      <c r="AZ43" s="47">
        <f t="shared" ref="AZ43" si="49">IF(AND(AZ$39="S/A", AZ13&gt;0), ((1+AZ13/200)^2-1)*100, IF(AND(AZ$39="Qtrly", AZ13&gt;0), ((1+AZ13/400)^4-1)*100, ""))</f>
        <v>4.8739846400000175</v>
      </c>
      <c r="BA43" s="47" t="str">
        <f t="shared" si="48"/>
        <v/>
      </c>
      <c r="BB43" s="47" t="str">
        <f t="shared" si="48"/>
        <v/>
      </c>
      <c r="BC43" s="47" t="str">
        <f t="shared" si="48"/>
        <v/>
      </c>
      <c r="BD43" s="47">
        <f t="shared" si="48"/>
        <v>3.3872072024999866</v>
      </c>
      <c r="BE43" s="47">
        <f t="shared" si="48"/>
        <v>3.7505216400000041</v>
      </c>
      <c r="BF43" s="47">
        <f t="shared" si="48"/>
        <v>4.2257228099999988</v>
      </c>
      <c r="BG43" s="47" t="str">
        <f t="shared" si="48"/>
        <v/>
      </c>
      <c r="BH43" s="47">
        <f t="shared" si="48"/>
        <v>3.4421214225000218</v>
      </c>
      <c r="BI43" s="47" t="str">
        <f t="shared" si="48"/>
        <v/>
      </c>
      <c r="BJ43" s="47" t="str">
        <f t="shared" si="48"/>
        <v/>
      </c>
      <c r="BK43" s="47">
        <f t="shared" si="48"/>
        <v>3.2276320100000255</v>
      </c>
      <c r="BL43" s="47">
        <f t="shared" si="48"/>
        <v>3.3424730624999954</v>
      </c>
      <c r="BM43" s="47">
        <f t="shared" si="48"/>
        <v>3.7474659224999929</v>
      </c>
      <c r="BN43" s="47">
        <f t="shared" si="48"/>
        <v>4.012461822500013</v>
      </c>
      <c r="BO43" s="47">
        <f t="shared" si="48"/>
        <v>4.1920355025000022</v>
      </c>
      <c r="BP43" s="47">
        <f t="shared" si="48"/>
        <v>4.7971927025000083</v>
      </c>
      <c r="BQ43" s="47" t="str">
        <f t="shared" si="48"/>
        <v/>
      </c>
      <c r="BR43" s="47">
        <f t="shared" si="48"/>
        <v>3.5855772900000193</v>
      </c>
      <c r="BS43" s="47">
        <f t="shared" si="48"/>
        <v>4.0950872900000101</v>
      </c>
      <c r="BT43" s="47">
        <f t="shared" si="48"/>
        <v>4.4667968099999955</v>
      </c>
    </row>
    <row r="44" spans="1:72" x14ac:dyDescent="0.25">
      <c r="A44" s="41">
        <f t="shared" si="34"/>
        <v>42222</v>
      </c>
      <c r="B44" s="44" t="str">
        <f t="shared" ref="B44:K44" si="50">IF(AND(B$39="S/A", B14&gt;0), ((1+B14/200)^2-1)*100, IF(AND(B$39="Qtrly", B14&gt;0), ((1+B14/400)^4-1)*100, ""))</f>
        <v/>
      </c>
      <c r="C44" s="44" t="str">
        <f t="shared" si="50"/>
        <v/>
      </c>
      <c r="D44" s="44" t="str">
        <f t="shared" si="50"/>
        <v/>
      </c>
      <c r="E44" s="44">
        <f t="shared" si="41"/>
        <v>2.5692945224999875</v>
      </c>
      <c r="F44" s="44">
        <f t="shared" si="42"/>
        <v>2.5750000000000002</v>
      </c>
      <c r="G44" s="44">
        <f t="shared" si="50"/>
        <v>2.632095562499992</v>
      </c>
      <c r="H44" s="44">
        <f t="shared" si="50"/>
        <v>2.6705960225000158</v>
      </c>
      <c r="I44" s="44">
        <f t="shared" si="50"/>
        <v>2.7638375625000045</v>
      </c>
      <c r="J44" s="44">
        <f t="shared" si="50"/>
        <v>2.8125021224999935</v>
      </c>
      <c r="K44" s="47">
        <f t="shared" si="50"/>
        <v>3.0529522499999961</v>
      </c>
      <c r="L44" s="47">
        <f t="shared" ref="L44" si="51">IF(AND(L$39="S/A", L14&gt;0), ((1+L14/200)^2-1)*100, IF(AND(L$39="Qtrly", L14&gt;0), ((1+L14/400)^4-1)*100, ""))</f>
        <v>3.4217811224999783</v>
      </c>
      <c r="M44" s="45"/>
      <c r="N44" s="45"/>
      <c r="O44" s="46">
        <f t="shared" si="37"/>
        <v>42222</v>
      </c>
      <c r="P44" s="47">
        <f t="shared" ref="P44:BT44" si="52">IF(AND(P$39="S/A", P14&gt;0), ((1+P14/200)^2-1)*100, IF(AND(P$39="Qtrly", P14&gt;0), ((1+P14/400)^4-1)*100, ""))</f>
        <v>3.4319510225000016</v>
      </c>
      <c r="Q44" s="47">
        <f t="shared" si="52"/>
        <v>3.4838252899999755</v>
      </c>
      <c r="R44" s="47">
        <f t="shared" si="52"/>
        <v>3.3485726024999884</v>
      </c>
      <c r="S44" s="47">
        <f t="shared" si="52"/>
        <v>3.3872072024999866</v>
      </c>
      <c r="T44" s="47">
        <f t="shared" si="52"/>
        <v>3.7413546225000038</v>
      </c>
      <c r="U44" s="47">
        <f t="shared" si="52"/>
        <v>4.0399999999999991</v>
      </c>
      <c r="V44" s="47">
        <f t="shared" si="52"/>
        <v>3.558099322500019</v>
      </c>
      <c r="W44" s="47">
        <f t="shared" si="52"/>
        <v>3.5927018025000201</v>
      </c>
      <c r="X44" s="47">
        <f t="shared" si="52"/>
        <v>4.1940770025000074</v>
      </c>
      <c r="Y44" s="47">
        <f t="shared" si="52"/>
        <v>4.365634402499996</v>
      </c>
      <c r="Z44" s="47">
        <f t="shared" si="52"/>
        <v>4.8668162025000239</v>
      </c>
      <c r="AA44" s="47" t="str">
        <f t="shared" si="52"/>
        <v/>
      </c>
      <c r="AB44" s="47">
        <f t="shared" si="52"/>
        <v>3.5988087225000021</v>
      </c>
      <c r="AC44" s="47">
        <f t="shared" si="52"/>
        <v>4.0451000624999844</v>
      </c>
      <c r="AD44" s="47">
        <f t="shared" si="52"/>
        <v>4.2941350024999991</v>
      </c>
      <c r="AE44" s="47">
        <f t="shared" si="52"/>
        <v>4.9026608399999727</v>
      </c>
      <c r="AF44" s="47" t="str">
        <f t="shared" si="52"/>
        <v/>
      </c>
      <c r="AG44" s="47" t="str">
        <f t="shared" si="52"/>
        <v/>
      </c>
      <c r="AH44" s="47">
        <f t="shared" si="52"/>
        <v>4.3932192900000056</v>
      </c>
      <c r="AI44" s="47">
        <f t="shared" si="52"/>
        <v>4.4708852100000085</v>
      </c>
      <c r="AJ44" s="47" t="str">
        <f t="shared" si="52"/>
        <v/>
      </c>
      <c r="AK44" s="47">
        <f t="shared" si="52"/>
        <v>3.8248913024999887</v>
      </c>
      <c r="AL44" s="47">
        <f t="shared" si="52"/>
        <v>4.0614211025000069</v>
      </c>
      <c r="AM44" s="47">
        <f t="shared" si="52"/>
        <v>4.0882219158225874</v>
      </c>
      <c r="AN44" s="47">
        <f t="shared" si="52"/>
        <v>4.4862174224999718</v>
      </c>
      <c r="AO44" s="47" t="str">
        <f t="shared" si="52"/>
        <v/>
      </c>
      <c r="AP44" s="47" t="str">
        <f t="shared" si="52"/>
        <v/>
      </c>
      <c r="AQ44" s="305">
        <f t="shared" si="52"/>
        <v>3.8339198609436131</v>
      </c>
      <c r="AR44" s="305">
        <f t="shared" si="52"/>
        <v>4.1573330625000127</v>
      </c>
      <c r="AS44" s="47">
        <f t="shared" si="52"/>
        <v>3.2316960900000025</v>
      </c>
      <c r="AT44" s="47">
        <f t="shared" si="52"/>
        <v>3.4543265625000208</v>
      </c>
      <c r="AU44" s="47">
        <f t="shared" si="52"/>
        <v>3.5835417599999975</v>
      </c>
      <c r="AV44" s="47">
        <f t="shared" si="52"/>
        <v>3.6863610224999954</v>
      </c>
      <c r="AW44" s="47">
        <f t="shared" si="52"/>
        <v>3.7617263224999808</v>
      </c>
      <c r="AX44" s="47">
        <f t="shared" si="52"/>
        <v>4.1154936899999939</v>
      </c>
      <c r="AY44" s="47">
        <f t="shared" si="52"/>
        <v>4.2655421024999862</v>
      </c>
      <c r="AZ44" s="47">
        <f t="shared" ref="AZ44" si="53">IF(AND(AZ$39="S/A", AZ14&gt;0), ((1+AZ14/200)^2-1)*100, IF(AND(AZ$39="Qtrly", AZ14&gt;0), ((1+AZ14/400)^4-1)*100, ""))</f>
        <v>4.9057335225000109</v>
      </c>
      <c r="BA44" s="47" t="str">
        <f t="shared" si="52"/>
        <v/>
      </c>
      <c r="BB44" s="47" t="str">
        <f t="shared" si="52"/>
        <v/>
      </c>
      <c r="BC44" s="47" t="str">
        <f t="shared" si="52"/>
        <v/>
      </c>
      <c r="BD44" s="47">
        <f t="shared" si="52"/>
        <v>3.3851736225000151</v>
      </c>
      <c r="BE44" s="47">
        <f t="shared" si="52"/>
        <v>3.7882125224999896</v>
      </c>
      <c r="BF44" s="47">
        <f t="shared" si="52"/>
        <v>4.2624788100000144</v>
      </c>
      <c r="BG44" s="47" t="str">
        <f t="shared" si="52"/>
        <v/>
      </c>
      <c r="BH44" s="47">
        <f t="shared" si="52"/>
        <v>3.4583951024999893</v>
      </c>
      <c r="BI44" s="47" t="str">
        <f t="shared" si="52"/>
        <v/>
      </c>
      <c r="BJ44" s="47" t="str">
        <f t="shared" si="52"/>
        <v/>
      </c>
      <c r="BK44" s="47">
        <f t="shared" si="52"/>
        <v>3.2245840024999861</v>
      </c>
      <c r="BL44" s="47">
        <f t="shared" si="52"/>
        <v>3.3638222400000029</v>
      </c>
      <c r="BM44" s="47">
        <f t="shared" si="52"/>
        <v>3.787193759999985</v>
      </c>
      <c r="BN44" s="47">
        <f t="shared" si="52"/>
        <v>4.0532604225000046</v>
      </c>
      <c r="BO44" s="47">
        <f t="shared" si="52"/>
        <v>4.2318483599999901</v>
      </c>
      <c r="BP44" s="47">
        <f t="shared" si="52"/>
        <v>4.8289299599999946</v>
      </c>
      <c r="BQ44" s="47" t="str">
        <f t="shared" si="52"/>
        <v/>
      </c>
      <c r="BR44" s="47">
        <f t="shared" si="52"/>
        <v>3.5947374224999828</v>
      </c>
      <c r="BS44" s="47">
        <f t="shared" si="52"/>
        <v>4.1338611599999853</v>
      </c>
      <c r="BT44" s="47">
        <f t="shared" si="52"/>
        <v>4.5087067024999872</v>
      </c>
    </row>
    <row r="45" spans="1:72" x14ac:dyDescent="0.25">
      <c r="A45" s="41">
        <f t="shared" si="34"/>
        <v>42223</v>
      </c>
      <c r="B45" s="44" t="str">
        <f t="shared" ref="B45:K45" si="54">IF(AND(B$39="S/A", B15&gt;0), ((1+B15/200)^2-1)*100, IF(AND(B$39="Qtrly", B15&gt;0), ((1+B15/400)^4-1)*100, ""))</f>
        <v/>
      </c>
      <c r="C45" s="44" t="str">
        <f t="shared" si="54"/>
        <v/>
      </c>
      <c r="D45" s="44" t="str">
        <f t="shared" si="54"/>
        <v/>
      </c>
      <c r="E45" s="44">
        <f t="shared" si="41"/>
        <v>2.5601798400000098</v>
      </c>
      <c r="F45" s="44">
        <f t="shared" si="42"/>
        <v>2.5670000000000002</v>
      </c>
      <c r="G45" s="44">
        <f t="shared" si="54"/>
        <v>2.6371610000000212</v>
      </c>
      <c r="H45" s="44">
        <f t="shared" si="54"/>
        <v>2.6685695025000067</v>
      </c>
      <c r="I45" s="44">
        <f t="shared" si="54"/>
        <v>2.7587690000000054</v>
      </c>
      <c r="J45" s="44">
        <f t="shared" si="54"/>
        <v>2.8074323600000062</v>
      </c>
      <c r="K45" s="47">
        <f t="shared" si="54"/>
        <v>3.047876562500007</v>
      </c>
      <c r="L45" s="47">
        <f t="shared" ref="L45" si="55">IF(AND(L$39="S/A", L15&gt;0), ((1+L15/200)^2-1)*100, IF(AND(L$39="Qtrly", L15&gt;0), ((1+L15/400)^4-1)*100, ""))</f>
        <v>3.4268660100000181</v>
      </c>
      <c r="M45" s="45"/>
      <c r="N45" s="45"/>
      <c r="O45" s="46">
        <f t="shared" si="37"/>
        <v>42223</v>
      </c>
      <c r="P45" s="47">
        <f t="shared" ref="P45:BT45" si="56">IF(AND(P$39="S/A", P15&gt;0), ((1+P15/200)^2-1)*100, IF(AND(P$39="Qtrly", P15&gt;0), ((1+P15/400)^4-1)*100, ""))</f>
        <v>3.4136455625000117</v>
      </c>
      <c r="Q45" s="47">
        <f t="shared" si="56"/>
        <v>3.4665324224999905</v>
      </c>
      <c r="R45" s="47">
        <f t="shared" si="56"/>
        <v>3.3150273600000002</v>
      </c>
      <c r="S45" s="47">
        <f t="shared" si="56"/>
        <v>3.3933080625000223</v>
      </c>
      <c r="T45" s="47">
        <f t="shared" si="56"/>
        <v>3.7352435025000075</v>
      </c>
      <c r="U45" s="47">
        <f t="shared" si="56"/>
        <v>4.0308202024999851</v>
      </c>
      <c r="V45" s="47">
        <f t="shared" si="56"/>
        <v>3.5438529225000126</v>
      </c>
      <c r="W45" s="47">
        <f t="shared" si="56"/>
        <v>3.5896484100000015</v>
      </c>
      <c r="X45" s="47">
        <f t="shared" si="56"/>
        <v>4.1889732899999865</v>
      </c>
      <c r="Y45" s="47">
        <f t="shared" si="56"/>
        <v>4.3584833599999984</v>
      </c>
      <c r="Z45" s="47">
        <f t="shared" si="56"/>
        <v>4.8504321225000036</v>
      </c>
      <c r="AA45" s="47" t="str">
        <f t="shared" si="56"/>
        <v/>
      </c>
      <c r="AB45" s="47">
        <f t="shared" si="56"/>
        <v>3.5865950625000087</v>
      </c>
      <c r="AC45" s="47">
        <f t="shared" si="56"/>
        <v>4.0410200025000176</v>
      </c>
      <c r="AD45" s="47">
        <f t="shared" si="56"/>
        <v>4.2880076224999897</v>
      </c>
      <c r="AE45" s="47">
        <f t="shared" si="56"/>
        <v>4.8872981025000151</v>
      </c>
      <c r="AF45" s="47" t="str">
        <f t="shared" si="56"/>
        <v/>
      </c>
      <c r="AG45" s="47" t="str">
        <f t="shared" si="56"/>
        <v/>
      </c>
      <c r="AH45" s="47">
        <f t="shared" si="56"/>
        <v>4.3860673024999963</v>
      </c>
      <c r="AI45" s="47">
        <f t="shared" si="56"/>
        <v>4.4616864224999997</v>
      </c>
      <c r="AJ45" s="47" t="str">
        <f t="shared" si="56"/>
        <v/>
      </c>
      <c r="AK45" s="47">
        <f t="shared" si="56"/>
        <v>3.820815562500024</v>
      </c>
      <c r="AL45" s="47">
        <f t="shared" si="56"/>
        <v>4.0573407224999913</v>
      </c>
      <c r="AM45" s="47">
        <f t="shared" si="56"/>
        <v>4.0830694735486839</v>
      </c>
      <c r="AN45" s="47">
        <f t="shared" si="56"/>
        <v>4.4800844024999842</v>
      </c>
      <c r="AO45" s="47" t="str">
        <f t="shared" si="56"/>
        <v/>
      </c>
      <c r="AP45" s="47" t="str">
        <f t="shared" si="56"/>
        <v/>
      </c>
      <c r="AQ45" s="305">
        <f t="shared" si="56"/>
        <v>3.8318626387255694</v>
      </c>
      <c r="AR45" s="305">
        <f t="shared" si="56"/>
        <v>4.1522302500000219</v>
      </c>
      <c r="AS45" s="47">
        <f t="shared" si="56"/>
        <v>3.2225520224999915</v>
      </c>
      <c r="AT45" s="47">
        <f t="shared" si="56"/>
        <v>3.4451726399999938</v>
      </c>
      <c r="AU45" s="47">
        <f t="shared" si="56"/>
        <v>3.5733644099999795</v>
      </c>
      <c r="AV45" s="47">
        <f t="shared" si="56"/>
        <v>3.6751604100000224</v>
      </c>
      <c r="AW45" s="47">
        <f t="shared" si="56"/>
        <v>3.7484844900000036</v>
      </c>
      <c r="AX45" s="47">
        <f t="shared" si="56"/>
        <v>4.0950872900000101</v>
      </c>
      <c r="AY45" s="47">
        <f t="shared" si="56"/>
        <v>4.2451210024999853</v>
      </c>
      <c r="AZ45" s="47">
        <f t="shared" ref="AZ45" si="57">IF(AND(AZ$39="S/A", AZ15&gt;0), ((1+AZ15/200)^2-1)*100, IF(AND(AZ$39="Qtrly", AZ15&gt;0), ((1+AZ15/400)^4-1)*100, ""))</f>
        <v>4.880129210000006</v>
      </c>
      <c r="BA45" s="47" t="str">
        <f t="shared" si="56"/>
        <v/>
      </c>
      <c r="BB45" s="47" t="str">
        <f t="shared" si="56"/>
        <v/>
      </c>
      <c r="BC45" s="47" t="str">
        <f t="shared" si="56"/>
        <v/>
      </c>
      <c r="BD45" s="47">
        <f t="shared" si="56"/>
        <v>3.3739892899999901</v>
      </c>
      <c r="BE45" s="47">
        <f t="shared" si="56"/>
        <v>3.779043840000007</v>
      </c>
      <c r="BF45" s="47">
        <f t="shared" si="56"/>
        <v>4.250226090000031</v>
      </c>
      <c r="BG45" s="47" t="str">
        <f t="shared" si="56"/>
        <v/>
      </c>
      <c r="BH45" s="47">
        <f t="shared" si="56"/>
        <v>3.456360822499982</v>
      </c>
      <c r="BI45" s="47" t="str">
        <f t="shared" si="56"/>
        <v/>
      </c>
      <c r="BJ45" s="47" t="str">
        <f t="shared" si="56"/>
        <v/>
      </c>
      <c r="BK45" s="47">
        <f t="shared" si="56"/>
        <v>3.2327121225000033</v>
      </c>
      <c r="BL45" s="47">
        <f t="shared" si="56"/>
        <v>3.3851736225000151</v>
      </c>
      <c r="BM45" s="47">
        <f t="shared" si="56"/>
        <v>3.787193759999985</v>
      </c>
      <c r="BN45" s="47">
        <f t="shared" si="56"/>
        <v>4.0593809024999983</v>
      </c>
      <c r="BO45" s="47">
        <f t="shared" si="56"/>
        <v>4.2298064899999765</v>
      </c>
      <c r="BP45" s="47">
        <f t="shared" si="56"/>
        <v>4.8207392399999938</v>
      </c>
      <c r="BQ45" s="47" t="str">
        <f t="shared" si="56"/>
        <v/>
      </c>
      <c r="BR45" s="47">
        <f t="shared" si="56"/>
        <v>3.5916840000000061</v>
      </c>
      <c r="BS45" s="47">
        <f t="shared" si="56"/>
        <v>4.127738489999988</v>
      </c>
      <c r="BT45" s="47">
        <f t="shared" si="56"/>
        <v>4.49746176000001</v>
      </c>
    </row>
    <row r="46" spans="1:72" x14ac:dyDescent="0.25">
      <c r="A46" s="41">
        <f t="shared" si="34"/>
        <v>42226</v>
      </c>
      <c r="B46" s="44" t="str">
        <f t="shared" ref="B46:K46" si="58">IF(AND(B$39="S/A", B16&gt;0), ((1+B16/200)^2-1)*100, IF(AND(B$39="Qtrly", B16&gt;0), ((1+B16/400)^4-1)*100, ""))</f>
        <v/>
      </c>
      <c r="C46" s="44" t="str">
        <f t="shared" si="58"/>
        <v/>
      </c>
      <c r="D46" s="44" t="str">
        <f t="shared" si="58"/>
        <v/>
      </c>
      <c r="E46" s="44">
        <f t="shared" si="41"/>
        <v>2.5571417024999876</v>
      </c>
      <c r="F46" s="44">
        <f t="shared" si="42"/>
        <v>2.5649999999999999</v>
      </c>
      <c r="G46" s="44">
        <f t="shared" si="58"/>
        <v>2.643239690000021</v>
      </c>
      <c r="H46" s="44">
        <f t="shared" si="58"/>
        <v>2.6746491224999946</v>
      </c>
      <c r="I46" s="44">
        <f t="shared" si="58"/>
        <v>2.7587690000000054</v>
      </c>
      <c r="J46" s="44">
        <f t="shared" si="58"/>
        <v>2.7983071024999973</v>
      </c>
      <c r="K46" s="47">
        <f t="shared" si="58"/>
        <v>3.0275750625000208</v>
      </c>
      <c r="L46" s="47">
        <f t="shared" ref="L46" si="59">IF(AND(L$39="S/A", L16&gt;0), ((1+L16/200)^2-1)*100, IF(AND(L$39="Qtrly", L16&gt;0), ((1+L16/400)^4-1)*100, ""))</f>
        <v>3.4065272100000099</v>
      </c>
      <c r="M46" s="45"/>
      <c r="N46" s="45"/>
      <c r="O46" s="46">
        <f t="shared" si="37"/>
        <v>42226</v>
      </c>
      <c r="P46" s="47">
        <f t="shared" ref="P46:BT46" si="60">IF(AND(P$39="S/A", P16&gt;0), ((1+P16/200)^2-1)*100, IF(AND(P$39="Qtrly", P16&gt;0), ((1+P16/400)^4-1)*100, ""))</f>
        <v>3.4461897224999927</v>
      </c>
      <c r="Q46" s="47">
        <f t="shared" si="60"/>
        <v>3.4604294024999982</v>
      </c>
      <c r="R46" s="47">
        <f t="shared" si="60"/>
        <v>3.3079124024999906</v>
      </c>
      <c r="S46" s="47">
        <f t="shared" si="60"/>
        <v>3.3912744225000013</v>
      </c>
      <c r="T46" s="47">
        <f t="shared" si="60"/>
        <v>3.7209849224999925</v>
      </c>
      <c r="U46" s="47">
        <f t="shared" si="60"/>
        <v>4.0247005624999943</v>
      </c>
      <c r="V46" s="47">
        <f t="shared" si="60"/>
        <v>3.5499584025000086</v>
      </c>
      <c r="W46" s="47">
        <f t="shared" si="60"/>
        <v>3.5896484100000015</v>
      </c>
      <c r="X46" s="47">
        <f t="shared" si="60"/>
        <v>4.1746835599999699</v>
      </c>
      <c r="Y46" s="47">
        <f t="shared" si="60"/>
        <v>4.3390746225000054</v>
      </c>
      <c r="Z46" s="47">
        <f t="shared" si="60"/>
        <v>4.8176678025000141</v>
      </c>
      <c r="AA46" s="47" t="str">
        <f t="shared" si="60"/>
        <v/>
      </c>
      <c r="AB46" s="47">
        <f t="shared" si="60"/>
        <v>3.6089873224999902</v>
      </c>
      <c r="AC46" s="47">
        <f t="shared" si="60"/>
        <v>4.0308202024999851</v>
      </c>
      <c r="AD46" s="47">
        <f t="shared" si="60"/>
        <v>4.2737111024999885</v>
      </c>
      <c r="AE46" s="47">
        <f t="shared" si="60"/>
        <v>4.8575999999999953</v>
      </c>
      <c r="AF46" s="47" t="str">
        <f t="shared" si="60"/>
        <v/>
      </c>
      <c r="AG46" s="47" t="str">
        <f t="shared" si="60"/>
        <v/>
      </c>
      <c r="AH46" s="47">
        <f t="shared" si="60"/>
        <v>4.3707424399999972</v>
      </c>
      <c r="AI46" s="47">
        <f t="shared" si="60"/>
        <v>4.4402241600000059</v>
      </c>
      <c r="AJ46" s="47" t="str">
        <f t="shared" si="60"/>
        <v/>
      </c>
      <c r="AK46" s="47">
        <f t="shared" si="60"/>
        <v>3.8177588099999937</v>
      </c>
      <c r="AL46" s="47">
        <f t="shared" si="60"/>
        <v>4.0491802025000245</v>
      </c>
      <c r="AM46" s="47">
        <f t="shared" si="60"/>
        <v>4.0717347738787879</v>
      </c>
      <c r="AN46" s="47">
        <f t="shared" si="60"/>
        <v>4.4616864224999997</v>
      </c>
      <c r="AO46" s="47" t="str">
        <f t="shared" si="60"/>
        <v/>
      </c>
      <c r="AP46" s="47" t="str">
        <f t="shared" si="60"/>
        <v/>
      </c>
      <c r="AQ46" s="305">
        <f t="shared" si="60"/>
        <v>3.8287768627160768</v>
      </c>
      <c r="AR46" s="305">
        <f t="shared" si="60"/>
        <v>4.1716216024999975</v>
      </c>
      <c r="AS46" s="47">
        <f t="shared" si="60"/>
        <v>3.2184881225000073</v>
      </c>
      <c r="AT46" s="47">
        <f t="shared" si="60"/>
        <v>3.4370361599999955</v>
      </c>
      <c r="AU46" s="47">
        <f t="shared" si="60"/>
        <v>3.5601346024999758</v>
      </c>
      <c r="AV46" s="47">
        <f t="shared" si="60"/>
        <v>3.6629422499999675</v>
      </c>
      <c r="AW46" s="47">
        <f t="shared" si="60"/>
        <v>3.7311695225000108</v>
      </c>
      <c r="AX46" s="47">
        <f t="shared" si="60"/>
        <v>4.0665216899999912</v>
      </c>
      <c r="AY46" s="47">
        <f t="shared" si="60"/>
        <v>4.2134722500000166</v>
      </c>
      <c r="AZ46" s="47">
        <f t="shared" ref="AZ46" si="61">IF(AND(AZ$39="S/A", AZ16&gt;0), ((1+AZ16/200)^2-1)*100, IF(AND(AZ$39="Qtrly", AZ16&gt;0), ((1+AZ16/400)^4-1)*100, ""))</f>
        <v>4.8422405624999998</v>
      </c>
      <c r="BA46" s="47" t="str">
        <f t="shared" si="60"/>
        <v/>
      </c>
      <c r="BB46" s="47" t="str">
        <f t="shared" si="60"/>
        <v/>
      </c>
      <c r="BC46" s="47" t="str">
        <f t="shared" si="60"/>
        <v/>
      </c>
      <c r="BD46" s="47">
        <f t="shared" si="60"/>
        <v>3.3790730025000215</v>
      </c>
      <c r="BE46" s="47">
        <f t="shared" si="60"/>
        <v>3.7658009025000272</v>
      </c>
      <c r="BF46" s="47">
        <f t="shared" si="60"/>
        <v>4.2216392100000055</v>
      </c>
      <c r="BG46" s="47" t="str">
        <f t="shared" si="60"/>
        <v/>
      </c>
      <c r="BH46" s="47">
        <f t="shared" si="60"/>
        <v>3.456360822499982</v>
      </c>
      <c r="BI46" s="47" t="str">
        <f t="shared" si="60"/>
        <v/>
      </c>
      <c r="BJ46" s="47" t="str">
        <f t="shared" si="60"/>
        <v/>
      </c>
      <c r="BK46" s="47">
        <f t="shared" si="60"/>
        <v>3.2276320100000255</v>
      </c>
      <c r="BL46" s="47">
        <f t="shared" si="60"/>
        <v>3.3770395025000122</v>
      </c>
      <c r="BM46" s="47">
        <f t="shared" si="60"/>
        <v>3.7678382224999751</v>
      </c>
      <c r="BN46" s="47">
        <f t="shared" si="60"/>
        <v>4.0338800900000082</v>
      </c>
      <c r="BO46" s="47">
        <f t="shared" si="60"/>
        <v>4.2002016225000105</v>
      </c>
      <c r="BP46" s="47">
        <f t="shared" si="60"/>
        <v>4.775696000000007</v>
      </c>
      <c r="BQ46" s="47" t="str">
        <f t="shared" si="60"/>
        <v/>
      </c>
      <c r="BR46" s="47">
        <f t="shared" si="60"/>
        <v>3.5855772900000193</v>
      </c>
      <c r="BS46" s="47">
        <f t="shared" si="60"/>
        <v>4.1134529599999858</v>
      </c>
      <c r="BT46" s="47">
        <f t="shared" si="60"/>
        <v>4.4708852100000085</v>
      </c>
    </row>
    <row r="47" spans="1:72" x14ac:dyDescent="0.25">
      <c r="A47" s="41">
        <f t="shared" si="34"/>
        <v>42227</v>
      </c>
      <c r="B47" s="44" t="str">
        <f t="shared" ref="B47:K47" si="62">IF(AND(B$39="S/A", B17&gt;0), ((1+B17/200)^2-1)*100, IF(AND(B$39="Qtrly", B17&gt;0), ((1+B17/400)^4-1)*100, ""))</f>
        <v/>
      </c>
      <c r="C47" s="44" t="str">
        <f t="shared" si="62"/>
        <v/>
      </c>
      <c r="D47" s="44" t="str">
        <f t="shared" si="62"/>
        <v/>
      </c>
      <c r="E47" s="44">
        <f t="shared" si="41"/>
        <v>2.5470149025000222</v>
      </c>
      <c r="F47" s="44">
        <f t="shared" si="42"/>
        <v>2.5550000000000002</v>
      </c>
      <c r="G47" s="44">
        <f t="shared" si="62"/>
        <v>2.6239911224999801</v>
      </c>
      <c r="H47" s="44">
        <f t="shared" si="62"/>
        <v>2.665529759999985</v>
      </c>
      <c r="I47" s="44">
        <f t="shared" si="62"/>
        <v>2.7466049600000098</v>
      </c>
      <c r="J47" s="44">
        <f t="shared" si="62"/>
        <v>2.7881684025000242</v>
      </c>
      <c r="K47" s="47">
        <f t="shared" si="62"/>
        <v>3.0235150024999768</v>
      </c>
      <c r="L47" s="47">
        <f t="shared" ref="L47" si="63">IF(AND(L$39="S/A", L17&gt;0), ((1+L17/200)^2-1)*100, IF(AND(L$39="Qtrly", L17&gt;0), ((1+L17/400)^4-1)*100, ""))</f>
        <v>3.3983922500000041</v>
      </c>
      <c r="M47" s="45"/>
      <c r="N47" s="45"/>
      <c r="O47" s="46">
        <f t="shared" si="37"/>
        <v>42227</v>
      </c>
      <c r="P47" s="47">
        <f t="shared" ref="P47:BT47" si="64">IF(AND(P$39="S/A", P17&gt;0), ((1+P17/200)^2-1)*100, IF(AND(P$39="Qtrly", P17&gt;0), ((1+P17/400)^4-1)*100, ""))</f>
        <v>3.4085609999999766</v>
      </c>
      <c r="Q47" s="47">
        <f t="shared" si="64"/>
        <v>3.4553436900000234</v>
      </c>
      <c r="R47" s="47">
        <f t="shared" si="64"/>
        <v>3.364838922500013</v>
      </c>
      <c r="S47" s="47">
        <f t="shared" si="64"/>
        <v>3.364838922500013</v>
      </c>
      <c r="T47" s="47">
        <f t="shared" si="64"/>
        <v>3.7158928099999988</v>
      </c>
      <c r="U47" s="47">
        <f t="shared" si="64"/>
        <v>4.004303062499992</v>
      </c>
      <c r="V47" s="47">
        <f t="shared" si="64"/>
        <v>3.5275725224999999</v>
      </c>
      <c r="W47" s="47">
        <f t="shared" si="64"/>
        <v>3.5540288224999772</v>
      </c>
      <c r="X47" s="47">
        <f t="shared" si="64"/>
        <v>4.1695803224999883</v>
      </c>
      <c r="Y47" s="47">
        <f t="shared" si="64"/>
        <v>4.3370317024999938</v>
      </c>
      <c r="Z47" s="47">
        <f t="shared" si="64"/>
        <v>4.8207392399999938</v>
      </c>
      <c r="AA47" s="47" t="str">
        <f t="shared" si="64"/>
        <v/>
      </c>
      <c r="AB47" s="47">
        <f t="shared" si="64"/>
        <v>3.5753998399999931</v>
      </c>
      <c r="AC47" s="47">
        <f t="shared" si="64"/>
        <v>4.0216408100000267</v>
      </c>
      <c r="AD47" s="47">
        <f t="shared" si="64"/>
        <v>4.2675843225000065</v>
      </c>
      <c r="AE47" s="47">
        <f t="shared" si="64"/>
        <v>4.8575999999999953</v>
      </c>
      <c r="AF47" s="47" t="str">
        <f t="shared" si="64"/>
        <v/>
      </c>
      <c r="AG47" s="47" t="str">
        <f t="shared" si="64"/>
        <v/>
      </c>
      <c r="AH47" s="47">
        <f t="shared" si="64"/>
        <v>4.3584833599999984</v>
      </c>
      <c r="AI47" s="47">
        <f t="shared" si="64"/>
        <v>4.4351144224999972</v>
      </c>
      <c r="AJ47" s="47" t="str">
        <f t="shared" si="64"/>
        <v/>
      </c>
      <c r="AK47" s="47">
        <f t="shared" si="64"/>
        <v>3.7933064100000191</v>
      </c>
      <c r="AL47" s="47">
        <f t="shared" si="64"/>
        <v>4.0399999999999991</v>
      </c>
      <c r="AM47" s="47">
        <f t="shared" si="64"/>
        <v>4.0655526006351472</v>
      </c>
      <c r="AN47" s="47">
        <f t="shared" si="64"/>
        <v>4.4575982025000238</v>
      </c>
      <c r="AO47" s="47" t="str">
        <f t="shared" si="64"/>
        <v/>
      </c>
      <c r="AP47" s="47" t="str">
        <f t="shared" si="64"/>
        <v/>
      </c>
      <c r="AQ47" s="305">
        <f t="shared" si="64"/>
        <v>3.8143774840803557</v>
      </c>
      <c r="AR47" s="305">
        <f t="shared" si="64"/>
        <v>4.1410045024999897</v>
      </c>
      <c r="AS47" s="47">
        <f t="shared" si="64"/>
        <v>3.190043062499992</v>
      </c>
      <c r="AT47" s="47">
        <f t="shared" si="64"/>
        <v>3.4268660100000181</v>
      </c>
      <c r="AU47" s="47">
        <f t="shared" si="64"/>
        <v>3.5550464399999981</v>
      </c>
      <c r="AV47" s="47">
        <f t="shared" si="64"/>
        <v>3.6568334399999847</v>
      </c>
      <c r="AW47" s="47">
        <f t="shared" si="64"/>
        <v>3.7291325625000038</v>
      </c>
      <c r="AX47" s="47">
        <f t="shared" si="64"/>
        <v>4.0665216899999912</v>
      </c>
      <c r="AY47" s="47">
        <f t="shared" si="64"/>
        <v>4.2155139600000169</v>
      </c>
      <c r="AZ47" s="47">
        <f t="shared" ref="AZ47" si="65">IF(AND(AZ$39="S/A", AZ17&gt;0), ((1+AZ17/200)^2-1)*100, IF(AND(AZ$39="Qtrly", AZ17&gt;0), ((1+AZ17/400)^4-1)*100, ""))</f>
        <v>4.8524800625000086</v>
      </c>
      <c r="BA47" s="47" t="str">
        <f t="shared" si="64"/>
        <v/>
      </c>
      <c r="BB47" s="47" t="str">
        <f t="shared" si="64"/>
        <v/>
      </c>
      <c r="BC47" s="47" t="str">
        <f t="shared" si="64"/>
        <v/>
      </c>
      <c r="BD47" s="47">
        <f t="shared" si="64"/>
        <v>3.3556889600000028</v>
      </c>
      <c r="BE47" s="47">
        <f t="shared" si="64"/>
        <v>3.7596890624999713</v>
      </c>
      <c r="BF47" s="47">
        <f t="shared" si="64"/>
        <v>4.2216392100000055</v>
      </c>
      <c r="BG47" s="47" t="str">
        <f t="shared" si="64"/>
        <v/>
      </c>
      <c r="BH47" s="47">
        <f t="shared" si="64"/>
        <v>3.4360191224999781</v>
      </c>
      <c r="BI47" s="47" t="str">
        <f t="shared" si="64"/>
        <v/>
      </c>
      <c r="BJ47" s="47" t="str">
        <f t="shared" si="64"/>
        <v/>
      </c>
      <c r="BK47" s="47">
        <f t="shared" si="64"/>
        <v>3.202233322499981</v>
      </c>
      <c r="BL47" s="47">
        <f t="shared" si="64"/>
        <v>3.3597555599999884</v>
      </c>
      <c r="BM47" s="47">
        <f t="shared" si="64"/>
        <v>3.7617263224999808</v>
      </c>
      <c r="BN47" s="47">
        <f t="shared" si="64"/>
        <v>4.029800249999993</v>
      </c>
      <c r="BO47" s="47">
        <f t="shared" si="64"/>
        <v>4.1991808399999941</v>
      </c>
      <c r="BP47" s="47">
        <f t="shared" si="64"/>
        <v>4.7920742399999883</v>
      </c>
      <c r="BQ47" s="47" t="str">
        <f t="shared" si="64"/>
        <v/>
      </c>
      <c r="BR47" s="47">
        <f t="shared" si="64"/>
        <v>3.5601346024999758</v>
      </c>
      <c r="BS47" s="47">
        <f t="shared" si="64"/>
        <v>4.1083512224999952</v>
      </c>
      <c r="BT47" s="47">
        <f t="shared" si="64"/>
        <v>4.4708852100000085</v>
      </c>
    </row>
    <row r="48" spans="1:72" x14ac:dyDescent="0.25">
      <c r="A48" s="41">
        <f t="shared" si="34"/>
        <v>42228</v>
      </c>
      <c r="B48" s="44" t="str">
        <f t="shared" ref="B48:K48" si="66">IF(AND(B$39="S/A", B18&gt;0), ((1+B18/200)^2-1)*100, IF(AND(B$39="Qtrly", B18&gt;0), ((1+B18/400)^4-1)*100, ""))</f>
        <v/>
      </c>
      <c r="C48" s="44" t="str">
        <f t="shared" si="66"/>
        <v/>
      </c>
      <c r="D48" s="44" t="str">
        <f t="shared" si="66"/>
        <v/>
      </c>
      <c r="E48" s="44">
        <f t="shared" si="41"/>
        <v>2.5449896025000029</v>
      </c>
      <c r="F48" s="44">
        <f t="shared" si="42"/>
        <v>2.5449999999999999</v>
      </c>
      <c r="G48" s="44">
        <f t="shared" si="66"/>
        <v>2.5804352400000008</v>
      </c>
      <c r="H48" s="44">
        <f t="shared" si="66"/>
        <v>2.6148740100000012</v>
      </c>
      <c r="I48" s="44">
        <f t="shared" si="66"/>
        <v>2.6837688900000156</v>
      </c>
      <c r="J48" s="44">
        <f t="shared" si="66"/>
        <v>2.7172115025000165</v>
      </c>
      <c r="K48" s="47">
        <f t="shared" si="66"/>
        <v>2.9463890625000211</v>
      </c>
      <c r="L48" s="47">
        <f t="shared" ref="L48" si="67">IF(AND(L$39="S/A", L18&gt;0), ((1+L18/200)^2-1)*100, IF(AND(L$39="Qtrly", L18&gt;0), ((1+L18/400)^4-1)*100, ""))</f>
        <v>3.3129944899999986</v>
      </c>
      <c r="M48" s="45"/>
      <c r="N48" s="45"/>
      <c r="O48" s="46">
        <f t="shared" si="37"/>
        <v>42228</v>
      </c>
      <c r="P48" s="47">
        <f t="shared" ref="P48:BT48" si="68">IF(AND(P$39="S/A", P18&gt;0), ((1+P18/200)^2-1)*100, IF(AND(P$39="Qtrly", P18&gt;0), ((1+P18/400)^4-1)*100, ""))</f>
        <v>3.4461897224999927</v>
      </c>
      <c r="Q48" s="47">
        <f t="shared" si="68"/>
        <v>3.4461897224999927</v>
      </c>
      <c r="R48" s="47">
        <f t="shared" si="68"/>
        <v>3.2916505624999814</v>
      </c>
      <c r="S48" s="47">
        <f t="shared" si="68"/>
        <v>3.3333240899999783</v>
      </c>
      <c r="T48" s="47">
        <f t="shared" si="68"/>
        <v>3.6700694224999886</v>
      </c>
      <c r="U48" s="47">
        <f t="shared" si="68"/>
        <v>3.9472007024999867</v>
      </c>
      <c r="V48" s="47">
        <f t="shared" si="68"/>
        <v>3.5357125625000041</v>
      </c>
      <c r="W48" s="47">
        <f t="shared" si="68"/>
        <v>3.5408002499999869</v>
      </c>
      <c r="X48" s="47">
        <f t="shared" si="68"/>
        <v>4.1236568099999982</v>
      </c>
      <c r="Y48" s="47">
        <f t="shared" si="68"/>
        <v>4.2869864099999822</v>
      </c>
      <c r="Z48" s="47">
        <f t="shared" si="68"/>
        <v>4.7480606225000166</v>
      </c>
      <c r="AA48" s="47" t="str">
        <f t="shared" si="68"/>
        <v/>
      </c>
      <c r="AB48" s="47">
        <f t="shared" si="68"/>
        <v>3.5865950625000087</v>
      </c>
      <c r="AC48" s="47">
        <f t="shared" si="68"/>
        <v>3.9798287025000212</v>
      </c>
      <c r="AD48" s="47">
        <f t="shared" si="68"/>
        <v>4.2195974400000003</v>
      </c>
      <c r="AE48" s="47">
        <f t="shared" si="68"/>
        <v>4.7859322499999912</v>
      </c>
      <c r="AF48" s="47" t="str">
        <f t="shared" si="68"/>
        <v/>
      </c>
      <c r="AG48" s="47" t="str">
        <f t="shared" si="68"/>
        <v/>
      </c>
      <c r="AH48" s="47">
        <f t="shared" si="68"/>
        <v>4.312518222500028</v>
      </c>
      <c r="AI48" s="47">
        <f t="shared" si="68"/>
        <v>4.3789155600000074</v>
      </c>
      <c r="AJ48" s="47" t="str">
        <f t="shared" si="68"/>
        <v/>
      </c>
      <c r="AK48" s="47">
        <f t="shared" si="68"/>
        <v>3.7637636025000143</v>
      </c>
      <c r="AL48" s="47">
        <f t="shared" si="68"/>
        <v>4.0022634224999853</v>
      </c>
      <c r="AM48" s="47">
        <f t="shared" si="68"/>
        <v>4.0222850996186388</v>
      </c>
      <c r="AN48" s="47">
        <f t="shared" si="68"/>
        <v>4.4095676100000203</v>
      </c>
      <c r="AO48" s="47" t="str">
        <f t="shared" si="68"/>
        <v/>
      </c>
      <c r="AP48" s="47" t="str">
        <f t="shared" si="68"/>
        <v/>
      </c>
      <c r="AQ48" s="305">
        <f t="shared" si="68"/>
        <v>3.7794137999583421</v>
      </c>
      <c r="AR48" s="305">
        <f t="shared" si="68"/>
        <v>4.094067022499992</v>
      </c>
      <c r="AS48" s="47">
        <f t="shared" si="68"/>
        <v>3.1910588899999981</v>
      </c>
      <c r="AT48" s="47">
        <f t="shared" si="68"/>
        <v>3.3872072024999866</v>
      </c>
      <c r="AU48" s="47">
        <f t="shared" si="68"/>
        <v>3.5102760000000233</v>
      </c>
      <c r="AV48" s="47">
        <f t="shared" si="68"/>
        <v>3.6120410000000103</v>
      </c>
      <c r="AW48" s="47">
        <f t="shared" si="68"/>
        <v>3.6792332899999947</v>
      </c>
      <c r="AX48" s="47">
        <f t="shared" si="68"/>
        <v>3.9992040000000006</v>
      </c>
      <c r="AY48" s="47">
        <f t="shared" si="68"/>
        <v>4.1430455024999979</v>
      </c>
      <c r="AZ48" s="47">
        <f t="shared" ref="AZ48" si="69">IF(AND(AZ$39="S/A", AZ18&gt;0), ((1+AZ18/200)^2-1)*100, IF(AND(AZ$39="Qtrly", AZ18&gt;0), ((1+AZ18/400)^4-1)*100, ""))</f>
        <v>4.7716016399999894</v>
      </c>
      <c r="BA48" s="47" t="str">
        <f t="shared" si="68"/>
        <v/>
      </c>
      <c r="BB48" s="47" t="str">
        <f t="shared" si="68"/>
        <v/>
      </c>
      <c r="BC48" s="47" t="str">
        <f t="shared" si="68"/>
        <v/>
      </c>
      <c r="BD48" s="47">
        <f t="shared" si="68"/>
        <v>3.357722250000017</v>
      </c>
      <c r="BE48" s="47">
        <f t="shared" si="68"/>
        <v>3.7148744025000013</v>
      </c>
      <c r="BF48" s="47">
        <f t="shared" si="68"/>
        <v>4.1563124899999915</v>
      </c>
      <c r="BG48" s="47" t="str">
        <f t="shared" si="68"/>
        <v/>
      </c>
      <c r="BH48" s="47">
        <f t="shared" si="68"/>
        <v>3.4105948099999894</v>
      </c>
      <c r="BI48" s="47" t="str">
        <f t="shared" si="68"/>
        <v/>
      </c>
      <c r="BJ48" s="47" t="str">
        <f t="shared" si="68"/>
        <v/>
      </c>
      <c r="BK48" s="47">
        <f t="shared" si="68"/>
        <v>3.2073128100000181</v>
      </c>
      <c r="BL48" s="47">
        <f t="shared" si="68"/>
        <v>3.3302745225000097</v>
      </c>
      <c r="BM48" s="47">
        <f t="shared" si="68"/>
        <v>3.7169112225000189</v>
      </c>
      <c r="BN48" s="47">
        <f t="shared" si="68"/>
        <v>3.968612249999981</v>
      </c>
      <c r="BO48" s="47">
        <f t="shared" si="68"/>
        <v>4.1379430400000139</v>
      </c>
      <c r="BP48" s="47">
        <f t="shared" si="68"/>
        <v>4.71121912250001</v>
      </c>
      <c r="BQ48" s="47" t="str">
        <f t="shared" si="68"/>
        <v/>
      </c>
      <c r="BR48" s="47">
        <f t="shared" si="68"/>
        <v>3.558099322500019</v>
      </c>
      <c r="BS48" s="47">
        <f t="shared" si="68"/>
        <v>4.0624412100000118</v>
      </c>
      <c r="BT48" s="47">
        <f t="shared" si="68"/>
        <v>4.4095676100000203</v>
      </c>
    </row>
    <row r="49" spans="1:72" x14ac:dyDescent="0.25">
      <c r="A49" s="41">
        <f t="shared" si="34"/>
        <v>42229</v>
      </c>
      <c r="B49" s="44" t="str">
        <f t="shared" ref="B49:K49" si="70">IF(AND(B$39="S/A", B19&gt;0), ((1+B19/200)^2-1)*100, IF(AND(B$39="Qtrly", B19&gt;0), ((1+B19/400)^4-1)*100, ""))</f>
        <v/>
      </c>
      <c r="C49" s="44" t="str">
        <f t="shared" si="70"/>
        <v/>
      </c>
      <c r="D49" s="44" t="str">
        <f t="shared" si="70"/>
        <v/>
      </c>
      <c r="E49" s="44">
        <f t="shared" si="41"/>
        <v>2.5520782400000108</v>
      </c>
      <c r="F49" s="44">
        <f t="shared" si="42"/>
        <v>2.5579999999999998</v>
      </c>
      <c r="G49" s="44">
        <f t="shared" si="70"/>
        <v>2.6260172024999973</v>
      </c>
      <c r="H49" s="44">
        <f t="shared" si="70"/>
        <v>2.6584372024999858</v>
      </c>
      <c r="I49" s="44">
        <f t="shared" si="70"/>
        <v>2.7425504400000023</v>
      </c>
      <c r="J49" s="44">
        <f t="shared" si="70"/>
        <v>2.7689062499999917</v>
      </c>
      <c r="K49" s="47">
        <f t="shared" si="70"/>
        <v>2.9971265624999965</v>
      </c>
      <c r="L49" s="47">
        <f t="shared" ref="L49" si="71">IF(AND(L$39="S/A", L19&gt;0), ((1+L19/200)^2-1)*100, IF(AND(L$39="Qtrly", L19&gt;0), ((1+L19/400)^4-1)*100, ""))</f>
        <v>3.3678889999999795</v>
      </c>
      <c r="M49" s="45"/>
      <c r="N49" s="45"/>
      <c r="O49" s="46">
        <f t="shared" si="37"/>
        <v>42229</v>
      </c>
      <c r="P49" s="47">
        <f t="shared" ref="P49:BT49" si="72">IF(AND(P$39="S/A", P19&gt;0), ((1+P19/200)^2-1)*100, IF(AND(P$39="Qtrly", P19&gt;0), ((1+P19/400)^4-1)*100, ""))</f>
        <v>3.3892408024999821</v>
      </c>
      <c r="Q49" s="47">
        <f t="shared" si="72"/>
        <v>3.4451726399999938</v>
      </c>
      <c r="R49" s="47">
        <f t="shared" si="72"/>
        <v>3.3272250000000003</v>
      </c>
      <c r="S49" s="47">
        <f t="shared" si="72"/>
        <v>3.3628055624999931</v>
      </c>
      <c r="T49" s="47">
        <f t="shared" si="72"/>
        <v>3.7036722500000119</v>
      </c>
      <c r="U49" s="47">
        <f t="shared" si="72"/>
        <v>3.9849272899999955</v>
      </c>
      <c r="V49" s="47">
        <f t="shared" si="72"/>
        <v>3.5214677024999919</v>
      </c>
      <c r="W49" s="47">
        <f t="shared" si="72"/>
        <v>3.5438529225000126</v>
      </c>
      <c r="X49" s="47">
        <f t="shared" si="72"/>
        <v>4.1583536400000121</v>
      </c>
      <c r="Y49" s="47">
        <f t="shared" si="72"/>
        <v>4.3217104399999817</v>
      </c>
      <c r="Z49" s="47">
        <f t="shared" si="72"/>
        <v>4.7920742399999883</v>
      </c>
      <c r="AA49" s="47" t="str">
        <f t="shared" si="72"/>
        <v/>
      </c>
      <c r="AB49" s="47">
        <f t="shared" si="72"/>
        <v>3.5794707600000253</v>
      </c>
      <c r="AC49" s="47">
        <f t="shared" si="72"/>
        <v>4.0114419600000062</v>
      </c>
      <c r="AD49" s="47">
        <f t="shared" si="72"/>
        <v>4.2553313024999984</v>
      </c>
      <c r="AE49" s="47">
        <f t="shared" si="72"/>
        <v>4.8289299599999946</v>
      </c>
      <c r="AF49" s="47" t="str">
        <f t="shared" si="72"/>
        <v/>
      </c>
      <c r="AG49" s="47" t="str">
        <f t="shared" si="72"/>
        <v/>
      </c>
      <c r="AH49" s="47">
        <f t="shared" si="72"/>
        <v>4.3492895224999994</v>
      </c>
      <c r="AI49" s="47">
        <f t="shared" si="72"/>
        <v>4.4156985600000143</v>
      </c>
      <c r="AJ49" s="47" t="str">
        <f t="shared" si="72"/>
        <v/>
      </c>
      <c r="AK49" s="47">
        <f t="shared" si="72"/>
        <v>3.7759877024999833</v>
      </c>
      <c r="AL49" s="47">
        <f t="shared" si="72"/>
        <v>4.0328601224999927</v>
      </c>
      <c r="AM49" s="47">
        <f t="shared" si="72"/>
        <v>4.0542193317121056</v>
      </c>
      <c r="AN49" s="47">
        <f t="shared" si="72"/>
        <v>4.4443120400000202</v>
      </c>
      <c r="AO49" s="47" t="str">
        <f t="shared" si="72"/>
        <v/>
      </c>
      <c r="AP49" s="47" t="str">
        <f t="shared" si="72"/>
        <v/>
      </c>
      <c r="AQ49" s="305">
        <f t="shared" si="72"/>
        <v>3.8071783564339823</v>
      </c>
      <c r="AR49" s="305">
        <f t="shared" si="72"/>
        <v>4.1256976400000145</v>
      </c>
      <c r="AS49" s="47">
        <f t="shared" si="72"/>
        <v>3.1981698225000077</v>
      </c>
      <c r="AT49" s="47">
        <f t="shared" si="72"/>
        <v>3.4166963599999933</v>
      </c>
      <c r="AU49" s="47">
        <f t="shared" si="72"/>
        <v>3.5428353599999962</v>
      </c>
      <c r="AV49" s="47">
        <f t="shared" si="72"/>
        <v>3.644616359999997</v>
      </c>
      <c r="AW49" s="47">
        <f t="shared" si="72"/>
        <v>3.7128376024999854</v>
      </c>
      <c r="AX49" s="47">
        <f t="shared" si="72"/>
        <v>4.0389800025000033</v>
      </c>
      <c r="AY49" s="47">
        <f t="shared" si="72"/>
        <v>4.185911122500019</v>
      </c>
      <c r="AZ49" s="47">
        <f t="shared" ref="AZ49" si="73">IF(AND(AZ$39="S/A", AZ19&gt;0), ((1+AZ19/200)^2-1)*100, IF(AND(AZ$39="Qtrly", AZ19&gt;0), ((1+AZ19/400)^4-1)*100, ""))</f>
        <v>4.8156202024999928</v>
      </c>
      <c r="BA49" s="47" t="str">
        <f t="shared" si="72"/>
        <v/>
      </c>
      <c r="BB49" s="47" t="str">
        <f t="shared" si="72"/>
        <v/>
      </c>
      <c r="BC49" s="47" t="str">
        <f t="shared" si="72"/>
        <v/>
      </c>
      <c r="BD49" s="47">
        <f t="shared" si="72"/>
        <v>3.350605822500019</v>
      </c>
      <c r="BE49" s="47">
        <f t="shared" si="72"/>
        <v>3.7474659224999929</v>
      </c>
      <c r="BF49" s="47">
        <f t="shared" si="72"/>
        <v>4.196118522499992</v>
      </c>
      <c r="BG49" s="47" t="str">
        <f t="shared" si="72"/>
        <v/>
      </c>
      <c r="BH49" s="47">
        <f t="shared" si="72"/>
        <v>3.4329680400000173</v>
      </c>
      <c r="BI49" s="47" t="str">
        <f t="shared" si="72"/>
        <v/>
      </c>
      <c r="BJ49" s="47" t="str">
        <f t="shared" si="72"/>
        <v/>
      </c>
      <c r="BK49" s="47">
        <f t="shared" si="72"/>
        <v>3.2083287224999868</v>
      </c>
      <c r="BL49" s="47">
        <f t="shared" si="72"/>
        <v>3.3709391225000163</v>
      </c>
      <c r="BM49" s="47">
        <f t="shared" si="72"/>
        <v>3.7678382224999751</v>
      </c>
      <c r="BN49" s="47">
        <f t="shared" si="72"/>
        <v>4.0185811024999962</v>
      </c>
      <c r="BO49" s="47">
        <f t="shared" si="72"/>
        <v>4.1940770025000074</v>
      </c>
      <c r="BP49" s="47">
        <f t="shared" si="72"/>
        <v>4.7838849600000177</v>
      </c>
      <c r="BQ49" s="47" t="str">
        <f t="shared" si="72"/>
        <v/>
      </c>
      <c r="BR49" s="47">
        <f t="shared" si="72"/>
        <v>3.567258239999993</v>
      </c>
      <c r="BS49" s="47">
        <f t="shared" si="72"/>
        <v>4.0961075625000065</v>
      </c>
      <c r="BT49" s="47">
        <f t="shared" si="72"/>
        <v>4.4483999999999968</v>
      </c>
    </row>
    <row r="50" spans="1:72" x14ac:dyDescent="0.25">
      <c r="A50" s="41">
        <f t="shared" si="34"/>
        <v>42230</v>
      </c>
      <c r="B50" s="44" t="str">
        <f t="shared" ref="B50:K50" si="74">IF(AND(B$39="S/A", B20&gt;0), ((1+B20/200)^2-1)*100, IF(AND(B$39="Qtrly", B20&gt;0), ((1+B20/400)^4-1)*100, ""))</f>
        <v/>
      </c>
      <c r="C50" s="44" t="str">
        <f t="shared" si="74"/>
        <v/>
      </c>
      <c r="D50" s="44" t="str">
        <f t="shared" si="74"/>
        <v/>
      </c>
      <c r="E50" s="44">
        <f t="shared" si="41"/>
        <v>2.5389138224999996</v>
      </c>
      <c r="F50" s="44">
        <f t="shared" si="42"/>
        <v>2.5499999999999998</v>
      </c>
      <c r="G50" s="44">
        <f t="shared" si="74"/>
        <v>2.6422265625000163</v>
      </c>
      <c r="H50" s="44">
        <f t="shared" si="74"/>
        <v>2.6645165225000156</v>
      </c>
      <c r="I50" s="44">
        <f t="shared" si="74"/>
        <v>2.754714239999978</v>
      </c>
      <c r="J50" s="44">
        <f t="shared" si="74"/>
        <v>2.7770164099999883</v>
      </c>
      <c r="K50" s="47">
        <f t="shared" si="74"/>
        <v>3.0042308099999859</v>
      </c>
      <c r="L50" s="47">
        <f t="shared" ref="L50" si="75">IF(AND(L$39="S/A", L20&gt;0), ((1+L20/200)^2-1)*100, IF(AND(L$39="Qtrly", L20&gt;0), ((1+L20/400)^4-1)*100, ""))</f>
        <v>3.3709391225000163</v>
      </c>
      <c r="M50" s="45"/>
      <c r="N50" s="45"/>
      <c r="O50" s="46">
        <f t="shared" si="37"/>
        <v>42230</v>
      </c>
      <c r="P50" s="47">
        <f t="shared" ref="P50:BT50" si="76">IF(AND(P$39="S/A", P20&gt;0), ((1+P20/200)^2-1)*100, IF(AND(P$39="Qtrly", P20&gt;0), ((1+P20/400)^4-1)*100, ""))</f>
        <v>3.376022759999997</v>
      </c>
      <c r="Q50" s="47">
        <f t="shared" si="76"/>
        <v>3.4319510225000016</v>
      </c>
      <c r="R50" s="47">
        <f t="shared" si="76"/>
        <v>3.3079124024999906</v>
      </c>
      <c r="S50" s="47">
        <f t="shared" si="76"/>
        <v>3.3851736225000151</v>
      </c>
      <c r="T50" s="47">
        <f t="shared" si="76"/>
        <v>3.7281140900000009</v>
      </c>
      <c r="U50" s="47">
        <f t="shared" si="76"/>
        <v>4.0185811024999962</v>
      </c>
      <c r="V50" s="47">
        <f t="shared" si="76"/>
        <v>3.5041716900000131</v>
      </c>
      <c r="W50" s="47">
        <f t="shared" si="76"/>
        <v>3.5367300900000176</v>
      </c>
      <c r="X50" s="47">
        <f t="shared" si="76"/>
        <v>4.1644772099999949</v>
      </c>
      <c r="Y50" s="47">
        <f t="shared" si="76"/>
        <v>4.3360102499999886</v>
      </c>
      <c r="Z50" s="47">
        <f t="shared" si="76"/>
        <v>4.7971927025000083</v>
      </c>
      <c r="AA50" s="47" t="str">
        <f t="shared" si="76"/>
        <v/>
      </c>
      <c r="AB50" s="47">
        <f t="shared" si="76"/>
        <v>3.567258239999993</v>
      </c>
      <c r="AC50" s="47">
        <f t="shared" si="76"/>
        <v>4.0318401599999998</v>
      </c>
      <c r="AD50" s="47">
        <f t="shared" si="76"/>
        <v>4.2808592399999901</v>
      </c>
      <c r="AE50" s="47">
        <f t="shared" si="76"/>
        <v>4.8954914224999868</v>
      </c>
      <c r="AF50" s="47" t="str">
        <f t="shared" si="76"/>
        <v/>
      </c>
      <c r="AG50" s="47" t="str">
        <f t="shared" si="76"/>
        <v/>
      </c>
      <c r="AH50" s="47">
        <f t="shared" si="76"/>
        <v>4.3870890000000218</v>
      </c>
      <c r="AI50" s="47">
        <f t="shared" si="76"/>
        <v>4.443290062500016</v>
      </c>
      <c r="AJ50" s="47" t="str">
        <f t="shared" si="76"/>
        <v/>
      </c>
      <c r="AK50" s="47">
        <f t="shared" si="76"/>
        <v>3.7749689999999836</v>
      </c>
      <c r="AL50" s="47">
        <f t="shared" si="76"/>
        <v>4.0532604225000046</v>
      </c>
      <c r="AM50" s="47">
        <f t="shared" si="76"/>
        <v>4.0737955595022024</v>
      </c>
      <c r="AN50" s="47">
        <f t="shared" si="76"/>
        <v>4.4483999999999968</v>
      </c>
      <c r="AO50" s="47" t="str">
        <f t="shared" si="76"/>
        <v/>
      </c>
      <c r="AP50" s="47" t="str">
        <f t="shared" si="76"/>
        <v/>
      </c>
      <c r="AQ50" s="305">
        <f t="shared" si="76"/>
        <v>3.8143774840803557</v>
      </c>
      <c r="AR50" s="305">
        <f t="shared" si="76"/>
        <v>4.1665184400000221</v>
      </c>
      <c r="AS50" s="47">
        <f t="shared" si="76"/>
        <v>3.202233322499981</v>
      </c>
      <c r="AT50" s="47">
        <f t="shared" si="76"/>
        <v>3.438053202499991</v>
      </c>
      <c r="AU50" s="47">
        <f t="shared" si="76"/>
        <v>3.5560640624999973</v>
      </c>
      <c r="AV50" s="47">
        <f t="shared" si="76"/>
        <v>3.660905960000016</v>
      </c>
      <c r="AW50" s="47">
        <f t="shared" si="76"/>
        <v>3.7301510400000071</v>
      </c>
      <c r="AX50" s="47">
        <f t="shared" si="76"/>
        <v>4.0542804900000062</v>
      </c>
      <c r="AY50" s="47">
        <f t="shared" si="76"/>
        <v>4.2063264225000063</v>
      </c>
      <c r="AZ50" s="47">
        <f t="shared" ref="AZ50" si="77">IF(AND(AZ$39="S/A", AZ20&gt;0), ((1+AZ20/200)^2-1)*100, IF(AND(AZ$39="Qtrly", AZ20&gt;0), ((1+AZ20/400)^4-1)*100, ""))</f>
        <v>4.8320015625000101</v>
      </c>
      <c r="BA50" s="47" t="str">
        <f t="shared" si="76"/>
        <v/>
      </c>
      <c r="BB50" s="47" t="str">
        <f t="shared" si="76"/>
        <v/>
      </c>
      <c r="BC50" s="47" t="str">
        <f t="shared" si="76"/>
        <v/>
      </c>
      <c r="BD50" s="47">
        <f t="shared" si="76"/>
        <v>3.350605822500019</v>
      </c>
      <c r="BE50" s="47">
        <f t="shared" si="76"/>
        <v>3.7688568899999941</v>
      </c>
      <c r="BF50" s="47">
        <f t="shared" si="76"/>
        <v>4.2114305599999957</v>
      </c>
      <c r="BG50" s="47" t="str">
        <f t="shared" si="76"/>
        <v/>
      </c>
      <c r="BH50" s="47">
        <f t="shared" si="76"/>
        <v>3.4451726399999938</v>
      </c>
      <c r="BI50" s="47" t="str">
        <f t="shared" si="76"/>
        <v/>
      </c>
      <c r="BJ50" s="47" t="str">
        <f t="shared" si="76"/>
        <v/>
      </c>
      <c r="BK50" s="47">
        <f t="shared" si="76"/>
        <v>3.1971539599999987</v>
      </c>
      <c r="BL50" s="47">
        <f t="shared" si="76"/>
        <v>3.3689057024999913</v>
      </c>
      <c r="BM50" s="47">
        <f t="shared" si="76"/>
        <v>3.7800625625000306</v>
      </c>
      <c r="BN50" s="47">
        <f t="shared" si="76"/>
        <v>4.02776036000001</v>
      </c>
      <c r="BO50" s="47">
        <f t="shared" si="76"/>
        <v>4.210409722499997</v>
      </c>
      <c r="BP50" s="47">
        <f t="shared" si="76"/>
        <v>4.8023112900000164</v>
      </c>
      <c r="BQ50" s="47" t="str">
        <f t="shared" si="76"/>
        <v/>
      </c>
      <c r="BR50" s="47">
        <f t="shared" si="76"/>
        <v>3.5489408099999897</v>
      </c>
      <c r="BS50" s="47">
        <f t="shared" si="76"/>
        <v>4.1134529599999858</v>
      </c>
      <c r="BT50" s="47">
        <f t="shared" si="76"/>
        <v>4.4637305625000234</v>
      </c>
    </row>
    <row r="51" spans="1:72" x14ac:dyDescent="0.25">
      <c r="A51" s="41">
        <f t="shared" si="34"/>
        <v>42233</v>
      </c>
      <c r="B51" s="44" t="str">
        <f t="shared" ref="B51:K51" si="78">IF(AND(B$39="S/A", B21&gt;0), ((1+B21/200)^2-1)*100, IF(AND(B$39="Qtrly", B21&gt;0), ((1+B21/400)^4-1)*100, ""))</f>
        <v/>
      </c>
      <c r="C51" s="44" t="str">
        <f t="shared" si="78"/>
        <v/>
      </c>
      <c r="D51" s="44" t="str">
        <f t="shared" si="78"/>
        <v/>
      </c>
      <c r="E51" s="44">
        <f t="shared" si="41"/>
        <v>2.5328382225000112</v>
      </c>
      <c r="F51" s="44">
        <f t="shared" si="42"/>
        <v>2.544</v>
      </c>
      <c r="G51" s="44">
        <f t="shared" si="78"/>
        <v>2.6310824899999918</v>
      </c>
      <c r="H51" s="44">
        <f t="shared" si="78"/>
        <v>2.6624900625000114</v>
      </c>
      <c r="I51" s="44">
        <f t="shared" si="78"/>
        <v>2.7496459024999975</v>
      </c>
      <c r="J51" s="44">
        <f t="shared" si="78"/>
        <v>2.7810716100000299</v>
      </c>
      <c r="K51" s="47">
        <f t="shared" si="78"/>
        <v>3.0072755625000225</v>
      </c>
      <c r="L51" s="47">
        <f t="shared" ref="L51" si="79">IF(AND(L$39="S/A", L21&gt;0), ((1+L21/200)^2-1)*100, IF(AND(L$39="Qtrly", L21&gt;0), ((1+L21/400)^4-1)*100, ""))</f>
        <v>3.3658556100000236</v>
      </c>
      <c r="M51" s="45"/>
      <c r="N51" s="45"/>
      <c r="O51" s="46">
        <f t="shared" si="37"/>
        <v>42233</v>
      </c>
      <c r="P51" s="47">
        <f t="shared" ref="P51:BT51" si="80">IF(AND(P$39="S/A", P21&gt;0), ((1+P21/200)^2-1)*100, IF(AND(P$39="Qtrly", P21&gt;0), ((1+P21/400)^4-1)*100, ""))</f>
        <v>3.3607722224999748</v>
      </c>
      <c r="Q51" s="47">
        <f t="shared" si="80"/>
        <v>3.4085609999999766</v>
      </c>
      <c r="R51" s="47">
        <f t="shared" si="80"/>
        <v>3.2723412900000026</v>
      </c>
      <c r="S51" s="47">
        <f t="shared" si="80"/>
        <v>3.3607722224999748</v>
      </c>
      <c r="T51" s="47">
        <f t="shared" si="80"/>
        <v>3.7128376024999854</v>
      </c>
      <c r="U51" s="47">
        <f t="shared" si="80"/>
        <v>3.995124839999975</v>
      </c>
      <c r="V51" s="47">
        <f t="shared" si="80"/>
        <v>3.508241209999996</v>
      </c>
      <c r="W51" s="47">
        <f t="shared" si="80"/>
        <v>3.5377476225000093</v>
      </c>
      <c r="X51" s="47">
        <f t="shared" si="80"/>
        <v>4.1685596899999844</v>
      </c>
      <c r="Y51" s="47">
        <f t="shared" si="80"/>
        <v>4.3319244900000164</v>
      </c>
      <c r="Z51" s="47">
        <f t="shared" si="80"/>
        <v>4.798216409999978</v>
      </c>
      <c r="AA51" s="47" t="str">
        <f t="shared" si="80"/>
        <v/>
      </c>
      <c r="AB51" s="47">
        <f t="shared" si="80"/>
        <v>3.5408002499999869</v>
      </c>
      <c r="AC51" s="47">
        <f t="shared" si="80"/>
        <v>4.019601000000006</v>
      </c>
      <c r="AD51" s="47">
        <f t="shared" si="80"/>
        <v>4.2655421024999862</v>
      </c>
      <c r="AE51" s="47">
        <f t="shared" si="80"/>
        <v>4.8350732099999849</v>
      </c>
      <c r="AF51" s="47" t="str">
        <f t="shared" si="80"/>
        <v/>
      </c>
      <c r="AG51" s="47" t="str">
        <f t="shared" si="80"/>
        <v/>
      </c>
      <c r="AH51" s="47">
        <f t="shared" si="80"/>
        <v>4.3595049225000126</v>
      </c>
      <c r="AI51" s="47">
        <f t="shared" si="80"/>
        <v>4.4259172099999855</v>
      </c>
      <c r="AJ51" s="47" t="str">
        <f t="shared" si="80"/>
        <v/>
      </c>
      <c r="AK51" s="47">
        <f t="shared" si="80"/>
        <v>3.7647822500000094</v>
      </c>
      <c r="AL51" s="47">
        <f t="shared" si="80"/>
        <v>4.0359200400000184</v>
      </c>
      <c r="AM51" s="47">
        <f t="shared" si="80"/>
        <v>4.0655526006351472</v>
      </c>
      <c r="AN51" s="47">
        <f t="shared" si="80"/>
        <v>4.4545320899999963</v>
      </c>
      <c r="AO51" s="47" t="str">
        <f t="shared" si="80"/>
        <v/>
      </c>
      <c r="AP51" s="47" t="str">
        <f t="shared" si="80"/>
        <v/>
      </c>
      <c r="AQ51" s="305">
        <f t="shared" si="80"/>
        <v>3.8082067803160591</v>
      </c>
      <c r="AR51" s="305">
        <f t="shared" si="80"/>
        <v>4.1644772099999949</v>
      </c>
      <c r="AS51" s="47">
        <f t="shared" si="80"/>
        <v>3.1798850625000208</v>
      </c>
      <c r="AT51" s="47">
        <f t="shared" si="80"/>
        <v>3.4238150625000019</v>
      </c>
      <c r="AU51" s="47">
        <f t="shared" si="80"/>
        <v>3.5540288224999772</v>
      </c>
      <c r="AV51" s="47">
        <f t="shared" si="80"/>
        <v>3.6558153225000112</v>
      </c>
      <c r="AW51" s="47">
        <f t="shared" si="80"/>
        <v>3.7220033599999924</v>
      </c>
      <c r="AX51" s="47">
        <f t="shared" si="80"/>
        <v>4.0461200900000049</v>
      </c>
      <c r="AY51" s="47">
        <f t="shared" si="80"/>
        <v>4.1920355025000022</v>
      </c>
      <c r="AZ51" s="47">
        <f t="shared" ref="AZ51" si="81">IF(AND(AZ$39="S/A", AZ21&gt;0), ((1+AZ21/200)^2-1)*100, IF(AND(AZ$39="Qtrly", AZ21&gt;0), ((1+AZ21/400)^4-1)*100, ""))</f>
        <v>4.8166440000000144</v>
      </c>
      <c r="BA51" s="47" t="str">
        <f t="shared" si="80"/>
        <v/>
      </c>
      <c r="BB51" s="47" t="str">
        <f t="shared" si="80"/>
        <v/>
      </c>
      <c r="BC51" s="47" t="str">
        <f t="shared" si="80"/>
        <v/>
      </c>
      <c r="BD51" s="47">
        <f t="shared" si="80"/>
        <v>3.3567056025000097</v>
      </c>
      <c r="BE51" s="47">
        <f t="shared" si="80"/>
        <v>3.7576518225000077</v>
      </c>
      <c r="BF51" s="47">
        <f t="shared" si="80"/>
        <v>4.2195974400000003</v>
      </c>
      <c r="BG51" s="47" t="str">
        <f t="shared" si="80"/>
        <v/>
      </c>
      <c r="BH51" s="47">
        <f t="shared" si="80"/>
        <v>3.4299170024999937</v>
      </c>
      <c r="BI51" s="47" t="str">
        <f t="shared" si="80"/>
        <v/>
      </c>
      <c r="BJ51" s="47" t="str">
        <f t="shared" si="80"/>
        <v/>
      </c>
      <c r="BK51" s="47">
        <f t="shared" si="80"/>
        <v>3.1890272399999864</v>
      </c>
      <c r="BL51" s="47">
        <f t="shared" si="80"/>
        <v>3.3678889999999795</v>
      </c>
      <c r="BM51" s="47">
        <f t="shared" si="80"/>
        <v>3.7821000224999901</v>
      </c>
      <c r="BN51" s="47">
        <f t="shared" si="80"/>
        <v>4.029800249999993</v>
      </c>
      <c r="BO51" s="47">
        <f t="shared" si="80"/>
        <v>4.2042848024999913</v>
      </c>
      <c r="BP51" s="47">
        <f t="shared" si="80"/>
        <v>4.789003222499999</v>
      </c>
      <c r="BQ51" s="47" t="str">
        <f t="shared" si="80"/>
        <v/>
      </c>
      <c r="BR51" s="47">
        <f t="shared" si="80"/>
        <v>3.5530112099999789</v>
      </c>
      <c r="BS51" s="47">
        <f t="shared" si="80"/>
        <v>4.1073308899999939</v>
      </c>
      <c r="BT51" s="47">
        <f t="shared" si="80"/>
        <v>4.4586202499999894</v>
      </c>
    </row>
    <row r="52" spans="1:72" x14ac:dyDescent="0.25">
      <c r="A52" s="41">
        <f t="shared" si="34"/>
        <v>42234</v>
      </c>
      <c r="B52" s="44" t="str">
        <f t="shared" ref="B52:K52" si="82">IF(AND(B$39="S/A", B22&gt;0), ((1+B22/200)^2-1)*100, IF(AND(B$39="Qtrly", B22&gt;0), ((1+B22/400)^4-1)*100, ""))</f>
        <v/>
      </c>
      <c r="C52" s="44" t="str">
        <f t="shared" si="82"/>
        <v/>
      </c>
      <c r="D52" s="44" t="str">
        <f t="shared" si="82"/>
        <v/>
      </c>
      <c r="E52" s="44">
        <f t="shared" si="41"/>
        <v>2.5611925625000254</v>
      </c>
      <c r="F52" s="44">
        <f t="shared" si="42"/>
        <v>2.5709999999999997</v>
      </c>
      <c r="G52" s="44">
        <f t="shared" si="82"/>
        <v>2.6584372024999858</v>
      </c>
      <c r="H52" s="44">
        <f t="shared" si="82"/>
        <v>2.686808902499993</v>
      </c>
      <c r="I52" s="44">
        <f t="shared" si="82"/>
        <v>2.7638375625000045</v>
      </c>
      <c r="J52" s="44">
        <f t="shared" si="82"/>
        <v>2.7972932099999959</v>
      </c>
      <c r="K52" s="47">
        <f t="shared" si="82"/>
        <v>3.0133652025000179</v>
      </c>
      <c r="L52" s="47">
        <f t="shared" ref="L52" si="83">IF(AND(L$39="S/A", L22&gt;0), ((1+L22/200)^2-1)*100, IF(AND(L$39="Qtrly", L22&gt;0), ((1+L22/400)^4-1)*100, ""))</f>
        <v>3.3638222400000029</v>
      </c>
      <c r="M52" s="45"/>
      <c r="N52" s="45"/>
      <c r="O52" s="46">
        <f t="shared" si="37"/>
        <v>42234</v>
      </c>
      <c r="P52" s="47">
        <f t="shared" ref="P52:BT52" si="84">IF(AND(P$39="S/A", P22&gt;0), ((1+P22/200)^2-1)*100, IF(AND(P$39="Qtrly", P22&gt;0), ((1+P22/400)^4-1)*100, ""))</f>
        <v>3.3699224100000036</v>
      </c>
      <c r="Q52" s="47">
        <f t="shared" si="84"/>
        <v>3.4309340099999863</v>
      </c>
      <c r="R52" s="47">
        <f t="shared" si="84"/>
        <v>3.2987649599999891</v>
      </c>
      <c r="S52" s="47">
        <f t="shared" si="84"/>
        <v>3.3902576100000026</v>
      </c>
      <c r="T52" s="47">
        <f t="shared" si="84"/>
        <v>3.7393175624999886</v>
      </c>
      <c r="U52" s="47">
        <f t="shared" si="84"/>
        <v>4.0155214399999695</v>
      </c>
      <c r="V52" s="47">
        <f t="shared" si="84"/>
        <v>3.5173979225000096</v>
      </c>
      <c r="W52" s="47">
        <f t="shared" si="84"/>
        <v>3.5692936100000017</v>
      </c>
      <c r="X52" s="47">
        <f t="shared" si="84"/>
        <v>4.1950977600000217</v>
      </c>
      <c r="Y52" s="47">
        <f t="shared" si="84"/>
        <v>4.3574618025000067</v>
      </c>
      <c r="Z52" s="47">
        <f t="shared" si="84"/>
        <v>4.8033350225000104</v>
      </c>
      <c r="AA52" s="47" t="str">
        <f t="shared" si="84"/>
        <v/>
      </c>
      <c r="AB52" s="47">
        <f t="shared" si="84"/>
        <v>3.5876128399999763</v>
      </c>
      <c r="AC52" s="47">
        <f t="shared" si="84"/>
        <v>4.0461200900000049</v>
      </c>
      <c r="AD52" s="47">
        <f t="shared" si="84"/>
        <v>4.2910712900000147</v>
      </c>
      <c r="AE52" s="47">
        <f t="shared" si="84"/>
        <v>4.8401927224999808</v>
      </c>
      <c r="AF52" s="47" t="str">
        <f t="shared" si="84"/>
        <v/>
      </c>
      <c r="AG52" s="47" t="str">
        <f t="shared" si="84"/>
        <v/>
      </c>
      <c r="AH52" s="47">
        <f t="shared" si="84"/>
        <v>4.3850456099999935</v>
      </c>
      <c r="AI52" s="47">
        <f t="shared" si="84"/>
        <v>4.4463560099999855</v>
      </c>
      <c r="AJ52" s="47" t="str">
        <f t="shared" si="84"/>
        <v/>
      </c>
      <c r="AK52" s="47">
        <f t="shared" si="84"/>
        <v>3.7953439999999894</v>
      </c>
      <c r="AL52" s="47">
        <f t="shared" si="84"/>
        <v>4.0614211025000069</v>
      </c>
      <c r="AM52" s="47">
        <f t="shared" si="84"/>
        <v>4.0923440073734385</v>
      </c>
      <c r="AN52" s="47">
        <f t="shared" si="84"/>
        <v>4.4800844024999842</v>
      </c>
      <c r="AO52" s="47" t="str">
        <f t="shared" si="84"/>
        <v/>
      </c>
      <c r="AP52" s="47" t="str">
        <f t="shared" si="84"/>
        <v/>
      </c>
      <c r="AQ52" s="305">
        <f t="shared" si="84"/>
        <v>3.8328912460134479</v>
      </c>
      <c r="AR52" s="305">
        <f t="shared" si="84"/>
        <v>4.1654978225000194</v>
      </c>
      <c r="AS52" s="47">
        <f t="shared" si="84"/>
        <v>3.2123924224999989</v>
      </c>
      <c r="AT52" s="47">
        <f t="shared" si="84"/>
        <v>3.4512752099999933</v>
      </c>
      <c r="AU52" s="47">
        <f t="shared" si="84"/>
        <v>3.58048850249999</v>
      </c>
      <c r="AV52" s="47">
        <f t="shared" si="84"/>
        <v>3.6812697600000055</v>
      </c>
      <c r="AW52" s="47">
        <f t="shared" si="84"/>
        <v>3.7464473599999826</v>
      </c>
      <c r="AX52" s="47">
        <f t="shared" si="84"/>
        <v>4.0593809024999983</v>
      </c>
      <c r="AY52" s="47">
        <f t="shared" si="84"/>
        <v>4.1971392899999849</v>
      </c>
      <c r="AZ52" s="47">
        <f t="shared" ref="AZ52" si="85">IF(AND(AZ$39="S/A", AZ22&gt;0), ((1+AZ22/200)^2-1)*100, IF(AND(AZ$39="Qtrly", AZ22&gt;0), ((1+AZ22/400)^4-1)*100, ""))</f>
        <v>4.8023112900000164</v>
      </c>
      <c r="BA52" s="47" t="str">
        <f t="shared" si="84"/>
        <v/>
      </c>
      <c r="BB52" s="47" t="str">
        <f t="shared" si="84"/>
        <v/>
      </c>
      <c r="BC52" s="47" t="str">
        <f t="shared" si="84"/>
        <v/>
      </c>
      <c r="BD52" s="47">
        <f t="shared" si="84"/>
        <v>3.3485726024999884</v>
      </c>
      <c r="BE52" s="47">
        <f t="shared" si="84"/>
        <v>3.7841375024999957</v>
      </c>
      <c r="BF52" s="47">
        <f t="shared" si="84"/>
        <v>4.2185765624999982</v>
      </c>
      <c r="BG52" s="47" t="str">
        <f t="shared" si="84"/>
        <v/>
      </c>
      <c r="BH52" s="47">
        <f t="shared" si="84"/>
        <v>3.4553436900000234</v>
      </c>
      <c r="BI52" s="47" t="str">
        <f t="shared" si="84"/>
        <v/>
      </c>
      <c r="BJ52" s="47" t="str">
        <f t="shared" si="84"/>
        <v/>
      </c>
      <c r="BK52" s="47">
        <f t="shared" si="84"/>
        <v>3.2032492099999921</v>
      </c>
      <c r="BL52" s="47">
        <f t="shared" si="84"/>
        <v>3.3943248899999778</v>
      </c>
      <c r="BM52" s="47">
        <f t="shared" si="84"/>
        <v>3.808588822499992</v>
      </c>
      <c r="BN52" s="47">
        <f t="shared" si="84"/>
        <v>4.0461200900000049</v>
      </c>
      <c r="BO52" s="47">
        <f t="shared" si="84"/>
        <v>4.2195974400000003</v>
      </c>
      <c r="BP52" s="47">
        <f t="shared" si="84"/>
        <v>4.7849086024999821</v>
      </c>
      <c r="BQ52" s="47" t="str">
        <f t="shared" si="84"/>
        <v/>
      </c>
      <c r="BR52" s="47">
        <f t="shared" si="84"/>
        <v>3.5845595225000082</v>
      </c>
      <c r="BS52" s="47">
        <f t="shared" si="84"/>
        <v>4.132840702500018</v>
      </c>
      <c r="BT52" s="47">
        <f t="shared" si="84"/>
        <v>4.4770179600000182</v>
      </c>
    </row>
    <row r="53" spans="1:72" x14ac:dyDescent="0.25">
      <c r="A53" s="41">
        <f t="shared" si="34"/>
        <v>42235</v>
      </c>
      <c r="B53" s="44" t="str">
        <f t="shared" ref="B53:K53" si="86">IF(AND(B$39="S/A", B23&gt;0), ((1+B23/200)^2-1)*100, IF(AND(B$39="Qtrly", B23&gt;0), ((1+B23/400)^4-1)*100, ""))</f>
        <v/>
      </c>
      <c r="C53" s="44" t="str">
        <f t="shared" si="86"/>
        <v/>
      </c>
      <c r="D53" s="44" t="str">
        <f t="shared" si="86"/>
        <v/>
      </c>
      <c r="E53" s="44">
        <f t="shared" si="41"/>
        <v>2.543976959999994</v>
      </c>
      <c r="F53" s="44">
        <f t="shared" si="42"/>
        <v>2.5569999999999999</v>
      </c>
      <c r="G53" s="44">
        <f t="shared" si="86"/>
        <v>2.6493185600000135</v>
      </c>
      <c r="H53" s="44">
        <f t="shared" si="86"/>
        <v>2.6898489600000186</v>
      </c>
      <c r="I53" s="44">
        <f t="shared" si="86"/>
        <v>2.7790439999999972</v>
      </c>
      <c r="J53" s="44">
        <f t="shared" si="86"/>
        <v>2.8388669024999924</v>
      </c>
      <c r="K53" s="47">
        <f t="shared" si="86"/>
        <v>3.0407708100000042</v>
      </c>
      <c r="L53" s="47">
        <f t="shared" ref="L53" si="87">IF(AND(L$39="S/A", L23&gt;0), ((1+L23/200)^2-1)*100, IF(AND(L$39="Qtrly", L23&gt;0), ((1+L23/400)^4-1)*100, ""))</f>
        <v>3.3841568399999966</v>
      </c>
      <c r="M53" s="45"/>
      <c r="N53" s="45"/>
      <c r="O53" s="46">
        <f t="shared" si="37"/>
        <v>42235</v>
      </c>
      <c r="P53" s="47">
        <f t="shared" ref="P53:BT53" si="88">IF(AND(P$39="S/A", P23&gt;0), ((1+P23/200)^2-1)*100, IF(AND(P$39="Qtrly", P23&gt;0), ((1+P23/400)^4-1)*100, ""))</f>
        <v>3.4258490225000049</v>
      </c>
      <c r="Q53" s="47">
        <f t="shared" si="88"/>
        <v>3.4166963599999933</v>
      </c>
      <c r="R53" s="47">
        <f t="shared" si="88"/>
        <v>3.2337281600000045</v>
      </c>
      <c r="S53" s="47">
        <f t="shared" si="88"/>
        <v>3.3861904100000118</v>
      </c>
      <c r="T53" s="47">
        <f t="shared" si="88"/>
        <v>3.7515402225000161</v>
      </c>
      <c r="U53" s="47">
        <f t="shared" si="88"/>
        <v>4.0430600224999891</v>
      </c>
      <c r="V53" s="47">
        <f t="shared" si="88"/>
        <v>3.5357125625000041</v>
      </c>
      <c r="W53" s="47">
        <f t="shared" si="88"/>
        <v>3.5652228900000082</v>
      </c>
      <c r="X53" s="47">
        <f t="shared" si="88"/>
        <v>4.2053056100000097</v>
      </c>
      <c r="Y53" s="47">
        <f t="shared" si="88"/>
        <v>4.3717640624999943</v>
      </c>
      <c r="Z53" s="47">
        <f t="shared" si="88"/>
        <v>4.8279061024999903</v>
      </c>
      <c r="AA53" s="47" t="str">
        <f t="shared" si="88"/>
        <v/>
      </c>
      <c r="AB53" s="47">
        <f t="shared" si="88"/>
        <v>3.5692936100000017</v>
      </c>
      <c r="AC53" s="47">
        <f t="shared" si="88"/>
        <v>4.0553005625000083</v>
      </c>
      <c r="AD53" s="47">
        <f t="shared" si="88"/>
        <v>4.304347702500011</v>
      </c>
      <c r="AE53" s="47">
        <f t="shared" si="88"/>
        <v>4.8750087224999739</v>
      </c>
      <c r="AF53" s="47" t="str">
        <f t="shared" si="88"/>
        <v/>
      </c>
      <c r="AG53" s="47" t="str">
        <f t="shared" si="88"/>
        <v/>
      </c>
      <c r="AH53" s="47">
        <f t="shared" si="88"/>
        <v>4.4003715225000128</v>
      </c>
      <c r="AI53" s="47">
        <f t="shared" si="88"/>
        <v>4.4719073225000239</v>
      </c>
      <c r="AJ53" s="47" t="str">
        <f t="shared" si="88"/>
        <v/>
      </c>
      <c r="AK53" s="47">
        <f t="shared" si="88"/>
        <v>3.7902500625000002</v>
      </c>
      <c r="AL53" s="47">
        <f t="shared" si="88"/>
        <v>4.0634613225000171</v>
      </c>
      <c r="AM53" s="47">
        <f t="shared" si="88"/>
        <v>4.099557962187883</v>
      </c>
      <c r="AN53" s="47">
        <f t="shared" si="88"/>
        <v>4.4943950624999784</v>
      </c>
      <c r="AO53" s="47" t="str">
        <f t="shared" si="88"/>
        <v/>
      </c>
      <c r="AP53" s="47" t="str">
        <f t="shared" si="88"/>
        <v/>
      </c>
      <c r="AQ53" s="305">
        <f t="shared" si="88"/>
        <v>3.8287768627160768</v>
      </c>
      <c r="AR53" s="305">
        <f t="shared" si="88"/>
        <v>4.1675390624999809</v>
      </c>
      <c r="AS53" s="47">
        <f t="shared" si="88"/>
        <v>3.2073128100000181</v>
      </c>
      <c r="AT53" s="47">
        <f t="shared" si="88"/>
        <v>3.456360822499982</v>
      </c>
      <c r="AU53" s="47">
        <f t="shared" si="88"/>
        <v>3.5896484100000015</v>
      </c>
      <c r="AV53" s="47">
        <f t="shared" si="88"/>
        <v>3.7006172224999911</v>
      </c>
      <c r="AW53" s="47">
        <f t="shared" si="88"/>
        <v>3.7647822500000094</v>
      </c>
      <c r="AX53" s="47">
        <f t="shared" si="88"/>
        <v>4.0869252899999875</v>
      </c>
      <c r="AY53" s="47">
        <f t="shared" si="88"/>
        <v>4.222660102500031</v>
      </c>
      <c r="AZ53" s="47">
        <f t="shared" ref="AZ53" si="89">IF(AND(AZ$39="S/A", AZ23&gt;0), ((1+AZ23/200)^2-1)*100, IF(AND(AZ$39="Qtrly", AZ23&gt;0), ((1+AZ23/400)^4-1)*100, ""))</f>
        <v>4.8289299599999946</v>
      </c>
      <c r="BA53" s="47" t="str">
        <f t="shared" si="88"/>
        <v/>
      </c>
      <c r="BB53" s="47" t="str">
        <f t="shared" si="88"/>
        <v/>
      </c>
      <c r="BC53" s="47" t="str">
        <f t="shared" si="88"/>
        <v/>
      </c>
      <c r="BD53" s="47">
        <f t="shared" si="88"/>
        <v>3.3567056025000097</v>
      </c>
      <c r="BE53" s="47">
        <f t="shared" si="88"/>
        <v>3.7963628024999974</v>
      </c>
      <c r="BF53" s="47">
        <f t="shared" si="88"/>
        <v>4.2451210024999853</v>
      </c>
      <c r="BG53" s="47" t="str">
        <f t="shared" si="88"/>
        <v/>
      </c>
      <c r="BH53" s="47">
        <f t="shared" si="88"/>
        <v>3.4482239025000139</v>
      </c>
      <c r="BI53" s="47" t="str">
        <f t="shared" si="88"/>
        <v/>
      </c>
      <c r="BJ53" s="47" t="str">
        <f t="shared" si="88"/>
        <v/>
      </c>
      <c r="BK53" s="47">
        <f t="shared" si="88"/>
        <v>3.2093446399999781</v>
      </c>
      <c r="BL53" s="47">
        <f t="shared" si="88"/>
        <v>3.3953417224999782</v>
      </c>
      <c r="BM53" s="47">
        <f t="shared" si="88"/>
        <v>3.8228534224999944</v>
      </c>
      <c r="BN53" s="47">
        <f t="shared" si="88"/>
        <v>4.0757030625000024</v>
      </c>
      <c r="BO53" s="47">
        <f t="shared" si="88"/>
        <v>4.2492050625000166</v>
      </c>
      <c r="BP53" s="47">
        <f t="shared" si="88"/>
        <v>4.8074300024999905</v>
      </c>
      <c r="BQ53" s="47" t="str">
        <f t="shared" si="88"/>
        <v/>
      </c>
      <c r="BR53" s="47">
        <f t="shared" si="88"/>
        <v>3.5794707600000253</v>
      </c>
      <c r="BS53" s="47">
        <f t="shared" si="88"/>
        <v>4.1440660100000137</v>
      </c>
      <c r="BT53" s="47">
        <f t="shared" si="88"/>
        <v>4.5046175625000018</v>
      </c>
    </row>
    <row r="54" spans="1:72" x14ac:dyDescent="0.25">
      <c r="A54" s="41">
        <f t="shared" si="34"/>
        <v>42236</v>
      </c>
      <c r="B54" s="44" t="str">
        <f t="shared" ref="B54:K54" si="90">IF(AND(B$39="S/A", B24&gt;0), ((1+B24/200)^2-1)*100, IF(AND(B$39="Qtrly", B24&gt;0), ((1+B24/400)^4-1)*100, ""))</f>
        <v/>
      </c>
      <c r="C54" s="44" t="str">
        <f t="shared" si="90"/>
        <v/>
      </c>
      <c r="D54" s="44" t="str">
        <f t="shared" si="90"/>
        <v/>
      </c>
      <c r="E54" s="44">
        <f t="shared" si="41"/>
        <v>2.5298004900000004</v>
      </c>
      <c r="F54" s="44">
        <f t="shared" si="42"/>
        <v>2.536</v>
      </c>
      <c r="G54" s="44">
        <f t="shared" si="90"/>
        <v>2.5966409999999884</v>
      </c>
      <c r="H54" s="44">
        <f t="shared" si="90"/>
        <v>2.6341217224999935</v>
      </c>
      <c r="I54" s="44">
        <f t="shared" si="90"/>
        <v>2.7232925625000126</v>
      </c>
      <c r="J54" s="44">
        <f t="shared" si="90"/>
        <v>2.7861407225000079</v>
      </c>
      <c r="K54" s="47">
        <f t="shared" si="90"/>
        <v>2.973785760000025</v>
      </c>
      <c r="L54" s="47">
        <f t="shared" ref="L54" si="91">IF(AND(L$39="S/A", L24&gt;0), ((1+L24/200)^2-1)*100, IF(AND(L$39="Qtrly", L24&gt;0), ((1+L24/400)^4-1)*100, ""))</f>
        <v>3.2977486024999836</v>
      </c>
      <c r="M54" s="45"/>
      <c r="N54" s="45"/>
      <c r="O54" s="46">
        <f t="shared" si="37"/>
        <v>42236</v>
      </c>
      <c r="P54" s="47">
        <f t="shared" ref="P54:BT54" si="92">IF(AND(P$39="S/A", P24&gt;0), ((1+P24/200)^2-1)*100, IF(AND(P$39="Qtrly", P24&gt;0), ((1+P24/400)^4-1)*100, ""))</f>
        <v>3.3424730624999954</v>
      </c>
      <c r="Q54" s="47">
        <f t="shared" si="92"/>
        <v>3.4146624899999756</v>
      </c>
      <c r="R54" s="47">
        <f t="shared" si="92"/>
        <v>3.2906342399999788</v>
      </c>
      <c r="S54" s="47">
        <f t="shared" si="92"/>
        <v>3.350605822500019</v>
      </c>
      <c r="T54" s="47">
        <f t="shared" si="92"/>
        <v>3.7108008225000155</v>
      </c>
      <c r="U54" s="47">
        <f t="shared" si="92"/>
        <v>3.9818681224999875</v>
      </c>
      <c r="V54" s="47">
        <f t="shared" si="92"/>
        <v>3.508241209999996</v>
      </c>
      <c r="W54" s="47">
        <f t="shared" si="92"/>
        <v>3.5418178025000024</v>
      </c>
      <c r="X54" s="47">
        <f t="shared" si="92"/>
        <v>4.1654978225000194</v>
      </c>
      <c r="Y54" s="47">
        <f t="shared" si="92"/>
        <v>4.3257960000000262</v>
      </c>
      <c r="Z54" s="47">
        <f t="shared" si="92"/>
        <v>4.7603425624999973</v>
      </c>
      <c r="AA54" s="47" t="str">
        <f t="shared" si="92"/>
        <v/>
      </c>
      <c r="AB54" s="47">
        <f t="shared" si="92"/>
        <v>3.5530112099999789</v>
      </c>
      <c r="AC54" s="47">
        <f t="shared" si="92"/>
        <v>4.016541322499978</v>
      </c>
      <c r="AD54" s="47">
        <f t="shared" si="92"/>
        <v>4.261457722499995</v>
      </c>
      <c r="AE54" s="47">
        <f t="shared" si="92"/>
        <v>4.7992401224999925</v>
      </c>
      <c r="AF54" s="47" t="str">
        <f t="shared" si="92"/>
        <v/>
      </c>
      <c r="AG54" s="47" t="str">
        <f t="shared" si="92"/>
        <v/>
      </c>
      <c r="AH54" s="47">
        <f t="shared" si="92"/>
        <v>4.3543971599999676</v>
      </c>
      <c r="AI54" s="47">
        <f t="shared" si="92"/>
        <v>4.4126330624999932</v>
      </c>
      <c r="AJ54" s="47" t="str">
        <f t="shared" si="92"/>
        <v/>
      </c>
      <c r="AK54" s="47">
        <f t="shared" si="92"/>
        <v>3.7617263224999808</v>
      </c>
      <c r="AL54" s="47">
        <f t="shared" si="92"/>
        <v>4.026740422499997</v>
      </c>
      <c r="AM54" s="47">
        <f t="shared" si="92"/>
        <v>4.0604010000000024</v>
      </c>
      <c r="AN54" s="47">
        <f t="shared" si="92"/>
        <v>4.4494220025000031</v>
      </c>
      <c r="AO54" s="47" t="str">
        <f t="shared" si="92"/>
        <v/>
      </c>
      <c r="AP54" s="47" t="str">
        <f t="shared" si="92"/>
        <v/>
      </c>
      <c r="AQ54" s="305">
        <f t="shared" si="92"/>
        <v>3.7948378658710258</v>
      </c>
      <c r="AR54" s="305">
        <f t="shared" si="92"/>
        <v>4.1256976400000145</v>
      </c>
      <c r="AS54" s="47">
        <f t="shared" si="92"/>
        <v>3.1839482025000088</v>
      </c>
      <c r="AT54" s="47">
        <f t="shared" si="92"/>
        <v>3.4177133025000028</v>
      </c>
      <c r="AU54" s="47">
        <f t="shared" si="92"/>
        <v>3.5509760000000057</v>
      </c>
      <c r="AV54" s="47">
        <f t="shared" si="92"/>
        <v>3.6598878224999964</v>
      </c>
      <c r="AW54" s="47">
        <f t="shared" si="92"/>
        <v>3.7179296400000172</v>
      </c>
      <c r="AX54" s="47">
        <f t="shared" si="92"/>
        <v>4.0216408100000267</v>
      </c>
      <c r="AY54" s="47">
        <f t="shared" si="92"/>
        <v>4.1542713599999725</v>
      </c>
      <c r="AZ54" s="47">
        <f t="shared" ref="AZ54" si="93">IF(AND(AZ$39="S/A", AZ24&gt;0), ((1+AZ24/200)^2-1)*100, IF(AND(AZ$39="Qtrly", AZ24&gt;0), ((1+AZ24/400)^4-1)*100, ""))</f>
        <v>4.7572720099999799</v>
      </c>
      <c r="BA54" s="47" t="str">
        <f t="shared" si="92"/>
        <v/>
      </c>
      <c r="BB54" s="47" t="str">
        <f t="shared" si="92"/>
        <v/>
      </c>
      <c r="BC54" s="47" t="str">
        <f t="shared" si="92"/>
        <v/>
      </c>
      <c r="BD54" s="47">
        <f t="shared" si="92"/>
        <v>3.3343406224999983</v>
      </c>
      <c r="BE54" s="47">
        <f t="shared" si="92"/>
        <v>3.7566332099999933</v>
      </c>
      <c r="BF54" s="47">
        <f t="shared" si="92"/>
        <v>4.1797869225000062</v>
      </c>
      <c r="BG54" s="47" t="str">
        <f t="shared" si="92"/>
        <v/>
      </c>
      <c r="BH54" s="47">
        <f t="shared" si="92"/>
        <v>3.4156794224999842</v>
      </c>
      <c r="BI54" s="47" t="str">
        <f t="shared" si="92"/>
        <v/>
      </c>
      <c r="BJ54" s="47" t="str">
        <f t="shared" si="92"/>
        <v/>
      </c>
      <c r="BK54" s="47">
        <f t="shared" si="92"/>
        <v>3.1890272399999864</v>
      </c>
      <c r="BL54" s="47">
        <f t="shared" si="92"/>
        <v>3.3689057024999913</v>
      </c>
      <c r="BM54" s="47">
        <f t="shared" si="92"/>
        <v>3.7851562499999991</v>
      </c>
      <c r="BN54" s="47">
        <f t="shared" si="92"/>
        <v>4.0134816900000203</v>
      </c>
      <c r="BO54" s="47">
        <f t="shared" si="92"/>
        <v>4.1930562500000157</v>
      </c>
      <c r="BP54" s="47">
        <f t="shared" si="92"/>
        <v>4.7357794024999844</v>
      </c>
      <c r="BQ54" s="47" t="str">
        <f t="shared" si="92"/>
        <v/>
      </c>
      <c r="BR54" s="47">
        <f t="shared" si="92"/>
        <v>3.5530112099999789</v>
      </c>
      <c r="BS54" s="47">
        <f t="shared" si="92"/>
        <v>4.1032496100000149</v>
      </c>
      <c r="BT54" s="47">
        <f t="shared" si="92"/>
        <v>4.4422680900000122</v>
      </c>
    </row>
    <row r="55" spans="1:72" x14ac:dyDescent="0.25">
      <c r="A55" s="41">
        <f t="shared" si="34"/>
        <v>42237</v>
      </c>
      <c r="B55" s="44" t="str">
        <f t="shared" ref="B55:K55" si="94">IF(AND(B$39="S/A", B25&gt;0), ((1+B25/200)^2-1)*100, IF(AND(B$39="Qtrly", B25&gt;0), ((1+B25/400)^4-1)*100, ""))</f>
        <v/>
      </c>
      <c r="C55" s="44" t="str">
        <f t="shared" si="94"/>
        <v/>
      </c>
      <c r="D55" s="44" t="str">
        <f t="shared" si="94"/>
        <v/>
      </c>
      <c r="E55" s="44">
        <f t="shared" si="41"/>
        <v>2.5166375024999965</v>
      </c>
      <c r="F55" s="44">
        <f t="shared" si="42"/>
        <v>2.5209999999999999</v>
      </c>
      <c r="G55" s="44">
        <f t="shared" si="94"/>
        <v>2.5753712025000208</v>
      </c>
      <c r="H55" s="44">
        <f t="shared" si="94"/>
        <v>2.6128480399999932</v>
      </c>
      <c r="I55" s="44">
        <f t="shared" si="94"/>
        <v>2.6928890624999813</v>
      </c>
      <c r="J55" s="44">
        <f t="shared" si="94"/>
        <v>2.7526868900000112</v>
      </c>
      <c r="K55" s="47">
        <f t="shared" si="94"/>
        <v>2.9352284899999859</v>
      </c>
      <c r="L55" s="47">
        <f t="shared" ref="L55" si="95">IF(AND(L$39="S/A", L25&gt;0), ((1+L25/200)^2-1)*100, IF(AND(L$39="Qtrly", L25&gt;0), ((1+L25/400)^4-1)*100, ""))</f>
        <v>3.2510015624999777</v>
      </c>
      <c r="M55" s="45"/>
      <c r="N55" s="45"/>
      <c r="O55" s="46">
        <f t="shared" si="37"/>
        <v>42237</v>
      </c>
      <c r="P55" s="47">
        <f t="shared" ref="P55:BT55" si="96">IF(AND(P$39="S/A", P25&gt;0), ((1+P25/200)^2-1)*100, IF(AND(P$39="Qtrly", P25&gt;0), ((1+P25/400)^4-1)*100, ""))</f>
        <v>3.3038468225000228</v>
      </c>
      <c r="Q55" s="47">
        <f t="shared" si="96"/>
        <v>3.3994091025000062</v>
      </c>
      <c r="R55" s="47">
        <f t="shared" si="96"/>
        <v>3.2784387599999798</v>
      </c>
      <c r="S55" s="47">
        <f t="shared" si="96"/>
        <v>3.3424730624999954</v>
      </c>
      <c r="T55" s="47">
        <f t="shared" si="96"/>
        <v>3.6873792900000035</v>
      </c>
      <c r="U55" s="47">
        <f t="shared" si="96"/>
        <v>3.9472007024999867</v>
      </c>
      <c r="V55" s="47">
        <f t="shared" si="96"/>
        <v>3.5041716900000131</v>
      </c>
      <c r="W55" s="47">
        <f t="shared" si="96"/>
        <v>3.5428353599999962</v>
      </c>
      <c r="X55" s="47">
        <f t="shared" si="96"/>
        <v>4.1440660100000137</v>
      </c>
      <c r="Y55" s="47">
        <f t="shared" si="96"/>
        <v>4.2982200225000211</v>
      </c>
      <c r="Z55" s="47">
        <f t="shared" si="96"/>
        <v>4.7224755599999835</v>
      </c>
      <c r="AA55" s="47" t="str">
        <f t="shared" si="96"/>
        <v/>
      </c>
      <c r="AB55" s="47">
        <f t="shared" si="96"/>
        <v>3.567258239999993</v>
      </c>
      <c r="AC55" s="47">
        <f t="shared" si="96"/>
        <v>4.0002238025000247</v>
      </c>
      <c r="AD55" s="47">
        <f t="shared" si="96"/>
        <v>4.2379740899999963</v>
      </c>
      <c r="AE55" s="47">
        <f t="shared" si="96"/>
        <v>4.7593190399999985</v>
      </c>
      <c r="AF55" s="47" t="str">
        <f t="shared" si="96"/>
        <v/>
      </c>
      <c r="AG55" s="47" t="str">
        <f t="shared" si="96"/>
        <v/>
      </c>
      <c r="AH55" s="47">
        <f t="shared" si="96"/>
        <v>4.3257960000000262</v>
      </c>
      <c r="AI55" s="47">
        <f t="shared" si="96"/>
        <v>4.3799372225000077</v>
      </c>
      <c r="AJ55" s="47" t="str">
        <f t="shared" si="96"/>
        <v/>
      </c>
      <c r="AK55" s="47">
        <f t="shared" si="96"/>
        <v>3.7576518225000077</v>
      </c>
      <c r="AL55" s="47">
        <f t="shared" si="96"/>
        <v>4.016541322499978</v>
      </c>
      <c r="AM55" s="47">
        <f t="shared" si="96"/>
        <v>4.0418568213846706</v>
      </c>
      <c r="AN55" s="47">
        <f t="shared" si="96"/>
        <v>4.4218296900000009</v>
      </c>
      <c r="AO55" s="47" t="str">
        <f t="shared" si="96"/>
        <v/>
      </c>
      <c r="AP55" s="47" t="str">
        <f t="shared" si="96"/>
        <v/>
      </c>
      <c r="AQ55" s="305">
        <f t="shared" si="96"/>
        <v>3.7886680332065215</v>
      </c>
      <c r="AR55" s="305">
        <f t="shared" si="96"/>
        <v>4.1114122500000239</v>
      </c>
      <c r="AS55" s="47">
        <f t="shared" si="96"/>
        <v>3.1798850625000208</v>
      </c>
      <c r="AT55" s="47">
        <f t="shared" si="96"/>
        <v>3.4024596899999926</v>
      </c>
      <c r="AU55" s="47">
        <f t="shared" si="96"/>
        <v>3.5336775224999784</v>
      </c>
      <c r="AV55" s="47">
        <f t="shared" si="96"/>
        <v>3.6517429024999881</v>
      </c>
      <c r="AW55" s="47">
        <f t="shared" si="96"/>
        <v>3.6904341225000303</v>
      </c>
      <c r="AX55" s="47">
        <f t="shared" si="96"/>
        <v>3.9839075624999998</v>
      </c>
      <c r="AY55" s="47">
        <f t="shared" si="96"/>
        <v>4.1165140624999985</v>
      </c>
      <c r="AZ55" s="47">
        <f t="shared" ref="AZ55" si="97">IF(AND(AZ$39="S/A", AZ25&gt;0), ((1+AZ25/200)^2-1)*100, IF(AND(AZ$39="Qtrly", AZ25&gt;0), ((1+AZ25/400)^4-1)*100, ""))</f>
        <v>4.7132657025000135</v>
      </c>
      <c r="BA55" s="47" t="str">
        <f t="shared" si="96"/>
        <v/>
      </c>
      <c r="BB55" s="47" t="str">
        <f t="shared" si="96"/>
        <v/>
      </c>
      <c r="BC55" s="47" t="str">
        <f t="shared" si="96"/>
        <v/>
      </c>
      <c r="BD55" s="47">
        <f t="shared" si="96"/>
        <v>3.3292580100000135</v>
      </c>
      <c r="BE55" s="47">
        <f t="shared" si="96"/>
        <v>3.7342250000000021</v>
      </c>
      <c r="BF55" s="47">
        <f t="shared" si="96"/>
        <v>4.1430455024999979</v>
      </c>
      <c r="BG55" s="47" t="str">
        <f t="shared" si="96"/>
        <v/>
      </c>
      <c r="BH55" s="47">
        <f t="shared" si="96"/>
        <v>3.4095779024999828</v>
      </c>
      <c r="BI55" s="47" t="str">
        <f t="shared" si="96"/>
        <v/>
      </c>
      <c r="BJ55" s="47" t="str">
        <f t="shared" si="96"/>
        <v/>
      </c>
      <c r="BK55" s="47">
        <f t="shared" si="96"/>
        <v>3.1869956100000207</v>
      </c>
      <c r="BL55" s="47">
        <f t="shared" si="96"/>
        <v>3.364838922500013</v>
      </c>
      <c r="BM55" s="47">
        <f t="shared" si="96"/>
        <v>3.8045134025000094</v>
      </c>
      <c r="BN55" s="47">
        <f t="shared" si="96"/>
        <v>3.9839075624999998</v>
      </c>
      <c r="BO55" s="47">
        <f t="shared" si="96"/>
        <v>4.1614154024999905</v>
      </c>
      <c r="BP55" s="47">
        <f t="shared" si="96"/>
        <v>4.7286156899999821</v>
      </c>
      <c r="BQ55" s="47" t="str">
        <f t="shared" si="96"/>
        <v/>
      </c>
      <c r="BR55" s="47">
        <f t="shared" si="96"/>
        <v>3.5489408099999897</v>
      </c>
      <c r="BS55" s="47">
        <f t="shared" si="96"/>
        <v>4.0797838025000033</v>
      </c>
      <c r="BT55" s="47">
        <f t="shared" si="96"/>
        <v>4.4054804099999956</v>
      </c>
    </row>
    <row r="56" spans="1:72" x14ac:dyDescent="0.25">
      <c r="A56" s="41">
        <f t="shared" si="34"/>
        <v>42240</v>
      </c>
      <c r="B56" s="44" t="str">
        <f t="shared" ref="B56:K56" si="98">IF(AND(B$39="S/A", B26&gt;0), ((1+B26/200)^2-1)*100, IF(AND(B$39="Qtrly", B26&gt;0), ((1+B26/400)^4-1)*100, ""))</f>
        <v/>
      </c>
      <c r="C56" s="44" t="str">
        <f t="shared" si="98"/>
        <v/>
      </c>
      <c r="D56" s="44" t="str">
        <f t="shared" si="98"/>
        <v/>
      </c>
      <c r="E56" s="44">
        <f t="shared" si="41"/>
        <v>2.4690552900000107</v>
      </c>
      <c r="F56" s="44">
        <f t="shared" si="42"/>
        <v>2.476</v>
      </c>
      <c r="G56" s="44">
        <f t="shared" si="98"/>
        <v>2.5358759999999814</v>
      </c>
      <c r="H56" s="44">
        <f t="shared" si="98"/>
        <v>2.5662562499999986</v>
      </c>
      <c r="I56" s="44">
        <f t="shared" si="98"/>
        <v>2.6391872099999825</v>
      </c>
      <c r="J56" s="44">
        <f t="shared" si="98"/>
        <v>2.6918756900000229</v>
      </c>
      <c r="K56" s="47">
        <f t="shared" si="98"/>
        <v>2.8723347599999949</v>
      </c>
      <c r="L56" s="47">
        <f t="shared" ref="L56" si="99">IF(AND(L$39="S/A", L26&gt;0), ((1+L26/200)^2-1)*100, IF(AND(L$39="Qtrly", L26&gt;0), ((1+L26/400)^4-1)*100, ""))</f>
        <v>3.1788692900000193</v>
      </c>
      <c r="M56" s="45"/>
      <c r="N56" s="45"/>
      <c r="O56" s="46">
        <f t="shared" si="37"/>
        <v>42240</v>
      </c>
      <c r="P56" s="47">
        <f t="shared" ref="P56:BT56" si="100">IF(AND(P$39="S/A", P26&gt;0), ((1+P26/200)^2-1)*100, IF(AND(P$39="Qtrly", P26&gt;0), ((1+P26/400)^4-1)*100, ""))</f>
        <v>3.2865689999999947</v>
      </c>
      <c r="Q56" s="47">
        <f t="shared" si="100"/>
        <v>3.3658556100000236</v>
      </c>
      <c r="R56" s="47">
        <f t="shared" si="100"/>
        <v>3.2388084224999947</v>
      </c>
      <c r="S56" s="47">
        <f t="shared" si="100"/>
        <v>3.3150273600000002</v>
      </c>
      <c r="T56" s="47">
        <f t="shared" si="100"/>
        <v>3.6497067224999791</v>
      </c>
      <c r="U56" s="47">
        <f t="shared" si="100"/>
        <v>3.9268108024999915</v>
      </c>
      <c r="V56" s="47">
        <f t="shared" si="100"/>
        <v>3.5001022499999923</v>
      </c>
      <c r="W56" s="47">
        <f t="shared" si="100"/>
        <v>3.5173979225000096</v>
      </c>
      <c r="X56" s="47">
        <f t="shared" si="100"/>
        <v>4.1226364024999906</v>
      </c>
      <c r="Y56" s="47">
        <f t="shared" si="100"/>
        <v>4.270647690000029</v>
      </c>
      <c r="Z56" s="47">
        <f t="shared" si="100"/>
        <v>4.6938240000000242</v>
      </c>
      <c r="AA56" s="47" t="str">
        <f t="shared" si="100"/>
        <v/>
      </c>
      <c r="AB56" s="47">
        <f t="shared" si="100"/>
        <v>3.5143456399999939</v>
      </c>
      <c r="AC56" s="47">
        <f t="shared" si="100"/>
        <v>3.9747302399999906</v>
      </c>
      <c r="AD56" s="47">
        <f t="shared" si="100"/>
        <v>4.2073472400000034</v>
      </c>
      <c r="AE56" s="47">
        <f t="shared" si="100"/>
        <v>4.780814062499994</v>
      </c>
      <c r="AF56" s="47" t="str">
        <f t="shared" si="100"/>
        <v/>
      </c>
      <c r="AG56" s="47" t="str">
        <f t="shared" si="100"/>
        <v/>
      </c>
      <c r="AH56" s="47">
        <f t="shared" si="100"/>
        <v>4.2829016100000006</v>
      </c>
      <c r="AI56" s="47">
        <f t="shared" si="100"/>
        <v>4.3360102499999886</v>
      </c>
      <c r="AJ56" s="47" t="str">
        <f t="shared" si="100"/>
        <v/>
      </c>
      <c r="AK56" s="47">
        <f t="shared" si="100"/>
        <v>3.7220033599999924</v>
      </c>
      <c r="AL56" s="47">
        <f t="shared" si="100"/>
        <v>3.9839075624999998</v>
      </c>
      <c r="AM56" s="47">
        <f t="shared" si="100"/>
        <v>4.0099254349827307</v>
      </c>
      <c r="AN56" s="47">
        <f t="shared" si="100"/>
        <v>4.3993497600000042</v>
      </c>
      <c r="AO56" s="47" t="str">
        <f t="shared" si="100"/>
        <v/>
      </c>
      <c r="AP56" s="47" t="str">
        <f t="shared" si="100"/>
        <v/>
      </c>
      <c r="AQ56" s="305">
        <f t="shared" si="100"/>
        <v>3.7526828246428279</v>
      </c>
      <c r="AR56" s="305">
        <f t="shared" si="100"/>
        <v>4.0777434224999798</v>
      </c>
      <c r="AS56" s="47">
        <f t="shared" si="100"/>
        <v>3.1443360000000142</v>
      </c>
      <c r="AT56" s="47">
        <f t="shared" si="100"/>
        <v>3.3689057024999913</v>
      </c>
      <c r="AU56" s="47">
        <f t="shared" si="100"/>
        <v>3.4889117025000083</v>
      </c>
      <c r="AV56" s="47">
        <f t="shared" si="100"/>
        <v>3.6089873224999902</v>
      </c>
      <c r="AW56" s="47">
        <f t="shared" si="100"/>
        <v>3.644616359999997</v>
      </c>
      <c r="AX56" s="47">
        <f t="shared" si="100"/>
        <v>3.9359860100000033</v>
      </c>
      <c r="AY56" s="47">
        <f t="shared" si="100"/>
        <v>4.0655015624999846</v>
      </c>
      <c r="AZ56" s="47">
        <f t="shared" ref="AZ56" si="101">IF(AND(AZ$39="S/A", AZ26&gt;0), ((1+AZ26/200)^2-1)*100, IF(AND(AZ$39="Qtrly", AZ26&gt;0), ((1+AZ26/400)^4-1)*100, ""))</f>
        <v>4.6621072024999988</v>
      </c>
      <c r="BA56" s="47" t="str">
        <f t="shared" si="100"/>
        <v/>
      </c>
      <c r="BB56" s="47" t="str">
        <f t="shared" si="100"/>
        <v/>
      </c>
      <c r="BC56" s="47" t="str">
        <f t="shared" si="100"/>
        <v/>
      </c>
      <c r="BD56" s="47">
        <f t="shared" si="100"/>
        <v>3.3109616400000208</v>
      </c>
      <c r="BE56" s="47">
        <f t="shared" si="100"/>
        <v>3.7006172224999911</v>
      </c>
      <c r="BF56" s="47">
        <f t="shared" si="100"/>
        <v>4.1022293024999934</v>
      </c>
      <c r="BG56" s="47" t="str">
        <f t="shared" si="100"/>
        <v/>
      </c>
      <c r="BH56" s="47">
        <f t="shared" si="100"/>
        <v>3.3790730025000215</v>
      </c>
      <c r="BI56" s="47" t="str">
        <f t="shared" si="100"/>
        <v/>
      </c>
      <c r="BJ56" s="47" t="str">
        <f t="shared" si="100"/>
        <v/>
      </c>
      <c r="BK56" s="47">
        <f t="shared" si="100"/>
        <v>3.1748062499999952</v>
      </c>
      <c r="BL56" s="47">
        <f t="shared" si="100"/>
        <v>3.3333240899999783</v>
      </c>
      <c r="BM56" s="47">
        <f t="shared" si="100"/>
        <v>3.7627449599999974</v>
      </c>
      <c r="BN56" s="47">
        <f t="shared" si="100"/>
        <v>3.9370055025000017</v>
      </c>
      <c r="BO56" s="47">
        <f t="shared" si="100"/>
        <v>4.149168622499988</v>
      </c>
      <c r="BP56" s="47">
        <f t="shared" si="100"/>
        <v>4.6764303225000026</v>
      </c>
      <c r="BQ56" s="47" t="str">
        <f t="shared" si="100"/>
        <v/>
      </c>
      <c r="BR56" s="47">
        <f t="shared" si="100"/>
        <v>3.5102760000000233</v>
      </c>
      <c r="BS56" s="47">
        <f t="shared" si="100"/>
        <v>4.0420400100000142</v>
      </c>
      <c r="BT56" s="47">
        <f t="shared" si="100"/>
        <v>4.3646128100000015</v>
      </c>
    </row>
    <row r="57" spans="1:72" x14ac:dyDescent="0.25">
      <c r="A57" s="41">
        <f t="shared" si="34"/>
        <v>42241</v>
      </c>
      <c r="B57" s="44" t="str">
        <f t="shared" ref="B57:K57" si="102">IF(AND(B$39="S/A", B27&gt;0), ((1+B27/200)^2-1)*100, IF(AND(B$39="Qtrly", B27&gt;0), ((1+B27/400)^4-1)*100, ""))</f>
        <v/>
      </c>
      <c r="C57" s="44" t="str">
        <f t="shared" si="102"/>
        <v/>
      </c>
      <c r="D57" s="44" t="str">
        <f t="shared" si="102"/>
        <v/>
      </c>
      <c r="E57" s="44">
        <f t="shared" si="41"/>
        <v>2.4872769599999955</v>
      </c>
      <c r="F57" s="44">
        <f t="shared" si="42"/>
        <v>2.4939999999999998</v>
      </c>
      <c r="G57" s="44">
        <f t="shared" si="102"/>
        <v>2.5591671225000168</v>
      </c>
      <c r="H57" s="44">
        <f t="shared" si="102"/>
        <v>2.6047443599999998</v>
      </c>
      <c r="I57" s="44">
        <f t="shared" si="102"/>
        <v>2.6756624100000126</v>
      </c>
      <c r="J57" s="44">
        <f t="shared" si="102"/>
        <v>2.7303873599999973</v>
      </c>
      <c r="K57" s="47">
        <f t="shared" si="102"/>
        <v>2.9169670400000181</v>
      </c>
      <c r="L57" s="47">
        <f t="shared" ref="L57" si="103">IF(AND(L$39="S/A", L27&gt;0), ((1+L27/200)^2-1)*100, IF(AND(L$39="Qtrly", L27&gt;0), ((1+L27/400)^4-1)*100, ""))</f>
        <v>3.221536040000017</v>
      </c>
      <c r="M57" s="45"/>
      <c r="N57" s="45"/>
      <c r="O57" s="46">
        <f t="shared" si="37"/>
        <v>42241</v>
      </c>
      <c r="P57" s="47">
        <f t="shared" ref="P57:BT57" si="104">IF(AND(P$39="S/A", P27&gt;0), ((1+P27/200)^2-1)*100, IF(AND(P$39="Qtrly", P27&gt;0), ((1+P27/400)^4-1)*100, ""))</f>
        <v>3.3384068025000158</v>
      </c>
      <c r="Q57" s="47">
        <f t="shared" si="104"/>
        <v>3.3851736225000151</v>
      </c>
      <c r="R57" s="47">
        <f t="shared" si="104"/>
        <v>3.2560822500000253</v>
      </c>
      <c r="S57" s="47">
        <f t="shared" si="104"/>
        <v>3.3302745225000097</v>
      </c>
      <c r="T57" s="47">
        <f t="shared" si="104"/>
        <v>3.6771968399999855</v>
      </c>
      <c r="U57" s="47">
        <f t="shared" si="104"/>
        <v>3.9614748224999774</v>
      </c>
      <c r="V57" s="47">
        <f t="shared" si="104"/>
        <v>3.502136960000013</v>
      </c>
      <c r="W57" s="47">
        <f t="shared" si="104"/>
        <v>3.5184153599999712</v>
      </c>
      <c r="X57" s="47">
        <f t="shared" si="104"/>
        <v>4.1501891600000063</v>
      </c>
      <c r="Y57" s="47">
        <f t="shared" si="104"/>
        <v>4.3033264099999968</v>
      </c>
      <c r="Z57" s="47">
        <f t="shared" si="104"/>
        <v>4.7501075624999833</v>
      </c>
      <c r="AA57" s="47" t="str">
        <f t="shared" si="104"/>
        <v/>
      </c>
      <c r="AB57" s="47">
        <f t="shared" si="104"/>
        <v>3.5194328024999777</v>
      </c>
      <c r="AC57" s="47">
        <f t="shared" si="104"/>
        <v>3.995124839999975</v>
      </c>
      <c r="AD57" s="47">
        <f t="shared" si="104"/>
        <v>4.2379740899999963</v>
      </c>
      <c r="AE57" s="47">
        <f t="shared" si="104"/>
        <v>4.8360971024999921</v>
      </c>
      <c r="AF57" s="47" t="str">
        <f t="shared" si="104"/>
        <v/>
      </c>
      <c r="AG57" s="47" t="str">
        <f t="shared" si="104"/>
        <v/>
      </c>
      <c r="AH57" s="47">
        <f t="shared" si="104"/>
        <v>4.3114968900000106</v>
      </c>
      <c r="AI57" s="47">
        <f t="shared" si="104"/>
        <v>4.3646128100000015</v>
      </c>
      <c r="AJ57" s="47" t="str">
        <f t="shared" si="104"/>
        <v/>
      </c>
      <c r="AK57" s="47">
        <f t="shared" si="104"/>
        <v>3.7301510400000071</v>
      </c>
      <c r="AL57" s="47">
        <f t="shared" si="104"/>
        <v>4.004303062499992</v>
      </c>
      <c r="AM57" s="47">
        <f t="shared" si="104"/>
        <v>4.0315555709554252</v>
      </c>
      <c r="AN57" s="47">
        <f t="shared" si="104"/>
        <v>4.4361363600000203</v>
      </c>
      <c r="AO57" s="47" t="str">
        <f t="shared" si="104"/>
        <v/>
      </c>
      <c r="AP57" s="47" t="str">
        <f t="shared" si="104"/>
        <v/>
      </c>
      <c r="AQ57" s="305">
        <f t="shared" si="104"/>
        <v>3.763991453138682</v>
      </c>
      <c r="AR57" s="305">
        <f t="shared" si="104"/>
        <v>4.0950872900000101</v>
      </c>
      <c r="AS57" s="47">
        <f t="shared" si="104"/>
        <v>3.1473828224999778</v>
      </c>
      <c r="AT57" s="47">
        <f t="shared" si="104"/>
        <v>3.3841568399999966</v>
      </c>
      <c r="AU57" s="47">
        <f t="shared" si="104"/>
        <v>3.511293402499982</v>
      </c>
      <c r="AV57" s="47">
        <f t="shared" si="104"/>
        <v>3.616112639999991</v>
      </c>
      <c r="AW57" s="47">
        <f t="shared" si="104"/>
        <v>3.6710876099999901</v>
      </c>
      <c r="AX57" s="47">
        <f t="shared" si="104"/>
        <v>3.9747302399999906</v>
      </c>
      <c r="AY57" s="47">
        <f t="shared" si="104"/>
        <v>4.1073308899999939</v>
      </c>
      <c r="AZ57" s="47">
        <f t="shared" ref="AZ57" si="105">IF(AND(AZ$39="S/A", AZ27&gt;0), ((1+AZ27/200)^2-1)*100, IF(AND(AZ$39="Qtrly", AZ27&gt;0), ((1+AZ27/400)^4-1)*100, ""))</f>
        <v>4.7132657025000135</v>
      </c>
      <c r="BA57" s="47" t="str">
        <f t="shared" si="104"/>
        <v/>
      </c>
      <c r="BB57" s="47" t="str">
        <f t="shared" si="104"/>
        <v/>
      </c>
      <c r="BC57" s="47" t="str">
        <f t="shared" si="104"/>
        <v/>
      </c>
      <c r="BD57" s="47">
        <f t="shared" si="104"/>
        <v>3.3150273600000002</v>
      </c>
      <c r="BE57" s="47">
        <f t="shared" si="104"/>
        <v>3.7220033599999924</v>
      </c>
      <c r="BF57" s="47">
        <f t="shared" si="104"/>
        <v>4.1399840099999752</v>
      </c>
      <c r="BG57" s="47" t="str">
        <f t="shared" si="104"/>
        <v/>
      </c>
      <c r="BH57" s="47">
        <f t="shared" si="104"/>
        <v>3.3872072024999866</v>
      </c>
      <c r="BI57" s="47" t="str">
        <f t="shared" si="104"/>
        <v/>
      </c>
      <c r="BJ57" s="47" t="str">
        <f t="shared" si="104"/>
        <v/>
      </c>
      <c r="BK57" s="47">
        <f t="shared" si="104"/>
        <v>3.1768377599999953</v>
      </c>
      <c r="BL57" s="47">
        <f t="shared" si="104"/>
        <v>3.3475559999999849</v>
      </c>
      <c r="BM57" s="47">
        <f t="shared" si="104"/>
        <v>3.7953439999999894</v>
      </c>
      <c r="BN57" s="47">
        <f t="shared" si="104"/>
        <v>3.9798287025000212</v>
      </c>
      <c r="BO57" s="47">
        <f t="shared" si="104"/>
        <v>4.2185765624999982</v>
      </c>
      <c r="BP57" s="47">
        <f t="shared" si="104"/>
        <v>4.733732602500007</v>
      </c>
      <c r="BQ57" s="47" t="str">
        <f t="shared" si="104"/>
        <v/>
      </c>
      <c r="BR57" s="47">
        <f t="shared" si="104"/>
        <v>3.5194328024999777</v>
      </c>
      <c r="BS57" s="47">
        <f t="shared" si="104"/>
        <v>4.0593809024999983</v>
      </c>
      <c r="BT57" s="47">
        <f t="shared" si="104"/>
        <v>4.3942410225000117</v>
      </c>
    </row>
    <row r="58" spans="1:72" x14ac:dyDescent="0.25">
      <c r="A58" s="41">
        <f t="shared" si="34"/>
        <v>42242</v>
      </c>
      <c r="B58" s="44" t="str">
        <f t="shared" ref="B58:K58" si="106">IF(AND(B$39="S/A", B28&gt;0), ((1+B28/200)^2-1)*100, IF(AND(B$39="Qtrly", B28&gt;0), ((1+B28/400)^4-1)*100, ""))</f>
        <v/>
      </c>
      <c r="C58" s="44" t="str">
        <f t="shared" si="106"/>
        <v/>
      </c>
      <c r="D58" s="44" t="str">
        <f t="shared" si="106"/>
        <v/>
      </c>
      <c r="E58" s="44">
        <f t="shared" si="41"/>
        <v>2.4741167024999955</v>
      </c>
      <c r="F58" s="44">
        <f t="shared" si="42"/>
        <v>2.4849999999999999</v>
      </c>
      <c r="G58" s="44">
        <f t="shared" si="106"/>
        <v>2.5622052899999748</v>
      </c>
      <c r="H58" s="44">
        <f t="shared" si="106"/>
        <v>2.6098091224999731</v>
      </c>
      <c r="I58" s="44">
        <f t="shared" si="106"/>
        <v>2.6827555625000166</v>
      </c>
      <c r="J58" s="44">
        <f t="shared" si="106"/>
        <v>2.7364688100000034</v>
      </c>
      <c r="K58" s="47">
        <f t="shared" si="106"/>
        <v>2.9149380899999855</v>
      </c>
      <c r="L58" s="47">
        <f t="shared" ref="L58" si="107">IF(AND(L$39="S/A", L28&gt;0), ((1+L28/200)^2-1)*100, IF(AND(L$39="Qtrly", L28&gt;0), ((1+L28/400)^4-1)*100, ""))</f>
        <v>3.221536040000017</v>
      </c>
      <c r="M58" s="45"/>
      <c r="N58" s="45"/>
      <c r="O58" s="46">
        <f t="shared" si="37"/>
        <v>42242</v>
      </c>
      <c r="P58" s="47">
        <f t="shared" ref="P58:BT58" si="108">IF(AND(P$39="S/A", P28&gt;0), ((1+P28/200)^2-1)*100, IF(AND(P$39="Qtrly", P28&gt;0), ((1+P28/400)^4-1)*100, ""))</f>
        <v>3.4350020900000278</v>
      </c>
      <c r="Q58" s="47">
        <f t="shared" si="108"/>
        <v>3.3790730025000215</v>
      </c>
      <c r="R58" s="47">
        <f t="shared" si="108"/>
        <v>3.2489693225000282</v>
      </c>
      <c r="S58" s="47">
        <f t="shared" si="108"/>
        <v>3.3201096225000004</v>
      </c>
      <c r="T58" s="47">
        <f t="shared" si="108"/>
        <v>3.668033062500009</v>
      </c>
      <c r="U58" s="47">
        <f t="shared" si="108"/>
        <v>3.9594356025000277</v>
      </c>
      <c r="V58" s="47">
        <f t="shared" si="108"/>
        <v>3.5041716900000131</v>
      </c>
      <c r="W58" s="47">
        <f t="shared" si="108"/>
        <v>3.4929809224999886</v>
      </c>
      <c r="X58" s="47">
        <f t="shared" si="108"/>
        <v>4.1399840099999752</v>
      </c>
      <c r="Y58" s="47">
        <f t="shared" si="108"/>
        <v>4.2951562499999874</v>
      </c>
      <c r="Z58" s="47">
        <f t="shared" si="108"/>
        <v>4.7490840900000109</v>
      </c>
      <c r="AA58" s="47" t="str">
        <f t="shared" si="108"/>
        <v/>
      </c>
      <c r="AB58" s="47">
        <f t="shared" si="108"/>
        <v>3.4980675599999733</v>
      </c>
      <c r="AC58" s="47">
        <f t="shared" si="108"/>
        <v>3.9839075624999998</v>
      </c>
      <c r="AD58" s="47">
        <f t="shared" si="108"/>
        <v>4.2287855625000148</v>
      </c>
      <c r="AE58" s="47">
        <f t="shared" si="108"/>
        <v>4.8350732099999849</v>
      </c>
      <c r="AF58" s="47" t="str">
        <f t="shared" si="108"/>
        <v/>
      </c>
      <c r="AG58" s="47" t="str">
        <f t="shared" si="108"/>
        <v/>
      </c>
      <c r="AH58" s="47">
        <f t="shared" si="108"/>
        <v>4.304347702500011</v>
      </c>
      <c r="AI58" s="47">
        <f t="shared" si="108"/>
        <v>4.3605264900000273</v>
      </c>
      <c r="AJ58" s="47" t="str">
        <f t="shared" si="108"/>
        <v/>
      </c>
      <c r="AK58" s="47">
        <f t="shared" si="108"/>
        <v>3.7158928099999988</v>
      </c>
      <c r="AL58" s="47">
        <f t="shared" si="108"/>
        <v>3.9941050625000196</v>
      </c>
      <c r="AM58" s="47">
        <f t="shared" si="108"/>
        <v>4.0202250790209115</v>
      </c>
      <c r="AN58" s="47">
        <f t="shared" si="108"/>
        <v>4.4279610000000025</v>
      </c>
      <c r="AO58" s="47" t="str">
        <f t="shared" si="108"/>
        <v/>
      </c>
      <c r="AP58" s="47" t="str">
        <f t="shared" si="108"/>
        <v/>
      </c>
      <c r="AQ58" s="305">
        <f t="shared" si="108"/>
        <v>3.7557669043755126</v>
      </c>
      <c r="AR58" s="305">
        <f t="shared" si="108"/>
        <v>4.0828444100000194</v>
      </c>
      <c r="AS58" s="47">
        <f t="shared" si="108"/>
        <v>3.1311336225000153</v>
      </c>
      <c r="AT58" s="47">
        <f t="shared" si="108"/>
        <v>3.3750060224999823</v>
      </c>
      <c r="AU58" s="47">
        <f t="shared" si="108"/>
        <v>3.4990849024999937</v>
      </c>
      <c r="AV58" s="47">
        <f t="shared" si="108"/>
        <v>3.6069515625000159</v>
      </c>
      <c r="AW58" s="47">
        <f t="shared" si="108"/>
        <v>3.6629422499999675</v>
      </c>
      <c r="AX58" s="47">
        <f t="shared" si="108"/>
        <v>3.9716712225000173</v>
      </c>
      <c r="AY58" s="47">
        <f t="shared" si="108"/>
        <v>4.1093715599999969</v>
      </c>
      <c r="AZ58" s="47">
        <f t="shared" ref="AZ58" si="109">IF(AND(AZ$39="S/A", AZ28&gt;0), ((1+AZ28/200)^2-1)*100, IF(AND(AZ$39="Qtrly", AZ28&gt;0), ((1+AZ28/400)^4-1)*100, ""))</f>
        <v>4.7286156899999821</v>
      </c>
      <c r="BA58" s="47" t="str">
        <f t="shared" si="108"/>
        <v/>
      </c>
      <c r="BB58" s="47" t="str">
        <f t="shared" si="108"/>
        <v/>
      </c>
      <c r="BC58" s="47" t="str">
        <f t="shared" si="108"/>
        <v/>
      </c>
      <c r="BD58" s="47">
        <f t="shared" si="108"/>
        <v>3.3089288100000003</v>
      </c>
      <c r="BE58" s="47">
        <f t="shared" si="108"/>
        <v>3.7128376024999854</v>
      </c>
      <c r="BF58" s="47">
        <f t="shared" si="108"/>
        <v>4.1369225625000006</v>
      </c>
      <c r="BG58" s="47" t="str">
        <f t="shared" si="108"/>
        <v/>
      </c>
      <c r="BH58" s="47">
        <f t="shared" si="108"/>
        <v>3.3770395025000122</v>
      </c>
      <c r="BI58" s="47" t="str">
        <f t="shared" si="108"/>
        <v/>
      </c>
      <c r="BJ58" s="47" t="str">
        <f t="shared" si="108"/>
        <v/>
      </c>
      <c r="BK58" s="47">
        <f t="shared" si="108"/>
        <v>3.1748062499999952</v>
      </c>
      <c r="BL58" s="47">
        <f t="shared" si="108"/>
        <v>3.3404399224999937</v>
      </c>
      <c r="BM58" s="47">
        <f t="shared" si="108"/>
        <v>3.7882125224999896</v>
      </c>
      <c r="BN58" s="47">
        <f t="shared" si="108"/>
        <v>3.9910457600000004</v>
      </c>
      <c r="BO58" s="47">
        <f t="shared" si="108"/>
        <v>4.2185765624999982</v>
      </c>
      <c r="BP58" s="47">
        <f t="shared" si="108"/>
        <v>4.7531780099999921</v>
      </c>
      <c r="BQ58" s="47" t="str">
        <f t="shared" si="108"/>
        <v/>
      </c>
      <c r="BR58" s="47">
        <f t="shared" si="108"/>
        <v>3.5051890624999915</v>
      </c>
      <c r="BS58" s="47">
        <f t="shared" si="108"/>
        <v>4.0502002499999801</v>
      </c>
      <c r="BT58" s="47">
        <f t="shared" si="108"/>
        <v>4.3921975624999998</v>
      </c>
    </row>
    <row r="59" spans="1:72" x14ac:dyDescent="0.25">
      <c r="A59" s="41">
        <f t="shared" si="34"/>
        <v>42243</v>
      </c>
      <c r="B59" s="44" t="str">
        <f t="shared" ref="B59:K59" si="110">IF(AND(B$39="S/A", B29&gt;0), ((1+B29/200)^2-1)*100, IF(AND(B$39="Qtrly", B29&gt;0), ((1+B29/400)^4-1)*100, ""))</f>
        <v/>
      </c>
      <c r="C59" s="44" t="str">
        <f t="shared" si="110"/>
        <v/>
      </c>
      <c r="D59" s="44" t="str">
        <f t="shared" si="110"/>
        <v/>
      </c>
      <c r="E59" s="44">
        <f t="shared" si="41"/>
        <v>2.4761413025000012</v>
      </c>
      <c r="F59" s="44">
        <f t="shared" si="42"/>
        <v>2.4849999999999999</v>
      </c>
      <c r="G59" s="44">
        <f t="shared" si="110"/>
        <v>2.5520782400000108</v>
      </c>
      <c r="H59" s="44">
        <f t="shared" si="110"/>
        <v>2.6118350625000009</v>
      </c>
      <c r="I59" s="44">
        <f t="shared" si="110"/>
        <v>2.6908623225000206</v>
      </c>
      <c r="J59" s="44">
        <f t="shared" si="110"/>
        <v>2.7668787600000133</v>
      </c>
      <c r="K59" s="47">
        <f t="shared" si="110"/>
        <v>2.9392868100000191</v>
      </c>
      <c r="L59" s="47">
        <f t="shared" ref="L59" si="111">IF(AND(L$39="S/A", L29&gt;0), ((1+L29/200)^2-1)*100, IF(AND(L$39="Qtrly", L29&gt;0), ((1+L29/400)^4-1)*100, ""))</f>
        <v>3.2530338224999955</v>
      </c>
      <c r="M59" s="45"/>
      <c r="N59" s="45"/>
      <c r="O59" s="46">
        <f t="shared" si="37"/>
        <v>42243</v>
      </c>
      <c r="P59" s="47">
        <f t="shared" ref="P59:BT59" si="112">IF(AND(P$39="S/A", P29&gt;0), ((1+P29/200)^2-1)*100, IF(AND(P$39="Qtrly", P29&gt;0), ((1+P29/400)^4-1)*100, ""))</f>
        <v>3.3211260899999928</v>
      </c>
      <c r="Q59" s="47">
        <f t="shared" si="112"/>
        <v>3.3617888899999837</v>
      </c>
      <c r="R59" s="47">
        <f t="shared" si="112"/>
        <v>3.235760249999986</v>
      </c>
      <c r="S59" s="47">
        <f t="shared" si="112"/>
        <v>3.3028304400000152</v>
      </c>
      <c r="T59" s="47">
        <f t="shared" si="112"/>
        <v>3.6782150624999899</v>
      </c>
      <c r="U59" s="47">
        <f t="shared" si="112"/>
        <v>3.9624944399999862</v>
      </c>
      <c r="V59" s="47">
        <f t="shared" si="112"/>
        <v>3.4767045224999737</v>
      </c>
      <c r="W59" s="47">
        <f t="shared" si="112"/>
        <v>3.4990849024999937</v>
      </c>
      <c r="X59" s="47">
        <f t="shared" si="112"/>
        <v>4.1410045024999897</v>
      </c>
      <c r="Y59" s="47">
        <f t="shared" si="112"/>
        <v>4.3114968900000106</v>
      </c>
      <c r="Z59" s="47">
        <f t="shared" si="112"/>
        <v>4.7634131599999741</v>
      </c>
      <c r="AA59" s="47" t="str">
        <f t="shared" si="112"/>
        <v/>
      </c>
      <c r="AB59" s="47">
        <f t="shared" si="112"/>
        <v>3.5387651599999792</v>
      </c>
      <c r="AC59" s="47">
        <f t="shared" si="112"/>
        <v>3.9859470225000138</v>
      </c>
      <c r="AD59" s="47">
        <f t="shared" si="112"/>
        <v>4.2492050625000166</v>
      </c>
      <c r="AE59" s="47">
        <f t="shared" si="112"/>
        <v>4.8647681225000072</v>
      </c>
      <c r="AF59" s="47" t="str">
        <f t="shared" si="112"/>
        <v/>
      </c>
      <c r="AG59" s="47" t="str">
        <f t="shared" si="112"/>
        <v/>
      </c>
      <c r="AH59" s="47">
        <f t="shared" si="112"/>
        <v>4.3390746225000054</v>
      </c>
      <c r="AI59" s="47">
        <f t="shared" si="112"/>
        <v>4.3850456099999935</v>
      </c>
      <c r="AJ59" s="47" t="str">
        <f t="shared" si="112"/>
        <v/>
      </c>
      <c r="AK59" s="47">
        <f t="shared" si="112"/>
        <v>3.7006172224999911</v>
      </c>
      <c r="AL59" s="47">
        <f t="shared" si="112"/>
        <v>3.9145778224999983</v>
      </c>
      <c r="AM59" s="47">
        <f t="shared" si="112"/>
        <v>4.0233151213915352</v>
      </c>
      <c r="AN59" s="47">
        <f t="shared" si="112"/>
        <v>4.4259172099999855</v>
      </c>
      <c r="AO59" s="47" t="str">
        <f t="shared" si="112"/>
        <v/>
      </c>
      <c r="AP59" s="47" t="str">
        <f t="shared" si="112"/>
        <v/>
      </c>
      <c r="AQ59" s="305">
        <f t="shared" si="112"/>
        <v>3.7310961915930196</v>
      </c>
      <c r="AR59" s="305">
        <f t="shared" si="112"/>
        <v>4.1093715599999969</v>
      </c>
      <c r="AS59" s="47">
        <f t="shared" si="112"/>
        <v>3.1230095025000182</v>
      </c>
      <c r="AT59" s="47">
        <f t="shared" si="112"/>
        <v>3.3668723024999903</v>
      </c>
      <c r="AU59" s="47">
        <f t="shared" si="112"/>
        <v>3.4919636099999929</v>
      </c>
      <c r="AV59" s="47">
        <f t="shared" si="112"/>
        <v>3.627310062500011</v>
      </c>
      <c r="AW59" s="47">
        <f t="shared" si="112"/>
        <v>3.6690512400000097</v>
      </c>
      <c r="AX59" s="47">
        <f t="shared" si="112"/>
        <v>3.9859470225000138</v>
      </c>
      <c r="AY59" s="47">
        <f t="shared" si="112"/>
        <v>4.1440660100000137</v>
      </c>
      <c r="AZ59" s="47">
        <f t="shared" ref="AZ59" si="113">IF(AND(AZ$39="S/A", AZ29&gt;0), ((1+AZ29/200)^2-1)*100, IF(AND(AZ$39="Qtrly", AZ29&gt;0), ((1+AZ29/400)^4-1)*100, ""))</f>
        <v>4.7726252224999932</v>
      </c>
      <c r="BA59" s="47" t="str">
        <f t="shared" si="112"/>
        <v/>
      </c>
      <c r="BB59" s="47" t="str">
        <f t="shared" si="112"/>
        <v/>
      </c>
      <c r="BC59" s="47" t="str">
        <f t="shared" si="112"/>
        <v/>
      </c>
      <c r="BD59" s="47">
        <f t="shared" si="112"/>
        <v>3.2936832224999879</v>
      </c>
      <c r="BE59" s="47">
        <f t="shared" si="112"/>
        <v>3.7179296400000172</v>
      </c>
      <c r="BF59" s="47">
        <f t="shared" si="112"/>
        <v>4.1532508025000192</v>
      </c>
      <c r="BG59" s="47" t="str">
        <f t="shared" si="112"/>
        <v/>
      </c>
      <c r="BH59" s="47">
        <f t="shared" si="112"/>
        <v>3.3597555599999884</v>
      </c>
      <c r="BI59" s="47" t="str">
        <f t="shared" si="112"/>
        <v/>
      </c>
      <c r="BJ59" s="47" t="str">
        <f t="shared" si="112"/>
        <v/>
      </c>
      <c r="BK59" s="47">
        <f t="shared" si="112"/>
        <v>3.1473828224999778</v>
      </c>
      <c r="BL59" s="47">
        <f t="shared" si="112"/>
        <v>3.3160438025000127</v>
      </c>
      <c r="BM59" s="47">
        <f t="shared" si="112"/>
        <v>3.7943252024999818</v>
      </c>
      <c r="BN59" s="47">
        <f t="shared" si="112"/>
        <v>4.0022634224999853</v>
      </c>
      <c r="BO59" s="47">
        <f t="shared" si="112"/>
        <v>4.2440999999999729</v>
      </c>
      <c r="BP59" s="47">
        <f t="shared" si="112"/>
        <v>4.7900268900000098</v>
      </c>
      <c r="BQ59" s="47" t="str">
        <f t="shared" si="112"/>
        <v/>
      </c>
      <c r="BR59" s="47">
        <f t="shared" si="112"/>
        <v>3.4756872900000069</v>
      </c>
      <c r="BS59" s="47">
        <f t="shared" si="112"/>
        <v>4.0512203024999804</v>
      </c>
      <c r="BT59" s="47">
        <f t="shared" si="112"/>
        <v>4.4065022025000067</v>
      </c>
    </row>
    <row r="60" spans="1:72" x14ac:dyDescent="0.25">
      <c r="A60" s="41">
        <f t="shared" si="34"/>
        <v>42244</v>
      </c>
      <c r="B60" s="44" t="str">
        <f t="shared" ref="B60:K60" si="114">IF(AND(B$39="S/A", B30&gt;0), ((1+B30/200)^2-1)*100, IF(AND(B$39="Qtrly", B30&gt;0), ((1+B30/400)^4-1)*100, ""))</f>
        <v/>
      </c>
      <c r="C60" s="44" t="str">
        <f t="shared" si="114"/>
        <v/>
      </c>
      <c r="D60" s="44" t="str">
        <f t="shared" si="114"/>
        <v/>
      </c>
      <c r="E60" s="44">
        <f t="shared" si="41"/>
        <v>2.4852522500000251</v>
      </c>
      <c r="F60" s="44">
        <f t="shared" si="42"/>
        <v>2.4929999999999999</v>
      </c>
      <c r="G60" s="44">
        <f t="shared" si="114"/>
        <v>2.5500528899999875</v>
      </c>
      <c r="H60" s="44">
        <f t="shared" si="114"/>
        <v>2.636147902500019</v>
      </c>
      <c r="I60" s="44">
        <f t="shared" si="114"/>
        <v>2.7263331600000162</v>
      </c>
      <c r="J60" s="44">
        <f t="shared" si="114"/>
        <v>2.7668787600000133</v>
      </c>
      <c r="K60" s="47">
        <f t="shared" si="114"/>
        <v>2.9849484225000111</v>
      </c>
      <c r="L60" s="47">
        <f t="shared" ref="L60" si="115">IF(AND(L$39="S/A", L30&gt;0), ((1+L30/200)^2-1)*100, IF(AND(L$39="Qtrly", L30&gt;0), ((1+L30/400)^4-1)*100, ""))</f>
        <v>3.2916505624999814</v>
      </c>
      <c r="M60" s="45"/>
      <c r="N60" s="45"/>
      <c r="O60" s="46">
        <f t="shared" si="37"/>
        <v>42244</v>
      </c>
      <c r="P60" s="47">
        <f t="shared" ref="P60:BT60" si="116">IF(AND(P$39="S/A", P30&gt;0), ((1+P30/200)^2-1)*100, IF(AND(P$39="Qtrly", P30&gt;0), ((1+P30/400)^4-1)*100, ""))</f>
        <v>3.2784387599999798</v>
      </c>
      <c r="Q60" s="47">
        <f t="shared" si="116"/>
        <v>3.3536556899999903</v>
      </c>
      <c r="R60" s="47">
        <f t="shared" si="116"/>
        <v>3.210360562499992</v>
      </c>
      <c r="S60" s="47">
        <f t="shared" si="116"/>
        <v>3.3079124024999906</v>
      </c>
      <c r="T60" s="47">
        <f t="shared" si="116"/>
        <v>3.6883975625000121</v>
      </c>
      <c r="U60" s="47">
        <f t="shared" si="116"/>
        <v>3.9604552099999912</v>
      </c>
      <c r="V60" s="47">
        <f t="shared" si="116"/>
        <v>3.468566802500006</v>
      </c>
      <c r="W60" s="47">
        <f t="shared" si="116"/>
        <v>3.4767045224999737</v>
      </c>
      <c r="X60" s="47">
        <f t="shared" si="116"/>
        <v>4.149168622499988</v>
      </c>
      <c r="Y60" s="47">
        <f t="shared" si="116"/>
        <v>4.3094542399999991</v>
      </c>
      <c r="Z60" s="47">
        <f t="shared" si="116"/>
        <v>4.7961690000000168</v>
      </c>
      <c r="AA60" s="47" t="str">
        <f t="shared" si="116"/>
        <v/>
      </c>
      <c r="AB60" s="47">
        <f t="shared" si="116"/>
        <v>3.4960328900000226</v>
      </c>
      <c r="AC60" s="47">
        <f t="shared" si="116"/>
        <v>3.992065522499999</v>
      </c>
      <c r="AD60" s="47">
        <f t="shared" si="116"/>
        <v>4.2328693024999975</v>
      </c>
      <c r="AE60" s="47">
        <f t="shared" si="116"/>
        <v>4.8832015624999947</v>
      </c>
      <c r="AF60" s="47" t="str">
        <f t="shared" si="116"/>
        <v/>
      </c>
      <c r="AG60" s="47" t="str">
        <f t="shared" si="116"/>
        <v/>
      </c>
      <c r="AH60" s="47">
        <f t="shared" si="116"/>
        <v>4.3584833599999984</v>
      </c>
      <c r="AI60" s="47">
        <f t="shared" si="116"/>
        <v>4.3850456099999935</v>
      </c>
      <c r="AJ60" s="47" t="str">
        <f t="shared" si="116"/>
        <v/>
      </c>
      <c r="AK60" s="47">
        <f t="shared" si="116"/>
        <v>3.6945073025000053</v>
      </c>
      <c r="AL60" s="47">
        <f t="shared" si="116"/>
        <v>3.9696319024999926</v>
      </c>
      <c r="AM60" s="47">
        <f t="shared" si="116"/>
        <v>4.0171351054937965</v>
      </c>
      <c r="AN60" s="47">
        <f t="shared" si="116"/>
        <v>4.4422680900000122</v>
      </c>
      <c r="AO60" s="47" t="str">
        <f t="shared" si="116"/>
        <v/>
      </c>
      <c r="AP60" s="47" t="str">
        <f t="shared" si="116"/>
        <v/>
      </c>
      <c r="AQ60" s="305">
        <f t="shared" si="116"/>
        <v>3.7362355605701447</v>
      </c>
      <c r="AR60" s="305">
        <f t="shared" si="116"/>
        <v>4.1226364024999906</v>
      </c>
      <c r="AS60" s="47">
        <f t="shared" si="116"/>
        <v>3.1138702499999837</v>
      </c>
      <c r="AT60" s="47">
        <f t="shared" si="116"/>
        <v>3.364838922500013</v>
      </c>
      <c r="AU60" s="47">
        <f t="shared" si="116"/>
        <v>3.49705022250002</v>
      </c>
      <c r="AV60" s="47">
        <f t="shared" si="116"/>
        <v>3.6028801024999835</v>
      </c>
      <c r="AW60" s="47">
        <f t="shared" si="116"/>
        <v>3.6751604100000224</v>
      </c>
      <c r="AX60" s="47">
        <f t="shared" si="116"/>
        <v>4.0104221024999998</v>
      </c>
      <c r="AY60" s="47">
        <f t="shared" si="116"/>
        <v>4.1593742225000119</v>
      </c>
      <c r="AZ60" s="47">
        <f t="shared" ref="AZ60" si="117">IF(AND(AZ$39="S/A", AZ30&gt;0), ((1+AZ30/200)^2-1)*100, IF(AND(AZ$39="Qtrly", AZ30&gt;0), ((1+AZ30/400)^4-1)*100, ""))</f>
        <v>4.804358760000027</v>
      </c>
      <c r="BA60" s="47" t="str">
        <f t="shared" si="116"/>
        <v/>
      </c>
      <c r="BB60" s="47" t="str">
        <f t="shared" si="116"/>
        <v/>
      </c>
      <c r="BC60" s="47" t="str">
        <f t="shared" si="116"/>
        <v/>
      </c>
      <c r="BD60" s="47">
        <f t="shared" si="116"/>
        <v>3.2774225024999826</v>
      </c>
      <c r="BE60" s="47">
        <f t="shared" si="116"/>
        <v>3.7118192099999892</v>
      </c>
      <c r="BF60" s="47">
        <f t="shared" si="116"/>
        <v>4.1869318400000077</v>
      </c>
      <c r="BG60" s="47" t="str">
        <f t="shared" si="116"/>
        <v/>
      </c>
      <c r="BH60" s="47">
        <f t="shared" si="116"/>
        <v>3.3495892099999924</v>
      </c>
      <c r="BI60" s="47" t="str">
        <f t="shared" si="116"/>
        <v/>
      </c>
      <c r="BJ60" s="47" t="str">
        <f t="shared" si="116"/>
        <v/>
      </c>
      <c r="BK60" s="47">
        <f t="shared" si="116"/>
        <v>3.1544922499999961</v>
      </c>
      <c r="BL60" s="47">
        <f t="shared" si="116"/>
        <v>3.3567056025000097</v>
      </c>
      <c r="BM60" s="47">
        <f t="shared" si="116"/>
        <v>3.7963628024999974</v>
      </c>
      <c r="BN60" s="47">
        <f t="shared" si="116"/>
        <v>4.019601000000006</v>
      </c>
      <c r="BO60" s="47">
        <f t="shared" si="116"/>
        <v>4.2563523600000153</v>
      </c>
      <c r="BP60" s="47">
        <f t="shared" si="116"/>
        <v>4.8289299599999946</v>
      </c>
      <c r="BQ60" s="47" t="str">
        <f t="shared" si="116"/>
        <v/>
      </c>
      <c r="BR60" s="47">
        <f t="shared" si="116"/>
        <v>3.4817907600000142</v>
      </c>
      <c r="BS60" s="47">
        <f t="shared" si="116"/>
        <v>4.0522403600000034</v>
      </c>
      <c r="BT60" s="47">
        <f t="shared" si="116"/>
        <v>4.4218296900000009</v>
      </c>
    </row>
    <row r="61" spans="1:72" x14ac:dyDescent="0.25">
      <c r="A61" s="41">
        <f t="shared" si="34"/>
        <v>42247</v>
      </c>
      <c r="B61" s="44" t="str">
        <f t="shared" ref="B61:K61" si="118">IF(AND(B$39="S/A", B31&gt;0), ((1+B31/200)^2-1)*100, IF(AND(B$39="Qtrly", B31&gt;0), ((1+B31/400)^4-1)*100, ""))</f>
        <v/>
      </c>
      <c r="C61" s="44" t="str">
        <f t="shared" si="118"/>
        <v/>
      </c>
      <c r="D61" s="44" t="str">
        <f t="shared" si="118"/>
        <v/>
      </c>
      <c r="E61" s="44">
        <f t="shared" si="41"/>
        <v>2.4508352400000266</v>
      </c>
      <c r="F61" s="44">
        <f t="shared" si="42"/>
        <v>2.4609999999999999</v>
      </c>
      <c r="G61" s="44">
        <f t="shared" si="118"/>
        <v>2.527775359999973</v>
      </c>
      <c r="H61" s="44">
        <f t="shared" si="118"/>
        <v>2.6006926400000019</v>
      </c>
      <c r="I61" s="44">
        <f t="shared" si="118"/>
        <v>2.6939024399999845</v>
      </c>
      <c r="J61" s="44">
        <f t="shared" si="118"/>
        <v>2.7648512900000144</v>
      </c>
      <c r="K61" s="47">
        <f t="shared" si="118"/>
        <v>2.9555208899999963</v>
      </c>
      <c r="L61" s="47">
        <f t="shared" ref="L61" si="119">IF(AND(L$39="S/A", L31&gt;0), ((1+L31/200)^2-1)*100, IF(AND(L$39="Qtrly", L31&gt;0), ((1+L31/400)^4-1)*100, ""))</f>
        <v>3.2601468900000041</v>
      </c>
      <c r="M61" s="45"/>
      <c r="N61" s="45"/>
      <c r="O61" s="46">
        <f t="shared" si="37"/>
        <v>42247</v>
      </c>
      <c r="P61" s="47">
        <f t="shared" ref="P61:BT61" si="120">IF(AND(P$39="S/A", P31&gt;0), ((1+P31/200)^2-1)*100, IF(AND(P$39="Qtrly", P31&gt;0), ((1+P31/400)^4-1)*100, ""))</f>
        <v>3.3373902500000163</v>
      </c>
      <c r="Q61" s="47">
        <f t="shared" si="120"/>
        <v>3.3485726024999884</v>
      </c>
      <c r="R61" s="47">
        <f t="shared" si="120"/>
        <v>3.1961381024999902</v>
      </c>
      <c r="S61" s="47">
        <f t="shared" si="120"/>
        <v>3.2855527024999942</v>
      </c>
      <c r="T61" s="47">
        <f t="shared" si="120"/>
        <v>3.6619241025000138</v>
      </c>
      <c r="U61" s="47">
        <f t="shared" si="120"/>
        <v>3.9380250000000228</v>
      </c>
      <c r="V61" s="47">
        <f t="shared" si="120"/>
        <v>3.456360822499982</v>
      </c>
      <c r="W61" s="47">
        <f t="shared" si="120"/>
        <v>3.4634808899999703</v>
      </c>
      <c r="X61" s="47">
        <f t="shared" si="120"/>
        <v>4.1246772225000061</v>
      </c>
      <c r="Y61" s="47">
        <f t="shared" si="120"/>
        <v>4.2849440000000127</v>
      </c>
      <c r="Z61" s="47">
        <f t="shared" si="120"/>
        <v>4.7716016399999894</v>
      </c>
      <c r="AA61" s="47" t="str">
        <f t="shared" si="120"/>
        <v/>
      </c>
      <c r="AB61" s="47">
        <f t="shared" si="120"/>
        <v>3.4360191224999781</v>
      </c>
      <c r="AC61" s="47">
        <f t="shared" si="120"/>
        <v>3.968612249999981</v>
      </c>
      <c r="AD61" s="47">
        <f t="shared" si="120"/>
        <v>4.210409722499997</v>
      </c>
      <c r="AE61" s="47">
        <f t="shared" si="120"/>
        <v>4.8586240025000116</v>
      </c>
      <c r="AF61" s="47" t="str">
        <f t="shared" si="120"/>
        <v/>
      </c>
      <c r="AG61" s="47" t="str">
        <f t="shared" si="120"/>
        <v/>
      </c>
      <c r="AH61" s="47">
        <f t="shared" si="120"/>
        <v>4.3339673599999795</v>
      </c>
      <c r="AI61" s="47">
        <f t="shared" si="120"/>
        <v>4.3686992099999822</v>
      </c>
      <c r="AJ61" s="47" t="str">
        <f t="shared" si="120"/>
        <v/>
      </c>
      <c r="AK61" s="47">
        <f t="shared" si="120"/>
        <v>3.6782150624999899</v>
      </c>
      <c r="AL61" s="47">
        <f t="shared" si="120"/>
        <v>3.9461811599999841</v>
      </c>
      <c r="AM61" s="47">
        <f t="shared" si="120"/>
        <v>3.996537041237147</v>
      </c>
      <c r="AN61" s="47">
        <f t="shared" si="120"/>
        <v>4.4259172099999855</v>
      </c>
      <c r="AO61" s="47" t="str">
        <f t="shared" si="120"/>
        <v/>
      </c>
      <c r="AP61" s="47" t="str">
        <f t="shared" si="120"/>
        <v/>
      </c>
      <c r="AQ61" s="305">
        <f t="shared" si="120"/>
        <v>3.7012916172230792</v>
      </c>
      <c r="AR61" s="305">
        <f t="shared" si="120"/>
        <v>4.0991684099999759</v>
      </c>
      <c r="AS61" s="47">
        <f t="shared" si="120"/>
        <v>3.1006698224999907</v>
      </c>
      <c r="AT61" s="47">
        <f t="shared" si="120"/>
        <v>3.3414564899999943</v>
      </c>
      <c r="AU61" s="47">
        <f t="shared" si="120"/>
        <v>3.4736528400000077</v>
      </c>
      <c r="AV61" s="47">
        <f t="shared" si="120"/>
        <v>3.58048850249999</v>
      </c>
      <c r="AW61" s="47">
        <f t="shared" si="120"/>
        <v>3.6517429024999881</v>
      </c>
      <c r="AX61" s="47">
        <f t="shared" si="120"/>
        <v>3.987986502499985</v>
      </c>
      <c r="AY61" s="47">
        <f t="shared" si="120"/>
        <v>4.132840702500018</v>
      </c>
      <c r="AZ61" s="47">
        <f t="shared" ref="AZ61" si="121">IF(AND(AZ$39="S/A", AZ31&gt;0), ((1+AZ31/200)^2-1)*100, IF(AND(AZ$39="Qtrly", AZ31&gt;0), ((1+AZ31/400)^4-1)*100, ""))</f>
        <v>4.7736488099999974</v>
      </c>
      <c r="BA61" s="47" t="str">
        <f t="shared" si="120"/>
        <v/>
      </c>
      <c r="BB61" s="47" t="str">
        <f t="shared" si="120"/>
        <v/>
      </c>
      <c r="BC61" s="47" t="str">
        <f t="shared" si="120"/>
        <v/>
      </c>
      <c r="BD61" s="47">
        <f t="shared" si="120"/>
        <v>3.2774225024999826</v>
      </c>
      <c r="BE61" s="47">
        <f t="shared" si="120"/>
        <v>3.6883975625000121</v>
      </c>
      <c r="BF61" s="47">
        <f t="shared" si="120"/>
        <v>4.1644772099999949</v>
      </c>
      <c r="BG61" s="47" t="str">
        <f t="shared" si="120"/>
        <v/>
      </c>
      <c r="BH61" s="47">
        <f t="shared" si="120"/>
        <v>3.3292580100000135</v>
      </c>
      <c r="BI61" s="47" t="str">
        <f t="shared" si="120"/>
        <v/>
      </c>
      <c r="BJ61" s="47" t="str">
        <f t="shared" si="120"/>
        <v/>
      </c>
      <c r="BK61" s="47">
        <f t="shared" si="120"/>
        <v>3.1575392225000165</v>
      </c>
      <c r="BL61" s="47">
        <f t="shared" si="120"/>
        <v>3.3343406224999983</v>
      </c>
      <c r="BM61" s="47">
        <f t="shared" si="120"/>
        <v>3.7759877024999833</v>
      </c>
      <c r="BN61" s="47">
        <f t="shared" si="120"/>
        <v>4.001243610000027</v>
      </c>
      <c r="BO61" s="47">
        <f t="shared" si="120"/>
        <v>4.2440999999999729</v>
      </c>
      <c r="BP61" s="47">
        <f t="shared" si="120"/>
        <v>4.8023112900000164</v>
      </c>
      <c r="BQ61" s="47" t="str">
        <f t="shared" si="120"/>
        <v/>
      </c>
      <c r="BR61" s="47">
        <f t="shared" si="120"/>
        <v>3.4644980624999988</v>
      </c>
      <c r="BS61" s="47">
        <f t="shared" si="120"/>
        <v>4.02776036000001</v>
      </c>
      <c r="BT61" s="47">
        <f t="shared" si="120"/>
        <v>4.398328002499996</v>
      </c>
    </row>
    <row r="62" spans="1:72" x14ac:dyDescent="0.25">
      <c r="A62" s="41" t="str">
        <f t="shared" si="34"/>
        <v/>
      </c>
      <c r="B62" s="44" t="str">
        <f t="shared" ref="B62:K62" si="122">IF(AND(B$39="S/A", B32&gt;0), ((1+B32/200)^2-1)*100, IF(AND(B$39="Qtrly", B32&gt;0), ((1+B32/400)^4-1)*100, ""))</f>
        <v/>
      </c>
      <c r="C62" s="44" t="str">
        <f t="shared" si="122"/>
        <v/>
      </c>
      <c r="D62" s="44" t="str">
        <f t="shared" si="122"/>
        <v/>
      </c>
      <c r="E62" s="44"/>
      <c r="F62" s="44"/>
      <c r="G62" s="44" t="str">
        <f t="shared" si="122"/>
        <v/>
      </c>
      <c r="H62" s="44" t="str">
        <f t="shared" si="122"/>
        <v/>
      </c>
      <c r="I62" s="44" t="str">
        <f t="shared" si="122"/>
        <v/>
      </c>
      <c r="J62" s="44" t="str">
        <f t="shared" si="122"/>
        <v/>
      </c>
      <c r="K62" s="47" t="str">
        <f t="shared" si="122"/>
        <v/>
      </c>
      <c r="L62" s="47" t="str">
        <f t="shared" ref="L62" si="123">IF(AND(L$39="S/A", L32&gt;0), ((1+L32/200)^2-1)*100, IF(AND(L$39="Qtrly", L32&gt;0), ((1+L32/400)^4-1)*100, ""))</f>
        <v/>
      </c>
      <c r="M62" s="45"/>
      <c r="N62" s="45"/>
      <c r="O62" s="46" t="str">
        <f t="shared" si="37"/>
        <v/>
      </c>
      <c r="P62" s="47" t="str">
        <f t="shared" ref="P62:BT62" si="124">IF(AND(P$39="S/A", P32&gt;0), ((1+P32/200)^2-1)*100, IF(AND(P$39="Qtrly", P32&gt;0), ((1+P32/400)^4-1)*100, ""))</f>
        <v/>
      </c>
      <c r="Q62" s="47" t="str">
        <f t="shared" si="124"/>
        <v/>
      </c>
      <c r="R62" s="47" t="str">
        <f t="shared" si="124"/>
        <v/>
      </c>
      <c r="S62" s="47" t="str">
        <f t="shared" si="124"/>
        <v/>
      </c>
      <c r="T62" s="47" t="str">
        <f t="shared" si="124"/>
        <v/>
      </c>
      <c r="U62" s="47" t="str">
        <f t="shared" si="124"/>
        <v/>
      </c>
      <c r="V62" s="47" t="str">
        <f t="shared" si="124"/>
        <v/>
      </c>
      <c r="W62" s="47" t="str">
        <f t="shared" si="124"/>
        <v/>
      </c>
      <c r="X62" s="47" t="str">
        <f t="shared" si="124"/>
        <v/>
      </c>
      <c r="Y62" s="47" t="str">
        <f t="shared" si="124"/>
        <v/>
      </c>
      <c r="Z62" s="47" t="str">
        <f t="shared" si="124"/>
        <v/>
      </c>
      <c r="AA62" s="47" t="str">
        <f t="shared" si="124"/>
        <v/>
      </c>
      <c r="AB62" s="47" t="str">
        <f t="shared" si="124"/>
        <v/>
      </c>
      <c r="AC62" s="47" t="str">
        <f t="shared" si="124"/>
        <v/>
      </c>
      <c r="AD62" s="47" t="str">
        <f t="shared" si="124"/>
        <v/>
      </c>
      <c r="AE62" s="47" t="str">
        <f t="shared" si="124"/>
        <v/>
      </c>
      <c r="AF62" s="47" t="str">
        <f t="shared" si="124"/>
        <v/>
      </c>
      <c r="AG62" s="47" t="str">
        <f t="shared" si="124"/>
        <v/>
      </c>
      <c r="AH62" s="47" t="str">
        <f t="shared" si="124"/>
        <v/>
      </c>
      <c r="AI62" s="47" t="str">
        <f t="shared" si="124"/>
        <v/>
      </c>
      <c r="AJ62" s="47" t="str">
        <f t="shared" si="124"/>
        <v/>
      </c>
      <c r="AK62" s="47" t="str">
        <f t="shared" si="124"/>
        <v/>
      </c>
      <c r="AL62" s="47" t="str">
        <f t="shared" si="124"/>
        <v/>
      </c>
      <c r="AM62" s="47" t="str">
        <f t="shared" si="124"/>
        <v/>
      </c>
      <c r="AN62" s="47" t="str">
        <f t="shared" si="124"/>
        <v/>
      </c>
      <c r="AO62" s="47" t="str">
        <f t="shared" si="124"/>
        <v/>
      </c>
      <c r="AP62" s="47" t="str">
        <f t="shared" si="124"/>
        <v/>
      </c>
      <c r="AQ62" s="305" t="str">
        <f t="shared" si="124"/>
        <v/>
      </c>
      <c r="AR62" s="305" t="str">
        <f t="shared" si="124"/>
        <v/>
      </c>
      <c r="AS62" s="47" t="str">
        <f t="shared" si="124"/>
        <v/>
      </c>
      <c r="AT62" s="47" t="str">
        <f t="shared" si="124"/>
        <v/>
      </c>
      <c r="AU62" s="47" t="str">
        <f t="shared" si="124"/>
        <v/>
      </c>
      <c r="AV62" s="47" t="str">
        <f t="shared" si="124"/>
        <v/>
      </c>
      <c r="AW62" s="47" t="str">
        <f t="shared" si="124"/>
        <v/>
      </c>
      <c r="AX62" s="47" t="str">
        <f t="shared" si="124"/>
        <v/>
      </c>
      <c r="AY62" s="47" t="str">
        <f t="shared" si="124"/>
        <v/>
      </c>
      <c r="AZ62" s="47" t="str">
        <f t="shared" ref="AZ62" si="125">IF(AND(AZ$39="S/A", AZ32&gt;0), ((1+AZ32/200)^2-1)*100, IF(AND(AZ$39="Qtrly", AZ32&gt;0), ((1+AZ32/400)^4-1)*100, ""))</f>
        <v/>
      </c>
      <c r="BA62" s="47" t="str">
        <f t="shared" si="124"/>
        <v/>
      </c>
      <c r="BB62" s="47" t="str">
        <f t="shared" si="124"/>
        <v/>
      </c>
      <c r="BC62" s="47" t="str">
        <f t="shared" si="124"/>
        <v/>
      </c>
      <c r="BD62" s="47" t="str">
        <f t="shared" si="124"/>
        <v/>
      </c>
      <c r="BE62" s="47" t="str">
        <f t="shared" si="124"/>
        <v/>
      </c>
      <c r="BF62" s="47" t="str">
        <f t="shared" si="124"/>
        <v/>
      </c>
      <c r="BG62" s="47" t="str">
        <f t="shared" si="124"/>
        <v/>
      </c>
      <c r="BH62" s="47" t="str">
        <f t="shared" si="124"/>
        <v/>
      </c>
      <c r="BI62" s="47" t="str">
        <f t="shared" si="124"/>
        <v/>
      </c>
      <c r="BJ62" s="47" t="str">
        <f t="shared" si="124"/>
        <v/>
      </c>
      <c r="BK62" s="47" t="str">
        <f t="shared" si="124"/>
        <v/>
      </c>
      <c r="BL62" s="47" t="str">
        <f t="shared" si="124"/>
        <v/>
      </c>
      <c r="BM62" s="47" t="str">
        <f t="shared" si="124"/>
        <v/>
      </c>
      <c r="BN62" s="47"/>
      <c r="BO62" s="47" t="str">
        <f t="shared" si="124"/>
        <v/>
      </c>
      <c r="BP62" s="47" t="str">
        <f t="shared" si="124"/>
        <v/>
      </c>
      <c r="BQ62" s="47" t="str">
        <f t="shared" si="124"/>
        <v/>
      </c>
      <c r="BR62" s="47" t="str">
        <f t="shared" si="124"/>
        <v/>
      </c>
      <c r="BS62" s="47" t="str">
        <f t="shared" si="124"/>
        <v/>
      </c>
      <c r="BT62" s="47" t="str">
        <f t="shared" si="124"/>
        <v/>
      </c>
    </row>
    <row r="63" spans="1:72" x14ac:dyDescent="0.25">
      <c r="A63" s="41" t="str">
        <f t="shared" si="34"/>
        <v/>
      </c>
      <c r="B63" s="48" t="str">
        <f t="shared" ref="B63:K63" si="126">IF(AND(B$39="S/A", B33&gt;0), ((1+B33/200)^2-1)*100, IF(AND(B$39="Qtrly", B33&gt;0), ((1+B33/400)^4-1)*100, ""))</f>
        <v/>
      </c>
      <c r="C63" s="48" t="str">
        <f t="shared" si="126"/>
        <v/>
      </c>
      <c r="D63" s="48" t="str">
        <f t="shared" si="126"/>
        <v/>
      </c>
      <c r="E63" s="48"/>
      <c r="F63" s="48"/>
      <c r="G63" s="48" t="str">
        <f t="shared" si="126"/>
        <v/>
      </c>
      <c r="H63" s="48" t="str">
        <f t="shared" si="126"/>
        <v/>
      </c>
      <c r="I63" s="48" t="str">
        <f t="shared" si="126"/>
        <v/>
      </c>
      <c r="J63" s="48" t="str">
        <f t="shared" si="126"/>
        <v/>
      </c>
      <c r="K63" s="49" t="str">
        <f t="shared" si="126"/>
        <v/>
      </c>
      <c r="L63" s="49" t="str">
        <f t="shared" ref="L63" si="127">IF(AND(L$39="S/A", L33&gt;0), ((1+L33/200)^2-1)*100, IF(AND(L$39="Qtrly", L33&gt;0), ((1+L33/400)^4-1)*100, ""))</f>
        <v/>
      </c>
      <c r="M63" s="45"/>
      <c r="N63" s="45"/>
      <c r="O63" s="46" t="str">
        <f t="shared" si="37"/>
        <v/>
      </c>
      <c r="P63" s="49" t="str">
        <f t="shared" ref="P63:BT63" si="128">IF(AND(P$39="S/A", P33&gt;0), ((1+P33/200)^2-1)*100, IF(AND(P$39="Qtrly", P33&gt;0), ((1+P33/400)^4-1)*100, ""))</f>
        <v/>
      </c>
      <c r="Q63" s="49" t="str">
        <f t="shared" si="128"/>
        <v/>
      </c>
      <c r="R63" s="49" t="str">
        <f t="shared" si="128"/>
        <v/>
      </c>
      <c r="S63" s="49" t="str">
        <f t="shared" si="128"/>
        <v/>
      </c>
      <c r="T63" s="49" t="str">
        <f t="shared" si="128"/>
        <v/>
      </c>
      <c r="U63" s="49" t="str">
        <f t="shared" si="128"/>
        <v/>
      </c>
      <c r="V63" s="49" t="str">
        <f t="shared" si="128"/>
        <v/>
      </c>
      <c r="W63" s="49" t="str">
        <f t="shared" si="128"/>
        <v/>
      </c>
      <c r="X63" s="49" t="str">
        <f t="shared" si="128"/>
        <v/>
      </c>
      <c r="Y63" s="49" t="str">
        <f t="shared" si="128"/>
        <v/>
      </c>
      <c r="Z63" s="49" t="str">
        <f t="shared" si="128"/>
        <v/>
      </c>
      <c r="AA63" s="49" t="str">
        <f t="shared" si="128"/>
        <v/>
      </c>
      <c r="AB63" s="49" t="str">
        <f t="shared" si="128"/>
        <v/>
      </c>
      <c r="AC63" s="49" t="str">
        <f t="shared" si="128"/>
        <v/>
      </c>
      <c r="AD63" s="49" t="str">
        <f t="shared" si="128"/>
        <v/>
      </c>
      <c r="AE63" s="49" t="str">
        <f t="shared" si="128"/>
        <v/>
      </c>
      <c r="AF63" s="49" t="str">
        <f t="shared" si="128"/>
        <v/>
      </c>
      <c r="AG63" s="49" t="str">
        <f t="shared" si="128"/>
        <v/>
      </c>
      <c r="AH63" s="49" t="str">
        <f t="shared" si="128"/>
        <v/>
      </c>
      <c r="AI63" s="49" t="str">
        <f t="shared" si="128"/>
        <v/>
      </c>
      <c r="AJ63" s="49" t="str">
        <f t="shared" si="128"/>
        <v/>
      </c>
      <c r="AK63" s="49" t="str">
        <f t="shared" si="128"/>
        <v/>
      </c>
      <c r="AL63" s="49" t="str">
        <f t="shared" si="128"/>
        <v/>
      </c>
      <c r="AM63" s="49" t="str">
        <f t="shared" si="128"/>
        <v/>
      </c>
      <c r="AN63" s="49" t="str">
        <f t="shared" si="128"/>
        <v/>
      </c>
      <c r="AO63" s="49" t="str">
        <f t="shared" si="128"/>
        <v/>
      </c>
      <c r="AP63" s="49" t="str">
        <f t="shared" si="128"/>
        <v/>
      </c>
      <c r="AQ63" s="306" t="str">
        <f t="shared" si="128"/>
        <v/>
      </c>
      <c r="AR63" s="306" t="str">
        <f t="shared" si="128"/>
        <v/>
      </c>
      <c r="AS63" s="49" t="str">
        <f t="shared" si="128"/>
        <v/>
      </c>
      <c r="AT63" s="49" t="str">
        <f t="shared" si="128"/>
        <v/>
      </c>
      <c r="AU63" s="49" t="str">
        <f t="shared" si="128"/>
        <v/>
      </c>
      <c r="AV63" s="49" t="str">
        <f t="shared" si="128"/>
        <v/>
      </c>
      <c r="AW63" s="49" t="str">
        <f t="shared" si="128"/>
        <v/>
      </c>
      <c r="AX63" s="49" t="str">
        <f t="shared" si="128"/>
        <v/>
      </c>
      <c r="AY63" s="49" t="str">
        <f t="shared" si="128"/>
        <v/>
      </c>
      <c r="AZ63" s="49" t="str">
        <f t="shared" ref="AZ63" si="129">IF(AND(AZ$39="S/A", AZ33&gt;0), ((1+AZ33/200)^2-1)*100, IF(AND(AZ$39="Qtrly", AZ33&gt;0), ((1+AZ33/400)^4-1)*100, ""))</f>
        <v/>
      </c>
      <c r="BA63" s="49" t="str">
        <f t="shared" si="128"/>
        <v/>
      </c>
      <c r="BB63" s="49" t="str">
        <f t="shared" si="128"/>
        <v/>
      </c>
      <c r="BC63" s="49" t="str">
        <f t="shared" si="128"/>
        <v/>
      </c>
      <c r="BD63" s="49" t="str">
        <f t="shared" si="128"/>
        <v/>
      </c>
      <c r="BE63" s="49" t="str">
        <f t="shared" si="128"/>
        <v/>
      </c>
      <c r="BF63" s="49" t="str">
        <f t="shared" si="128"/>
        <v/>
      </c>
      <c r="BG63" s="49" t="str">
        <f t="shared" si="128"/>
        <v/>
      </c>
      <c r="BH63" s="49" t="str">
        <f t="shared" si="128"/>
        <v/>
      </c>
      <c r="BI63" s="49" t="str">
        <f t="shared" si="128"/>
        <v/>
      </c>
      <c r="BJ63" s="49" t="str">
        <f t="shared" si="128"/>
        <v/>
      </c>
      <c r="BK63" s="49" t="str">
        <f t="shared" si="128"/>
        <v/>
      </c>
      <c r="BL63" s="49" t="str">
        <f t="shared" si="128"/>
        <v/>
      </c>
      <c r="BM63" s="49" t="str">
        <f t="shared" si="128"/>
        <v/>
      </c>
      <c r="BN63" s="49"/>
      <c r="BO63" s="49" t="str">
        <f t="shared" si="128"/>
        <v/>
      </c>
      <c r="BP63" s="49" t="str">
        <f t="shared" si="128"/>
        <v/>
      </c>
      <c r="BQ63" s="49" t="str">
        <f t="shared" si="128"/>
        <v/>
      </c>
      <c r="BR63" s="49" t="str">
        <f t="shared" si="128"/>
        <v/>
      </c>
      <c r="BS63" s="49" t="str">
        <f t="shared" si="128"/>
        <v/>
      </c>
      <c r="BT63" s="49" t="str">
        <f t="shared" si="128"/>
        <v/>
      </c>
    </row>
    <row r="64" spans="1:72" x14ac:dyDescent="0.25">
      <c r="A64" s="52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56"/>
      <c r="M64" s="45"/>
      <c r="N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1"/>
      <c r="BK64" s="1"/>
      <c r="BL64" s="1"/>
      <c r="BM64" s="1"/>
      <c r="BN64" s="1"/>
      <c r="BO64" s="1"/>
      <c r="BP64" s="1"/>
      <c r="BQ64" s="1"/>
      <c r="BR64" s="1"/>
    </row>
    <row r="65" spans="1:72" ht="15" customHeight="1" x14ac:dyDescent="0.25">
      <c r="A65" s="52"/>
      <c r="B65" s="325" t="s">
        <v>7</v>
      </c>
      <c r="C65" s="326"/>
      <c r="D65" s="326"/>
      <c r="E65" s="326"/>
      <c r="F65" s="326"/>
      <c r="G65" s="326"/>
      <c r="H65" s="326"/>
      <c r="I65" s="326"/>
      <c r="J65" s="326"/>
      <c r="K65" s="326"/>
      <c r="L65" s="327"/>
      <c r="M65" s="14"/>
      <c r="N65" s="1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1"/>
      <c r="BK65" s="1"/>
      <c r="BL65" s="1"/>
      <c r="BM65" s="1"/>
      <c r="BN65" s="1"/>
      <c r="BO65" s="1"/>
      <c r="BP65" s="1"/>
      <c r="BQ65" s="1"/>
      <c r="BR65" s="1"/>
    </row>
    <row r="66" spans="1:72" x14ac:dyDescent="0.25">
      <c r="A66" s="54" t="s">
        <v>8</v>
      </c>
      <c r="B66" s="55"/>
      <c r="C66" s="56"/>
      <c r="D66" s="56"/>
      <c r="E66" s="56"/>
      <c r="F66" s="56">
        <f t="shared" ref="F66:L66" si="130">AVERAGE(F41:F63)</f>
        <v>2.5334499999999998</v>
      </c>
      <c r="G66" s="56">
        <f t="shared" si="130"/>
        <v>2.5988152886904752</v>
      </c>
      <c r="H66" s="56">
        <f t="shared" si="130"/>
        <v>2.6398169048809526</v>
      </c>
      <c r="I66" s="56">
        <f t="shared" si="130"/>
        <v>2.7236818479761928</v>
      </c>
      <c r="J66" s="56">
        <f t="shared" si="130"/>
        <v>2.7720467213095303</v>
      </c>
      <c r="K66" s="56">
        <f t="shared" si="130"/>
        <v>2.9827309853571493</v>
      </c>
      <c r="L66" s="57">
        <f t="shared" si="130"/>
        <v>3.3256881600000034</v>
      </c>
      <c r="M66" s="45"/>
      <c r="N66" s="45"/>
      <c r="P66" s="4"/>
      <c r="Q66" s="4"/>
      <c r="R66" s="4"/>
      <c r="S66" s="4"/>
      <c r="T66" s="4"/>
      <c r="AI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</row>
    <row r="67" spans="1:72" x14ac:dyDescent="0.25">
      <c r="A67" s="58"/>
      <c r="B67" s="45"/>
      <c r="C67" s="45"/>
      <c r="D67" s="45"/>
      <c r="E67" s="45"/>
      <c r="F67" s="45"/>
      <c r="G67" s="45"/>
      <c r="H67" s="45"/>
      <c r="I67" s="45"/>
      <c r="J67" s="45"/>
      <c r="K67" s="50"/>
      <c r="L67" s="56"/>
      <c r="M67" s="45"/>
      <c r="N67" s="45"/>
      <c r="P67" s="4"/>
      <c r="Q67" s="4"/>
      <c r="R67" s="4"/>
      <c r="S67" s="4"/>
      <c r="T67" s="4"/>
      <c r="AI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</row>
    <row r="68" spans="1:72" x14ac:dyDescent="0.25">
      <c r="A68" s="58"/>
      <c r="B68" s="315" t="s">
        <v>9</v>
      </c>
      <c r="C68" s="316"/>
      <c r="D68" s="316"/>
      <c r="E68" s="316"/>
      <c r="F68" s="316"/>
      <c r="G68" s="316"/>
      <c r="H68" s="316"/>
      <c r="I68" s="316"/>
      <c r="J68" s="316"/>
      <c r="K68" s="316"/>
      <c r="L68" s="317"/>
      <c r="M68" s="16"/>
      <c r="N68" s="16"/>
      <c r="P68" s="4"/>
      <c r="Q68" s="4"/>
      <c r="R68" s="4"/>
      <c r="S68" s="4"/>
      <c r="T68" s="4"/>
      <c r="AI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1:72" x14ac:dyDescent="0.25">
      <c r="A69" s="58"/>
      <c r="B69" s="232"/>
      <c r="C69" s="233"/>
      <c r="G69" s="233" t="s">
        <v>162</v>
      </c>
      <c r="H69" s="233" t="s">
        <v>13</v>
      </c>
      <c r="I69" s="233"/>
      <c r="J69" s="233"/>
      <c r="K69" s="233"/>
      <c r="L69" s="234"/>
      <c r="M69" s="16"/>
      <c r="N69" s="16"/>
      <c r="P69" s="4"/>
      <c r="Q69" s="4"/>
      <c r="R69" s="4"/>
      <c r="S69" s="4"/>
      <c r="T69" s="4"/>
      <c r="AI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72" x14ac:dyDescent="0.25">
      <c r="A70" s="58"/>
      <c r="B70" s="44"/>
      <c r="C70" s="1"/>
      <c r="G70" s="71">
        <v>5</v>
      </c>
      <c r="H70" s="235">
        <f>I66+(J66-I66)/(J10-I10)*($B$3+(365*5+1)-I10)</f>
        <v>2.7405789429635359</v>
      </c>
      <c r="I70" s="45"/>
      <c r="J70" s="17"/>
      <c r="K70" s="17"/>
      <c r="L70" s="18"/>
      <c r="M70" s="17"/>
      <c r="N70" s="17"/>
      <c r="P70" s="4"/>
      <c r="Q70" s="4"/>
      <c r="R70" s="4"/>
      <c r="S70" s="4"/>
      <c r="T70" s="4"/>
      <c r="AI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</row>
    <row r="71" spans="1:72" x14ac:dyDescent="0.25">
      <c r="A71" s="58"/>
      <c r="B71" s="44"/>
      <c r="C71" s="1"/>
      <c r="G71" s="71">
        <v>4</v>
      </c>
      <c r="H71" s="235">
        <f>H66+(I66-H66)/(I10-H10)*($B$3+(365*4+1)-H10)</f>
        <v>2.6757288452491914</v>
      </c>
      <c r="I71" s="45"/>
      <c r="J71" s="17"/>
      <c r="K71" s="17"/>
      <c r="L71" s="18"/>
      <c r="M71" s="17"/>
      <c r="N71" s="17"/>
      <c r="P71" s="4"/>
      <c r="Q71" s="4"/>
      <c r="R71" s="4"/>
      <c r="S71" s="4"/>
      <c r="T71" s="4"/>
      <c r="AI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</row>
    <row r="72" spans="1:72" x14ac:dyDescent="0.25">
      <c r="A72" s="58"/>
      <c r="B72" s="59"/>
      <c r="C72" s="50"/>
      <c r="D72" s="3"/>
      <c r="E72" s="3"/>
      <c r="F72" s="3"/>
      <c r="G72" s="225">
        <v>3</v>
      </c>
      <c r="H72" s="241">
        <f>G66+(H66-G66)/(H10-G10)*($B$3+(365*3+1)-G10)</f>
        <v>2.6222447836564622</v>
      </c>
      <c r="I72" s="3"/>
      <c r="J72" s="50"/>
      <c r="K72" s="50"/>
      <c r="L72" s="5"/>
      <c r="M72" s="45"/>
      <c r="N72" s="45"/>
      <c r="P72" s="4"/>
      <c r="Q72" s="4"/>
      <c r="R72" s="4"/>
      <c r="S72" s="4"/>
      <c r="T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</row>
    <row r="73" spans="1:72" x14ac:dyDescent="0.25">
      <c r="A73" s="58"/>
      <c r="K73" s="1"/>
      <c r="P73" s="4"/>
      <c r="Q73" s="4"/>
      <c r="R73" s="4"/>
      <c r="S73" s="4"/>
      <c r="T73" s="4"/>
      <c r="AQ73" s="236"/>
      <c r="AR73" s="236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</row>
    <row r="74" spans="1:72" x14ac:dyDescent="0.25">
      <c r="A74" s="58"/>
      <c r="R74" s="4"/>
      <c r="S74" s="4"/>
      <c r="T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</row>
    <row r="75" spans="1:72" x14ac:dyDescent="0.25">
      <c r="A75" s="58"/>
      <c r="P75" s="315" t="s">
        <v>10</v>
      </c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  <c r="BO75" s="316"/>
      <c r="BP75" s="316"/>
      <c r="BQ75" s="316"/>
      <c r="BR75" s="316"/>
      <c r="BS75" s="316"/>
      <c r="BT75" s="317"/>
    </row>
    <row r="76" spans="1:72" x14ac:dyDescent="0.25">
      <c r="O76" s="199" t="str">
        <f t="shared" ref="O76:O102" si="131">A7</f>
        <v>Security name</v>
      </c>
      <c r="P76" s="68" t="str">
        <f t="shared" ref="P76" si="132">P7</f>
        <v>AIANZ 7 1/4 11/07/15</v>
      </c>
      <c r="Q76" s="68" t="str">
        <f t="shared" ref="Q76:BT76" si="133">Q7</f>
        <v>AIANZ 8 08/10/16</v>
      </c>
      <c r="R76" s="68" t="str">
        <f t="shared" si="133"/>
        <v>AIANZ 8 11/15/16</v>
      </c>
      <c r="S76" s="68" t="str">
        <f t="shared" si="133"/>
        <v>AIANZ 5.47 10/17/17</v>
      </c>
      <c r="T76" s="68" t="str">
        <f t="shared" si="133"/>
        <v>AIANZ 4.73 12/13/19</v>
      </c>
      <c r="U76" s="68" t="str">
        <f t="shared" si="133"/>
        <v>AIANZ 5.52 05/28/21</v>
      </c>
      <c r="V76" s="68" t="str">
        <f t="shared" si="133"/>
        <v>GENEPO 7.65 03/15/16</v>
      </c>
      <c r="W76" s="68" t="str">
        <f t="shared" si="133"/>
        <v>GENEPO 7.185 09/15/16</v>
      </c>
      <c r="X76" s="68" t="str">
        <f t="shared" si="133"/>
        <v>GENEPO 5.205 11/01/19</v>
      </c>
      <c r="Y76" s="68" t="str">
        <f t="shared" si="133"/>
        <v>GENEPO 8.3 06/23/20</v>
      </c>
      <c r="Z76" s="68" t="str">
        <f t="shared" si="133"/>
        <v>GENEPO 5.81 03/08/23</v>
      </c>
      <c r="AA76" s="68" t="str">
        <f t="shared" si="133"/>
        <v>MRPNZ 8.36 05/15/13</v>
      </c>
      <c r="AB76" s="68" t="str">
        <f t="shared" si="133"/>
        <v>MRPNZ 7.55 10/12/16</v>
      </c>
      <c r="AC76" s="68" t="str">
        <f t="shared" si="133"/>
        <v>MRPNZ 5.029 03/06/19</v>
      </c>
      <c r="AD76" s="68" t="str">
        <f t="shared" si="133"/>
        <v>MRPNZ 8.21 02/11/20</v>
      </c>
      <c r="AE76" s="68" t="str">
        <f t="shared" si="133"/>
        <v>MRPNZ 5.793 03/06/23</v>
      </c>
      <c r="AF76" s="68" t="str">
        <f t="shared" si="133"/>
        <v>VCTNZ 7.8 10/15/14</v>
      </c>
      <c r="AG76" s="68" t="str">
        <f t="shared" si="133"/>
        <v>WIANZ 7 1/2 11/15/13</v>
      </c>
      <c r="AH76" s="68" t="str">
        <f t="shared" si="133"/>
        <v>WIANZ 5.27 06/11/20</v>
      </c>
      <c r="AI76" s="68" t="str">
        <f t="shared" si="133"/>
        <v>WIANZ 6 1/4 05/15/21</v>
      </c>
      <c r="AJ76" s="68" t="str">
        <f t="shared" si="133"/>
        <v>CENNZ 8 05/15/14</v>
      </c>
      <c r="AK76" s="68" t="str">
        <f t="shared" si="133"/>
        <v>CENNZ 7.855 04/13/17</v>
      </c>
      <c r="AL76" s="68" t="str">
        <f t="shared" si="133"/>
        <v>CENNZ 4.8 05/24/18</v>
      </c>
      <c r="AM76" s="68" t="str">
        <f t="shared" si="133"/>
        <v>CENNZ 5.8 05/15/19</v>
      </c>
      <c r="AN76" s="68" t="str">
        <f t="shared" si="133"/>
        <v>CENNZ 5.277 05/27/20</v>
      </c>
      <c r="AO76" s="68" t="str">
        <f t="shared" si="133"/>
        <v>PIFAU 6.39 03/29/13</v>
      </c>
      <c r="AP76" s="68" t="str">
        <f t="shared" si="133"/>
        <v>PIFAU 6.53 06/29/15</v>
      </c>
      <c r="AQ76" s="291" t="str">
        <f t="shared" si="133"/>
        <v>PIFAU 6.74 09/28/17</v>
      </c>
      <c r="AR76" s="291" t="str">
        <f t="shared" si="133"/>
        <v>PIFAU 6.31 12/20/18</v>
      </c>
      <c r="AS76" s="68" t="str">
        <f t="shared" si="133"/>
        <v>TPNZ 6.595 02/15/17</v>
      </c>
      <c r="AT76" s="68" t="str">
        <f t="shared" si="133"/>
        <v>TPNZ 5.14 11/30/18</v>
      </c>
      <c r="AU76" s="68" t="str">
        <f t="shared" si="133"/>
        <v>TPNZ 4.65 09/06/19</v>
      </c>
      <c r="AV76" s="68" t="str">
        <f t="shared" si="133"/>
        <v>TPNZ 7.19 11/12/19</v>
      </c>
      <c r="AW76" s="68" t="str">
        <f t="shared" si="133"/>
        <v>TPNZ 6.95 06/10/20</v>
      </c>
      <c r="AX76" s="68" t="str">
        <f t="shared" ref="AX76" si="134">AX7</f>
        <v>TPNZ 4.3 06/30/22</v>
      </c>
      <c r="AY76" s="68" t="str">
        <f t="shared" si="133"/>
        <v>TPNZ 5.448 03/15/23</v>
      </c>
      <c r="AZ76" s="68" t="str">
        <f t="shared" ref="AZ76" si="135">AZ7</f>
        <v>TPNZ 5.893 03/15/28</v>
      </c>
      <c r="BA76" s="68" t="str">
        <f t="shared" si="133"/>
        <v>SPKNZ 6.92 03/22/13</v>
      </c>
      <c r="BB76" s="68" t="str">
        <f t="shared" si="133"/>
        <v>SPKNZ 8.65 06/15/15</v>
      </c>
      <c r="BC76" s="68" t="str">
        <f t="shared" si="133"/>
        <v>SPKNZ 8.35 06/15/15</v>
      </c>
      <c r="BD76" s="68" t="str">
        <f t="shared" si="133"/>
        <v>SPKNZ 7.04 03/22/16</v>
      </c>
      <c r="BE76" s="68" t="str">
        <f t="shared" si="133"/>
        <v>SPKNZ 5 1/4 10/25/19</v>
      </c>
      <c r="BF76" s="68" t="str">
        <f t="shared" ref="BF76" si="136">BF7</f>
        <v>SPKNZ 4 1/2 03/25/22</v>
      </c>
      <c r="BG76" s="68" t="str">
        <f t="shared" si="133"/>
        <v>TLSAU 7.15 11/24/14</v>
      </c>
      <c r="BH76" s="68" t="str">
        <f t="shared" si="133"/>
        <v>TLSAU 7.515 07/11/17</v>
      </c>
      <c r="BI76" s="68" t="str">
        <f t="shared" si="133"/>
        <v>FCGNZ 6.86 04/21/14</v>
      </c>
      <c r="BJ76" s="68" t="str">
        <f t="shared" si="133"/>
        <v>FCGNZ 7 3/4 03/10/15</v>
      </c>
      <c r="BK76" s="68" t="str">
        <f t="shared" si="133"/>
        <v>FCGNZ 6.83 03/04/16</v>
      </c>
      <c r="BL76" s="68" t="str">
        <f t="shared" si="133"/>
        <v>FCGNZ 4.6 10/24/17</v>
      </c>
      <c r="BM76" s="68" t="str">
        <f t="shared" si="133"/>
        <v>FCGNZ 5.52 02/25/20</v>
      </c>
      <c r="BN76" s="68" t="str">
        <f t="shared" si="133"/>
        <v>FCGNZ 4.33 10/20/21</v>
      </c>
      <c r="BO76" s="68" t="str">
        <f t="shared" si="133"/>
        <v>FCGNZ 5.9 02/25/22</v>
      </c>
      <c r="BP76" s="68" t="str">
        <f t="shared" ref="BP76" si="137">BP7</f>
        <v>FCGNZ 5.08 06/19/25</v>
      </c>
      <c r="BQ76" s="68" t="str">
        <f t="shared" si="133"/>
        <v>MERINZ 7.15 03/16/15</v>
      </c>
      <c r="BR76" s="68" t="str">
        <f t="shared" si="133"/>
        <v>MERINZ 7.55 03/16/17</v>
      </c>
      <c r="BS76" s="68" t="str">
        <f t="shared" si="133"/>
        <v>CHRINT 5.15 12/06/19</v>
      </c>
      <c r="BT76" s="39" t="str">
        <f t="shared" si="133"/>
        <v>CHRINT 6 1/4 10/04/21</v>
      </c>
    </row>
    <row r="77" spans="1:72" x14ac:dyDescent="0.25">
      <c r="O77" s="199" t="str">
        <f t="shared" si="131"/>
        <v>Bond credit rating</v>
      </c>
      <c r="P77" s="38" t="str">
        <f t="shared" ref="P77:AY77" si="138">P8</f>
        <v>A-</v>
      </c>
      <c r="Q77" s="38" t="str">
        <f t="shared" si="138"/>
        <v>A-</v>
      </c>
      <c r="R77" s="38" t="str">
        <f t="shared" si="138"/>
        <v>A-</v>
      </c>
      <c r="S77" s="38" t="str">
        <f t="shared" si="138"/>
        <v>A-</v>
      </c>
      <c r="T77" s="38" t="str">
        <f t="shared" si="138"/>
        <v>A-</v>
      </c>
      <c r="U77" s="38" t="str">
        <f t="shared" si="138"/>
        <v>A-</v>
      </c>
      <c r="V77" s="38" t="str">
        <f t="shared" si="138"/>
        <v>BBB+</v>
      </c>
      <c r="W77" s="38" t="str">
        <f t="shared" si="138"/>
        <v>BBB+</v>
      </c>
      <c r="X77" s="38" t="str">
        <f t="shared" si="138"/>
        <v>#N/A N/A</v>
      </c>
      <c r="Y77" s="38" t="str">
        <f t="shared" si="138"/>
        <v>BBB+</v>
      </c>
      <c r="Z77" s="38" t="str">
        <f t="shared" si="138"/>
        <v>BBB+</v>
      </c>
      <c r="AA77" s="38" t="str">
        <f t="shared" si="138"/>
        <v>NR</v>
      </c>
      <c r="AB77" s="38" t="str">
        <f t="shared" si="138"/>
        <v>BBB+</v>
      </c>
      <c r="AC77" s="38" t="str">
        <f t="shared" si="138"/>
        <v>BBB+</v>
      </c>
      <c r="AD77" s="38" t="str">
        <f t="shared" si="138"/>
        <v>BBB+</v>
      </c>
      <c r="AE77" s="38" t="str">
        <f t="shared" si="138"/>
        <v>BBB+</v>
      </c>
      <c r="AF77" s="38" t="str">
        <f t="shared" si="138"/>
        <v>NR</v>
      </c>
      <c r="AG77" s="38" t="str">
        <f t="shared" si="138"/>
        <v>NR</v>
      </c>
      <c r="AH77" s="38" t="str">
        <f t="shared" si="138"/>
        <v>BBB+</v>
      </c>
      <c r="AI77" s="38" t="str">
        <f t="shared" si="138"/>
        <v>#N/A N/A</v>
      </c>
      <c r="AJ77" s="38" t="str">
        <f t="shared" si="138"/>
        <v>NR</v>
      </c>
      <c r="AK77" s="38" t="str">
        <f t="shared" si="138"/>
        <v>BBB</v>
      </c>
      <c r="AL77" s="38" t="str">
        <f t="shared" si="138"/>
        <v>BBB</v>
      </c>
      <c r="AM77" s="38" t="str">
        <f t="shared" si="138"/>
        <v>BBB</v>
      </c>
      <c r="AN77" s="38" t="str">
        <f t="shared" si="138"/>
        <v>BBB</v>
      </c>
      <c r="AO77" s="38" t="str">
        <f t="shared" si="138"/>
        <v>NR</v>
      </c>
      <c r="AP77" s="38" t="str">
        <f t="shared" si="138"/>
        <v>NR</v>
      </c>
      <c r="AQ77" s="292" t="str">
        <f t="shared" si="138"/>
        <v>BBB</v>
      </c>
      <c r="AR77" s="292" t="str">
        <f t="shared" si="138"/>
        <v>BBB</v>
      </c>
      <c r="AS77" s="38" t="str">
        <f t="shared" si="138"/>
        <v>AA-</v>
      </c>
      <c r="AT77" s="38" t="str">
        <f t="shared" si="138"/>
        <v>AA-</v>
      </c>
      <c r="AU77" s="38" t="str">
        <f t="shared" si="138"/>
        <v>AA-</v>
      </c>
      <c r="AV77" s="38" t="str">
        <f t="shared" si="138"/>
        <v>AA-</v>
      </c>
      <c r="AW77" s="38" t="str">
        <f t="shared" si="138"/>
        <v>AA-</v>
      </c>
      <c r="AX77" s="38" t="str">
        <f t="shared" ref="AX77" si="139">AX8</f>
        <v>AA-</v>
      </c>
      <c r="AY77" s="38" t="str">
        <f t="shared" si="138"/>
        <v>AA-</v>
      </c>
      <c r="AZ77" s="38" t="str">
        <f t="shared" ref="AZ77" si="140">AZ8</f>
        <v>AA-</v>
      </c>
      <c r="BA77" s="38" t="str">
        <f t="shared" ref="BA77:BT77" si="141">BA8</f>
        <v>NR</v>
      </c>
      <c r="BB77" s="38" t="str">
        <f t="shared" si="141"/>
        <v>#N/A N/A</v>
      </c>
      <c r="BC77" s="38" t="str">
        <f t="shared" si="141"/>
        <v>#N/A N/A</v>
      </c>
      <c r="BD77" s="38" t="str">
        <f t="shared" si="141"/>
        <v>A-</v>
      </c>
      <c r="BE77" s="38" t="str">
        <f t="shared" si="141"/>
        <v>A-</v>
      </c>
      <c r="BF77" s="38" t="str">
        <f t="shared" ref="BF77" si="142">BF8</f>
        <v>A-</v>
      </c>
      <c r="BG77" s="38" t="str">
        <f t="shared" si="141"/>
        <v>NR</v>
      </c>
      <c r="BH77" s="38" t="str">
        <f t="shared" si="141"/>
        <v>A</v>
      </c>
      <c r="BI77" s="38" t="str">
        <f t="shared" si="141"/>
        <v>NR</v>
      </c>
      <c r="BJ77" s="38" t="str">
        <f t="shared" si="141"/>
        <v>NR</v>
      </c>
      <c r="BK77" s="38" t="str">
        <f t="shared" si="141"/>
        <v>A /*-</v>
      </c>
      <c r="BL77" s="38" t="str">
        <f t="shared" si="141"/>
        <v>A /*-</v>
      </c>
      <c r="BM77" s="38" t="str">
        <f t="shared" si="141"/>
        <v>A /*-</v>
      </c>
      <c r="BN77" s="38" t="str">
        <f t="shared" si="141"/>
        <v>A /*-</v>
      </c>
      <c r="BO77" s="38" t="str">
        <f t="shared" si="141"/>
        <v>A</v>
      </c>
      <c r="BP77" s="38" t="str">
        <f t="shared" ref="BP77" si="143">BP8</f>
        <v>#N/A N/A</v>
      </c>
      <c r="BQ77" s="38" t="str">
        <f t="shared" si="141"/>
        <v>NR</v>
      </c>
      <c r="BR77" s="38" t="str">
        <f t="shared" si="141"/>
        <v>BBB+</v>
      </c>
      <c r="BS77" s="38" t="str">
        <f t="shared" si="141"/>
        <v>BBB+</v>
      </c>
      <c r="BT77" s="37" t="str">
        <f t="shared" si="141"/>
        <v>BBB+</v>
      </c>
    </row>
    <row r="78" spans="1:72" x14ac:dyDescent="0.25">
      <c r="O78" s="199" t="str">
        <f t="shared" si="131"/>
        <v>Coupon frequency</v>
      </c>
      <c r="P78" s="38" t="str">
        <f t="shared" ref="P78:AY78" si="144">P9</f>
        <v>S/A</v>
      </c>
      <c r="Q78" s="38" t="str">
        <f t="shared" si="144"/>
        <v>S/A</v>
      </c>
      <c r="R78" s="38" t="str">
        <f t="shared" si="144"/>
        <v>S/A</v>
      </c>
      <c r="S78" s="38" t="str">
        <f t="shared" si="144"/>
        <v>S/A</v>
      </c>
      <c r="T78" s="38" t="str">
        <f t="shared" si="144"/>
        <v>S/A</v>
      </c>
      <c r="U78" s="38" t="str">
        <f t="shared" si="144"/>
        <v>S/A</v>
      </c>
      <c r="V78" s="38" t="str">
        <f t="shared" si="144"/>
        <v>S/A</v>
      </c>
      <c r="W78" s="38" t="str">
        <f t="shared" si="144"/>
        <v>S/A</v>
      </c>
      <c r="X78" s="38" t="str">
        <f t="shared" si="144"/>
        <v>S/A</v>
      </c>
      <c r="Y78" s="38" t="str">
        <f t="shared" si="144"/>
        <v>S/A</v>
      </c>
      <c r="Z78" s="38" t="str">
        <f t="shared" si="144"/>
        <v>S/A</v>
      </c>
      <c r="AA78" s="38" t="str">
        <f t="shared" si="144"/>
        <v>#N/A N/A</v>
      </c>
      <c r="AB78" s="38" t="str">
        <f t="shared" si="144"/>
        <v>S/A</v>
      </c>
      <c r="AC78" s="38" t="str">
        <f t="shared" si="144"/>
        <v>S/A</v>
      </c>
      <c r="AD78" s="38" t="str">
        <f t="shared" si="144"/>
        <v>S/A</v>
      </c>
      <c r="AE78" s="38" t="str">
        <f t="shared" si="144"/>
        <v>S/A</v>
      </c>
      <c r="AF78" s="38" t="str">
        <f t="shared" si="144"/>
        <v>#N/A N/A</v>
      </c>
      <c r="AG78" s="38" t="str">
        <f t="shared" si="144"/>
        <v>#N/A N/A</v>
      </c>
      <c r="AH78" s="38" t="str">
        <f t="shared" si="144"/>
        <v>S/A</v>
      </c>
      <c r="AI78" s="38" t="str">
        <f t="shared" si="144"/>
        <v>S/A</v>
      </c>
      <c r="AJ78" s="38" t="str">
        <f t="shared" si="144"/>
        <v>#N/A N/A</v>
      </c>
      <c r="AK78" s="38" t="str">
        <f t="shared" si="144"/>
        <v>S/A</v>
      </c>
      <c r="AL78" s="38" t="str">
        <f t="shared" si="144"/>
        <v>S/A</v>
      </c>
      <c r="AM78" s="38" t="str">
        <f t="shared" si="144"/>
        <v>Qtrly</v>
      </c>
      <c r="AN78" s="38" t="str">
        <f t="shared" si="144"/>
        <v>S/A</v>
      </c>
      <c r="AO78" s="38" t="str">
        <f t="shared" si="144"/>
        <v>#N/A N/A</v>
      </c>
      <c r="AP78" s="38" t="str">
        <f t="shared" si="144"/>
        <v>#N/A N/A</v>
      </c>
      <c r="AQ78" s="292" t="str">
        <f t="shared" si="144"/>
        <v>Qtrly</v>
      </c>
      <c r="AR78" s="292" t="str">
        <f t="shared" si="144"/>
        <v>S/A</v>
      </c>
      <c r="AS78" s="38" t="str">
        <f t="shared" si="144"/>
        <v>S/A</v>
      </c>
      <c r="AT78" s="38" t="str">
        <f t="shared" si="144"/>
        <v>S/A</v>
      </c>
      <c r="AU78" s="38" t="str">
        <f t="shared" si="144"/>
        <v>S/A</v>
      </c>
      <c r="AV78" s="38" t="str">
        <f t="shared" si="144"/>
        <v>S/A</v>
      </c>
      <c r="AW78" s="38" t="str">
        <f t="shared" si="144"/>
        <v>S/A</v>
      </c>
      <c r="AX78" s="38" t="str">
        <f t="shared" ref="AX78" si="145">AX9</f>
        <v>S/A</v>
      </c>
      <c r="AY78" s="38" t="str">
        <f t="shared" si="144"/>
        <v>S/A</v>
      </c>
      <c r="AZ78" s="38" t="str">
        <f t="shared" ref="AZ78" si="146">AZ9</f>
        <v>S/A</v>
      </c>
      <c r="BA78" s="38" t="str">
        <f t="shared" ref="BA78:BT78" si="147">BA9</f>
        <v>#N/A N/A</v>
      </c>
      <c r="BB78" s="38" t="str">
        <f t="shared" si="147"/>
        <v>#N/A N/A</v>
      </c>
      <c r="BC78" s="38" t="str">
        <f t="shared" si="147"/>
        <v>#N/A N/A</v>
      </c>
      <c r="BD78" s="38" t="str">
        <f t="shared" si="147"/>
        <v>S/A</v>
      </c>
      <c r="BE78" s="38" t="str">
        <f t="shared" si="147"/>
        <v>S/A</v>
      </c>
      <c r="BF78" s="38" t="str">
        <f t="shared" ref="BF78" si="148">BF9</f>
        <v>S/A</v>
      </c>
      <c r="BG78" s="38" t="str">
        <f t="shared" si="147"/>
        <v>#N/A N/A</v>
      </c>
      <c r="BH78" s="38" t="str">
        <f t="shared" si="147"/>
        <v>S/A</v>
      </c>
      <c r="BI78" s="38" t="str">
        <f t="shared" si="147"/>
        <v>#N/A N/A</v>
      </c>
      <c r="BJ78" s="38" t="str">
        <f t="shared" si="147"/>
        <v>#N/A N/A</v>
      </c>
      <c r="BK78" s="38" t="str">
        <f t="shared" si="147"/>
        <v>S/A</v>
      </c>
      <c r="BL78" s="38" t="str">
        <f t="shared" si="147"/>
        <v>S/A</v>
      </c>
      <c r="BM78" s="38" t="str">
        <f t="shared" si="147"/>
        <v>S/A</v>
      </c>
      <c r="BN78" s="38" t="str">
        <f t="shared" si="147"/>
        <v>S/A</v>
      </c>
      <c r="BO78" s="38" t="str">
        <f t="shared" si="147"/>
        <v>S/A</v>
      </c>
      <c r="BP78" s="38" t="str">
        <f t="shared" ref="BP78" si="149">BP9</f>
        <v>S/A</v>
      </c>
      <c r="BQ78" s="38" t="str">
        <f t="shared" si="147"/>
        <v>#N/A N/A</v>
      </c>
      <c r="BR78" s="38" t="str">
        <f t="shared" si="147"/>
        <v>S/A</v>
      </c>
      <c r="BS78" s="38" t="str">
        <f t="shared" si="147"/>
        <v>S/A</v>
      </c>
      <c r="BT78" s="37" t="str">
        <f t="shared" si="147"/>
        <v>S/A</v>
      </c>
    </row>
    <row r="79" spans="1:72" x14ac:dyDescent="0.25">
      <c r="B79" s="51"/>
      <c r="J79" s="4"/>
      <c r="K79" s="4"/>
      <c r="L79" s="4"/>
      <c r="M79" s="4"/>
      <c r="N79" s="4"/>
      <c r="O79" s="199" t="str">
        <f t="shared" si="131"/>
        <v>Maturity date</v>
      </c>
      <c r="P79" s="155" t="str">
        <f t="shared" ref="P79:BT79" si="150">P10</f>
        <v>7/11/2015</v>
      </c>
      <c r="Q79" s="155" t="str">
        <f t="shared" si="150"/>
        <v>10/08/2016</v>
      </c>
      <c r="R79" s="155" t="str">
        <f t="shared" si="150"/>
        <v>15/11/2016</v>
      </c>
      <c r="S79" s="155" t="str">
        <f t="shared" si="150"/>
        <v>17/10/2017</v>
      </c>
      <c r="T79" s="155" t="str">
        <f t="shared" si="150"/>
        <v>13/12/2019</v>
      </c>
      <c r="U79" s="155" t="str">
        <f t="shared" si="150"/>
        <v>28/05/2021</v>
      </c>
      <c r="V79" s="155" t="str">
        <f t="shared" si="150"/>
        <v>15/03/2016</v>
      </c>
      <c r="W79" s="155" t="str">
        <f t="shared" si="150"/>
        <v>15/09/2016</v>
      </c>
      <c r="X79" s="155" t="str">
        <f t="shared" si="150"/>
        <v>1/11/2019</v>
      </c>
      <c r="Y79" s="155" t="str">
        <f t="shared" si="150"/>
        <v>23/06/2020</v>
      </c>
      <c r="Z79" s="155" t="str">
        <f t="shared" si="150"/>
        <v>8/03/2023</v>
      </c>
      <c r="AA79" s="155" t="str">
        <f t="shared" si="150"/>
        <v>15/05/2013</v>
      </c>
      <c r="AB79" s="155" t="str">
        <f t="shared" si="150"/>
        <v>12/10/2016</v>
      </c>
      <c r="AC79" s="155" t="str">
        <f t="shared" si="150"/>
        <v>6/03/2019</v>
      </c>
      <c r="AD79" s="155" t="str">
        <f t="shared" si="150"/>
        <v>11/02/2020</v>
      </c>
      <c r="AE79" s="155" t="str">
        <f t="shared" si="150"/>
        <v>6/03/2023</v>
      </c>
      <c r="AF79" s="155" t="str">
        <f t="shared" si="150"/>
        <v>15/10/2014</v>
      </c>
      <c r="AG79" s="155" t="str">
        <f t="shared" si="150"/>
        <v>15/11/2013</v>
      </c>
      <c r="AH79" s="155" t="str">
        <f t="shared" si="150"/>
        <v>11/06/2020</v>
      </c>
      <c r="AI79" s="155" t="str">
        <f t="shared" si="150"/>
        <v>15/05/2021</v>
      </c>
      <c r="AJ79" s="155" t="str">
        <f t="shared" si="150"/>
        <v>15/05/2014</v>
      </c>
      <c r="AK79" s="155" t="str">
        <f t="shared" si="150"/>
        <v>13/04/2017</v>
      </c>
      <c r="AL79" s="155" t="str">
        <f t="shared" si="150"/>
        <v>24/05/2018</v>
      </c>
      <c r="AM79" s="155" t="str">
        <f t="shared" si="150"/>
        <v>15/05/2019</v>
      </c>
      <c r="AN79" s="155" t="str">
        <f t="shared" si="150"/>
        <v>27/05/2020</v>
      </c>
      <c r="AO79" s="155" t="str">
        <f t="shared" si="150"/>
        <v>29/03/2013</v>
      </c>
      <c r="AP79" s="155" t="str">
        <f t="shared" si="150"/>
        <v>29/06/2015</v>
      </c>
      <c r="AQ79" s="304" t="str">
        <f t="shared" si="150"/>
        <v>28/09/2017</v>
      </c>
      <c r="AR79" s="304" t="str">
        <f t="shared" si="150"/>
        <v>20/12/2018</v>
      </c>
      <c r="AS79" s="155" t="str">
        <f t="shared" si="150"/>
        <v>15/02/2017</v>
      </c>
      <c r="AT79" s="155" t="str">
        <f t="shared" si="150"/>
        <v>30/11/2018</v>
      </c>
      <c r="AU79" s="155" t="str">
        <f t="shared" si="150"/>
        <v>6/09/2019</v>
      </c>
      <c r="AV79" s="155" t="str">
        <f t="shared" si="150"/>
        <v>12/11/2019</v>
      </c>
      <c r="AW79" s="155" t="str">
        <f t="shared" si="150"/>
        <v>10/06/2020</v>
      </c>
      <c r="AX79" s="155" t="str">
        <f t="shared" ref="AX79" si="151">AX10</f>
        <v>30/06/2022</v>
      </c>
      <c r="AY79" s="155" t="str">
        <f t="shared" si="150"/>
        <v>15/03/2023</v>
      </c>
      <c r="AZ79" s="155" t="str">
        <f t="shared" ref="AZ79" si="152">AZ10</f>
        <v>15/03/2028</v>
      </c>
      <c r="BA79" s="155" t="str">
        <f t="shared" si="150"/>
        <v>22/03/2013</v>
      </c>
      <c r="BB79" s="155" t="str">
        <f t="shared" si="150"/>
        <v>15/06/2015</v>
      </c>
      <c r="BC79" s="155" t="str">
        <f t="shared" si="150"/>
        <v>15/06/2015</v>
      </c>
      <c r="BD79" s="155" t="str">
        <f t="shared" si="150"/>
        <v>22/03/2016</v>
      </c>
      <c r="BE79" s="155" t="str">
        <f t="shared" si="150"/>
        <v>25/10/2019</v>
      </c>
      <c r="BF79" s="155" t="str">
        <f t="shared" ref="BF79" si="153">BF10</f>
        <v>25/03/2022</v>
      </c>
      <c r="BG79" s="155" t="str">
        <f t="shared" si="150"/>
        <v>24/11/2014</v>
      </c>
      <c r="BH79" s="155" t="str">
        <f t="shared" si="150"/>
        <v>11/07/2017</v>
      </c>
      <c r="BI79" s="155" t="str">
        <f t="shared" si="150"/>
        <v>21/04/2014</v>
      </c>
      <c r="BJ79" s="155" t="str">
        <f t="shared" si="150"/>
        <v>10/03/2015</v>
      </c>
      <c r="BK79" s="155" t="str">
        <f t="shared" si="150"/>
        <v>4/03/2016</v>
      </c>
      <c r="BL79" s="155" t="str">
        <f t="shared" si="150"/>
        <v>24/10/2017</v>
      </c>
      <c r="BM79" s="155" t="str">
        <f t="shared" si="150"/>
        <v>25/02/2020</v>
      </c>
      <c r="BN79" s="155" t="str">
        <f t="shared" si="150"/>
        <v>20/10/2021</v>
      </c>
      <c r="BO79" s="155" t="str">
        <f t="shared" si="150"/>
        <v>25/02/2022</v>
      </c>
      <c r="BP79" s="155" t="str">
        <f t="shared" ref="BP79" si="154">BP10</f>
        <v>19/06/2025</v>
      </c>
      <c r="BQ79" s="155" t="str">
        <f t="shared" si="150"/>
        <v>16/03/2015</v>
      </c>
      <c r="BR79" s="155" t="str">
        <f t="shared" si="150"/>
        <v>16/03/2017</v>
      </c>
      <c r="BS79" s="155" t="str">
        <f t="shared" si="150"/>
        <v>6/12/2019</v>
      </c>
      <c r="BT79" s="158" t="str">
        <f t="shared" si="150"/>
        <v>4/10/2021</v>
      </c>
    </row>
    <row r="80" spans="1:72" x14ac:dyDescent="0.25">
      <c r="B80" s="51"/>
      <c r="O80" s="52">
        <f t="shared" si="131"/>
        <v>42219</v>
      </c>
      <c r="P80" s="217" t="e">
        <f>IF(P41="","",P41-(D41+(E41-D41)/($E$10-$D$10)*($P$10-$D$10)))</f>
        <v>#VALUE!</v>
      </c>
      <c r="Q80" s="217"/>
      <c r="R80" s="218"/>
      <c r="S80" s="217"/>
      <c r="T80" s="218">
        <f>IF(T41="","",T41-(H41+(I41-H41)/($I$10-$H$10)*($T$10-$H$10)))</f>
        <v>0.99373205945211618</v>
      </c>
      <c r="U80" s="219">
        <f>IF(U41="","",U41-(J41+(K41-J41)/($K$10-$J$10)*($U$10-$J$10)))</f>
        <v>1.1999328822856956</v>
      </c>
      <c r="V80" s="219"/>
      <c r="W80" s="218"/>
      <c r="X80" s="219">
        <f>IF(X41="","",X41-(H41+(I41-H41)/($I$10-$H$10)*($X$10-$H$10)))</f>
        <v>1.4567223001133525</v>
      </c>
      <c r="Y80" s="219">
        <f>IF(Y41="","",Y41-(I41+(J41-I41)/($J$10-$I$10)*($Y$10-$I$10)))</f>
        <v>1.5767161300696197</v>
      </c>
      <c r="Z80" s="218">
        <f>IF(Z41="","",Z41-(J41+(K41-J41)/($K$10-$J$10)*($Z$10-$J$10)))</f>
        <v>1.819004007357115</v>
      </c>
      <c r="AA80" s="220" t="str">
        <f t="shared" ref="AA80:AA102" si="155">IF(AA41="","",AA41-(C41+(F41-C41)/($F$10-$C$10)*($AA$10-$C$10)))</f>
        <v/>
      </c>
      <c r="AB80" s="218"/>
      <c r="AC80" s="218">
        <f>IF(AC41="","",AC41-(G41+(H41-G41)/($H$10-$G$10)*($AC$10-$G$10)))</f>
        <v>1.3671714361318252</v>
      </c>
      <c r="AD80" s="218">
        <f>IF(AD41="","",AD41-(H41+(I41-H41)/($I$10-$H$10)*($AD$10-$H$10)))</f>
        <v>1.5320692410075676</v>
      </c>
      <c r="AE80" s="220">
        <f>IF(AE41="","",AE41-(J41+(K41-J41)/($K$10-$J$10)*($AE$10-$J$10)))</f>
        <v>1.8554543314285681</v>
      </c>
      <c r="AF80" s="218" t="str">
        <f>IF(AF41="","",AF41-(C41+(D41-C41)/($D$10-$C$10)*($AF$10-$C$10)))</f>
        <v/>
      </c>
      <c r="AG80" s="218" t="str">
        <f>IF(AG41="","",AG41-(C41+(D41-C41)/($D$10-$C$10)*($AG$10-$C$10)))</f>
        <v/>
      </c>
      <c r="AH80" s="218">
        <f>IF(AH41="","",AH41-(I41+(J41-I41)/($J$10-$I$10)*($AH$10-$I$10)))</f>
        <v>1.6069801887531829</v>
      </c>
      <c r="AI80" s="218">
        <f>IF(AI41="","",AI41-(J41+(K41-J41)/($K$10-$J$10)*($AI$10-$J$10)))</f>
        <v>1.6316576324999721</v>
      </c>
      <c r="AJ80" s="218" t="str">
        <f>IF(AJ41="","",AJ41-(C41+(D41-C41)/($D$10-$C$10)*($AJ$10-$C$10)))</f>
        <v/>
      </c>
      <c r="AK80" s="218"/>
      <c r="AL80" s="218">
        <f>IF(AL41="","",AL41-(G41+(H41-G41)/($H$10-$G$10)*($AL$10-$G$10)))</f>
        <v>1.4089554884890059</v>
      </c>
      <c r="AM80" s="218">
        <f>IF(AM41="","",AM41-(H41+(I41-H41)/($I$10-$H$10)*($AM$10-$H$10)))</f>
        <v>1.3903409570017602</v>
      </c>
      <c r="AN80" s="220">
        <f>IF(AN41="","",AN41-(I41+(J41-I41)/($J$10-$I$10)*($AN$10-$I$10)))</f>
        <v>1.6775130546075929</v>
      </c>
      <c r="AO80" s="218"/>
      <c r="AP80" s="220" t="str">
        <f>IF(AP41="","",AP41-(D41+(F41-D41)/($F$10-$D$10)*($AP$10-$D$10)))</f>
        <v/>
      </c>
      <c r="AQ80" s="305">
        <f>IF(AQ41="","",AQ41-(F41+(G41-F41)/($G$10-$F$10)*($AQ$10-$F$10)))</f>
        <v>1.6810735177432825</v>
      </c>
      <c r="AR80" s="305">
        <f>IF(AR41="","",AR41-(G41+(H41-G41)/($H$10-$G$10)*($AR$10-$G$10)))</f>
        <v>1.4875112079120663</v>
      </c>
      <c r="AS80" s="220"/>
      <c r="AT80" s="218">
        <f>IF(AT41="","",AT41-(G41+(H41-G41)/($H$10-$G$10)*($AT$10-$G$10)))</f>
        <v>0.78775570903846059</v>
      </c>
      <c r="AU80" s="220">
        <f>IF(AU41="","",AU41-(H41+(I41-H41)/($I$10-$H$10)*($AU$10-$H$10)))</f>
        <v>0.85974574099493939</v>
      </c>
      <c r="AV80" s="218">
        <f>IF(AV41="","",AV41-(H41+(I41-H41)/($I$10-$H$10)*($AV$10-$H$10)))</f>
        <v>0.94665063119016191</v>
      </c>
      <c r="AW80" s="226">
        <f>IF(AW41="","",AW41-(I41+(J41-I41)/($J$10-$I$10)*($AW$10-$I$10)))</f>
        <v>0.97574651281011526</v>
      </c>
      <c r="AX80" s="226">
        <f>IF(AX41="","",AX41-(J41+(K41-J41)/($K$10-$J$10)*($AX$10-$J$10)))</f>
        <v>1.1449770345713879</v>
      </c>
      <c r="AY80" s="242">
        <f>IF(AY41="","",AY41-(J41+(K41-J41)/($K$10-$J$10)*($AY$10-$J$10)))</f>
        <v>1.2157263793571387</v>
      </c>
      <c r="AZ80" s="220"/>
      <c r="BA80" s="218"/>
      <c r="BB80" s="217" t="str">
        <f>IF(BB41="","",BB41-(D41+(F41-D41)/($F$10-$D$10)*($BB$10-$D$10)))</f>
        <v/>
      </c>
      <c r="BC80" s="217" t="str">
        <f>IF(BC41="","",BC41-(D41+(F41-D41)/($F$10-$D$10)*($BC$10-$D$10)))</f>
        <v/>
      </c>
      <c r="BD80" s="218"/>
      <c r="BE80" s="219">
        <f>IF(BE41="","",BE41-(H41+(I41-H41)/($I$10-$H$10)*($BE$10-$H$10)))</f>
        <v>1.0524820039735703</v>
      </c>
      <c r="BF80" s="219">
        <f>IF(BF41="","",BF41-(J41+(K41-J41)/($K$10-$J$10)*($BF$10-$J$10)))</f>
        <v>1.3237680182857123</v>
      </c>
      <c r="BG80" s="218" t="str">
        <f>IF(BG41="","",BG41-(C41+(D41-C41)/($D$10-$C$10)*($BG$10-$C$10)))</f>
        <v/>
      </c>
      <c r="BH80" s="220">
        <f>IF(BH41="","",BH41-(F41+(G41-F41)/($G$10-$F$10)*($BH$10-$F$10)))</f>
        <v>1.660005619508985</v>
      </c>
      <c r="BI80" s="218" t="str">
        <f>IF(BI41="","",BI41-(C41+(D41-C41)/($D$10-$C$10)*($BI$10-$C$10)))</f>
        <v/>
      </c>
      <c r="BJ80" s="220" t="str">
        <f>IF(BJ41="","",BJ41-(C41+(D41-C41)/($D$10-$C$10)*($BJ$10-$C$10)))</f>
        <v/>
      </c>
      <c r="BK80" s="239">
        <f>IF(BK41="","",BK41-(E41+(F41-E41)/($F$10-$E$10)*($BK$10-$E$10)))</f>
        <v>0.70768163574674725</v>
      </c>
      <c r="BL80" s="218"/>
      <c r="BM80" s="218">
        <f>IF(BM41="","",BM41-(H41+(I41-H41)/($I$10-$H$10)*($BM$10-$H$10)))</f>
        <v>1.0210923032871535</v>
      </c>
      <c r="BN80" s="218">
        <f>IF(BN41="","",BN41-(J41+(K41-J41)/($K$10-$J$10)*($BN$10-$J$10)))</f>
        <v>1.1666042233571132</v>
      </c>
      <c r="BO80" s="218">
        <f>IF(BO41="","",BO41-(J41+(K41-J41)/($K$10-$J$10)*($BO$10-$J$10)))</f>
        <v>1.3048090027857149</v>
      </c>
      <c r="BP80" s="239">
        <f>IF(BP41="","",BP41-(K41+(L41-K41)/($L$10-$K$10)*($BP$10-$K$10)))</f>
        <v>1.5606468381861536</v>
      </c>
      <c r="BQ80" s="218" t="str">
        <f>IF(BQ41="","",BQ41-(C41+(D41-C41)/($D$10-$C$10)*($BQ$10-$C$10)))</f>
        <v/>
      </c>
      <c r="BR80" s="218"/>
      <c r="BS80" s="218">
        <f>IF(BS41="","",BS41-(H41+(I41-H41)/($I$10-$H$10)*($BS$10-$H$10)))</f>
        <v>1.3867035533123411</v>
      </c>
      <c r="BT80" s="218">
        <f>IF(BT41="","",BT41-(J41+(K41-J41)/($K$10-$J$10)*($BT$10-$J$10)))</f>
        <v>1.6268678759285775</v>
      </c>
    </row>
    <row r="81" spans="2:72" x14ac:dyDescent="0.25">
      <c r="B81" s="51"/>
      <c r="O81" s="52">
        <f t="shared" si="131"/>
        <v>42220</v>
      </c>
      <c r="P81" s="238" t="e">
        <f t="shared" ref="P81:P102" si="156">IF(P42="","",P42-(D42+(E42-D42)/($E$10-$D$10)*($P$10-$D$10)))</f>
        <v>#VALUE!</v>
      </c>
      <c r="Q81" s="217">
        <f t="shared" ref="Q81:Q102" si="157">IF(Q42="","",Q42-(F42+(G42-F42)/($G$10-$F$10)*($Q$10-$F$10)))</f>
        <v>0.90229326378758135</v>
      </c>
      <c r="R81" s="218">
        <f t="shared" ref="R81:R102" si="158">IF(R42="","",R42-(F42+(G42-F42)/($G$10-$F$10)*($R$10-$F$10)))</f>
        <v>0.7337828187725699</v>
      </c>
      <c r="S81" s="217">
        <f t="shared" ref="S81:S102" si="159">IF(S42="","",S42-(F42+(G42-F42)/($G$10-$F$10)*($S$10-$F$10)))</f>
        <v>0.76741196057617911</v>
      </c>
      <c r="T81" s="218">
        <f t="shared" ref="T81:T102" si="160">IF(T42="","",T42-(H42+(I42-H42)/($I$10-$H$10)*($T$10-$H$10)))</f>
        <v>1.0016522458690198</v>
      </c>
      <c r="U81" s="219">
        <f t="shared" ref="U81:U102" si="161">IF(U42="","",U42-(J42+(K42-J42)/($K$10-$J$10)*($U$10-$J$10)))</f>
        <v>1.2059572223142796</v>
      </c>
      <c r="V81" s="219">
        <f t="shared" ref="V81:V102" si="162">IF(V42="","",V42-(E42+(F42-E42)/($F$10-$E$10)*($V$10-$E$10)))</f>
        <v>1.0059539526785466</v>
      </c>
      <c r="W81" s="218">
        <f t="shared" ref="W81:W102" si="163">IF(W42="","",W42-(F42+(G42-F42)/($G$10-$F$10)*($W$10-$F$10)))</f>
        <v>1.0189147532665426</v>
      </c>
      <c r="X81" s="219">
        <f t="shared" ref="X81:X102" si="164">IF(X42="","",X42-(H42+(I42-H42)/($I$10-$H$10)*($X$10-$H$10)))</f>
        <v>1.4720502018891501</v>
      </c>
      <c r="Y81" s="219">
        <f t="shared" ref="Y81:Y102" si="165">IF(Y42="","",Y42-(I42+(J42-I42)/($J$10-$I$10)*($Y$10-$I$10)))</f>
        <v>1.5841481982721506</v>
      </c>
      <c r="Z81" s="218">
        <f t="shared" ref="Z81:Z102" si="166">IF(Z42="","",Z42-(J42+(K42-J42)/($K$10-$J$10)*($Z$10-$J$10)))</f>
        <v>1.8357097655428229</v>
      </c>
      <c r="AA81" s="220" t="str">
        <f t="shared" si="155"/>
        <v/>
      </c>
      <c r="AB81" s="218">
        <f t="shared" ref="AB81:AB102" si="167">IF(AB42="","",AB42-(F42+(G42-F42)/($G$10-$F$10)*($AB$10-$F$10)))</f>
        <v>1.0382161753757688</v>
      </c>
      <c r="AC81" s="218">
        <f t="shared" ref="AC81:AC102" si="168">IF(AC42="","",AC42-(G42+(H42-G42)/($H$10-$G$10)*($AC$10-$G$10)))</f>
        <v>1.3777725486923056</v>
      </c>
      <c r="AD81" s="218">
        <f t="shared" ref="AD81:AD102" si="169">IF(AD42="","",AD42-(H42+(I42-H42)/($I$10-$H$10)*($AD$10-$H$10)))</f>
        <v>1.5415064926259516</v>
      </c>
      <c r="AE81" s="240">
        <f t="shared" ref="AE81:AE102" si="170">IF(AE42="","",AE42-(J42+(K42-J42)/($K$10-$J$10)*($AE$10-$J$10)))</f>
        <v>1.8690668605714174</v>
      </c>
      <c r="AF81" s="239" t="str">
        <f t="shared" ref="AF81:AF102" si="171">IF(AF42="","",AF42-(C42+(D42-C42)/($D$10-$C$10)*($AF$10-$C$10)))</f>
        <v/>
      </c>
      <c r="AG81" s="239" t="str">
        <f t="shared" ref="AG81:AG102" si="172">IF(AG42="","",AG42-(C42+(D42-C42)/($D$10-$C$10)*($AG$10-$C$10)))</f>
        <v/>
      </c>
      <c r="AH81" s="218">
        <f t="shared" ref="AH81:AH102" si="173">IF(AH42="","",AH42-(I42+(J42-I42)/($J$10-$I$10)*($AH$10-$I$10)))</f>
        <v>1.6184017863987608</v>
      </c>
      <c r="AI81" s="218">
        <f t="shared" ref="AI81:AI102" si="174">IF(AI42="","",AI42-(J42+(K42-J42)/($K$10-$J$10)*($AI$10-$J$10)))</f>
        <v>1.6385291999999829</v>
      </c>
      <c r="AJ81" s="239" t="str">
        <f t="shared" ref="AJ81:AJ102" si="175">IF(AJ42="","",AJ42-(C42+(D42-C42)/($D$10-$C$10)*($AJ$10-$C$10)))</f>
        <v/>
      </c>
      <c r="AK81" s="218">
        <f t="shared" ref="AK81:AK102" si="176">IF(AK42="","",AK42-(F42+(G42-F42)/($G$10-$F$10)*($AK$10-$F$10)))</f>
        <v>1.2510427318937989</v>
      </c>
      <c r="AL81" s="218">
        <f t="shared" ref="AL81:AL102" si="177">IF(AL42="","",AL42-(G42+(H42-G42)/($H$10-$G$10)*($AL$10-$G$10)))</f>
        <v>1.4278517051922957</v>
      </c>
      <c r="AM81" s="218">
        <f t="shared" ref="AM81:AM102" si="178">IF(AM42="","",AM42-(H42+(I42-H42)/($I$10-$H$10)*($AM$10-$H$10)))</f>
        <v>1.4119411900783061</v>
      </c>
      <c r="AN81" s="220">
        <f t="shared" ref="AN81:AN102" si="179">IF(AN42="","",AN42-(I42+(J42-I42)/($J$10-$I$10)*($AN$10-$I$10)))</f>
        <v>1.7184450915569935</v>
      </c>
      <c r="AO81" s="218"/>
      <c r="AP81" s="240" t="str">
        <f t="shared" ref="AP81:AP102" si="180">IF(AP42="","",AP42-(D42+(F42-D42)/($F$10-$D$10)*($AP$10-$D$10)))</f>
        <v/>
      </c>
      <c r="AQ81" s="305">
        <f t="shared" ref="AQ81:AQ102" si="181">IF(AQ42="","",AQ42-(F42+(G42-F42)/($G$10-$F$10)*($AQ$10-$F$10)))</f>
        <v>1.2710135970160112</v>
      </c>
      <c r="AR81" s="305">
        <f t="shared" ref="AR81:AR102" si="182">IF(AR42="","",AR42-(G42+(H42-G42)/($H$10-$G$10)*($AR$10-$G$10)))</f>
        <v>1.5030461565384448</v>
      </c>
      <c r="AS81" s="220">
        <f t="shared" ref="AS81:AS102" si="183">IF(AS42="","",AS42-(F42+(G42-F42)/($G$10-$F$10)*($AS$10-$F$10)))</f>
        <v>0.64178116605208668</v>
      </c>
      <c r="AT81" s="218">
        <f t="shared" ref="AT81:AT102" si="184">IF(AT42="","",AT42-(G42+(H42-G42)/($H$10-$G$10)*($AT$10-$G$10)))</f>
        <v>0.79436443557691661</v>
      </c>
      <c r="AU81" s="220">
        <f t="shared" ref="AU81:AU102" si="185">IF(AU42="","",AU42-(H42+(I42-H42)/($I$10-$H$10)*($AU$10-$H$10)))</f>
        <v>0.86639687574936675</v>
      </c>
      <c r="AV81" s="218">
        <f t="shared" ref="AV81:AV102" si="186">IF(AV42="","",AV42-(H42+(I42-H42)/($I$10-$H$10)*($AV$10-$H$10)))</f>
        <v>0.95277773733626869</v>
      </c>
      <c r="AW81" s="239">
        <f t="shared" ref="AW81:AW102" si="187">IF(AW42="","",AW42-(I42+(J42-I42)/($J$10-$I$10)*($AW$10-$I$10)))</f>
        <v>0.97907886457594318</v>
      </c>
      <c r="AX81" s="239">
        <f t="shared" ref="AX81:AX102" si="188">IF(AX42="","",AX42-(J42+(K42-J42)/($K$10-$J$10)*($AX$10-$J$10)))</f>
        <v>1.1575345591285511</v>
      </c>
      <c r="AY81" s="219">
        <f t="shared" ref="AY81:AY102" si="189">IF(AY42="","",AY42-(J42+(K42-J42)/($K$10-$J$10)*($AY$10-$J$10)))</f>
        <v>1.2233775404428608</v>
      </c>
      <c r="AZ81" s="220"/>
      <c r="BA81" s="218"/>
      <c r="BB81" s="238" t="str">
        <f t="shared" ref="BB81:BB102" si="190">IF(BB42="","",BB42-(D42+(F42-D42)/($F$10-$D$10)*($BB$10-$D$10)))</f>
        <v/>
      </c>
      <c r="BC81" s="238" t="str">
        <f t="shared" ref="BC81:BC102" si="191">IF(BC42="","",BC42-(D42+(F42-D42)/($F$10-$D$10)*($BC$10-$D$10)))</f>
        <v/>
      </c>
      <c r="BD81" s="239">
        <f t="shared" ref="BD81:BD100" si="192">IF(BD42="","",BD42-(E42+(F42-E42)/($F$10-$E$10)*($BD$10-$E$10)))</f>
        <v>0.83345657392855488</v>
      </c>
      <c r="BE81" s="219">
        <f t="shared" ref="BE81:BE102" si="193">IF(BE42="","",BE42-(H42+(I42-H42)/($I$10-$H$10)*($BE$10-$H$10)))</f>
        <v>1.0597512245591743</v>
      </c>
      <c r="BF81" s="219">
        <f>IF(BF42="","",BF42-(J42+(K42-J42)/($K$10-$J$10)*($BF$10-$J$10)))</f>
        <v>1.3507691005142597</v>
      </c>
      <c r="BG81" s="239" t="str">
        <f t="shared" ref="BG81:BG102" si="194">IF(BG42="","",BG42-(C42+(D42-C42)/($D$10-$C$10)*($BG$10-$C$10)))</f>
        <v/>
      </c>
      <c r="BH81" s="220">
        <f t="shared" ref="BH81:BH102" si="195">IF(BH42="","",BH42-(F42+(G42-F42)/($G$10-$F$10)*($BH$10-$F$10)))</f>
        <v>0.84648470255011121</v>
      </c>
      <c r="BI81" s="239" t="str">
        <f t="shared" ref="BI81:BI102" si="196">IF(BI42="","",BI42-(C42+(D42-C42)/($D$10-$C$10)*($BI$10-$C$10)))</f>
        <v/>
      </c>
      <c r="BJ81" s="240" t="str">
        <f t="shared" ref="BJ81:BJ102" si="197">IF(BJ42="","",BJ42-(C42+(D42-C42)/($D$10-$C$10)*($BJ$10-$C$10)))</f>
        <v/>
      </c>
      <c r="BK81" s="239">
        <f t="shared" ref="BK81:BK102" si="198">IF(BK42="","",BK42-(E42+(F42-E42)/($F$10-$E$10)*($BK$10-$E$10)))</f>
        <v>0.66726148964287679</v>
      </c>
      <c r="BL81" s="218">
        <f t="shared" ref="BL81:BL102" si="199">IF(BL42="","",BL42-(F42+(G42-F42)/($G$10-$F$10)*($BL$10-$F$10)))</f>
        <v>0.74070812186375257</v>
      </c>
      <c r="BM81" s="218">
        <f t="shared" ref="BM81:BM102" si="200">IF(BM42="","",BM42-(H42+(I42-H42)/($I$10-$H$10)*($BM$10-$H$10)))</f>
        <v>1.0243695072858756</v>
      </c>
      <c r="BN81" s="239">
        <f t="shared" ref="BN81:BN102" si="201">IF(BN42="","",BN42-(J42+(K42-J42)/($K$10-$J$10)*($BN$10-$J$10)))</f>
        <v>1.1698170702428468</v>
      </c>
      <c r="BO81" s="218">
        <f t="shared" ref="BO81:BO102" si="202">IF(BO42="","",BO42-(J42+(K42-J42)/($K$10-$J$10)*($BO$10-$J$10)))</f>
        <v>1.3101337909143016</v>
      </c>
      <c r="BP81" s="239">
        <f t="shared" ref="BP81:BP102" si="203">IF(BP42="","",BP42-(K42+(L42-K42)/($L$10-$K$10)*($BP$10-$K$10)))</f>
        <v>1.568435517664267</v>
      </c>
      <c r="BQ81" s="239" t="str">
        <f t="shared" ref="BQ81:BQ102" si="204">IF(BQ42="","",BQ42-(C42+(D42-C42)/($D$10-$C$10)*($BQ$10-$C$10)))</f>
        <v/>
      </c>
      <c r="BR81" s="219">
        <f t="shared" ref="BR81:BR102" si="205">IF(BR42="","",BR42-(F42+(G42-F42)/($G$10-$F$10)*($BR$10-$F$10)))</f>
        <v>0.99755438674350883</v>
      </c>
      <c r="BS81" s="218">
        <f t="shared" ref="BS81:BS102" si="206">IF(BS42="","",BS42-(H42+(I42-H42)/($I$10-$H$10)*($BS$10-$H$10)))</f>
        <v>1.3946290785390718</v>
      </c>
      <c r="BT81" s="218">
        <f t="shared" ref="BT81:BT102" si="207">IF(BT42="","",BT42-(J42+(K42-J42)/($K$10-$J$10)*($BT$10-$J$10)))</f>
        <v>1.6329328729714248</v>
      </c>
    </row>
    <row r="82" spans="2:72" x14ac:dyDescent="0.25">
      <c r="B82" s="51"/>
      <c r="O82" s="52">
        <f t="shared" si="131"/>
        <v>42221</v>
      </c>
      <c r="P82" s="238" t="e">
        <f t="shared" si="156"/>
        <v>#VALUE!</v>
      </c>
      <c r="Q82" s="217">
        <f t="shared" si="157"/>
        <v>0.91216422388776097</v>
      </c>
      <c r="R82" s="218">
        <f t="shared" si="158"/>
        <v>0.74479330883268213</v>
      </c>
      <c r="S82" s="217">
        <f t="shared" si="159"/>
        <v>0.76682717544588241</v>
      </c>
      <c r="T82" s="218">
        <f t="shared" si="160"/>
        <v>1.0048749165239368</v>
      </c>
      <c r="U82" s="219">
        <f t="shared" si="161"/>
        <v>1.2138629751857146</v>
      </c>
      <c r="V82" s="219">
        <f t="shared" si="162"/>
        <v>1.0167802640584642</v>
      </c>
      <c r="W82" s="218">
        <f t="shared" si="163"/>
        <v>1.0171524253106408</v>
      </c>
      <c r="X82" s="219">
        <f t="shared" si="164"/>
        <v>1.4678623799433366</v>
      </c>
      <c r="Y82" s="219">
        <f t="shared" si="165"/>
        <v>1.5892337261455602</v>
      </c>
      <c r="Z82" s="218">
        <f t="shared" si="166"/>
        <v>1.8351320094571282</v>
      </c>
      <c r="AA82" s="220" t="str">
        <f t="shared" si="155"/>
        <v/>
      </c>
      <c r="AB82" s="218">
        <f t="shared" si="167"/>
        <v>1.040447741377744</v>
      </c>
      <c r="AC82" s="218">
        <f t="shared" si="168"/>
        <v>1.3759688351538868</v>
      </c>
      <c r="AD82" s="218">
        <f t="shared" si="169"/>
        <v>1.5421891294962156</v>
      </c>
      <c r="AE82" s="240">
        <f t="shared" si="170"/>
        <v>1.8716255119285758</v>
      </c>
      <c r="AF82" s="239" t="str">
        <f t="shared" si="171"/>
        <v/>
      </c>
      <c r="AG82" s="239" t="str">
        <f t="shared" si="172"/>
        <v/>
      </c>
      <c r="AH82" s="218">
        <f t="shared" si="173"/>
        <v>1.6184145556202498</v>
      </c>
      <c r="AI82" s="218">
        <f t="shared" si="174"/>
        <v>1.6489170000000053</v>
      </c>
      <c r="AJ82" s="239" t="str">
        <f t="shared" si="175"/>
        <v/>
      </c>
      <c r="AK82" s="218">
        <f t="shared" si="176"/>
        <v>1.2275133744438915</v>
      </c>
      <c r="AL82" s="218">
        <f t="shared" si="177"/>
        <v>1.4194201661538721</v>
      </c>
      <c r="AM82" s="218">
        <f t="shared" si="178"/>
        <v>1.4024993790672844</v>
      </c>
      <c r="AN82" s="220">
        <f t="shared" si="179"/>
        <v>1.7144181530885789</v>
      </c>
      <c r="AO82" s="218"/>
      <c r="AP82" s="240" t="str">
        <f t="shared" si="180"/>
        <v/>
      </c>
      <c r="AQ82" s="305">
        <f t="shared" si="181"/>
        <v>1.2148171995994779</v>
      </c>
      <c r="AR82" s="305">
        <f t="shared" si="182"/>
        <v>1.4937686542308004</v>
      </c>
      <c r="AS82" s="220">
        <f t="shared" si="183"/>
        <v>0.64397299135770147</v>
      </c>
      <c r="AT82" s="218">
        <f t="shared" si="184"/>
        <v>0.79437249346154637</v>
      </c>
      <c r="AU82" s="220">
        <f t="shared" si="185"/>
        <v>0.86987049200249889</v>
      </c>
      <c r="AV82" s="218">
        <f t="shared" si="186"/>
        <v>0.95779334565488927</v>
      </c>
      <c r="AW82" s="239">
        <f t="shared" si="187"/>
        <v>0.98819727078478881</v>
      </c>
      <c r="AX82" s="239">
        <f t="shared" si="188"/>
        <v>1.1651191708714088</v>
      </c>
      <c r="AY82" s="219">
        <f t="shared" si="189"/>
        <v>1.2316683445570997</v>
      </c>
      <c r="AZ82" s="220"/>
      <c r="BA82" s="218"/>
      <c r="BB82" s="238" t="str">
        <f t="shared" si="190"/>
        <v/>
      </c>
      <c r="BC82" s="238" t="str">
        <f t="shared" si="191"/>
        <v/>
      </c>
      <c r="BD82" s="239">
        <f t="shared" si="192"/>
        <v>0.83697542951298409</v>
      </c>
      <c r="BE82" s="219">
        <f t="shared" si="193"/>
        <v>1.0626053992632283</v>
      </c>
      <c r="BF82" s="219">
        <f t="shared" ref="BF82:BF102" si="208">IF(BF43="","",BF43-(J43+(K43-J43)/($K$10-$J$10)*($BF$10-$J$10)))</f>
        <v>1.3438453844857055</v>
      </c>
      <c r="BG82" s="239" t="str">
        <f t="shared" si="194"/>
        <v/>
      </c>
      <c r="BH82" s="220">
        <f t="shared" si="195"/>
        <v>0.84988180101705613</v>
      </c>
      <c r="BI82" s="239" t="str">
        <f t="shared" si="196"/>
        <v/>
      </c>
      <c r="BJ82" s="240" t="str">
        <f t="shared" si="197"/>
        <v/>
      </c>
      <c r="BK82" s="239">
        <f t="shared" si="198"/>
        <v>0.67938402870133618</v>
      </c>
      <c r="BL82" s="218">
        <f t="shared" si="199"/>
        <v>0.74187039933366306</v>
      </c>
      <c r="BM82" s="218">
        <f t="shared" si="200"/>
        <v>1.0322359183564043</v>
      </c>
      <c r="BN82" s="239">
        <f t="shared" si="201"/>
        <v>1.1816736147571536</v>
      </c>
      <c r="BO82" s="218">
        <f t="shared" si="202"/>
        <v>1.3193279365857098</v>
      </c>
      <c r="BP82" s="239">
        <f t="shared" si="203"/>
        <v>1.5924273944644116</v>
      </c>
      <c r="BQ82" s="239" t="str">
        <f t="shared" si="204"/>
        <v/>
      </c>
      <c r="BR82" s="219">
        <f t="shared" si="205"/>
        <v>1.0026564863928051</v>
      </c>
      <c r="BS82" s="218">
        <f t="shared" si="206"/>
        <v>1.3978443983438349</v>
      </c>
      <c r="BT82" s="218">
        <f t="shared" si="207"/>
        <v>1.6412485220285649</v>
      </c>
    </row>
    <row r="83" spans="2:72" x14ac:dyDescent="0.25">
      <c r="B83" s="51"/>
      <c r="O83" s="52">
        <f t="shared" si="131"/>
        <v>42222</v>
      </c>
      <c r="P83" s="238" t="e">
        <f t="shared" si="156"/>
        <v>#VALUE!</v>
      </c>
      <c r="Q83" s="217">
        <f t="shared" si="157"/>
        <v>0.90802435024546657</v>
      </c>
      <c r="R83" s="218">
        <f t="shared" si="158"/>
        <v>0.76167292614728455</v>
      </c>
      <c r="S83" s="217">
        <f t="shared" si="159"/>
        <v>0.76186241793085552</v>
      </c>
      <c r="T83" s="218">
        <f t="shared" si="160"/>
        <v>1.0066403621662428</v>
      </c>
      <c r="U83" s="219">
        <f t="shared" si="161"/>
        <v>1.2230323751321484</v>
      </c>
      <c r="V83" s="219">
        <f t="shared" si="162"/>
        <v>0.98832316878249804</v>
      </c>
      <c r="W83" s="218">
        <f t="shared" si="163"/>
        <v>1.0127817440080369</v>
      </c>
      <c r="X83" s="219">
        <f t="shared" si="164"/>
        <v>1.469227086448361</v>
      </c>
      <c r="Y83" s="219">
        <f t="shared" si="165"/>
        <v>1.5932959421772086</v>
      </c>
      <c r="Z83" s="218">
        <f t="shared" si="166"/>
        <v>1.8269169594214563</v>
      </c>
      <c r="AA83" s="220" t="str">
        <f t="shared" si="155"/>
        <v/>
      </c>
      <c r="AB83" s="218">
        <f t="shared" si="167"/>
        <v>1.0157993249549127</v>
      </c>
      <c r="AC83" s="218">
        <f t="shared" si="168"/>
        <v>1.3752655875604085</v>
      </c>
      <c r="AD83" s="218">
        <f t="shared" si="169"/>
        <v>1.5453288217632171</v>
      </c>
      <c r="AE83" s="240">
        <f t="shared" si="170"/>
        <v>1.8634485972856911</v>
      </c>
      <c r="AF83" s="239" t="str">
        <f t="shared" si="171"/>
        <v/>
      </c>
      <c r="AG83" s="239" t="str">
        <f t="shared" si="172"/>
        <v/>
      </c>
      <c r="AH83" s="218">
        <f t="shared" si="173"/>
        <v>1.622359246689876</v>
      </c>
      <c r="AI83" s="218">
        <f t="shared" si="174"/>
        <v>1.658383087500015</v>
      </c>
      <c r="AJ83" s="239" t="str">
        <f t="shared" si="175"/>
        <v/>
      </c>
      <c r="AK83" s="218">
        <f t="shared" si="176"/>
        <v>1.2209430513727382</v>
      </c>
      <c r="AL83" s="218">
        <f t="shared" si="177"/>
        <v>1.4157869167033033</v>
      </c>
      <c r="AM83" s="218">
        <f t="shared" si="178"/>
        <v>1.4032991075795005</v>
      </c>
      <c r="AN83" s="220">
        <f t="shared" si="179"/>
        <v>1.7172054004556645</v>
      </c>
      <c r="AO83" s="218"/>
      <c r="AP83" s="240" t="str">
        <f t="shared" si="180"/>
        <v/>
      </c>
      <c r="AQ83" s="305">
        <f t="shared" si="181"/>
        <v>1.2107490557081491</v>
      </c>
      <c r="AR83" s="305">
        <f t="shared" si="182"/>
        <v>1.4939294336263749</v>
      </c>
      <c r="AS83" s="220">
        <f t="shared" si="183"/>
        <v>0.63426977687375308</v>
      </c>
      <c r="AT83" s="218">
        <f t="shared" si="184"/>
        <v>0.79261526153847184</v>
      </c>
      <c r="AU83" s="220">
        <f t="shared" si="185"/>
        <v>0.87184430299117066</v>
      </c>
      <c r="AV83" s="218">
        <f t="shared" si="186"/>
        <v>0.95892758770779496</v>
      </c>
      <c r="AW83" s="239">
        <f t="shared" si="187"/>
        <v>0.99098948060757275</v>
      </c>
      <c r="AX83" s="239">
        <f t="shared" si="188"/>
        <v>1.1618129926392844</v>
      </c>
      <c r="AY83" s="219">
        <f t="shared" si="189"/>
        <v>1.2232383581464186</v>
      </c>
      <c r="AZ83" s="220"/>
      <c r="BA83" s="218"/>
      <c r="BB83" s="238" t="str">
        <f t="shared" si="190"/>
        <v/>
      </c>
      <c r="BC83" s="238" t="str">
        <f t="shared" si="191"/>
        <v/>
      </c>
      <c r="BD83" s="239">
        <f t="shared" si="192"/>
        <v>0.81513812889612991</v>
      </c>
      <c r="BE83" s="219">
        <f t="shared" si="193"/>
        <v>1.0650066638286955</v>
      </c>
      <c r="BF83" s="219">
        <f t="shared" si="208"/>
        <v>1.3421176303071625</v>
      </c>
      <c r="BG83" s="239" t="str">
        <f t="shared" si="194"/>
        <v/>
      </c>
      <c r="BH83" s="220">
        <f t="shared" si="195"/>
        <v>0.84426347449398254</v>
      </c>
      <c r="BI83" s="239" t="str">
        <f t="shared" si="196"/>
        <v/>
      </c>
      <c r="BJ83" s="240" t="str">
        <f t="shared" si="197"/>
        <v/>
      </c>
      <c r="BK83" s="239">
        <f t="shared" si="198"/>
        <v>0.65521538288960901</v>
      </c>
      <c r="BL83" s="218">
        <f t="shared" si="199"/>
        <v>0.7376765156763625</v>
      </c>
      <c r="BM83" s="218">
        <f t="shared" si="200"/>
        <v>1.035099464502498</v>
      </c>
      <c r="BN83" s="239">
        <f t="shared" si="201"/>
        <v>1.1864852712214389</v>
      </c>
      <c r="BO83" s="218">
        <f t="shared" si="202"/>
        <v>1.3211051854071383</v>
      </c>
      <c r="BP83" s="239">
        <f t="shared" si="203"/>
        <v>1.5750278246406655</v>
      </c>
      <c r="BQ83" s="239" t="str">
        <f t="shared" si="204"/>
        <v/>
      </c>
      <c r="BR83" s="219">
        <f t="shared" si="205"/>
        <v>0.99399293039076797</v>
      </c>
      <c r="BS83" s="218">
        <f t="shared" si="206"/>
        <v>1.4007909570465764</v>
      </c>
      <c r="BT83" s="218">
        <f t="shared" si="207"/>
        <v>1.6474275541357075</v>
      </c>
    </row>
    <row r="84" spans="2:72" x14ac:dyDescent="0.25">
      <c r="B84" s="51"/>
      <c r="O84" s="52">
        <f t="shared" si="131"/>
        <v>42223</v>
      </c>
      <c r="P84" s="238" t="e">
        <f t="shared" si="156"/>
        <v>#VALUE!</v>
      </c>
      <c r="Q84" s="217">
        <f t="shared" si="157"/>
        <v>0.89854820005510039</v>
      </c>
      <c r="R84" s="218">
        <f t="shared" si="158"/>
        <v>0.7334046265330616</v>
      </c>
      <c r="S84" s="217">
        <f t="shared" si="159"/>
        <v>0.76444265167836045</v>
      </c>
      <c r="T84" s="218">
        <f t="shared" si="160"/>
        <v>1.0046476452959716</v>
      </c>
      <c r="U84" s="219">
        <f t="shared" si="161"/>
        <v>1.218922450167836</v>
      </c>
      <c r="V84" s="219">
        <f t="shared" si="162"/>
        <v>0.98309735470779591</v>
      </c>
      <c r="W84" s="218">
        <f t="shared" si="163"/>
        <v>1.0166024721242479</v>
      </c>
      <c r="X84" s="219">
        <f t="shared" si="164"/>
        <v>1.4679199489042629</v>
      </c>
      <c r="Y84" s="219">
        <f t="shared" si="165"/>
        <v>1.5912136717974614</v>
      </c>
      <c r="Z84" s="218">
        <f t="shared" si="166"/>
        <v>1.8156082452785678</v>
      </c>
      <c r="AA84" s="220" t="str">
        <f t="shared" si="155"/>
        <v/>
      </c>
      <c r="AB84" s="218">
        <f t="shared" si="167"/>
        <v>1.0097528380511078</v>
      </c>
      <c r="AC84" s="218">
        <f t="shared" si="168"/>
        <v>1.3730717670824282</v>
      </c>
      <c r="AD84" s="218">
        <f t="shared" si="169"/>
        <v>1.5437795994269363</v>
      </c>
      <c r="AE84" s="240">
        <f t="shared" si="170"/>
        <v>1.8531612087142939</v>
      </c>
      <c r="AF84" s="239" t="str">
        <f t="shared" si="171"/>
        <v/>
      </c>
      <c r="AG84" s="239" t="str">
        <f t="shared" si="172"/>
        <v/>
      </c>
      <c r="AH84" s="218">
        <f t="shared" si="173"/>
        <v>1.6202759948544214</v>
      </c>
      <c r="AI84" s="218">
        <f t="shared" si="174"/>
        <v>1.6542540624999935</v>
      </c>
      <c r="AJ84" s="239" t="str">
        <f t="shared" si="175"/>
        <v/>
      </c>
      <c r="AK84" s="218">
        <f t="shared" si="176"/>
        <v>1.2182429512775683</v>
      </c>
      <c r="AL84" s="218">
        <f t="shared" si="177"/>
        <v>1.409134974368107</v>
      </c>
      <c r="AM84" s="218">
        <f t="shared" si="178"/>
        <v>1.4006406024151761</v>
      </c>
      <c r="AN84" s="220">
        <f t="shared" si="179"/>
        <v>1.7161410705506115</v>
      </c>
      <c r="AO84" s="218"/>
      <c r="AP84" s="240" t="str">
        <f t="shared" si="180"/>
        <v/>
      </c>
      <c r="AQ84" s="305">
        <f t="shared" si="181"/>
        <v>1.2056686888257517</v>
      </c>
      <c r="AR84" s="305">
        <f t="shared" si="182"/>
        <v>1.4895282699450676</v>
      </c>
      <c r="AS84" s="220">
        <f t="shared" si="183"/>
        <v>0.6279937940430691</v>
      </c>
      <c r="AT84" s="218">
        <f t="shared" si="184"/>
        <v>0.78385125346152229</v>
      </c>
      <c r="AU84" s="220">
        <f t="shared" si="185"/>
        <v>0.86503442371533845</v>
      </c>
      <c r="AV84" s="218">
        <f t="shared" si="186"/>
        <v>0.95160783849497887</v>
      </c>
      <c r="AW84" s="239">
        <f t="shared" si="187"/>
        <v>0.98281638073417543</v>
      </c>
      <c r="AX84" s="239">
        <f t="shared" si="188"/>
        <v>1.1464798339607176</v>
      </c>
      <c r="AY84" s="219">
        <f t="shared" si="189"/>
        <v>1.2078926832535495</v>
      </c>
      <c r="AZ84" s="220"/>
      <c r="BA84" s="218"/>
      <c r="BB84" s="238" t="str">
        <f t="shared" si="190"/>
        <v/>
      </c>
      <c r="BC84" s="238" t="str">
        <f t="shared" si="191"/>
        <v/>
      </c>
      <c r="BD84" s="239">
        <f t="shared" si="192"/>
        <v>0.81292371493504678</v>
      </c>
      <c r="BE84" s="219">
        <f t="shared" si="193"/>
        <v>1.0595809182556688</v>
      </c>
      <c r="BF84" s="219">
        <f t="shared" si="208"/>
        <v>1.3349373305928816</v>
      </c>
      <c r="BG84" s="239" t="str">
        <f t="shared" si="194"/>
        <v/>
      </c>
      <c r="BH84" s="220">
        <f t="shared" si="195"/>
        <v>0.84127452590678109</v>
      </c>
      <c r="BI84" s="239" t="str">
        <f t="shared" si="196"/>
        <v/>
      </c>
      <c r="BJ84" s="240" t="str">
        <f t="shared" si="197"/>
        <v/>
      </c>
      <c r="BK84" s="239">
        <f t="shared" si="198"/>
        <v>0.67244370899350026</v>
      </c>
      <c r="BL84" s="218">
        <f t="shared" si="199"/>
        <v>0.75532398923346289</v>
      </c>
      <c r="BM84" s="218">
        <f t="shared" si="200"/>
        <v>1.0397848982241609</v>
      </c>
      <c r="BN84" s="239">
        <f t="shared" si="201"/>
        <v>1.1976768510785631</v>
      </c>
      <c r="BO84" s="218">
        <f t="shared" si="202"/>
        <v>1.3241354986928271</v>
      </c>
      <c r="BP84" s="239">
        <f t="shared" si="203"/>
        <v>1.5663769826266063</v>
      </c>
      <c r="BQ84" s="239" t="str">
        <f t="shared" si="204"/>
        <v/>
      </c>
      <c r="BR84" s="219">
        <f t="shared" si="205"/>
        <v>0.99304827855711064</v>
      </c>
      <c r="BS84" s="218">
        <f t="shared" si="206"/>
        <v>1.3987330521473376</v>
      </c>
      <c r="BT84" s="218">
        <f t="shared" si="207"/>
        <v>1.6412535760642895</v>
      </c>
    </row>
    <row r="85" spans="2:72" x14ac:dyDescent="0.25">
      <c r="B85" s="51"/>
      <c r="O85" s="52">
        <f t="shared" si="131"/>
        <v>42226</v>
      </c>
      <c r="P85" s="238" t="e">
        <f t="shared" si="156"/>
        <v>#VALUE!</v>
      </c>
      <c r="Q85" s="217">
        <f t="shared" si="157"/>
        <v>0.89433185173847507</v>
      </c>
      <c r="R85" s="218">
        <f t="shared" si="158"/>
        <v>0.72660593404307239</v>
      </c>
      <c r="S85" s="217">
        <f t="shared" si="159"/>
        <v>0.75728551748996287</v>
      </c>
      <c r="T85" s="218">
        <f t="shared" si="160"/>
        <v>0.98849014116497802</v>
      </c>
      <c r="U85" s="219">
        <f t="shared" si="161"/>
        <v>1.2221356264571392</v>
      </c>
      <c r="V85" s="219">
        <f t="shared" si="162"/>
        <v>0.99215333722404608</v>
      </c>
      <c r="W85" s="218">
        <f t="shared" si="163"/>
        <v>1.0179063124649295</v>
      </c>
      <c r="X85" s="219">
        <f t="shared" si="164"/>
        <v>1.4510881107934197</v>
      </c>
      <c r="Y85" s="219">
        <f t="shared" si="165"/>
        <v>1.5733989666202546</v>
      </c>
      <c r="Z85" s="218">
        <f t="shared" si="166"/>
        <v>1.8025387149714232</v>
      </c>
      <c r="AA85" s="220" t="str">
        <f t="shared" si="155"/>
        <v/>
      </c>
      <c r="AB85" s="218">
        <f t="shared" si="167"/>
        <v>1.0330118148847567</v>
      </c>
      <c r="AC85" s="218">
        <f t="shared" si="168"/>
        <v>1.3567923654780119</v>
      </c>
      <c r="AD85" s="218">
        <f t="shared" si="169"/>
        <v>1.5285029895528814</v>
      </c>
      <c r="AE85" s="240">
        <f t="shared" si="170"/>
        <v>1.84312596378569</v>
      </c>
      <c r="AF85" s="239" t="str">
        <f t="shared" si="171"/>
        <v/>
      </c>
      <c r="AG85" s="239" t="str">
        <f t="shared" si="172"/>
        <v/>
      </c>
      <c r="AH85" s="218">
        <f t="shared" si="173"/>
        <v>1.6062679416645502</v>
      </c>
      <c r="AI85" s="218">
        <f t="shared" si="174"/>
        <v>1.6419170575000086</v>
      </c>
      <c r="AJ85" s="239" t="str">
        <f t="shared" si="175"/>
        <v/>
      </c>
      <c r="AK85" s="218">
        <f t="shared" si="176"/>
        <v>1.2130901896192214</v>
      </c>
      <c r="AL85" s="218">
        <f t="shared" si="177"/>
        <v>1.3948954373351774</v>
      </c>
      <c r="AM85" s="218">
        <f t="shared" si="178"/>
        <v>1.3841604309064994</v>
      </c>
      <c r="AN85" s="220">
        <f t="shared" si="179"/>
        <v>1.6987133710949318</v>
      </c>
      <c r="AO85" s="218"/>
      <c r="AP85" s="240" t="str">
        <f t="shared" si="180"/>
        <v/>
      </c>
      <c r="AQ85" s="305">
        <f t="shared" si="181"/>
        <v>1.1977670240587446</v>
      </c>
      <c r="AR85" s="305">
        <f t="shared" si="182"/>
        <v>1.5028401761813166</v>
      </c>
      <c r="AS85" s="220">
        <f t="shared" si="183"/>
        <v>0.62275670117735382</v>
      </c>
      <c r="AT85" s="218">
        <f t="shared" si="184"/>
        <v>0.7696353680769179</v>
      </c>
      <c r="AU85" s="220">
        <f t="shared" si="185"/>
        <v>0.8484049294647118</v>
      </c>
      <c r="AV85" s="218">
        <f t="shared" si="186"/>
        <v>0.93701602333120082</v>
      </c>
      <c r="AW85" s="239">
        <f t="shared" si="187"/>
        <v>0.96679512062658901</v>
      </c>
      <c r="AX85" s="239">
        <f t="shared" si="188"/>
        <v>1.133601542414266</v>
      </c>
      <c r="AY85" s="219">
        <f t="shared" si="189"/>
        <v>1.1960504828714251</v>
      </c>
      <c r="AZ85" s="220"/>
      <c r="BA85" s="218"/>
      <c r="BB85" s="238" t="str">
        <f t="shared" si="190"/>
        <v/>
      </c>
      <c r="BC85" s="238" t="str">
        <f t="shared" si="191"/>
        <v/>
      </c>
      <c r="BD85" s="239">
        <f t="shared" si="192"/>
        <v>0.82091074188314916</v>
      </c>
      <c r="BE85" s="219">
        <f t="shared" si="193"/>
        <v>1.043688675314888</v>
      </c>
      <c r="BF85" s="219">
        <f t="shared" si="208"/>
        <v>1.3204890511571405</v>
      </c>
      <c r="BG85" s="239" t="str">
        <f t="shared" si="194"/>
        <v/>
      </c>
      <c r="BH85" s="220">
        <f t="shared" si="195"/>
        <v>0.83773762815127029</v>
      </c>
      <c r="BI85" s="239" t="str">
        <f t="shared" si="196"/>
        <v/>
      </c>
      <c r="BJ85" s="240" t="str">
        <f t="shared" si="197"/>
        <v/>
      </c>
      <c r="BK85" s="239">
        <f t="shared" si="198"/>
        <v>0.67038825168834926</v>
      </c>
      <c r="BL85" s="218">
        <f t="shared" si="199"/>
        <v>0.74195304672845008</v>
      </c>
      <c r="BM85" s="218">
        <f t="shared" si="200"/>
        <v>1.0196636655100466</v>
      </c>
      <c r="BN85" s="239">
        <f t="shared" si="201"/>
        <v>1.1838239336714342</v>
      </c>
      <c r="BO85" s="218">
        <f t="shared" si="202"/>
        <v>1.3082221820571465</v>
      </c>
      <c r="BP85" s="239">
        <f t="shared" si="203"/>
        <v>1.5416555648716552</v>
      </c>
      <c r="BQ85" s="239" t="str">
        <f t="shared" si="204"/>
        <v/>
      </c>
      <c r="BR85" s="219">
        <f t="shared" si="205"/>
        <v>0.98529887266534066</v>
      </c>
      <c r="BS85" s="218">
        <f t="shared" si="206"/>
        <v>1.3824414006863819</v>
      </c>
      <c r="BT85" s="218">
        <f t="shared" si="207"/>
        <v>1.6260694641857207</v>
      </c>
    </row>
    <row r="86" spans="2:72" x14ac:dyDescent="0.25">
      <c r="B86" s="51"/>
      <c r="O86" s="52">
        <f t="shared" si="131"/>
        <v>42227</v>
      </c>
      <c r="P86" s="238" t="e">
        <f t="shared" si="156"/>
        <v>#VALUE!</v>
      </c>
      <c r="Q86" s="217">
        <f t="shared" si="157"/>
        <v>0.89937587866234825</v>
      </c>
      <c r="R86" s="218">
        <f t="shared" si="158"/>
        <v>0.79546001119741172</v>
      </c>
      <c r="S86" s="217">
        <f t="shared" si="159"/>
        <v>0.74900506698900848</v>
      </c>
      <c r="T86" s="218">
        <f t="shared" si="160"/>
        <v>0.99461108627203698</v>
      </c>
      <c r="U86" s="219">
        <f t="shared" si="161"/>
        <v>1.21176393742854</v>
      </c>
      <c r="V86" s="219">
        <f t="shared" si="162"/>
        <v>0.97988355332790178</v>
      </c>
      <c r="W86" s="218">
        <f t="shared" si="163"/>
        <v>0.99308369571140176</v>
      </c>
      <c r="X86" s="219">
        <f t="shared" si="164"/>
        <v>1.4568758239609463</v>
      </c>
      <c r="Y86" s="219">
        <f t="shared" si="165"/>
        <v>1.5831662930506143</v>
      </c>
      <c r="Z86" s="218">
        <f t="shared" si="166"/>
        <v>1.8100001957857286</v>
      </c>
      <c r="AA86" s="220" t="str">
        <f t="shared" si="155"/>
        <v/>
      </c>
      <c r="AB86" s="218">
        <f t="shared" si="167"/>
        <v>1.0107217266232422</v>
      </c>
      <c r="AC86" s="218">
        <f t="shared" si="168"/>
        <v>1.3569326933791626</v>
      </c>
      <c r="AD86" s="218">
        <f t="shared" si="169"/>
        <v>1.5340494199307311</v>
      </c>
      <c r="AE86" s="240">
        <f t="shared" si="170"/>
        <v>1.847533374642873</v>
      </c>
      <c r="AF86" s="239" t="str">
        <f t="shared" si="171"/>
        <v/>
      </c>
      <c r="AG86" s="239" t="str">
        <f t="shared" si="172"/>
        <v/>
      </c>
      <c r="AH86" s="218">
        <f t="shared" si="173"/>
        <v>1.6058806374113788</v>
      </c>
      <c r="AI86" s="218">
        <f t="shared" si="174"/>
        <v>1.646946019999973</v>
      </c>
      <c r="AJ86" s="239" t="str">
        <f t="shared" si="175"/>
        <v/>
      </c>
      <c r="AK86" s="218">
        <f t="shared" si="176"/>
        <v>1.2033269430811915</v>
      </c>
      <c r="AL86" s="218">
        <f t="shared" si="177"/>
        <v>1.4014018840934237</v>
      </c>
      <c r="AM86" s="218">
        <f t="shared" si="178"/>
        <v>1.3875654421464936</v>
      </c>
      <c r="AN86" s="220">
        <f t="shared" si="179"/>
        <v>1.7065738384873543</v>
      </c>
      <c r="AO86" s="218"/>
      <c r="AP86" s="240" t="str">
        <f t="shared" si="180"/>
        <v/>
      </c>
      <c r="AQ86" s="305">
        <f t="shared" si="181"/>
        <v>1.2011705450573262</v>
      </c>
      <c r="AR86" s="305">
        <f t="shared" si="182"/>
        <v>1.4832347077472585</v>
      </c>
      <c r="AS86" s="220">
        <f t="shared" si="183"/>
        <v>0.6079443450450901</v>
      </c>
      <c r="AT86" s="218">
        <f t="shared" si="184"/>
        <v>0.77092208942311125</v>
      </c>
      <c r="AU86" s="220">
        <f t="shared" si="185"/>
        <v>0.85377824171284855</v>
      </c>
      <c r="AV86" s="218">
        <f t="shared" si="186"/>
        <v>0.94188252534003514</v>
      </c>
      <c r="AW86" s="239">
        <f t="shared" si="187"/>
        <v>0.9766350638164476</v>
      </c>
      <c r="AX86" s="239">
        <f t="shared" si="188"/>
        <v>1.1401712123571377</v>
      </c>
      <c r="AY86" s="219">
        <f t="shared" si="189"/>
        <v>1.2024214497857524</v>
      </c>
      <c r="AZ86" s="220"/>
      <c r="BA86" s="218"/>
      <c r="BB86" s="238" t="str">
        <f t="shared" si="190"/>
        <v/>
      </c>
      <c r="BC86" s="238" t="str">
        <f t="shared" si="191"/>
        <v/>
      </c>
      <c r="BD86" s="239">
        <f t="shared" si="192"/>
        <v>0.80763703185063296</v>
      </c>
      <c r="BE86" s="219">
        <f t="shared" si="193"/>
        <v>1.0484141014924155</v>
      </c>
      <c r="BF86" s="219">
        <f t="shared" si="208"/>
        <v>1.3279010469285741</v>
      </c>
      <c r="BG86" s="239" t="str">
        <f t="shared" si="194"/>
        <v/>
      </c>
      <c r="BH86" s="220">
        <f t="shared" si="195"/>
        <v>0.83373462571642465</v>
      </c>
      <c r="BI86" s="239" t="str">
        <f t="shared" si="196"/>
        <v/>
      </c>
      <c r="BJ86" s="240" t="str">
        <f t="shared" si="197"/>
        <v/>
      </c>
      <c r="BK86" s="239">
        <f t="shared" si="198"/>
        <v>0.65511471743502403</v>
      </c>
      <c r="BL86" s="218">
        <f t="shared" si="199"/>
        <v>0.74295389315130889</v>
      </c>
      <c r="BM86" s="218">
        <f t="shared" si="200"/>
        <v>1.0253323448677323</v>
      </c>
      <c r="BN86" s="239">
        <f t="shared" si="201"/>
        <v>1.1885107577856937</v>
      </c>
      <c r="BO86" s="218">
        <f t="shared" si="202"/>
        <v>1.3148565409285609</v>
      </c>
      <c r="BP86" s="239">
        <f t="shared" si="203"/>
        <v>1.5643140020379844</v>
      </c>
      <c r="BQ86" s="239" t="str">
        <f t="shared" si="204"/>
        <v/>
      </c>
      <c r="BR86" s="219">
        <f t="shared" si="205"/>
        <v>0.97402638093184857</v>
      </c>
      <c r="BS86" s="218">
        <f t="shared" si="206"/>
        <v>1.3884990363035201</v>
      </c>
      <c r="BT86" s="218">
        <f t="shared" si="207"/>
        <v>1.6349750686428512</v>
      </c>
    </row>
    <row r="87" spans="2:72" x14ac:dyDescent="0.25">
      <c r="B87" s="51"/>
      <c r="O87" s="52">
        <f t="shared" si="131"/>
        <v>42228</v>
      </c>
      <c r="P87" s="238" t="e">
        <f t="shared" si="156"/>
        <v>#VALUE!</v>
      </c>
      <c r="Q87" s="217">
        <f t="shared" si="157"/>
        <v>0.90069263496492269</v>
      </c>
      <c r="R87" s="218">
        <f t="shared" si="158"/>
        <v>0.73926526197893905</v>
      </c>
      <c r="S87" s="217">
        <f t="shared" si="159"/>
        <v>0.75707858779556858</v>
      </c>
      <c r="T87" s="218">
        <f t="shared" si="160"/>
        <v>1.0078193363286929</v>
      </c>
      <c r="U87" s="219">
        <f t="shared" si="161"/>
        <v>1.2257330453142559</v>
      </c>
      <c r="V87" s="219">
        <f t="shared" si="162"/>
        <v>0.99072208228896264</v>
      </c>
      <c r="W87" s="218">
        <f t="shared" si="163"/>
        <v>0.99274671228455613</v>
      </c>
      <c r="X87" s="219">
        <f t="shared" si="164"/>
        <v>1.4686953509319784</v>
      </c>
      <c r="Y87" s="219">
        <f t="shared" si="165"/>
        <v>1.5973756459176878</v>
      </c>
      <c r="Z87" s="218">
        <f t="shared" si="166"/>
        <v>1.814112627542853</v>
      </c>
      <c r="AA87" s="220" t="str">
        <f t="shared" si="155"/>
        <v/>
      </c>
      <c r="AB87" s="218">
        <f t="shared" si="167"/>
        <v>1.0366241871493074</v>
      </c>
      <c r="AC87" s="218">
        <f t="shared" si="168"/>
        <v>1.3656358989395803</v>
      </c>
      <c r="AD87" s="218">
        <f t="shared" si="169"/>
        <v>1.5469350293954531</v>
      </c>
      <c r="AE87" s="240">
        <f t="shared" si="170"/>
        <v>1.8526390480713988</v>
      </c>
      <c r="AF87" s="239" t="str">
        <f t="shared" si="171"/>
        <v/>
      </c>
      <c r="AG87" s="239" t="str">
        <f t="shared" si="172"/>
        <v/>
      </c>
      <c r="AH87" s="218">
        <f t="shared" si="173"/>
        <v>1.6239234365189996</v>
      </c>
      <c r="AI87" s="218">
        <f t="shared" si="174"/>
        <v>1.6617040574999908</v>
      </c>
      <c r="AJ87" s="239" t="str">
        <f t="shared" si="175"/>
        <v/>
      </c>
      <c r="AK87" s="218">
        <f t="shared" si="176"/>
        <v>1.2007974387324789</v>
      </c>
      <c r="AL87" s="218">
        <f t="shared" si="177"/>
        <v>1.4097178457966879</v>
      </c>
      <c r="AM87" s="218">
        <f t="shared" si="178"/>
        <v>1.396825226444832</v>
      </c>
      <c r="AN87" s="220">
        <f t="shared" si="179"/>
        <v>1.722242796645574</v>
      </c>
      <c r="AO87" s="218"/>
      <c r="AP87" s="240" t="str">
        <f t="shared" si="180"/>
        <v/>
      </c>
      <c r="AQ87" s="305">
        <f t="shared" si="181"/>
        <v>1.2045175353491229</v>
      </c>
      <c r="AR87" s="305">
        <f t="shared" si="182"/>
        <v>1.4856266288736171</v>
      </c>
      <c r="AS87" s="220">
        <f t="shared" si="183"/>
        <v>0.63214043901803407</v>
      </c>
      <c r="AT87" s="218">
        <f t="shared" si="184"/>
        <v>0.78028060096152396</v>
      </c>
      <c r="AU87" s="220">
        <f t="shared" si="185"/>
        <v>0.86503271040303842</v>
      </c>
      <c r="AV87" s="218">
        <f t="shared" si="186"/>
        <v>0.95517061478589449</v>
      </c>
      <c r="AW87" s="239">
        <f t="shared" si="187"/>
        <v>0.9907231688607383</v>
      </c>
      <c r="AX87" s="239">
        <f t="shared" si="188"/>
        <v>1.1474325301285528</v>
      </c>
      <c r="AY87" s="219">
        <f t="shared" si="189"/>
        <v>1.206805731942834</v>
      </c>
      <c r="AZ87" s="220"/>
      <c r="BA87" s="218"/>
      <c r="BB87" s="238" t="str">
        <f t="shared" si="190"/>
        <v/>
      </c>
      <c r="BC87" s="238" t="str">
        <f t="shared" si="191"/>
        <v/>
      </c>
      <c r="BD87" s="239">
        <f t="shared" si="192"/>
        <v>0.81273129717533932</v>
      </c>
      <c r="BE87" s="219">
        <f t="shared" si="193"/>
        <v>1.0611277146158611</v>
      </c>
      <c r="BF87" s="219">
        <f t="shared" si="208"/>
        <v>1.3362984820142585</v>
      </c>
      <c r="BG87" s="239" t="str">
        <f t="shared" si="194"/>
        <v/>
      </c>
      <c r="BH87" s="220">
        <f t="shared" si="195"/>
        <v>0.84130853328656219</v>
      </c>
      <c r="BI87" s="239" t="str">
        <f t="shared" si="196"/>
        <v/>
      </c>
      <c r="BJ87" s="240" t="str">
        <f t="shared" si="197"/>
        <v/>
      </c>
      <c r="BK87" s="239">
        <f t="shared" si="198"/>
        <v>0.66232307246754774</v>
      </c>
      <c r="BL87" s="218">
        <f t="shared" si="199"/>
        <v>0.75353193276052988</v>
      </c>
      <c r="BM87" s="218">
        <f t="shared" si="200"/>
        <v>1.0418192695277129</v>
      </c>
      <c r="BN87" s="239">
        <f t="shared" si="201"/>
        <v>1.1996720982428206</v>
      </c>
      <c r="BO87" s="218">
        <f t="shared" si="202"/>
        <v>1.3270961344142811</v>
      </c>
      <c r="BP87" s="239">
        <f t="shared" si="203"/>
        <v>1.5650915793086937</v>
      </c>
      <c r="BQ87" s="239" t="str">
        <f t="shared" si="204"/>
        <v/>
      </c>
      <c r="BR87" s="219">
        <f t="shared" si="205"/>
        <v>0.9971215088727643</v>
      </c>
      <c r="BS87" s="218">
        <f t="shared" si="206"/>
        <v>1.4014058950125956</v>
      </c>
      <c r="BT87" s="218">
        <f t="shared" si="207"/>
        <v>1.6458658024714312</v>
      </c>
    </row>
    <row r="88" spans="2:72" x14ac:dyDescent="0.25">
      <c r="B88" s="51"/>
      <c r="O88" s="52">
        <f t="shared" si="131"/>
        <v>42229</v>
      </c>
      <c r="P88" s="238" t="e">
        <f t="shared" si="156"/>
        <v>#VALUE!</v>
      </c>
      <c r="Q88" s="217">
        <f t="shared" si="157"/>
        <v>0.88621849086672766</v>
      </c>
      <c r="R88" s="218">
        <f t="shared" si="158"/>
        <v>0.75504907002004096</v>
      </c>
      <c r="S88" s="217">
        <f t="shared" si="159"/>
        <v>0.74483047412324188</v>
      </c>
      <c r="T88" s="218">
        <f t="shared" si="160"/>
        <v>0.9873939547103423</v>
      </c>
      <c r="U88" s="219">
        <f t="shared" si="161"/>
        <v>1.211782662767861</v>
      </c>
      <c r="V88" s="219">
        <f t="shared" si="162"/>
        <v>0.96888957366881323</v>
      </c>
      <c r="W88" s="218">
        <f t="shared" si="163"/>
        <v>0.97999172068137552</v>
      </c>
      <c r="X88" s="219">
        <f t="shared" si="164"/>
        <v>1.4509739743702936</v>
      </c>
      <c r="Y88" s="219">
        <f t="shared" si="165"/>
        <v>1.5745560736961837</v>
      </c>
      <c r="Z88" s="218">
        <f t="shared" si="166"/>
        <v>1.8073367801785634</v>
      </c>
      <c r="AA88" s="220" t="str">
        <f t="shared" si="155"/>
        <v/>
      </c>
      <c r="AB88" s="218">
        <f t="shared" si="167"/>
        <v>1.0119292686673607</v>
      </c>
      <c r="AC88" s="218">
        <f t="shared" si="168"/>
        <v>1.3536460322252948</v>
      </c>
      <c r="AD88" s="218">
        <f t="shared" si="169"/>
        <v>1.5263406791246839</v>
      </c>
      <c r="AE88" s="240">
        <f t="shared" si="170"/>
        <v>1.8448445582142843</v>
      </c>
      <c r="AF88" s="239" t="str">
        <f t="shared" si="171"/>
        <v/>
      </c>
      <c r="AG88" s="239" t="str">
        <f t="shared" si="172"/>
        <v/>
      </c>
      <c r="AH88" s="218">
        <f t="shared" si="173"/>
        <v>1.6029358390316442</v>
      </c>
      <c r="AI88" s="218">
        <f t="shared" si="174"/>
        <v>1.6467923100000226</v>
      </c>
      <c r="AJ88" s="239" t="str">
        <f t="shared" si="175"/>
        <v/>
      </c>
      <c r="AK88" s="218">
        <f t="shared" si="176"/>
        <v>1.1835020266833514</v>
      </c>
      <c r="AL88" s="218">
        <f t="shared" si="177"/>
        <v>1.3954424804395598</v>
      </c>
      <c r="AM88" s="218">
        <f t="shared" si="178"/>
        <v>1.3828579289917142</v>
      </c>
      <c r="AN88" s="220">
        <f t="shared" si="179"/>
        <v>1.6989592100759685</v>
      </c>
      <c r="AO88" s="218"/>
      <c r="AP88" s="240" t="str">
        <f t="shared" si="180"/>
        <v/>
      </c>
      <c r="AQ88" s="305">
        <f t="shared" si="181"/>
        <v>1.1917931014189547</v>
      </c>
      <c r="AR88" s="305">
        <f t="shared" si="182"/>
        <v>1.4733169210165102</v>
      </c>
      <c r="AS88" s="220">
        <f t="shared" si="183"/>
        <v>0.61345364676854608</v>
      </c>
      <c r="AT88" s="218">
        <f t="shared" si="184"/>
        <v>0.76574069596154315</v>
      </c>
      <c r="AU88" s="220">
        <f t="shared" si="185"/>
        <v>0.84732053391687989</v>
      </c>
      <c r="AV88" s="218">
        <f t="shared" si="186"/>
        <v>0.93490610088791026</v>
      </c>
      <c r="AW88" s="239">
        <f t="shared" si="187"/>
        <v>0.96655064260125068</v>
      </c>
      <c r="AX88" s="239">
        <f t="shared" si="188"/>
        <v>1.1360758261607229</v>
      </c>
      <c r="AY88" s="219">
        <f t="shared" si="189"/>
        <v>1.198891459553594</v>
      </c>
      <c r="AZ88" s="220"/>
      <c r="BA88" s="218"/>
      <c r="BB88" s="238" t="str">
        <f t="shared" si="190"/>
        <v/>
      </c>
      <c r="BC88" s="238" t="str">
        <f t="shared" si="191"/>
        <v/>
      </c>
      <c r="BD88" s="239">
        <f t="shared" si="192"/>
        <v>0.79775852275975012</v>
      </c>
      <c r="BE88" s="219">
        <f t="shared" si="193"/>
        <v>1.0415693618135999</v>
      </c>
      <c r="BF88" s="219">
        <f t="shared" si="208"/>
        <v>1.3248391608928554</v>
      </c>
      <c r="BG88" s="239" t="str">
        <f t="shared" si="194"/>
        <v/>
      </c>
      <c r="BH88" s="220">
        <f t="shared" si="195"/>
        <v>0.82835103948899702</v>
      </c>
      <c r="BI88" s="239" t="str">
        <f t="shared" si="196"/>
        <v/>
      </c>
      <c r="BJ88" s="240" t="str">
        <f t="shared" si="197"/>
        <v/>
      </c>
      <c r="BK88" s="239">
        <f t="shared" si="198"/>
        <v>0.65617357652594999</v>
      </c>
      <c r="BL88" s="218">
        <f t="shared" si="199"/>
        <v>0.75200988498999877</v>
      </c>
      <c r="BM88" s="218">
        <f t="shared" si="200"/>
        <v>1.0358813892380101</v>
      </c>
      <c r="BN88" s="239">
        <f t="shared" si="201"/>
        <v>1.1981622676785748</v>
      </c>
      <c r="BO88" s="218">
        <f t="shared" si="202"/>
        <v>1.331926453392871</v>
      </c>
      <c r="BP88" s="239">
        <f t="shared" si="203"/>
        <v>1.5847550434617004</v>
      </c>
      <c r="BQ88" s="239" t="str">
        <f t="shared" si="204"/>
        <v/>
      </c>
      <c r="BR88" s="219">
        <f t="shared" si="205"/>
        <v>0.97858916071642721</v>
      </c>
      <c r="BS88" s="218">
        <f t="shared" si="206"/>
        <v>1.381312372153662</v>
      </c>
      <c r="BT88" s="218">
        <f t="shared" si="207"/>
        <v>1.63319762946429</v>
      </c>
    </row>
    <row r="89" spans="2:72" x14ac:dyDescent="0.25">
      <c r="B89" s="51"/>
      <c r="O89" s="52">
        <f t="shared" si="131"/>
        <v>42230</v>
      </c>
      <c r="P89" s="238" t="e">
        <f t="shared" si="156"/>
        <v>#VALUE!</v>
      </c>
      <c r="Q89" s="217">
        <f t="shared" si="157"/>
        <v>0.88065726310621395</v>
      </c>
      <c r="R89" s="218">
        <f t="shared" si="158"/>
        <v>0.73869083436371463</v>
      </c>
      <c r="S89" s="217">
        <f t="shared" si="159"/>
        <v>0.75385160346192448</v>
      </c>
      <c r="T89" s="218">
        <f t="shared" si="160"/>
        <v>1.0015724368262076</v>
      </c>
      <c r="U89" s="219">
        <f t="shared" si="161"/>
        <v>1.2373449965000081</v>
      </c>
      <c r="V89" s="219">
        <f t="shared" si="162"/>
        <v>0.96432202134741596</v>
      </c>
      <c r="W89" s="218">
        <f t="shared" si="163"/>
        <v>0.97878271086674973</v>
      </c>
      <c r="X89" s="219">
        <f t="shared" si="164"/>
        <v>1.4474778846221676</v>
      </c>
      <c r="Y89" s="219">
        <f t="shared" si="165"/>
        <v>1.5774001878987431</v>
      </c>
      <c r="Z89" s="218">
        <f t="shared" si="166"/>
        <v>1.8052963885000222</v>
      </c>
      <c r="AA89" s="220" t="str">
        <f t="shared" si="155"/>
        <v/>
      </c>
      <c r="AB89" s="218">
        <f t="shared" si="167"/>
        <v>1.0043206460621152</v>
      </c>
      <c r="AC89" s="218">
        <f t="shared" si="168"/>
        <v>1.3677645378076764</v>
      </c>
      <c r="AD89" s="218">
        <f t="shared" si="169"/>
        <v>1.5406856899748171</v>
      </c>
      <c r="AE89" s="240">
        <f t="shared" si="170"/>
        <v>1.9042442925000009</v>
      </c>
      <c r="AF89" s="239" t="str">
        <f t="shared" si="171"/>
        <v/>
      </c>
      <c r="AG89" s="239" t="str">
        <f t="shared" si="172"/>
        <v/>
      </c>
      <c r="AH89" s="218">
        <f t="shared" si="173"/>
        <v>1.6291564721772573</v>
      </c>
      <c r="AI89" s="218">
        <f t="shared" si="174"/>
        <v>1.6662736525000277</v>
      </c>
      <c r="AJ89" s="239" t="str">
        <f t="shared" si="175"/>
        <v/>
      </c>
      <c r="AK89" s="218">
        <f t="shared" si="176"/>
        <v>1.1782088390530818</v>
      </c>
      <c r="AL89" s="218">
        <f t="shared" si="177"/>
        <v>1.4031956323076811</v>
      </c>
      <c r="AM89" s="218">
        <f t="shared" si="178"/>
        <v>1.3954199418699509</v>
      </c>
      <c r="AN89" s="220">
        <f t="shared" si="179"/>
        <v>1.691314390025334</v>
      </c>
      <c r="AO89" s="218"/>
      <c r="AP89" s="240" t="str">
        <f t="shared" si="180"/>
        <v/>
      </c>
      <c r="AQ89" s="305">
        <f t="shared" si="181"/>
        <v>1.1865670976825462</v>
      </c>
      <c r="AR89" s="305">
        <f t="shared" si="182"/>
        <v>1.5061659759615447</v>
      </c>
      <c r="AS89" s="220">
        <f t="shared" si="183"/>
        <v>0.61600805947392256</v>
      </c>
      <c r="AT89" s="218">
        <f t="shared" si="184"/>
        <v>0.7786805169230524</v>
      </c>
      <c r="AU89" s="220">
        <f t="shared" si="185"/>
        <v>0.85178784085012405</v>
      </c>
      <c r="AV89" s="218">
        <f t="shared" si="186"/>
        <v>0.941407453532769</v>
      </c>
      <c r="AW89" s="239">
        <f t="shared" si="187"/>
        <v>0.97227497336711632</v>
      </c>
      <c r="AX89" s="239">
        <f t="shared" si="188"/>
        <v>1.1438567680000191</v>
      </c>
      <c r="AY89" s="219">
        <f t="shared" si="189"/>
        <v>1.2121579645000202</v>
      </c>
      <c r="AZ89" s="220"/>
      <c r="BA89" s="218"/>
      <c r="BB89" s="238" t="str">
        <f t="shared" si="190"/>
        <v/>
      </c>
      <c r="BC89" s="238" t="str">
        <f t="shared" si="191"/>
        <v/>
      </c>
      <c r="BD89" s="239">
        <f t="shared" si="192"/>
        <v>0.81025223668833091</v>
      </c>
      <c r="BE89" s="219">
        <f t="shared" si="193"/>
        <v>1.053447952588161</v>
      </c>
      <c r="BF89" s="219">
        <f t="shared" si="208"/>
        <v>1.3324922620000086</v>
      </c>
      <c r="BG89" s="239" t="str">
        <f t="shared" si="194"/>
        <v/>
      </c>
      <c r="BH89" s="220">
        <f t="shared" si="195"/>
        <v>0.83196325247493252</v>
      </c>
      <c r="BI89" s="239" t="str">
        <f t="shared" si="196"/>
        <v/>
      </c>
      <c r="BJ89" s="240" t="str">
        <f t="shared" si="197"/>
        <v/>
      </c>
      <c r="BK89" s="239">
        <f t="shared" si="198"/>
        <v>0.6580961611688303</v>
      </c>
      <c r="BL89" s="218">
        <f t="shared" si="199"/>
        <v>0.73628992406811289</v>
      </c>
      <c r="BM89" s="218">
        <f t="shared" si="200"/>
        <v>1.0367082365428688</v>
      </c>
      <c r="BN89" s="239">
        <f t="shared" si="201"/>
        <v>1.1994584140000222</v>
      </c>
      <c r="BO89" s="218">
        <f t="shared" si="202"/>
        <v>1.3405600005000098</v>
      </c>
      <c r="BP89" s="239">
        <f t="shared" si="203"/>
        <v>1.5982859442368382</v>
      </c>
      <c r="BQ89" s="239" t="str">
        <f t="shared" si="204"/>
        <v/>
      </c>
      <c r="BR89" s="219">
        <f t="shared" si="205"/>
        <v>0.95735568662823889</v>
      </c>
      <c r="BS89" s="218">
        <f t="shared" si="206"/>
        <v>1.3885016947921867</v>
      </c>
      <c r="BT89" s="218">
        <f t="shared" si="207"/>
        <v>1.6406220885000358</v>
      </c>
    </row>
    <row r="90" spans="2:72" x14ac:dyDescent="0.25">
      <c r="B90" s="51"/>
      <c r="O90" s="52">
        <f t="shared" si="131"/>
        <v>42233</v>
      </c>
      <c r="P90" s="238" t="e">
        <f t="shared" si="156"/>
        <v>#VALUE!</v>
      </c>
      <c r="Q90" s="217">
        <f t="shared" si="157"/>
        <v>0.86333940194386427</v>
      </c>
      <c r="R90" s="218">
        <f t="shared" si="158"/>
        <v>0.71019183316633683</v>
      </c>
      <c r="S90" s="217">
        <f t="shared" si="159"/>
        <v>0.73998605897292791</v>
      </c>
      <c r="T90" s="218">
        <f t="shared" si="160"/>
        <v>0.99041417899242701</v>
      </c>
      <c r="U90" s="219">
        <f t="shared" si="161"/>
        <v>1.2098522994535168</v>
      </c>
      <c r="V90" s="219">
        <f t="shared" si="162"/>
        <v>0.9744607595292063</v>
      </c>
      <c r="W90" s="218">
        <f t="shared" si="163"/>
        <v>0.98624352015532057</v>
      </c>
      <c r="X90" s="219">
        <f t="shared" si="164"/>
        <v>1.4553567835705099</v>
      </c>
      <c r="Y90" s="219">
        <f t="shared" si="165"/>
        <v>1.576789033531659</v>
      </c>
      <c r="Z90" s="218">
        <f t="shared" si="166"/>
        <v>1.8032204906356695</v>
      </c>
      <c r="AA90" s="220" t="str">
        <f t="shared" si="155"/>
        <v/>
      </c>
      <c r="AB90" s="218">
        <f t="shared" si="167"/>
        <v>0.98458426943886579</v>
      </c>
      <c r="AC90" s="218">
        <f t="shared" si="168"/>
        <v>1.3577321861868081</v>
      </c>
      <c r="AD90" s="218">
        <f t="shared" si="169"/>
        <v>1.5299465117380215</v>
      </c>
      <c r="AE90" s="240">
        <f t="shared" si="170"/>
        <v>1.840723587642819</v>
      </c>
      <c r="AF90" s="239" t="str">
        <f t="shared" si="171"/>
        <v/>
      </c>
      <c r="AG90" s="239" t="str">
        <f t="shared" si="172"/>
        <v/>
      </c>
      <c r="AH90" s="218">
        <f t="shared" si="173"/>
        <v>1.6053241710696309</v>
      </c>
      <c r="AI90" s="218">
        <f t="shared" si="174"/>
        <v>1.6448455999999556</v>
      </c>
      <c r="AJ90" s="239" t="str">
        <f t="shared" si="175"/>
        <v/>
      </c>
      <c r="AK90" s="218">
        <f t="shared" si="176"/>
        <v>1.1766302059719576</v>
      </c>
      <c r="AL90" s="218">
        <f t="shared" si="177"/>
        <v>1.3937931289011187</v>
      </c>
      <c r="AM90" s="218">
        <f t="shared" si="178"/>
        <v>1.3896708347598232</v>
      </c>
      <c r="AN90" s="220">
        <f t="shared" si="179"/>
        <v>1.7015447198670839</v>
      </c>
      <c r="AO90" s="218"/>
      <c r="AP90" s="240" t="str">
        <f t="shared" si="180"/>
        <v/>
      </c>
      <c r="AQ90" s="305">
        <f t="shared" si="181"/>
        <v>1.1907363829413167</v>
      </c>
      <c r="AR90" s="305">
        <f t="shared" si="182"/>
        <v>1.5078544962087785</v>
      </c>
      <c r="AS90" s="220">
        <f t="shared" si="183"/>
        <v>0.6016803169288818</v>
      </c>
      <c r="AT90" s="218">
        <f t="shared" si="184"/>
        <v>0.76857290134614864</v>
      </c>
      <c r="AU90" s="220">
        <f t="shared" si="185"/>
        <v>0.85311993884128157</v>
      </c>
      <c r="AV90" s="218">
        <f t="shared" si="186"/>
        <v>0.94019751874056245</v>
      </c>
      <c r="AW90" s="239">
        <f t="shared" si="187"/>
        <v>0.96790216732277523</v>
      </c>
      <c r="AX90" s="239">
        <f t="shared" si="188"/>
        <v>1.1322344450321222</v>
      </c>
      <c r="AY90" s="219">
        <f t="shared" si="189"/>
        <v>1.1947775436106935</v>
      </c>
      <c r="AZ90" s="220"/>
      <c r="BA90" s="218"/>
      <c r="BB90" s="238" t="str">
        <f t="shared" si="190"/>
        <v/>
      </c>
      <c r="BC90" s="238" t="str">
        <f t="shared" si="191"/>
        <v/>
      </c>
      <c r="BD90" s="239">
        <f t="shared" si="192"/>
        <v>0.82241779850649355</v>
      </c>
      <c r="BE90" s="219">
        <f t="shared" si="193"/>
        <v>1.0459856689168809</v>
      </c>
      <c r="BF90" s="219">
        <f t="shared" si="208"/>
        <v>1.337057199878545</v>
      </c>
      <c r="BG90" s="239" t="str">
        <f t="shared" si="194"/>
        <v/>
      </c>
      <c r="BH90" s="220">
        <f t="shared" si="195"/>
        <v>0.82623321175851627</v>
      </c>
      <c r="BI90" s="239" t="str">
        <f t="shared" si="196"/>
        <v/>
      </c>
      <c r="BJ90" s="240" t="str">
        <f t="shared" si="197"/>
        <v/>
      </c>
      <c r="BK90" s="239">
        <f t="shared" si="198"/>
        <v>0.65604405935062449</v>
      </c>
      <c r="BL90" s="218">
        <f t="shared" si="199"/>
        <v>0.7458812384168203</v>
      </c>
      <c r="BM90" s="218">
        <f t="shared" si="200"/>
        <v>1.0434309260453309</v>
      </c>
      <c r="BN90" s="239">
        <f t="shared" si="201"/>
        <v>1.1976711764356791</v>
      </c>
      <c r="BO90" s="218">
        <f t="shared" si="202"/>
        <v>1.3307927204785357</v>
      </c>
      <c r="BP90" s="239">
        <f t="shared" si="203"/>
        <v>1.5863616656057253</v>
      </c>
      <c r="BQ90" s="239" t="str">
        <f t="shared" si="204"/>
        <v/>
      </c>
      <c r="BR90" s="219">
        <f t="shared" si="205"/>
        <v>0.96974555819637542</v>
      </c>
      <c r="BS90" s="218">
        <f t="shared" si="206"/>
        <v>1.3864442193387827</v>
      </c>
      <c r="BT90" s="218">
        <f t="shared" si="207"/>
        <v>1.631661552492818</v>
      </c>
    </row>
    <row r="91" spans="2:72" x14ac:dyDescent="0.25">
      <c r="B91" s="51"/>
      <c r="O91" s="52">
        <f t="shared" si="131"/>
        <v>42234</v>
      </c>
      <c r="P91" s="238" t="e">
        <f t="shared" si="156"/>
        <v>#VALUE!</v>
      </c>
      <c r="Q91" s="217">
        <f t="shared" si="157"/>
        <v>0.85870743601702104</v>
      </c>
      <c r="R91" s="218">
        <f t="shared" si="158"/>
        <v>0.70954157511021254</v>
      </c>
      <c r="S91" s="217">
        <f t="shared" si="159"/>
        <v>0.74215867392787072</v>
      </c>
      <c r="T91" s="218">
        <f t="shared" si="160"/>
        <v>0.99953932957177605</v>
      </c>
      <c r="U91" s="219">
        <f t="shared" si="161"/>
        <v>1.2142154644249734</v>
      </c>
      <c r="V91" s="219">
        <f t="shared" si="162"/>
        <v>0.95537745943180452</v>
      </c>
      <c r="W91" s="218">
        <f t="shared" si="163"/>
        <v>0.99075894124749819</v>
      </c>
      <c r="X91" s="219">
        <f t="shared" si="164"/>
        <v>1.4634686548299967</v>
      </c>
      <c r="Y91" s="219">
        <f t="shared" si="165"/>
        <v>1.5877800889177252</v>
      </c>
      <c r="Z91" s="218">
        <f t="shared" si="166"/>
        <v>1.8016994424499937</v>
      </c>
      <c r="AA91" s="220" t="str">
        <f t="shared" si="155"/>
        <v/>
      </c>
      <c r="AB91" s="218">
        <f t="shared" si="167"/>
        <v>1.0043471001703193</v>
      </c>
      <c r="AC91" s="218">
        <f t="shared" si="168"/>
        <v>1.3598723859615505</v>
      </c>
      <c r="AD91" s="218">
        <f t="shared" si="169"/>
        <v>1.5396514459886772</v>
      </c>
      <c r="AE91" s="240">
        <f t="shared" si="170"/>
        <v>1.8391744909999641</v>
      </c>
      <c r="AF91" s="239" t="str">
        <f t="shared" si="171"/>
        <v/>
      </c>
      <c r="AG91" s="239" t="str">
        <f t="shared" si="172"/>
        <v/>
      </c>
      <c r="AH91" s="218">
        <f t="shared" si="173"/>
        <v>1.6163802705189778</v>
      </c>
      <c r="AI91" s="218">
        <f t="shared" si="174"/>
        <v>1.6490627999999896</v>
      </c>
      <c r="AJ91" s="239" t="str">
        <f t="shared" si="175"/>
        <v/>
      </c>
      <c r="AK91" s="218">
        <f t="shared" si="176"/>
        <v>1.1800121117585136</v>
      </c>
      <c r="AL91" s="218">
        <f t="shared" si="177"/>
        <v>1.3930070384615569</v>
      </c>
      <c r="AM91" s="218">
        <f t="shared" si="178"/>
        <v>1.3936994669389349</v>
      </c>
      <c r="AN91" s="220">
        <f t="shared" si="179"/>
        <v>1.7126895306455503</v>
      </c>
      <c r="AO91" s="218"/>
      <c r="AP91" s="240" t="str">
        <f t="shared" si="180"/>
        <v/>
      </c>
      <c r="AQ91" s="305">
        <f t="shared" si="181"/>
        <v>1.1881215821807944</v>
      </c>
      <c r="AR91" s="305">
        <f t="shared" si="182"/>
        <v>1.4839891276923356</v>
      </c>
      <c r="AS91" s="220">
        <f t="shared" si="183"/>
        <v>0.60704835097695842</v>
      </c>
      <c r="AT91" s="218">
        <f t="shared" si="184"/>
        <v>0.77101362288461717</v>
      </c>
      <c r="AU91" s="220">
        <f t="shared" si="185"/>
        <v>0.8597249010075485</v>
      </c>
      <c r="AV91" s="218">
        <f t="shared" si="186"/>
        <v>0.94750635946474082</v>
      </c>
      <c r="AW91" s="239">
        <f t="shared" si="187"/>
        <v>0.97786671836073902</v>
      </c>
      <c r="AX91" s="239">
        <f t="shared" si="188"/>
        <v>1.1352225654749892</v>
      </c>
      <c r="AY91" s="219">
        <f t="shared" si="189"/>
        <v>1.1933429900249681</v>
      </c>
      <c r="AZ91" s="220"/>
      <c r="BA91" s="218"/>
      <c r="BB91" s="238" t="str">
        <f t="shared" si="190"/>
        <v/>
      </c>
      <c r="BC91" s="238" t="str">
        <f t="shared" si="191"/>
        <v/>
      </c>
      <c r="BD91" s="239">
        <f t="shared" si="192"/>
        <v>0.78610634681814817</v>
      </c>
      <c r="BE91" s="219">
        <f t="shared" si="193"/>
        <v>1.0538665852896689</v>
      </c>
      <c r="BF91" s="219">
        <f t="shared" si="208"/>
        <v>1.3243596301499925</v>
      </c>
      <c r="BG91" s="239" t="str">
        <f t="shared" si="194"/>
        <v/>
      </c>
      <c r="BH91" s="220">
        <f t="shared" si="195"/>
        <v>0.8244167896894119</v>
      </c>
      <c r="BI91" s="239" t="str">
        <f t="shared" si="196"/>
        <v/>
      </c>
      <c r="BJ91" s="240" t="str">
        <f t="shared" si="197"/>
        <v/>
      </c>
      <c r="BK91" s="239">
        <f t="shared" si="198"/>
        <v>0.64192927818178536</v>
      </c>
      <c r="BL91" s="218">
        <f t="shared" si="199"/>
        <v>0.74499937994488041</v>
      </c>
      <c r="BM91" s="218">
        <f t="shared" si="200"/>
        <v>1.0544526025692584</v>
      </c>
      <c r="BN91" s="239">
        <f t="shared" si="201"/>
        <v>1.2000563445500041</v>
      </c>
      <c r="BO91" s="218">
        <f t="shared" si="202"/>
        <v>1.3340233873499954</v>
      </c>
      <c r="BP91" s="239">
        <f t="shared" si="203"/>
        <v>1.580603083880876</v>
      </c>
      <c r="BQ91" s="239" t="str">
        <f t="shared" si="204"/>
        <v/>
      </c>
      <c r="BR91" s="219">
        <f t="shared" si="205"/>
        <v>0.97413393019039551</v>
      </c>
      <c r="BS91" s="218">
        <f t="shared" si="206"/>
        <v>1.3944206575315032</v>
      </c>
      <c r="BT91" s="218">
        <f t="shared" si="207"/>
        <v>1.6358930029500178</v>
      </c>
    </row>
    <row r="92" spans="2:72" x14ac:dyDescent="0.25">
      <c r="B92" s="51"/>
      <c r="O92" s="52">
        <f t="shared" si="131"/>
        <v>42235</v>
      </c>
      <c r="P92" s="238" t="e">
        <f t="shared" si="156"/>
        <v>#VALUE!</v>
      </c>
      <c r="Q92" s="217">
        <f t="shared" si="157"/>
        <v>0.85840131006011333</v>
      </c>
      <c r="R92" s="218">
        <f t="shared" si="158"/>
        <v>0.65748741803607391</v>
      </c>
      <c r="S92" s="217">
        <f t="shared" si="159"/>
        <v>0.74778727092184338</v>
      </c>
      <c r="T92" s="218">
        <f t="shared" si="160"/>
        <v>1.0003556304597101</v>
      </c>
      <c r="U92" s="219">
        <f t="shared" si="161"/>
        <v>1.200443476003568</v>
      </c>
      <c r="V92" s="219">
        <f t="shared" si="162"/>
        <v>0.99063625496754204</v>
      </c>
      <c r="W92" s="218">
        <f t="shared" si="163"/>
        <v>1.00026758322646</v>
      </c>
      <c r="X92" s="219">
        <f t="shared" si="164"/>
        <v>1.4635572690428247</v>
      </c>
      <c r="Y92" s="219">
        <f t="shared" si="165"/>
        <v>1.5822699858607576</v>
      </c>
      <c r="Z92" s="218">
        <f t="shared" si="166"/>
        <v>1.7980957903357009</v>
      </c>
      <c r="AA92" s="220" t="str">
        <f t="shared" si="155"/>
        <v/>
      </c>
      <c r="AB92" s="218">
        <f t="shared" si="167"/>
        <v>0.99934311060120207</v>
      </c>
      <c r="AC92" s="218">
        <f t="shared" si="168"/>
        <v>1.3662533027197701</v>
      </c>
      <c r="AD92" s="218">
        <f t="shared" si="169"/>
        <v>1.539682751769532</v>
      </c>
      <c r="AE92" s="240">
        <f t="shared" si="170"/>
        <v>1.8457752786428276</v>
      </c>
      <c r="AF92" s="239" t="str">
        <f t="shared" si="171"/>
        <v/>
      </c>
      <c r="AG92" s="239" t="str">
        <f t="shared" si="172"/>
        <v/>
      </c>
      <c r="AH92" s="218">
        <f t="shared" si="173"/>
        <v>1.6126948504936873</v>
      </c>
      <c r="AI92" s="218">
        <f t="shared" si="174"/>
        <v>1.6330404200000315</v>
      </c>
      <c r="AJ92" s="239" t="str">
        <f t="shared" si="175"/>
        <v/>
      </c>
      <c r="AK92" s="218">
        <f t="shared" si="176"/>
        <v>1.1864432575300534</v>
      </c>
      <c r="AL92" s="218">
        <f t="shared" si="177"/>
        <v>1.3998903141483536</v>
      </c>
      <c r="AM92" s="218">
        <f t="shared" si="178"/>
        <v>1.3960039708528553</v>
      </c>
      <c r="AN92" s="220">
        <f t="shared" si="179"/>
        <v>1.7089901462847918</v>
      </c>
      <c r="AO92" s="218"/>
      <c r="AP92" s="240" t="str">
        <f t="shared" si="180"/>
        <v/>
      </c>
      <c r="AQ92" s="305">
        <f t="shared" si="181"/>
        <v>1.1938888591890113</v>
      </c>
      <c r="AR92" s="305">
        <f t="shared" si="182"/>
        <v>1.4852617156867765</v>
      </c>
      <c r="AS92" s="220">
        <f t="shared" si="183"/>
        <v>0.61405141168337973</v>
      </c>
      <c r="AT92" s="218">
        <f t="shared" si="184"/>
        <v>0.77586503173073362</v>
      </c>
      <c r="AU92" s="220">
        <f t="shared" si="185"/>
        <v>0.86048173715364484</v>
      </c>
      <c r="AV92" s="218">
        <f t="shared" si="186"/>
        <v>0.95639748244960776</v>
      </c>
      <c r="AW92" s="239">
        <f t="shared" si="187"/>
        <v>0.9772570283797597</v>
      </c>
      <c r="AX92" s="239">
        <f t="shared" si="188"/>
        <v>1.1295119503821311</v>
      </c>
      <c r="AY92" s="219">
        <f t="shared" si="189"/>
        <v>1.1908307512607417</v>
      </c>
      <c r="AZ92" s="220"/>
      <c r="BA92" s="218"/>
      <c r="BB92" s="238" t="str">
        <f t="shared" si="190"/>
        <v/>
      </c>
      <c r="BC92" s="238" t="str">
        <f t="shared" si="191"/>
        <v/>
      </c>
      <c r="BD92" s="239">
        <f t="shared" si="192"/>
        <v>0.81103733860391092</v>
      </c>
      <c r="BE92" s="219">
        <f t="shared" si="193"/>
        <v>1.0561871700566661</v>
      </c>
      <c r="BF92" s="219">
        <f t="shared" si="208"/>
        <v>1.3156857757785589</v>
      </c>
      <c r="BG92" s="239" t="str">
        <f t="shared" si="194"/>
        <v/>
      </c>
      <c r="BH92" s="220">
        <f t="shared" si="195"/>
        <v>0.82795146258016494</v>
      </c>
      <c r="BI92" s="239" t="str">
        <f t="shared" si="196"/>
        <v/>
      </c>
      <c r="BJ92" s="240" t="str">
        <f t="shared" si="197"/>
        <v/>
      </c>
      <c r="BK92" s="239">
        <f t="shared" si="198"/>
        <v>0.66519854961037383</v>
      </c>
      <c r="BL92" s="218">
        <f t="shared" si="199"/>
        <v>0.75564353348193025</v>
      </c>
      <c r="BM92" s="218">
        <f t="shared" si="200"/>
        <v>1.0550430547418079</v>
      </c>
      <c r="BN92" s="239">
        <f t="shared" si="201"/>
        <v>1.1912635637357214</v>
      </c>
      <c r="BO92" s="218">
        <f t="shared" si="202"/>
        <v>1.3278459920785908</v>
      </c>
      <c r="BP92" s="239">
        <f t="shared" si="203"/>
        <v>1.5795713897073829</v>
      </c>
      <c r="BQ92" s="239" t="str">
        <f t="shared" si="204"/>
        <v/>
      </c>
      <c r="BR92" s="219">
        <f t="shared" si="205"/>
        <v>0.9808441547895983</v>
      </c>
      <c r="BS92" s="218">
        <f t="shared" si="206"/>
        <v>1.394454126473561</v>
      </c>
      <c r="BT92" s="218">
        <f t="shared" si="207"/>
        <v>1.6247930101928643</v>
      </c>
    </row>
    <row r="93" spans="2:72" x14ac:dyDescent="0.25">
      <c r="B93" s="51"/>
      <c r="O93" s="52">
        <f t="shared" si="131"/>
        <v>42236</v>
      </c>
      <c r="P93" s="238" t="e">
        <f t="shared" si="156"/>
        <v>#VALUE!</v>
      </c>
      <c r="Q93" s="217">
        <f t="shared" si="157"/>
        <v>0.87781181464927416</v>
      </c>
      <c r="R93" s="218">
        <f t="shared" si="158"/>
        <v>0.74199563478956021</v>
      </c>
      <c r="S93" s="217">
        <f t="shared" si="159"/>
        <v>0.76113480045594084</v>
      </c>
      <c r="T93" s="218">
        <f t="shared" si="160"/>
        <v>1.0153601092695301</v>
      </c>
      <c r="U93" s="219">
        <f t="shared" si="161"/>
        <v>1.1922425635892648</v>
      </c>
      <c r="V93" s="219">
        <f t="shared" si="162"/>
        <v>0.97791738474025536</v>
      </c>
      <c r="W93" s="218">
        <f t="shared" si="163"/>
        <v>1.0005922253456947</v>
      </c>
      <c r="X93" s="219">
        <f t="shared" si="164"/>
        <v>1.4794908001511482</v>
      </c>
      <c r="Y93" s="219">
        <f t="shared" si="165"/>
        <v>1.5915248981582422</v>
      </c>
      <c r="Z93" s="218">
        <f t="shared" si="166"/>
        <v>1.7967432473928304</v>
      </c>
      <c r="AA93" s="220" t="str">
        <f t="shared" si="155"/>
        <v/>
      </c>
      <c r="AB93" s="218">
        <f t="shared" si="167"/>
        <v>1.0085044564929664</v>
      </c>
      <c r="AC93" s="218">
        <f t="shared" si="168"/>
        <v>1.383160976928556</v>
      </c>
      <c r="AD93" s="218">
        <f t="shared" si="169"/>
        <v>1.552540308010061</v>
      </c>
      <c r="AE93" s="240">
        <f t="shared" si="170"/>
        <v>1.8361769360713969</v>
      </c>
      <c r="AF93" s="239" t="str">
        <f t="shared" si="171"/>
        <v/>
      </c>
      <c r="AG93" s="239" t="str">
        <f t="shared" si="172"/>
        <v/>
      </c>
      <c r="AH93" s="218">
        <f t="shared" si="173"/>
        <v>1.6220353693480569</v>
      </c>
      <c r="AI93" s="218">
        <f t="shared" si="174"/>
        <v>1.6264923399999853</v>
      </c>
      <c r="AJ93" s="239" t="str">
        <f t="shared" si="175"/>
        <v/>
      </c>
      <c r="AK93" s="218">
        <f t="shared" si="176"/>
        <v>1.1949804848246361</v>
      </c>
      <c r="AL93" s="218">
        <f t="shared" si="177"/>
        <v>1.4169193882142923</v>
      </c>
      <c r="AM93" s="218">
        <f t="shared" si="178"/>
        <v>1.4125779645529026</v>
      </c>
      <c r="AN93" s="220">
        <f t="shared" si="179"/>
        <v>1.7194468508354341</v>
      </c>
      <c r="AO93" s="218"/>
      <c r="AP93" s="240" t="str">
        <f t="shared" si="180"/>
        <v/>
      </c>
      <c r="AQ93" s="305">
        <f t="shared" si="181"/>
        <v>1.2076758197788511</v>
      </c>
      <c r="AR93" s="305">
        <f t="shared" si="182"/>
        <v>1.4985778107143077</v>
      </c>
      <c r="AS93" s="220">
        <f t="shared" si="183"/>
        <v>0.62412929268037409</v>
      </c>
      <c r="AT93" s="218">
        <f t="shared" si="184"/>
        <v>0.79224097750001032</v>
      </c>
      <c r="AU93" s="220">
        <f t="shared" si="185"/>
        <v>0.87754723215995334</v>
      </c>
      <c r="AV93" s="218">
        <f t="shared" si="186"/>
        <v>0.97141007158689296</v>
      </c>
      <c r="AW93" s="239">
        <f t="shared" si="187"/>
        <v>0.98572695861392923</v>
      </c>
      <c r="AX93" s="239">
        <f t="shared" si="188"/>
        <v>1.1253256440535804</v>
      </c>
      <c r="AY93" s="219">
        <f t="shared" si="189"/>
        <v>1.1887955945178055</v>
      </c>
      <c r="AZ93" s="220"/>
      <c r="BA93" s="218"/>
      <c r="BB93" s="238" t="str">
        <f t="shared" si="190"/>
        <v/>
      </c>
      <c r="BC93" s="238" t="str">
        <f t="shared" si="191"/>
        <v/>
      </c>
      <c r="BD93" s="239">
        <f t="shared" si="192"/>
        <v>0.80373500133116682</v>
      </c>
      <c r="BE93" s="219">
        <f t="shared" si="193"/>
        <v>1.0721984694647246</v>
      </c>
      <c r="BF93" s="219">
        <f t="shared" si="208"/>
        <v>1.3094739974642762</v>
      </c>
      <c r="BG93" s="239" t="str">
        <f t="shared" si="194"/>
        <v/>
      </c>
      <c r="BH93" s="220">
        <f t="shared" si="195"/>
        <v>0.83811785536572359</v>
      </c>
      <c r="BI93" s="239" t="str">
        <f t="shared" si="196"/>
        <v/>
      </c>
      <c r="BJ93" s="240" t="str">
        <f t="shared" si="197"/>
        <v/>
      </c>
      <c r="BK93" s="239">
        <f t="shared" si="198"/>
        <v>0.6591462368831027</v>
      </c>
      <c r="BL93" s="218">
        <f t="shared" si="199"/>
        <v>0.7785840051052122</v>
      </c>
      <c r="BM93" s="218">
        <f t="shared" si="200"/>
        <v>1.0730942718828604</v>
      </c>
      <c r="BN93" s="239">
        <f t="shared" si="201"/>
        <v>1.1849868018928658</v>
      </c>
      <c r="BO93" s="218">
        <f t="shared" si="202"/>
        <v>1.3302491264642864</v>
      </c>
      <c r="BP93" s="239">
        <f t="shared" si="203"/>
        <v>1.5854882197552866</v>
      </c>
      <c r="BQ93" s="239" t="str">
        <f t="shared" si="204"/>
        <v/>
      </c>
      <c r="BR93" s="219">
        <f t="shared" si="205"/>
        <v>0.98966807372743881</v>
      </c>
      <c r="BS93" s="218">
        <f t="shared" si="206"/>
        <v>1.4093811785831321</v>
      </c>
      <c r="BT93" s="218">
        <f t="shared" si="207"/>
        <v>1.6180622313214292</v>
      </c>
    </row>
    <row r="94" spans="2:72" x14ac:dyDescent="0.25">
      <c r="B94" s="51"/>
      <c r="O94" s="52">
        <f t="shared" si="131"/>
        <v>42237</v>
      </c>
      <c r="P94" s="238" t="e">
        <f t="shared" si="156"/>
        <v>#VALUE!</v>
      </c>
      <c r="Q94" s="217">
        <f t="shared" si="157"/>
        <v>0.87764638022044705</v>
      </c>
      <c r="R94" s="218">
        <f t="shared" si="158"/>
        <v>0.74610688613224019</v>
      </c>
      <c r="S94" s="217">
        <f t="shared" si="159"/>
        <v>0.77353051921340388</v>
      </c>
      <c r="T94" s="218">
        <f t="shared" si="160"/>
        <v>1.0194904461146281</v>
      </c>
      <c r="U94" s="219">
        <f t="shared" si="161"/>
        <v>1.1911237542142619</v>
      </c>
      <c r="V94" s="219">
        <f t="shared" si="162"/>
        <v>0.9871659247240423</v>
      </c>
      <c r="W94" s="218">
        <f t="shared" si="163"/>
        <v>1.0171500659969883</v>
      </c>
      <c r="X94" s="219">
        <f t="shared" si="164"/>
        <v>1.4846449820970049</v>
      </c>
      <c r="Y94" s="219">
        <f t="shared" si="165"/>
        <v>1.5948852635506676</v>
      </c>
      <c r="Z94" s="218">
        <f t="shared" si="166"/>
        <v>1.7971564711428534</v>
      </c>
      <c r="AA94" s="220" t="str">
        <f t="shared" si="155"/>
        <v/>
      </c>
      <c r="AB94" s="218">
        <f t="shared" si="167"/>
        <v>1.0386310172043989</v>
      </c>
      <c r="AC94" s="218">
        <f t="shared" si="168"/>
        <v>1.3881170625824488</v>
      </c>
      <c r="AD94" s="218">
        <f t="shared" si="169"/>
        <v>1.5579883661398117</v>
      </c>
      <c r="AE94" s="240">
        <f t="shared" si="170"/>
        <v>1.8345214985714398</v>
      </c>
      <c r="AF94" s="239" t="str">
        <f t="shared" si="171"/>
        <v/>
      </c>
      <c r="AG94" s="239" t="str">
        <f t="shared" si="172"/>
        <v/>
      </c>
      <c r="AH94" s="218">
        <f t="shared" si="173"/>
        <v>1.6242778839114331</v>
      </c>
      <c r="AI94" s="218">
        <f t="shared" si="174"/>
        <v>1.6272503324999965</v>
      </c>
      <c r="AJ94" s="239" t="str">
        <f t="shared" si="175"/>
        <v/>
      </c>
      <c r="AK94" s="218">
        <f t="shared" si="176"/>
        <v>1.2090848601102175</v>
      </c>
      <c r="AL94" s="218">
        <f t="shared" si="177"/>
        <v>1.4279914518680989</v>
      </c>
      <c r="AM94" s="218">
        <f t="shared" si="178"/>
        <v>1.4167102867436214</v>
      </c>
      <c r="AN94" s="220">
        <f t="shared" si="179"/>
        <v>1.7225823774873583</v>
      </c>
      <c r="AO94" s="218"/>
      <c r="AP94" s="240" t="str">
        <f t="shared" si="180"/>
        <v/>
      </c>
      <c r="AQ94" s="305">
        <f t="shared" si="181"/>
        <v>1.2217957361073055</v>
      </c>
      <c r="AR94" s="305">
        <f t="shared" si="182"/>
        <v>1.5055653774450803</v>
      </c>
      <c r="AS94" s="220">
        <f t="shared" si="183"/>
        <v>0.63752883867235743</v>
      </c>
      <c r="AT94" s="218">
        <f t="shared" si="184"/>
        <v>0.79826015096153169</v>
      </c>
      <c r="AU94" s="220">
        <f t="shared" si="185"/>
        <v>0.88554691590679147</v>
      </c>
      <c r="AV94" s="218">
        <f t="shared" si="186"/>
        <v>0.9901041132682642</v>
      </c>
      <c r="AW94" s="239">
        <f t="shared" si="187"/>
        <v>0.98906739331650062</v>
      </c>
      <c r="AX94" s="239">
        <f t="shared" si="188"/>
        <v>1.1240426759285747</v>
      </c>
      <c r="AY94" s="219">
        <f t="shared" si="189"/>
        <v>1.1893695576428689</v>
      </c>
      <c r="AZ94" s="220"/>
      <c r="BA94" s="218"/>
      <c r="BB94" s="238" t="str">
        <f t="shared" si="190"/>
        <v/>
      </c>
      <c r="BC94" s="238" t="str">
        <f t="shared" si="191"/>
        <v/>
      </c>
      <c r="BD94" s="239">
        <f t="shared" si="192"/>
        <v>0.81205394938313358</v>
      </c>
      <c r="BE94" s="219">
        <f t="shared" si="193"/>
        <v>1.0762152747607208</v>
      </c>
      <c r="BF94" s="219">
        <f t="shared" si="208"/>
        <v>1.3084756662142838</v>
      </c>
      <c r="BG94" s="239" t="str">
        <f t="shared" si="194"/>
        <v/>
      </c>
      <c r="BH94" s="220">
        <f t="shared" si="195"/>
        <v>0.85131347112722322</v>
      </c>
      <c r="BI94" s="239" t="str">
        <f t="shared" si="196"/>
        <v/>
      </c>
      <c r="BJ94" s="240" t="str">
        <f t="shared" si="197"/>
        <v/>
      </c>
      <c r="BK94" s="239">
        <f t="shared" si="198"/>
        <v>0.67030145168833588</v>
      </c>
      <c r="BL94" s="218">
        <f t="shared" si="199"/>
        <v>0.79513365693386229</v>
      </c>
      <c r="BM94" s="218">
        <f t="shared" si="200"/>
        <v>1.121705073312369</v>
      </c>
      <c r="BN94" s="239">
        <f t="shared" si="201"/>
        <v>1.1900184256428514</v>
      </c>
      <c r="BO94" s="218">
        <f t="shared" si="202"/>
        <v>1.3341472302142754</v>
      </c>
      <c r="BP94" s="239">
        <f t="shared" si="203"/>
        <v>1.6213438285352506</v>
      </c>
      <c r="BQ94" s="239" t="str">
        <f t="shared" si="204"/>
        <v/>
      </c>
      <c r="BR94" s="219">
        <f t="shared" si="205"/>
        <v>1.0034247367284372</v>
      </c>
      <c r="BS94" s="218">
        <f t="shared" si="206"/>
        <v>1.4133062612783558</v>
      </c>
      <c r="BT94" s="218">
        <f t="shared" si="207"/>
        <v>1.6157636525714181</v>
      </c>
    </row>
    <row r="95" spans="2:72" x14ac:dyDescent="0.25">
      <c r="B95" s="51"/>
      <c r="O95" s="52">
        <f t="shared" si="131"/>
        <v>42240</v>
      </c>
      <c r="P95" s="238" t="e">
        <f t="shared" si="156"/>
        <v>#VALUE!</v>
      </c>
      <c r="Q95" s="217">
        <f t="shared" si="157"/>
        <v>0.88901566611224858</v>
      </c>
      <c r="R95" s="218">
        <f t="shared" si="158"/>
        <v>0.75032925616733337</v>
      </c>
      <c r="S95" s="217">
        <f t="shared" si="159"/>
        <v>0.78623088705412503</v>
      </c>
      <c r="T95" s="218">
        <f t="shared" si="160"/>
        <v>1.0332989559256842</v>
      </c>
      <c r="U95" s="219">
        <f t="shared" si="161"/>
        <v>1.2315837297713976</v>
      </c>
      <c r="V95" s="219">
        <f t="shared" si="162"/>
        <v>1.0304607182467356</v>
      </c>
      <c r="W95" s="218">
        <f t="shared" si="163"/>
        <v>1.0362382671893902</v>
      </c>
      <c r="X95" s="219">
        <f t="shared" si="164"/>
        <v>1.513944253860203</v>
      </c>
      <c r="Y95" s="219">
        <f t="shared" si="165"/>
        <v>1.6222566695696599</v>
      </c>
      <c r="Z95" s="218">
        <f t="shared" si="166"/>
        <v>1.8312855895143136</v>
      </c>
      <c r="AA95" s="220" t="str">
        <f t="shared" si="155"/>
        <v/>
      </c>
      <c r="AB95" s="218">
        <f t="shared" si="167"/>
        <v>1.0299462011222409</v>
      </c>
      <c r="AC95" s="218">
        <f t="shared" si="168"/>
        <v>1.4090749180219704</v>
      </c>
      <c r="AD95" s="218">
        <f t="shared" si="169"/>
        <v>1.5799171620906982</v>
      </c>
      <c r="AE95" s="240">
        <f t="shared" si="170"/>
        <v>1.9187912493571404</v>
      </c>
      <c r="AF95" s="239" t="str">
        <f t="shared" si="171"/>
        <v/>
      </c>
      <c r="AG95" s="239" t="str">
        <f t="shared" si="172"/>
        <v/>
      </c>
      <c r="AH95" s="218">
        <f t="shared" si="173"/>
        <v>1.6361112522531767</v>
      </c>
      <c r="AI95" s="218">
        <f t="shared" si="174"/>
        <v>1.6441345599999657</v>
      </c>
      <c r="AJ95" s="239" t="str">
        <f t="shared" si="175"/>
        <v/>
      </c>
      <c r="AK95" s="218">
        <f t="shared" si="176"/>
        <v>1.2156453880561142</v>
      </c>
      <c r="AL95" s="218">
        <f t="shared" si="177"/>
        <v>1.4373483976648473</v>
      </c>
      <c r="AM95" s="218">
        <f t="shared" si="178"/>
        <v>1.4324631684588049</v>
      </c>
      <c r="AN95" s="220">
        <f t="shared" si="179"/>
        <v>1.7545602306076122</v>
      </c>
      <c r="AO95" s="218"/>
      <c r="AP95" s="240" t="str">
        <f t="shared" si="180"/>
        <v/>
      </c>
      <c r="AQ95" s="305">
        <f t="shared" si="181"/>
        <v>1.2261661993923427</v>
      </c>
      <c r="AR95" s="305">
        <f t="shared" si="182"/>
        <v>1.5171626038186656</v>
      </c>
      <c r="AS95" s="220">
        <f t="shared" si="183"/>
        <v>0.64481757114230609</v>
      </c>
      <c r="AT95" s="218">
        <f t="shared" si="184"/>
        <v>0.80966027942307361</v>
      </c>
      <c r="AU95" s="220">
        <f t="shared" si="185"/>
        <v>0.89050704443956352</v>
      </c>
      <c r="AV95" s="218">
        <f t="shared" si="186"/>
        <v>0.99827441678211715</v>
      </c>
      <c r="AW95" s="239">
        <f t="shared" si="187"/>
        <v>0.99795939081013518</v>
      </c>
      <c r="AX95" s="239">
        <f t="shared" si="188"/>
        <v>1.1381550660428541</v>
      </c>
      <c r="AY95" s="219">
        <f t="shared" si="189"/>
        <v>1.2011585613142741</v>
      </c>
      <c r="AZ95" s="220"/>
      <c r="BA95" s="218"/>
      <c r="BB95" s="238" t="str">
        <f t="shared" si="190"/>
        <v/>
      </c>
      <c r="BC95" s="238" t="str">
        <f t="shared" si="191"/>
        <v/>
      </c>
      <c r="BD95" s="239">
        <f t="shared" si="192"/>
        <v>0.84100443961040128</v>
      </c>
      <c r="BE95" s="219">
        <f t="shared" si="193"/>
        <v>1.0932110101826211</v>
      </c>
      <c r="BF95" s="219">
        <f t="shared" si="208"/>
        <v>1.3294048296714118</v>
      </c>
      <c r="BG95" s="239" t="str">
        <f t="shared" si="194"/>
        <v/>
      </c>
      <c r="BH95" s="220">
        <f t="shared" si="195"/>
        <v>0.8620357439830002</v>
      </c>
      <c r="BI95" s="239" t="str">
        <f t="shared" si="196"/>
        <v/>
      </c>
      <c r="BJ95" s="240" t="str">
        <f t="shared" si="197"/>
        <v/>
      </c>
      <c r="BK95" s="239">
        <f t="shared" si="198"/>
        <v>0.7056607689610237</v>
      </c>
      <c r="BL95" s="218">
        <f t="shared" si="199"/>
        <v>0.80368767316632761</v>
      </c>
      <c r="BM95" s="218">
        <f t="shared" si="200"/>
        <v>1.1327430094458566</v>
      </c>
      <c r="BN95" s="239">
        <f t="shared" si="201"/>
        <v>1.204397622414271</v>
      </c>
      <c r="BO95" s="218">
        <f t="shared" si="202"/>
        <v>1.3835625124714053</v>
      </c>
      <c r="BP95" s="239">
        <f t="shared" si="203"/>
        <v>1.6370856474555042</v>
      </c>
      <c r="BQ95" s="239" t="str">
        <f t="shared" si="204"/>
        <v/>
      </c>
      <c r="BR95" s="219">
        <f t="shared" si="205"/>
        <v>1.0072778036072463</v>
      </c>
      <c r="BS95" s="218">
        <f t="shared" si="206"/>
        <v>1.4269181797481374</v>
      </c>
      <c r="BT95" s="218">
        <f t="shared" si="207"/>
        <v>1.6361297086571271</v>
      </c>
    </row>
    <row r="96" spans="2:72" x14ac:dyDescent="0.25">
      <c r="B96" s="51"/>
      <c r="O96" s="52">
        <f t="shared" si="131"/>
        <v>42241</v>
      </c>
      <c r="P96" s="238" t="e">
        <f t="shared" si="156"/>
        <v>#VALUE!</v>
      </c>
      <c r="Q96" s="217">
        <f t="shared" si="157"/>
        <v>0.89025945444891308</v>
      </c>
      <c r="R96" s="218">
        <f t="shared" si="158"/>
        <v>0.74850032466936067</v>
      </c>
      <c r="S96" s="217">
        <f t="shared" si="159"/>
        <v>0.77881253071642798</v>
      </c>
      <c r="T96" s="218">
        <f t="shared" si="160"/>
        <v>1.0236851559445612</v>
      </c>
      <c r="U96" s="219">
        <f t="shared" si="161"/>
        <v>1.2276224112999796</v>
      </c>
      <c r="V96" s="219">
        <f t="shared" si="162"/>
        <v>1.0142924706493677</v>
      </c>
      <c r="W96" s="218">
        <f t="shared" si="163"/>
        <v>1.0187997562574851</v>
      </c>
      <c r="X96" s="219">
        <f t="shared" si="164"/>
        <v>1.5041801411838782</v>
      </c>
      <c r="Y96" s="219">
        <f t="shared" si="165"/>
        <v>1.618104451772139</v>
      </c>
      <c r="Z96" s="218">
        <f t="shared" si="166"/>
        <v>1.8432691336999665</v>
      </c>
      <c r="AA96" s="220" t="str">
        <f t="shared" si="155"/>
        <v/>
      </c>
      <c r="AB96" s="218">
        <f t="shared" si="167"/>
        <v>1.0162911219889534</v>
      </c>
      <c r="AC96" s="218">
        <f t="shared" si="168"/>
        <v>1.3912820077747003</v>
      </c>
      <c r="AD96" s="218">
        <f t="shared" si="169"/>
        <v>1.5737443127455775</v>
      </c>
      <c r="AE96" s="240">
        <f t="shared" si="170"/>
        <v>1.9297917584999751</v>
      </c>
      <c r="AF96" s="239" t="str">
        <f t="shared" si="171"/>
        <v/>
      </c>
      <c r="AG96" s="239" t="str">
        <f t="shared" si="172"/>
        <v/>
      </c>
      <c r="AH96" s="218">
        <f t="shared" si="173"/>
        <v>1.6279374618987346</v>
      </c>
      <c r="AI96" s="218">
        <f t="shared" si="174"/>
        <v>1.6342254500000042</v>
      </c>
      <c r="AJ96" s="239" t="str">
        <f t="shared" si="175"/>
        <v/>
      </c>
      <c r="AK96" s="218">
        <f t="shared" si="176"/>
        <v>1.2031103947244475</v>
      </c>
      <c r="AL96" s="218">
        <f t="shared" si="177"/>
        <v>1.4291087795604209</v>
      </c>
      <c r="AM96" s="218">
        <f t="shared" si="178"/>
        <v>1.4159144828697809</v>
      </c>
      <c r="AN96" s="220">
        <f t="shared" si="179"/>
        <v>1.7546550945569712</v>
      </c>
      <c r="AO96" s="218"/>
      <c r="AP96" s="240" t="str">
        <f t="shared" si="180"/>
        <v/>
      </c>
      <c r="AQ96" s="305">
        <f t="shared" si="181"/>
        <v>1.2150107746366641</v>
      </c>
      <c r="AR96" s="305">
        <f t="shared" si="182"/>
        <v>1.4988573589835239</v>
      </c>
      <c r="AS96" s="220">
        <f t="shared" si="183"/>
        <v>0.62778611706910947</v>
      </c>
      <c r="AT96" s="218">
        <f t="shared" si="184"/>
        <v>0.78993030403845443</v>
      </c>
      <c r="AU96" s="220">
        <f t="shared" si="185"/>
        <v>0.87528793733624877</v>
      </c>
      <c r="AV96" s="218">
        <f t="shared" si="186"/>
        <v>0.96813863743071371</v>
      </c>
      <c r="AW96" s="239">
        <f t="shared" si="187"/>
        <v>0.98766672607592909</v>
      </c>
      <c r="AX96" s="239">
        <f t="shared" si="188"/>
        <v>1.1347939535999814</v>
      </c>
      <c r="AY96" s="219">
        <f t="shared" si="189"/>
        <v>1.1986266643999768</v>
      </c>
      <c r="AZ96" s="220"/>
      <c r="BA96" s="218"/>
      <c r="BB96" s="238" t="str">
        <f t="shared" si="190"/>
        <v/>
      </c>
      <c r="BC96" s="238" t="str">
        <f t="shared" si="191"/>
        <v/>
      </c>
      <c r="BD96" s="239">
        <f t="shared" si="192"/>
        <v>0.82687727792208188</v>
      </c>
      <c r="BE96" s="219">
        <f t="shared" si="193"/>
        <v>1.0772447853904135</v>
      </c>
      <c r="BF96" s="219">
        <f t="shared" si="208"/>
        <v>1.3259023363999685</v>
      </c>
      <c r="BG96" s="239" t="str">
        <f t="shared" si="194"/>
        <v/>
      </c>
      <c r="BH96" s="220">
        <f t="shared" si="195"/>
        <v>0.84854356343183879</v>
      </c>
      <c r="BI96" s="239" t="str">
        <f t="shared" si="196"/>
        <v/>
      </c>
      <c r="BJ96" s="240" t="str">
        <f t="shared" si="197"/>
        <v/>
      </c>
      <c r="BK96" s="239">
        <f t="shared" si="198"/>
        <v>0.68947348779220752</v>
      </c>
      <c r="BL96" s="218">
        <f t="shared" si="199"/>
        <v>0.79517984016530052</v>
      </c>
      <c r="BM96" s="218">
        <f t="shared" si="200"/>
        <v>1.128613334332472</v>
      </c>
      <c r="BN96" s="239">
        <f t="shared" si="201"/>
        <v>1.2073276433000193</v>
      </c>
      <c r="BO96" s="218">
        <f t="shared" si="202"/>
        <v>1.4119580760999924</v>
      </c>
      <c r="BP96" s="239">
        <f t="shared" si="203"/>
        <v>1.6508265316991682</v>
      </c>
      <c r="BQ96" s="239" t="str">
        <f t="shared" si="204"/>
        <v/>
      </c>
      <c r="BR96" s="219">
        <f t="shared" si="205"/>
        <v>0.99604882942882789</v>
      </c>
      <c r="BS96" s="218">
        <f t="shared" si="206"/>
        <v>1.4071196626511235</v>
      </c>
      <c r="BT96" s="218">
        <f t="shared" si="207"/>
        <v>1.62600464170001</v>
      </c>
    </row>
    <row r="97" spans="2:72" x14ac:dyDescent="0.25">
      <c r="B97" s="51"/>
      <c r="O97" s="52">
        <f t="shared" si="131"/>
        <v>42242</v>
      </c>
      <c r="P97" s="238" t="e">
        <f t="shared" si="156"/>
        <v>#VALUE!</v>
      </c>
      <c r="Q97" s="217">
        <f t="shared" si="157"/>
        <v>0.89298996235974126</v>
      </c>
      <c r="R97" s="218">
        <f t="shared" si="158"/>
        <v>0.74787844041586515</v>
      </c>
      <c r="S97" s="217">
        <f t="shared" si="159"/>
        <v>0.76703281368238763</v>
      </c>
      <c r="T97" s="218">
        <f t="shared" si="160"/>
        <v>1.008061778488671</v>
      </c>
      <c r="U97" s="219">
        <f t="shared" si="161"/>
        <v>1.2196523630143101</v>
      </c>
      <c r="V97" s="219">
        <f t="shared" si="162"/>
        <v>1.0291362675811859</v>
      </c>
      <c r="W97" s="218">
        <f t="shared" si="163"/>
        <v>1.0013279616382675</v>
      </c>
      <c r="X97" s="219">
        <f t="shared" si="164"/>
        <v>1.4877299816057703</v>
      </c>
      <c r="Y97" s="219">
        <f t="shared" si="165"/>
        <v>1.6030178670506059</v>
      </c>
      <c r="Z97" s="218">
        <f t="shared" si="166"/>
        <v>1.8438343323428814</v>
      </c>
      <c r="AA97" s="220" t="str">
        <f t="shared" si="155"/>
        <v/>
      </c>
      <c r="AB97" s="218">
        <f t="shared" si="167"/>
        <v>1.0022371585971714</v>
      </c>
      <c r="AC97" s="218">
        <f t="shared" si="168"/>
        <v>1.3750400542692574</v>
      </c>
      <c r="AD97" s="218">
        <f t="shared" si="169"/>
        <v>1.557789627607058</v>
      </c>
      <c r="AE97" s="240">
        <f t="shared" si="170"/>
        <v>1.9303333645714269</v>
      </c>
      <c r="AF97" s="239" t="str">
        <f t="shared" si="171"/>
        <v/>
      </c>
      <c r="AG97" s="239" t="str">
        <f t="shared" si="172"/>
        <v/>
      </c>
      <c r="AH97" s="218">
        <f t="shared" si="173"/>
        <v>1.6138411144113887</v>
      </c>
      <c r="AI97" s="218">
        <f t="shared" si="174"/>
        <v>1.6240576800000239</v>
      </c>
      <c r="AJ97" s="239" t="str">
        <f t="shared" si="175"/>
        <v/>
      </c>
      <c r="AK97" s="218">
        <f t="shared" si="176"/>
        <v>1.1917486449298713</v>
      </c>
      <c r="AL97" s="218">
        <f t="shared" si="177"/>
        <v>1.4151599632692764</v>
      </c>
      <c r="AM97" s="218">
        <f t="shared" si="178"/>
        <v>1.3992075614579593</v>
      </c>
      <c r="AN97" s="220">
        <f t="shared" si="179"/>
        <v>1.7394941554873289</v>
      </c>
      <c r="AO97" s="218"/>
      <c r="AP97" s="240" t="str">
        <f t="shared" si="180"/>
        <v/>
      </c>
      <c r="AQ97" s="305">
        <f t="shared" si="181"/>
        <v>1.2056297759386601</v>
      </c>
      <c r="AR97" s="305">
        <f t="shared" si="182"/>
        <v>1.4819283111538923</v>
      </c>
      <c r="AS97" s="220">
        <f t="shared" si="183"/>
        <v>0.61580849857216968</v>
      </c>
      <c r="AT97" s="218">
        <f t="shared" si="184"/>
        <v>0.7761823998077011</v>
      </c>
      <c r="AU97" s="220">
        <f t="shared" si="185"/>
        <v>0.85712054826196615</v>
      </c>
      <c r="AV97" s="218">
        <f t="shared" si="186"/>
        <v>0.95267634811084756</v>
      </c>
      <c r="AW97" s="239">
        <f t="shared" si="187"/>
        <v>0.97257164481640856</v>
      </c>
      <c r="AX97" s="239">
        <f t="shared" si="188"/>
        <v>1.1304154495285959</v>
      </c>
      <c r="AY97" s="219">
        <f t="shared" si="189"/>
        <v>1.2023371095428677</v>
      </c>
      <c r="AZ97" s="220"/>
      <c r="BA97" s="218"/>
      <c r="BB97" s="238" t="str">
        <f t="shared" si="190"/>
        <v/>
      </c>
      <c r="BC97" s="238" t="str">
        <f t="shared" si="191"/>
        <v/>
      </c>
      <c r="BD97" s="239">
        <f t="shared" si="192"/>
        <v>0.83339869224026408</v>
      </c>
      <c r="BE97" s="219">
        <f t="shared" si="193"/>
        <v>1.0618697833753026</v>
      </c>
      <c r="BF97" s="219">
        <f t="shared" si="208"/>
        <v>1.3203975326142907</v>
      </c>
      <c r="BG97" s="239" t="str">
        <f t="shared" si="194"/>
        <v/>
      </c>
      <c r="BH97" s="220">
        <f t="shared" si="195"/>
        <v>0.83912525564632201</v>
      </c>
      <c r="BI97" s="239" t="str">
        <f t="shared" si="196"/>
        <v/>
      </c>
      <c r="BJ97" s="240" t="str">
        <f t="shared" si="197"/>
        <v/>
      </c>
      <c r="BK97" s="239">
        <f t="shared" si="198"/>
        <v>0.70054820597402578</v>
      </c>
      <c r="BL97" s="218">
        <f t="shared" si="199"/>
        <v>0.7862800735421005</v>
      </c>
      <c r="BM97" s="218">
        <f t="shared" si="200"/>
        <v>1.1146441690679887</v>
      </c>
      <c r="BN97" s="239">
        <f t="shared" si="201"/>
        <v>1.2142938839428581</v>
      </c>
      <c r="BO97" s="218">
        <f t="shared" si="202"/>
        <v>1.4091903038142877</v>
      </c>
      <c r="BP97" s="239">
        <f t="shared" si="203"/>
        <v>1.6711954516906125</v>
      </c>
      <c r="BQ97" s="239" t="str">
        <f t="shared" si="204"/>
        <v/>
      </c>
      <c r="BR97" s="219">
        <f t="shared" si="205"/>
        <v>0.98537705799098507</v>
      </c>
      <c r="BS97" s="218">
        <f t="shared" si="206"/>
        <v>1.391515175258164</v>
      </c>
      <c r="BT97" s="218">
        <f t="shared" si="207"/>
        <v>1.6195249842714285</v>
      </c>
    </row>
    <row r="98" spans="2:72" x14ac:dyDescent="0.25">
      <c r="B98" s="51"/>
      <c r="O98" s="52">
        <f t="shared" si="131"/>
        <v>42243</v>
      </c>
      <c r="P98" s="238" t="e">
        <f t="shared" si="156"/>
        <v>#VALUE!</v>
      </c>
      <c r="Q98" s="217">
        <f t="shared" si="157"/>
        <v>0.87584791268535422</v>
      </c>
      <c r="R98" s="218">
        <f t="shared" si="158"/>
        <v>0.7367800156112061</v>
      </c>
      <c r="S98" s="217">
        <f t="shared" si="159"/>
        <v>0.75868329450902383</v>
      </c>
      <c r="T98" s="218">
        <f t="shared" si="160"/>
        <v>1.0120363174307059</v>
      </c>
      <c r="U98" s="219">
        <f t="shared" si="161"/>
        <v>1.1924138162142586</v>
      </c>
      <c r="V98" s="219">
        <f t="shared" si="162"/>
        <v>0.99981540787334922</v>
      </c>
      <c r="W98" s="218">
        <f t="shared" si="163"/>
        <v>1.0083046132815561</v>
      </c>
      <c r="X98" s="219">
        <f t="shared" si="164"/>
        <v>1.4831863239798264</v>
      </c>
      <c r="Y98" s="219">
        <f t="shared" si="165"/>
        <v>1.6073557467721433</v>
      </c>
      <c r="Z98" s="218">
        <f t="shared" si="166"/>
        <v>1.8334856441428125</v>
      </c>
      <c r="AA98" s="220" t="str">
        <f t="shared" si="155"/>
        <v/>
      </c>
      <c r="AB98" s="218">
        <f t="shared" si="167"/>
        <v>1.044355386853685</v>
      </c>
      <c r="AC98" s="218">
        <f t="shared" si="168"/>
        <v>1.3752939630824303</v>
      </c>
      <c r="AD98" s="218">
        <f t="shared" si="169"/>
        <v>1.5710826509319893</v>
      </c>
      <c r="AE98" s="240">
        <f t="shared" si="170"/>
        <v>1.9353332010714168</v>
      </c>
      <c r="AF98" s="239" t="str">
        <f t="shared" si="171"/>
        <v/>
      </c>
      <c r="AG98" s="239" t="str">
        <f t="shared" si="172"/>
        <v/>
      </c>
      <c r="AH98" s="218">
        <f t="shared" si="173"/>
        <v>1.63724283939872</v>
      </c>
      <c r="AI98" s="218">
        <f t="shared" si="174"/>
        <v>1.6181668499999802</v>
      </c>
      <c r="AJ98" s="239" t="str">
        <f t="shared" si="175"/>
        <v/>
      </c>
      <c r="AK98" s="218">
        <f t="shared" si="176"/>
        <v>1.181607613842671</v>
      </c>
      <c r="AL98" s="218">
        <f t="shared" si="177"/>
        <v>1.3414861943681227</v>
      </c>
      <c r="AM98" s="218">
        <f t="shared" si="178"/>
        <v>1.3993373312844786</v>
      </c>
      <c r="AN98" s="220">
        <f t="shared" si="179"/>
        <v>1.7269721270569276</v>
      </c>
      <c r="AO98" s="218"/>
      <c r="AP98" s="240" t="str">
        <f t="shared" si="180"/>
        <v/>
      </c>
      <c r="AQ98" s="305">
        <f t="shared" si="181"/>
        <v>1.1895031273845937</v>
      </c>
      <c r="AR98" s="305">
        <f t="shared" si="182"/>
        <v>1.508699859945049</v>
      </c>
      <c r="AS98" s="220">
        <f t="shared" si="183"/>
        <v>0.61166213769039457</v>
      </c>
      <c r="AT98" s="218">
        <f t="shared" si="184"/>
        <v>0.76882727596152556</v>
      </c>
      <c r="AU98" s="220">
        <f t="shared" si="185"/>
        <v>0.84529285354532346</v>
      </c>
      <c r="AV98" s="218">
        <f t="shared" si="186"/>
        <v>0.96730221178841136</v>
      </c>
      <c r="AW98" s="239">
        <f t="shared" si="187"/>
        <v>0.96741190357593965</v>
      </c>
      <c r="AX98" s="239">
        <f t="shared" si="188"/>
        <v>1.1178401074285684</v>
      </c>
      <c r="AY98" s="219">
        <f t="shared" si="189"/>
        <v>1.2124144136428519</v>
      </c>
      <c r="AZ98" s="220"/>
      <c r="BA98" s="218"/>
      <c r="BB98" s="238" t="str">
        <f t="shared" si="190"/>
        <v/>
      </c>
      <c r="BC98" s="238" t="str">
        <f t="shared" si="191"/>
        <v/>
      </c>
      <c r="BD98" s="239">
        <f t="shared" si="192"/>
        <v>0.81639143980518147</v>
      </c>
      <c r="BE98" s="219">
        <f t="shared" si="193"/>
        <v>1.0615048892380408</v>
      </c>
      <c r="BF98" s="219">
        <f t="shared" si="208"/>
        <v>1.3090347172142889</v>
      </c>
      <c r="BG98" s="239" t="str">
        <f t="shared" si="194"/>
        <v/>
      </c>
      <c r="BH98" s="220">
        <f t="shared" si="195"/>
        <v>0.82878209691380889</v>
      </c>
      <c r="BI98" s="239" t="str">
        <f t="shared" si="196"/>
        <v/>
      </c>
      <c r="BJ98" s="240" t="str">
        <f t="shared" si="197"/>
        <v/>
      </c>
      <c r="BK98" s="239">
        <f t="shared" si="198"/>
        <v>0.67112647198049613</v>
      </c>
      <c r="BL98" s="218">
        <f t="shared" si="199"/>
        <v>0.77095567969439172</v>
      </c>
      <c r="BM98" s="218">
        <f t="shared" si="200"/>
        <v>1.1134159354155808</v>
      </c>
      <c r="BN98" s="239">
        <f t="shared" si="201"/>
        <v>1.1964697026428279</v>
      </c>
      <c r="BO98" s="218">
        <f t="shared" si="202"/>
        <v>1.4067802367142428</v>
      </c>
      <c r="BP98" s="239">
        <f t="shared" si="203"/>
        <v>1.679800571478443</v>
      </c>
      <c r="BQ98" s="239" t="str">
        <f t="shared" si="204"/>
        <v/>
      </c>
      <c r="BR98" s="219">
        <f t="shared" si="205"/>
        <v>0.96044159060120426</v>
      </c>
      <c r="BS98" s="218">
        <f t="shared" si="206"/>
        <v>1.3864349851888833</v>
      </c>
      <c r="BT98" s="218">
        <f t="shared" si="207"/>
        <v>1.6046492380714206</v>
      </c>
    </row>
    <row r="99" spans="2:72" x14ac:dyDescent="0.25">
      <c r="B99" s="51"/>
      <c r="O99" s="52">
        <f t="shared" si="131"/>
        <v>42244</v>
      </c>
      <c r="P99" s="238" t="e">
        <f t="shared" si="156"/>
        <v>#VALUE!</v>
      </c>
      <c r="Q99" s="217">
        <f t="shared" si="157"/>
        <v>0.85985534885770587</v>
      </c>
      <c r="R99" s="218">
        <f t="shared" si="158"/>
        <v>0.70546977981462389</v>
      </c>
      <c r="S99" s="217">
        <f t="shared" si="159"/>
        <v>0.76460524498497184</v>
      </c>
      <c r="T99" s="218">
        <f t="shared" si="160"/>
        <v>0.99023309753777822</v>
      </c>
      <c r="U99" s="219">
        <f t="shared" si="161"/>
        <v>1.1895265848392635</v>
      </c>
      <c r="V99" s="219">
        <f t="shared" si="162"/>
        <v>0.98266052165582707</v>
      </c>
      <c r="W99" s="218">
        <f t="shared" si="163"/>
        <v>0.97878814119736957</v>
      </c>
      <c r="X99" s="219">
        <f t="shared" si="164"/>
        <v>1.460545167147326</v>
      </c>
      <c r="Y99" s="219">
        <f t="shared" si="165"/>
        <v>1.5760384308860593</v>
      </c>
      <c r="Z99" s="218">
        <f t="shared" si="166"/>
        <v>1.8230586448928627</v>
      </c>
      <c r="AA99" s="220" t="str">
        <f t="shared" si="155"/>
        <v/>
      </c>
      <c r="AB99" s="218">
        <f t="shared" si="167"/>
        <v>0.99502947857717894</v>
      </c>
      <c r="AC99" s="218">
        <f t="shared" si="168"/>
        <v>1.3576205982692113</v>
      </c>
      <c r="AD99" s="218">
        <f t="shared" si="169"/>
        <v>1.5210748238098044</v>
      </c>
      <c r="AE99" s="240">
        <f t="shared" si="170"/>
        <v>1.9107142635714118</v>
      </c>
      <c r="AF99" s="239" t="str">
        <f t="shared" si="171"/>
        <v/>
      </c>
      <c r="AG99" s="239" t="str">
        <f t="shared" si="172"/>
        <v/>
      </c>
      <c r="AH99" s="218">
        <f t="shared" si="173"/>
        <v>1.6262993159493497</v>
      </c>
      <c r="AI99" s="218">
        <f t="shared" si="174"/>
        <v>1.6181668499999802</v>
      </c>
      <c r="AJ99" s="239" t="str">
        <f t="shared" si="175"/>
        <v/>
      </c>
      <c r="AK99" s="218">
        <f t="shared" si="176"/>
        <v>1.1725806869288693</v>
      </c>
      <c r="AL99" s="218">
        <f t="shared" si="177"/>
        <v>1.3893038432692251</v>
      </c>
      <c r="AM99" s="218">
        <f t="shared" si="178"/>
        <v>1.3671300223703522</v>
      </c>
      <c r="AN99" s="220">
        <f t="shared" si="179"/>
        <v>1.7116237522784772</v>
      </c>
      <c r="AO99" s="218"/>
      <c r="AP99" s="240" t="str">
        <f t="shared" si="180"/>
        <v/>
      </c>
      <c r="AQ99" s="305">
        <f t="shared" si="181"/>
        <v>1.1951007575841834</v>
      </c>
      <c r="AR99" s="305">
        <f t="shared" si="182"/>
        <v>1.5025721836538235</v>
      </c>
      <c r="AS99" s="220">
        <f t="shared" si="183"/>
        <v>0.59846069801602075</v>
      </c>
      <c r="AT99" s="218">
        <f t="shared" si="184"/>
        <v>0.74855909980769386</v>
      </c>
      <c r="AU99" s="220">
        <f t="shared" si="185"/>
        <v>0.82114811329345327</v>
      </c>
      <c r="AV99" s="218">
        <f t="shared" si="186"/>
        <v>0.91175781129719535</v>
      </c>
      <c r="AW99" s="239">
        <f t="shared" si="187"/>
        <v>0.94307901303798136</v>
      </c>
      <c r="AX99" s="239">
        <f t="shared" si="188"/>
        <v>1.1155052978035593</v>
      </c>
      <c r="AY99" s="219">
        <f t="shared" si="189"/>
        <v>1.1840831707678579</v>
      </c>
      <c r="AZ99" s="220"/>
      <c r="BA99" s="218"/>
      <c r="BB99" s="238" t="str">
        <f t="shared" si="190"/>
        <v/>
      </c>
      <c r="BC99" s="238" t="str">
        <f t="shared" si="191"/>
        <v/>
      </c>
      <c r="BD99" s="239">
        <f t="shared" si="192"/>
        <v>0.79116405120125943</v>
      </c>
      <c r="BE99" s="219">
        <f t="shared" si="193"/>
        <v>1.0247859229155889</v>
      </c>
      <c r="BF99" s="219">
        <f t="shared" si="208"/>
        <v>1.322233259964281</v>
      </c>
      <c r="BG99" s="239" t="str">
        <f t="shared" si="194"/>
        <v/>
      </c>
      <c r="BH99" s="220">
        <f t="shared" si="195"/>
        <v>0.81748682847695475</v>
      </c>
      <c r="BI99" s="239" t="str">
        <f t="shared" si="196"/>
        <v/>
      </c>
      <c r="BJ99" s="240" t="str">
        <f t="shared" si="197"/>
        <v/>
      </c>
      <c r="BK99" s="239">
        <f t="shared" si="198"/>
        <v>0.66913937987010108</v>
      </c>
      <c r="BL99" s="218">
        <f t="shared" si="199"/>
        <v>0.81259810384270637</v>
      </c>
      <c r="BM99" s="218">
        <f t="shared" si="200"/>
        <v>1.0813879872732803</v>
      </c>
      <c r="BN99" s="239">
        <f t="shared" si="201"/>
        <v>1.2035008018928504</v>
      </c>
      <c r="BO99" s="218">
        <f t="shared" si="202"/>
        <v>1.4003765664642884</v>
      </c>
      <c r="BP99" s="239">
        <f t="shared" si="203"/>
        <v>1.6768803031125938</v>
      </c>
      <c r="BQ99" s="239" t="str">
        <f t="shared" si="204"/>
        <v/>
      </c>
      <c r="BR99" s="219">
        <f t="shared" si="205"/>
        <v>0.96306550899801602</v>
      </c>
      <c r="BS99" s="218">
        <f t="shared" si="206"/>
        <v>1.3556660633060318</v>
      </c>
      <c r="BT99" s="218">
        <f t="shared" si="207"/>
        <v>1.6107139413214164</v>
      </c>
    </row>
    <row r="100" spans="2:72" x14ac:dyDescent="0.25">
      <c r="B100" s="51"/>
      <c r="O100" s="52">
        <f t="shared" si="131"/>
        <v>42247</v>
      </c>
      <c r="P100" s="238" t="e">
        <f t="shared" si="156"/>
        <v>#VALUE!</v>
      </c>
      <c r="Q100" s="217">
        <f t="shared" si="157"/>
        <v>0.88663587400299493</v>
      </c>
      <c r="R100" s="218">
        <f t="shared" si="158"/>
        <v>0.72122099340179968</v>
      </c>
      <c r="S100" s="217">
        <f t="shared" si="159"/>
        <v>0.76567262554611037</v>
      </c>
      <c r="T100" s="218">
        <f t="shared" si="160"/>
        <v>0.99713505091312227</v>
      </c>
      <c r="U100" s="219">
        <f t="shared" si="161"/>
        <v>1.1696327031428657</v>
      </c>
      <c r="V100" s="219">
        <f t="shared" si="162"/>
        <v>1.0046675183441134</v>
      </c>
      <c r="W100" s="218">
        <f t="shared" si="163"/>
        <v>0.99672670066129543</v>
      </c>
      <c r="X100" s="219">
        <f t="shared" si="164"/>
        <v>1.4697491573110977</v>
      </c>
      <c r="Y100" s="219">
        <f t="shared" si="165"/>
        <v>1.5786479634177444</v>
      </c>
      <c r="Z100" s="218">
        <f t="shared" si="166"/>
        <v>1.8264313854285636</v>
      </c>
      <c r="AA100" s="220" t="str">
        <f t="shared" si="155"/>
        <v/>
      </c>
      <c r="AB100" s="218">
        <f t="shared" si="167"/>
        <v>0.96565183753004202</v>
      </c>
      <c r="AC100" s="218">
        <f t="shared" si="168"/>
        <v>1.3693619298241555</v>
      </c>
      <c r="AD100" s="218">
        <f t="shared" si="169"/>
        <v>1.5315335474874154</v>
      </c>
      <c r="AE100" s="240">
        <f t="shared" si="170"/>
        <v>1.9139985182142998</v>
      </c>
      <c r="AF100" s="239" t="str">
        <f t="shared" si="171"/>
        <v/>
      </c>
      <c r="AG100" s="239" t="str">
        <f t="shared" si="172"/>
        <v/>
      </c>
      <c r="AH100" s="218">
        <f t="shared" si="173"/>
        <v>1.6298267315189783</v>
      </c>
      <c r="AI100" s="218">
        <f t="shared" si="174"/>
        <v>1.6038479199999678</v>
      </c>
      <c r="AJ100" s="239" t="str">
        <f t="shared" si="175"/>
        <v/>
      </c>
      <c r="AK100" s="218">
        <f t="shared" si="176"/>
        <v>1.1833590182515068</v>
      </c>
      <c r="AL100" s="218">
        <f t="shared" si="177"/>
        <v>1.3927645586813195</v>
      </c>
      <c r="AM100" s="218">
        <f t="shared" si="178"/>
        <v>1.381522492421027</v>
      </c>
      <c r="AN100" s="220">
        <f t="shared" si="179"/>
        <v>1.7244708416455676</v>
      </c>
      <c r="AO100" s="218"/>
      <c r="AP100" s="240" t="str">
        <f t="shared" si="180"/>
        <v/>
      </c>
      <c r="AQ100" s="305">
        <f t="shared" si="181"/>
        <v>1.1839540890467495</v>
      </c>
      <c r="AR100" s="305">
        <f t="shared" si="182"/>
        <v>1.512097679450529</v>
      </c>
      <c r="AS100" s="220">
        <f t="shared" si="183"/>
        <v>0.6134414245841695</v>
      </c>
      <c r="AT100" s="218">
        <f t="shared" si="184"/>
        <v>0.75759091461538386</v>
      </c>
      <c r="AU100" s="220">
        <f t="shared" si="185"/>
        <v>0.83187275667507654</v>
      </c>
      <c r="AV100" s="218">
        <f t="shared" si="186"/>
        <v>0.92297779801637159</v>
      </c>
      <c r="AW100" s="239">
        <f t="shared" si="187"/>
        <v>0.94778189136075897</v>
      </c>
      <c r="AX100" s="239">
        <f t="shared" si="188"/>
        <v>1.1111849187856957</v>
      </c>
      <c r="AY100" s="219">
        <f t="shared" si="189"/>
        <v>1.1857637519285924</v>
      </c>
      <c r="AZ100" s="220"/>
      <c r="BA100" s="218"/>
      <c r="BB100" s="238" t="str">
        <f t="shared" si="190"/>
        <v/>
      </c>
      <c r="BC100" s="238" t="str">
        <f t="shared" si="191"/>
        <v/>
      </c>
      <c r="BD100" s="239">
        <f t="shared" si="192"/>
        <v>0.82526716379866061</v>
      </c>
      <c r="BE100" s="219">
        <f t="shared" si="193"/>
        <v>1.0351129950441007</v>
      </c>
      <c r="BF100" s="219">
        <f t="shared" si="208"/>
        <v>1.3140969851428457</v>
      </c>
      <c r="BG100" s="239" t="str">
        <f t="shared" si="194"/>
        <v/>
      </c>
      <c r="BH100" s="220">
        <f t="shared" si="195"/>
        <v>0.82249213200404014</v>
      </c>
      <c r="BI100" s="239" t="str">
        <f t="shared" si="196"/>
        <v/>
      </c>
      <c r="BJ100" s="240" t="str">
        <f t="shared" si="197"/>
        <v/>
      </c>
      <c r="BK100" s="239">
        <f t="shared" si="198"/>
        <v>0.70657197262986049</v>
      </c>
      <c r="BL100" s="218">
        <f t="shared" si="199"/>
        <v>0.8135238170491208</v>
      </c>
      <c r="BM100" s="218">
        <f t="shared" si="200"/>
        <v>1.0938245320214071</v>
      </c>
      <c r="BN100" s="239">
        <f t="shared" si="201"/>
        <v>1.1933554674285882</v>
      </c>
      <c r="BO100" s="218">
        <f t="shared" si="202"/>
        <v>1.4013465591428229</v>
      </c>
      <c r="BP100" s="239">
        <f t="shared" si="203"/>
        <v>1.680820313757716</v>
      </c>
      <c r="BQ100" s="239" t="str">
        <f t="shared" si="204"/>
        <v/>
      </c>
      <c r="BR100" s="219">
        <f t="shared" si="205"/>
        <v>0.97338893223948997</v>
      </c>
      <c r="BS100" s="218">
        <f t="shared" si="206"/>
        <v>1.3646148061461156</v>
      </c>
      <c r="BT100" s="218">
        <f t="shared" si="207"/>
        <v>1.5947980222142708</v>
      </c>
    </row>
    <row r="101" spans="2:72" x14ac:dyDescent="0.25">
      <c r="B101" s="51"/>
      <c r="O101" s="52" t="str">
        <f t="shared" si="131"/>
        <v/>
      </c>
      <c r="P101" s="238" t="str">
        <f t="shared" si="156"/>
        <v/>
      </c>
      <c r="Q101" s="217" t="str">
        <f t="shared" si="157"/>
        <v/>
      </c>
      <c r="R101" s="218" t="str">
        <f t="shared" si="158"/>
        <v/>
      </c>
      <c r="S101" s="217" t="str">
        <f t="shared" si="159"/>
        <v/>
      </c>
      <c r="T101" s="218" t="str">
        <f t="shared" si="160"/>
        <v/>
      </c>
      <c r="U101" s="219" t="str">
        <f t="shared" si="161"/>
        <v/>
      </c>
      <c r="V101" s="219" t="str">
        <f t="shared" si="162"/>
        <v/>
      </c>
      <c r="W101" s="218" t="str">
        <f t="shared" si="163"/>
        <v/>
      </c>
      <c r="X101" s="219" t="str">
        <f t="shared" si="164"/>
        <v/>
      </c>
      <c r="Y101" s="219" t="str">
        <f t="shared" si="165"/>
        <v/>
      </c>
      <c r="Z101" s="218" t="str">
        <f t="shared" si="166"/>
        <v/>
      </c>
      <c r="AA101" s="220" t="str">
        <f t="shared" si="155"/>
        <v/>
      </c>
      <c r="AB101" s="218" t="str">
        <f t="shared" si="167"/>
        <v/>
      </c>
      <c r="AC101" s="218" t="str">
        <f t="shared" si="168"/>
        <v/>
      </c>
      <c r="AD101" s="218" t="str">
        <f t="shared" si="169"/>
        <v/>
      </c>
      <c r="AE101" s="240" t="str">
        <f t="shared" si="170"/>
        <v/>
      </c>
      <c r="AF101" s="239" t="str">
        <f t="shared" si="171"/>
        <v/>
      </c>
      <c r="AG101" s="239" t="str">
        <f t="shared" si="172"/>
        <v/>
      </c>
      <c r="AH101" s="218" t="str">
        <f t="shared" si="173"/>
        <v/>
      </c>
      <c r="AI101" s="218" t="str">
        <f t="shared" si="174"/>
        <v/>
      </c>
      <c r="AJ101" s="239" t="str">
        <f t="shared" si="175"/>
        <v/>
      </c>
      <c r="AK101" s="218" t="str">
        <f t="shared" si="176"/>
        <v/>
      </c>
      <c r="AL101" s="218" t="str">
        <f t="shared" si="177"/>
        <v/>
      </c>
      <c r="AM101" s="218" t="str">
        <f t="shared" si="178"/>
        <v/>
      </c>
      <c r="AN101" s="220" t="str">
        <f t="shared" si="179"/>
        <v/>
      </c>
      <c r="AO101" s="218"/>
      <c r="AP101" s="240" t="str">
        <f t="shared" si="180"/>
        <v/>
      </c>
      <c r="AQ101" s="305" t="str">
        <f t="shared" si="181"/>
        <v/>
      </c>
      <c r="AR101" s="305" t="str">
        <f t="shared" si="182"/>
        <v/>
      </c>
      <c r="AS101" s="220" t="str">
        <f t="shared" si="183"/>
        <v/>
      </c>
      <c r="AT101" s="218" t="str">
        <f t="shared" si="184"/>
        <v/>
      </c>
      <c r="AU101" s="220" t="str">
        <f t="shared" si="185"/>
        <v/>
      </c>
      <c r="AV101" s="218" t="str">
        <f t="shared" si="186"/>
        <v/>
      </c>
      <c r="AW101" s="239" t="str">
        <f t="shared" si="187"/>
        <v/>
      </c>
      <c r="AX101" s="239" t="str">
        <f t="shared" si="188"/>
        <v/>
      </c>
      <c r="AY101" s="219" t="str">
        <f t="shared" si="189"/>
        <v/>
      </c>
      <c r="AZ101" s="220"/>
      <c r="BA101" s="218"/>
      <c r="BB101" s="238" t="str">
        <f t="shared" si="190"/>
        <v/>
      </c>
      <c r="BC101" s="238" t="str">
        <f t="shared" si="191"/>
        <v/>
      </c>
      <c r="BD101" s="239" t="str">
        <f t="shared" ref="BD101:BD102" si="209">IF(BD62="","",BD62-(D62+(F62-D62)/($F$10-$D$10)*($BD$10-$D$10)))</f>
        <v/>
      </c>
      <c r="BE101" s="219" t="str">
        <f t="shared" si="193"/>
        <v/>
      </c>
      <c r="BF101" s="219" t="str">
        <f t="shared" si="208"/>
        <v/>
      </c>
      <c r="BG101" s="239" t="str">
        <f t="shared" si="194"/>
        <v/>
      </c>
      <c r="BH101" s="220" t="str">
        <f t="shared" si="195"/>
        <v/>
      </c>
      <c r="BI101" s="239" t="str">
        <f t="shared" si="196"/>
        <v/>
      </c>
      <c r="BJ101" s="240" t="str">
        <f t="shared" si="197"/>
        <v/>
      </c>
      <c r="BK101" s="239" t="str">
        <f t="shared" si="198"/>
        <v/>
      </c>
      <c r="BL101" s="218" t="str">
        <f t="shared" si="199"/>
        <v/>
      </c>
      <c r="BM101" s="218" t="str">
        <f t="shared" si="200"/>
        <v/>
      </c>
      <c r="BN101" s="239" t="str">
        <f t="shared" si="201"/>
        <v/>
      </c>
      <c r="BO101" s="218" t="str">
        <f t="shared" si="202"/>
        <v/>
      </c>
      <c r="BP101" s="239" t="str">
        <f t="shared" si="203"/>
        <v/>
      </c>
      <c r="BQ101" s="239" t="str">
        <f t="shared" si="204"/>
        <v/>
      </c>
      <c r="BR101" s="219" t="str">
        <f t="shared" si="205"/>
        <v/>
      </c>
      <c r="BS101" s="218" t="str">
        <f t="shared" si="206"/>
        <v/>
      </c>
      <c r="BT101" s="218" t="str">
        <f t="shared" si="207"/>
        <v/>
      </c>
    </row>
    <row r="102" spans="2:72" x14ac:dyDescent="0.25">
      <c r="B102" s="51"/>
      <c r="O102" s="52" t="str">
        <f t="shared" si="131"/>
        <v/>
      </c>
      <c r="P102" s="222" t="str">
        <f t="shared" si="156"/>
        <v/>
      </c>
      <c r="Q102" s="222" t="str">
        <f t="shared" si="157"/>
        <v/>
      </c>
      <c r="R102" s="222" t="str">
        <f t="shared" si="158"/>
        <v/>
      </c>
      <c r="S102" s="221" t="str">
        <f t="shared" si="159"/>
        <v/>
      </c>
      <c r="T102" s="222" t="str">
        <f t="shared" si="160"/>
        <v/>
      </c>
      <c r="U102" s="222" t="str">
        <f t="shared" si="161"/>
        <v/>
      </c>
      <c r="V102" s="222" t="str">
        <f t="shared" si="162"/>
        <v/>
      </c>
      <c r="W102" s="222" t="str">
        <f t="shared" si="163"/>
        <v/>
      </c>
      <c r="X102" s="222" t="str">
        <f t="shared" si="164"/>
        <v/>
      </c>
      <c r="Y102" s="222" t="str">
        <f t="shared" si="165"/>
        <v/>
      </c>
      <c r="Z102" s="222" t="str">
        <f t="shared" si="166"/>
        <v/>
      </c>
      <c r="AA102" s="223" t="str">
        <f t="shared" si="155"/>
        <v/>
      </c>
      <c r="AB102" s="222" t="str">
        <f t="shared" si="167"/>
        <v/>
      </c>
      <c r="AC102" s="222" t="str">
        <f t="shared" si="168"/>
        <v/>
      </c>
      <c r="AD102" s="222" t="str">
        <f t="shared" si="169"/>
        <v/>
      </c>
      <c r="AE102" s="224" t="str">
        <f t="shared" si="170"/>
        <v/>
      </c>
      <c r="AF102" s="222" t="str">
        <f t="shared" si="171"/>
        <v/>
      </c>
      <c r="AG102" s="222" t="str">
        <f t="shared" si="172"/>
        <v/>
      </c>
      <c r="AH102" s="222" t="str">
        <f t="shared" si="173"/>
        <v/>
      </c>
      <c r="AI102" s="222" t="str">
        <f t="shared" si="174"/>
        <v/>
      </c>
      <c r="AJ102" s="222" t="str">
        <f t="shared" si="175"/>
        <v/>
      </c>
      <c r="AK102" s="222" t="str">
        <f t="shared" si="176"/>
        <v/>
      </c>
      <c r="AL102" s="222" t="str">
        <f t="shared" si="177"/>
        <v/>
      </c>
      <c r="AM102" s="222" t="str">
        <f t="shared" si="178"/>
        <v/>
      </c>
      <c r="AN102" s="221" t="str">
        <f t="shared" si="179"/>
        <v/>
      </c>
      <c r="AO102" s="222"/>
      <c r="AP102" s="222" t="str">
        <f t="shared" si="180"/>
        <v/>
      </c>
      <c r="AQ102" s="306" t="str">
        <f t="shared" si="181"/>
        <v/>
      </c>
      <c r="AR102" s="306" t="str">
        <f t="shared" si="182"/>
        <v/>
      </c>
      <c r="AS102" s="224" t="str">
        <f t="shared" si="183"/>
        <v/>
      </c>
      <c r="AT102" s="222" t="str">
        <f t="shared" si="184"/>
        <v/>
      </c>
      <c r="AU102" s="223" t="str">
        <f t="shared" si="185"/>
        <v/>
      </c>
      <c r="AV102" s="222" t="str">
        <f t="shared" si="186"/>
        <v/>
      </c>
      <c r="AW102" s="222" t="str">
        <f t="shared" si="187"/>
        <v/>
      </c>
      <c r="AX102" s="222" t="str">
        <f t="shared" si="188"/>
        <v/>
      </c>
      <c r="AY102" s="223" t="str">
        <f t="shared" si="189"/>
        <v/>
      </c>
      <c r="AZ102" s="224"/>
      <c r="BA102" s="222"/>
      <c r="BB102" s="221" t="str">
        <f t="shared" si="190"/>
        <v/>
      </c>
      <c r="BC102" s="221" t="str">
        <f t="shared" si="191"/>
        <v/>
      </c>
      <c r="BD102" s="222" t="str">
        <f t="shared" si="209"/>
        <v/>
      </c>
      <c r="BE102" s="222" t="str">
        <f t="shared" si="193"/>
        <v/>
      </c>
      <c r="BF102" s="222" t="str">
        <f t="shared" si="208"/>
        <v/>
      </c>
      <c r="BG102" s="222" t="str">
        <f t="shared" si="194"/>
        <v/>
      </c>
      <c r="BH102" s="223" t="str">
        <f t="shared" si="195"/>
        <v/>
      </c>
      <c r="BI102" s="222" t="str">
        <f t="shared" si="196"/>
        <v/>
      </c>
      <c r="BJ102" s="224" t="str">
        <f t="shared" si="197"/>
        <v/>
      </c>
      <c r="BK102" s="224" t="str">
        <f t="shared" si="198"/>
        <v/>
      </c>
      <c r="BL102" s="222" t="str">
        <f t="shared" si="199"/>
        <v/>
      </c>
      <c r="BM102" s="222" t="str">
        <f t="shared" si="200"/>
        <v/>
      </c>
      <c r="BN102" s="222" t="str">
        <f t="shared" si="201"/>
        <v/>
      </c>
      <c r="BO102" s="222" t="str">
        <f t="shared" si="202"/>
        <v/>
      </c>
      <c r="BP102" s="222" t="str">
        <f t="shared" si="203"/>
        <v/>
      </c>
      <c r="BQ102" s="222" t="str">
        <f t="shared" si="204"/>
        <v/>
      </c>
      <c r="BR102" s="222" t="str">
        <f t="shared" si="205"/>
        <v/>
      </c>
      <c r="BS102" s="222" t="str">
        <f t="shared" si="206"/>
        <v/>
      </c>
      <c r="BT102" s="222" t="str">
        <f t="shared" si="207"/>
        <v/>
      </c>
    </row>
    <row r="103" spans="2:72" x14ac:dyDescent="0.25">
      <c r="AM103" s="19"/>
      <c r="BM103" s="19"/>
      <c r="BN103" s="19"/>
      <c r="BO103" s="19"/>
      <c r="BP103" s="19"/>
      <c r="BT103" s="45"/>
    </row>
    <row r="104" spans="2:72" x14ac:dyDescent="0.25">
      <c r="O104" s="60" t="s">
        <v>11</v>
      </c>
      <c r="P104" s="55" t="e">
        <f>AVERAGE(P80:P102)</f>
        <v>#VALUE!</v>
      </c>
      <c r="Q104" s="56">
        <f t="shared" ref="Q104:BS104" si="210">AVERAGE(Q80:Q102)</f>
        <v>0.88564083593361376</v>
      </c>
      <c r="R104" s="56">
        <f t="shared" si="210"/>
        <v>0.73521134746016936</v>
      </c>
      <c r="S104" s="56">
        <f t="shared" si="210"/>
        <v>0.76041150877380104</v>
      </c>
      <c r="T104" s="56">
        <f t="shared" si="210"/>
        <v>1.0038592492980067</v>
      </c>
      <c r="U104" s="56">
        <f t="shared" si="210"/>
        <v>1.2099417780724353</v>
      </c>
      <c r="V104" s="56">
        <f t="shared" si="210"/>
        <v>0.99183579979139369</v>
      </c>
      <c r="W104" s="56">
        <f t="shared" si="210"/>
        <v>1.0031580161457903</v>
      </c>
      <c r="X104" s="56">
        <f t="shared" si="210"/>
        <v>1.4702260274646117</v>
      </c>
      <c r="Y104" s="56">
        <f t="shared" si="210"/>
        <v>1.5894845350063282</v>
      </c>
      <c r="Z104" s="56">
        <f t="shared" si="210"/>
        <v>1.81761599361972</v>
      </c>
      <c r="AA104" s="56" t="e">
        <f t="shared" si="210"/>
        <v>#DIV/0!</v>
      </c>
      <c r="AB104" s="56">
        <f t="shared" si="210"/>
        <v>1.0144872430861671</v>
      </c>
      <c r="AC104" s="56">
        <f t="shared" si="210"/>
        <v>1.371563385146259</v>
      </c>
      <c r="AD104" s="56">
        <f t="shared" si="210"/>
        <v>1.5445875524103383</v>
      </c>
      <c r="AE104" s="56">
        <f t="shared" si="210"/>
        <v>1.8733560902074717</v>
      </c>
      <c r="AF104" s="56" t="e">
        <f t="shared" si="210"/>
        <v>#DIV/0!</v>
      </c>
      <c r="AG104" s="56" t="e">
        <f t="shared" si="210"/>
        <v>#DIV/0!</v>
      </c>
      <c r="AH104" s="56">
        <f>AVERAGE(AH80:AH102)</f>
        <v>1.6193603504710694</v>
      </c>
      <c r="AI104" s="56">
        <f t="shared" si="210"/>
        <v>1.6389840420238033</v>
      </c>
      <c r="AJ104" s="56" t="e">
        <f t="shared" si="210"/>
        <v>#DIV/0!</v>
      </c>
      <c r="AK104" s="56">
        <f t="shared" si="210"/>
        <v>1.199593510654309</v>
      </c>
      <c r="AL104" s="56">
        <f>AVERAGE(AL80:AL102)</f>
        <v>1.405836932823131</v>
      </c>
      <c r="AM104" s="56">
        <f t="shared" si="210"/>
        <v>1.398085132819622</v>
      </c>
      <c r="AN104" s="56">
        <f t="shared" si="210"/>
        <v>1.7161217239686526</v>
      </c>
      <c r="AO104" s="56" t="e">
        <f t="shared" si="210"/>
        <v>#DIV/0!</v>
      </c>
      <c r="AP104" s="56" t="e">
        <f t="shared" si="210"/>
        <v>#DIV/0!</v>
      </c>
      <c r="AQ104" s="297">
        <f t="shared" si="210"/>
        <v>1.2277485936495163</v>
      </c>
      <c r="AR104" s="297">
        <f t="shared" si="210"/>
        <v>1.4962635550850367</v>
      </c>
      <c r="AS104" s="56">
        <f t="shared" si="210"/>
        <v>0.62183677889128419</v>
      </c>
      <c r="AT104" s="56">
        <f t="shared" si="210"/>
        <v>0.77975816107142581</v>
      </c>
      <c r="AU104" s="56">
        <f t="shared" si="210"/>
        <v>0.85985076525817927</v>
      </c>
      <c r="AV104" s="56">
        <f t="shared" si="210"/>
        <v>0.9526134584379824</v>
      </c>
      <c r="AW104" s="56">
        <f t="shared" si="210"/>
        <v>0.97638563402169487</v>
      </c>
      <c r="AX104" s="56">
        <f t="shared" si="210"/>
        <v>1.136728264013938</v>
      </c>
      <c r="AY104" s="56">
        <f t="shared" si="210"/>
        <v>1.2028443096697234</v>
      </c>
      <c r="AZ104" s="56" t="e">
        <f t="shared" si="210"/>
        <v>#DIV/0!</v>
      </c>
      <c r="BA104" s="56" t="e">
        <f t="shared" si="210"/>
        <v>#DIV/0!</v>
      </c>
      <c r="BB104" s="56" t="e">
        <f t="shared" si="210"/>
        <v>#DIV/0!</v>
      </c>
      <c r="BC104" s="56" t="e">
        <f t="shared" si="210"/>
        <v>#DIV/0!</v>
      </c>
      <c r="BD104" s="56">
        <f t="shared" si="210"/>
        <v>0.81586185884253093</v>
      </c>
      <c r="BE104" s="56">
        <f t="shared" si="210"/>
        <v>1.0574217414447618</v>
      </c>
      <c r="BF104" s="56">
        <f t="shared" si="210"/>
        <v>1.3263609236986336</v>
      </c>
      <c r="BG104" s="56" t="e">
        <f t="shared" si="210"/>
        <v>#DIV/0!</v>
      </c>
      <c r="BH104" s="56">
        <f t="shared" si="210"/>
        <v>0.87626207683676705</v>
      </c>
      <c r="BI104" s="56" t="e">
        <f t="shared" si="210"/>
        <v>#DIV/0!</v>
      </c>
      <c r="BJ104" s="56" t="e">
        <f t="shared" si="210"/>
        <v>#DIV/0!</v>
      </c>
      <c r="BK104" s="56">
        <f t="shared" ref="BK104:BP104" si="211">AVERAGE(BK80:BK102)</f>
        <v>0.67234389943722428</v>
      </c>
      <c r="BL104" s="56">
        <f t="shared" si="211"/>
        <v>0.76523923545741468</v>
      </c>
      <c r="BM104" s="56">
        <f t="shared" si="211"/>
        <v>1.0630638996881274</v>
      </c>
      <c r="BN104" s="56">
        <f t="shared" si="211"/>
        <v>1.1931059969482953</v>
      </c>
      <c r="BO104" s="56">
        <f t="shared" si="211"/>
        <v>1.346306925570061</v>
      </c>
      <c r="BP104" s="56">
        <f t="shared" si="211"/>
        <v>1.6031901761036917</v>
      </c>
      <c r="BQ104" s="56" t="e">
        <f t="shared" si="210"/>
        <v>#DIV/0!</v>
      </c>
      <c r="BR104" s="56">
        <f t="shared" si="210"/>
        <v>0.98415299341984142</v>
      </c>
      <c r="BS104" s="56">
        <f t="shared" si="210"/>
        <v>1.392911273992443</v>
      </c>
      <c r="BT104" s="57">
        <f>AVERAGE(BT80:BT102)</f>
        <v>1.6280216400074814</v>
      </c>
    </row>
    <row r="105" spans="2:72" x14ac:dyDescent="0.25">
      <c r="AM105" s="19"/>
      <c r="AV105" s="4"/>
      <c r="AW105" s="4"/>
      <c r="AX105" s="4"/>
      <c r="AY105" s="4"/>
      <c r="AZ105" s="4"/>
    </row>
    <row r="106" spans="2:72" x14ac:dyDescent="0.25">
      <c r="P106" s="61" t="s">
        <v>148</v>
      </c>
      <c r="Q106" s="62"/>
      <c r="R106" s="62"/>
      <c r="S106" s="62"/>
      <c r="T106" s="62"/>
      <c r="U106" s="62"/>
      <c r="V106" s="61" t="s">
        <v>149</v>
      </c>
      <c r="W106" s="62"/>
      <c r="X106" s="62"/>
      <c r="Y106" s="62"/>
      <c r="Z106" s="63"/>
      <c r="AA106" s="62" t="s">
        <v>150</v>
      </c>
      <c r="AB106" s="62"/>
      <c r="AC106" s="62"/>
      <c r="AD106" s="62"/>
      <c r="AE106" s="62"/>
      <c r="AF106" s="64" t="s">
        <v>151</v>
      </c>
      <c r="AG106" s="61" t="s">
        <v>15</v>
      </c>
      <c r="AH106" s="62"/>
      <c r="AI106" s="62"/>
      <c r="AJ106" s="61" t="s">
        <v>152</v>
      </c>
      <c r="AK106" s="62"/>
      <c r="AL106" s="62"/>
      <c r="AM106" s="62"/>
      <c r="AN106" s="62"/>
      <c r="AO106" s="61" t="s">
        <v>153</v>
      </c>
      <c r="AP106" s="62"/>
      <c r="AQ106" s="62"/>
      <c r="AR106" s="63"/>
      <c r="AS106" s="61" t="s">
        <v>154</v>
      </c>
      <c r="AT106" s="62"/>
      <c r="AU106" s="62"/>
      <c r="AV106" s="65"/>
      <c r="AW106" s="65"/>
      <c r="AX106" s="65"/>
      <c r="AY106" s="65"/>
      <c r="AZ106" s="66"/>
      <c r="BA106" s="62" t="s">
        <v>155</v>
      </c>
      <c r="BB106" s="62"/>
      <c r="BC106" s="62"/>
      <c r="BD106" s="62"/>
      <c r="BE106" s="62"/>
      <c r="BF106" s="62"/>
      <c r="BG106" s="61" t="s">
        <v>156</v>
      </c>
      <c r="BH106" s="63"/>
      <c r="BI106" s="61" t="s">
        <v>157</v>
      </c>
      <c r="BJ106" s="62"/>
      <c r="BK106" s="62"/>
      <c r="BL106" s="62"/>
      <c r="BM106" s="62"/>
      <c r="BN106" s="62"/>
      <c r="BO106" s="62"/>
      <c r="BP106" s="63"/>
      <c r="BQ106" s="62" t="s">
        <v>158</v>
      </c>
      <c r="BR106" s="67"/>
      <c r="BS106" s="61" t="s">
        <v>159</v>
      </c>
      <c r="BT106" s="70"/>
    </row>
    <row r="107" spans="2:72" s="20" customFormat="1" x14ac:dyDescent="0.25">
      <c r="O107" s="21" t="s">
        <v>167</v>
      </c>
      <c r="P107" s="206">
        <f>T104+(U104-T104)/(U79-T79)*($B$3+(365*5+1)-T79)</f>
        <v>1.1053510209876689</v>
      </c>
      <c r="Q107" s="17"/>
      <c r="R107" s="22"/>
      <c r="S107" s="22"/>
      <c r="T107" s="22"/>
      <c r="U107" s="22"/>
      <c r="V107" s="206">
        <f>Y104+(Z104-Y104)/(Z79-Y79)*($B$3+(365*5+1)-Y79)</f>
        <v>1.6054167927434984</v>
      </c>
      <c r="W107" s="22"/>
      <c r="X107" s="22"/>
      <c r="Y107" s="22"/>
      <c r="Z107" s="23"/>
      <c r="AA107" s="208">
        <f>AD104+(AE104-AD104)/(AE79-AD79)*($B$3+(365*5+1)-AD79)</f>
        <v>1.6039362964988289</v>
      </c>
      <c r="AB107" s="22"/>
      <c r="AC107" s="22"/>
      <c r="AD107" s="22"/>
      <c r="AE107" s="22"/>
      <c r="AF107" s="210"/>
      <c r="AG107" s="214">
        <f>AH104+(AI104-AH104)/(AI79-AH79)*($B$3+(365*5+1)-AH79)</f>
        <v>1.6240630694526417</v>
      </c>
      <c r="AH107" s="22"/>
      <c r="AI107" s="22"/>
      <c r="AJ107" s="214"/>
      <c r="AK107" s="105"/>
      <c r="AL107" s="22"/>
      <c r="AM107" s="22"/>
      <c r="AN107" s="22"/>
      <c r="AO107" s="206"/>
      <c r="AP107" s="22"/>
      <c r="AQ107" s="17"/>
      <c r="AR107" s="17"/>
      <c r="AS107" s="206">
        <f>AW104+(AX104-AW104)/(AX79-AW79)*($B$3+(365*5+1)-AW79)</f>
        <v>0.99391642823418014</v>
      </c>
      <c r="AT107" s="17"/>
      <c r="AU107" s="17"/>
      <c r="AV107" s="22"/>
      <c r="AW107" s="22"/>
      <c r="AX107" s="22"/>
      <c r="AY107" s="22"/>
      <c r="AZ107" s="23"/>
      <c r="BA107" s="206">
        <f>BE104+(BF104-BE104)/(BF79-BE79)*($B$3+(365*5+1)-BE79)</f>
        <v>1.1522517705614899</v>
      </c>
      <c r="BB107" s="17"/>
      <c r="BC107" s="17"/>
      <c r="BD107" s="22"/>
      <c r="BE107" s="22"/>
      <c r="BF107" s="22"/>
      <c r="BG107" s="206"/>
      <c r="BH107" s="23"/>
      <c r="BI107" s="208">
        <f>BM104+(BN104-BM104)/(BN79-BM79)*($B$3+(365*5+1)-BM79)</f>
        <v>1.103607704472392</v>
      </c>
      <c r="BJ107" s="22"/>
      <c r="BK107" s="22"/>
      <c r="BL107" s="22"/>
      <c r="BM107" s="22"/>
      <c r="BN107" s="22"/>
      <c r="BO107" s="22"/>
      <c r="BP107" s="23"/>
      <c r="BQ107" s="208"/>
      <c r="BR107" s="22"/>
      <c r="BS107" s="206">
        <f>BS104+(BT104-BS104)/(BT79-BS79)*($B$3+(365*5+1)-BS79)</f>
        <v>1.4875889513248461</v>
      </c>
      <c r="BT107" s="23"/>
    </row>
    <row r="108" spans="2:72" s="20" customFormat="1" x14ac:dyDescent="0.25">
      <c r="O108" s="21" t="s">
        <v>168</v>
      </c>
      <c r="P108" s="206">
        <f>S104+(T104-S104)/(T79-S79)*($B$3+(365*4+1)-S79)</f>
        <v>0.97199760091936227</v>
      </c>
      <c r="Q108" s="17"/>
      <c r="R108" s="22"/>
      <c r="S108" s="22"/>
      <c r="T108" s="22"/>
      <c r="U108" s="22"/>
      <c r="V108" s="206">
        <f>W104+(X104-W104)/(X79-W79)*($B$3+(365*4+1)-W79)</f>
        <v>1.445277561010629</v>
      </c>
      <c r="W108" s="22"/>
      <c r="X108" s="22"/>
      <c r="Y108" s="22"/>
      <c r="Z108" s="23"/>
      <c r="AA108" s="208">
        <f>AC104+(AD104-AC104)/(AD79-AC79)*($B$3+(365*4+1)-AC79)</f>
        <v>1.4621228177201484</v>
      </c>
      <c r="AB108" s="22"/>
      <c r="AC108" s="22"/>
      <c r="AD108" s="22"/>
      <c r="AE108" s="22"/>
      <c r="AF108" s="210"/>
      <c r="AG108" s="211"/>
      <c r="AH108" s="22"/>
      <c r="AI108" s="22"/>
      <c r="AJ108" s="206">
        <f>AM104+(AN104-AM104)/(AN79-AM79)*($B$3+(365*4+1)-AM79)</f>
        <v>1.4897940969340251</v>
      </c>
      <c r="AK108" s="105"/>
      <c r="AL108" s="22"/>
      <c r="AM108" s="22"/>
      <c r="AN108" s="22"/>
      <c r="AO108" s="206"/>
      <c r="AP108" s="22"/>
      <c r="AQ108" s="22"/>
      <c r="AR108" s="23"/>
      <c r="AS108" s="206">
        <f>AT104+(AU104-AT104)/(AU79-AT79)*($B$3+(365*4+1)-AT79)</f>
        <v>0.85842054018341585</v>
      </c>
      <c r="AT108" s="17"/>
      <c r="AU108" s="17"/>
      <c r="AV108" s="22"/>
      <c r="AW108" s="22"/>
      <c r="AX108" s="22"/>
      <c r="AY108" s="22"/>
      <c r="AZ108" s="23"/>
      <c r="BA108" s="307">
        <f>BD104+(BE104-BD104)/(BE79-BD79)*($B$3+(365*4+1)-BD79)</f>
        <v>1.0474794901791211</v>
      </c>
      <c r="BB108" s="17"/>
      <c r="BC108" s="17"/>
      <c r="BD108" s="22"/>
      <c r="BE108" s="22"/>
      <c r="BF108" s="22"/>
      <c r="BG108" s="206"/>
      <c r="BH108" s="23"/>
      <c r="BI108" s="208">
        <f>BL104+(BM104-BL104)/(BM79-BL79)*($B$3+(365*4+1)-BL79)</f>
        <v>1.0013367737293029</v>
      </c>
      <c r="BJ108" s="22"/>
      <c r="BK108" s="22"/>
      <c r="BL108" s="22"/>
      <c r="BM108" s="22"/>
      <c r="BN108" s="22"/>
      <c r="BO108" s="22"/>
      <c r="BP108" s="23"/>
      <c r="BQ108" s="208"/>
      <c r="BR108" s="22"/>
      <c r="BS108" s="215"/>
      <c r="BT108" s="23"/>
    </row>
    <row r="109" spans="2:72" s="20" customFormat="1" x14ac:dyDescent="0.25">
      <c r="O109" s="21" t="s">
        <v>169</v>
      </c>
      <c r="P109" s="207">
        <f>S104+(T104-S104)/(T79-S79)*($B$3+(365*3+1)-S79)</f>
        <v>0.85908981782999116</v>
      </c>
      <c r="Q109" s="24"/>
      <c r="R109" s="25"/>
      <c r="S109" s="25"/>
      <c r="T109" s="25"/>
      <c r="U109" s="25"/>
      <c r="V109" s="207">
        <f>W104+(X104-W104)/(X79-W79)*($B$3+(365*3+1)-W79)</f>
        <v>1.2959957535400777</v>
      </c>
      <c r="W109" s="25"/>
      <c r="X109" s="25"/>
      <c r="Y109" s="25"/>
      <c r="Z109" s="26"/>
      <c r="AA109" s="209">
        <f>AB104+(AC104-AB104)/(AC79-AB79)*($B$3+(365*3+1)-AB79)</f>
        <v>1.2956591995197708</v>
      </c>
      <c r="AB109" s="25"/>
      <c r="AC109" s="25"/>
      <c r="AD109" s="25"/>
      <c r="AE109" s="25"/>
      <c r="AF109" s="212"/>
      <c r="AG109" s="213"/>
      <c r="AH109" s="25"/>
      <c r="AI109" s="26"/>
      <c r="AJ109" s="209">
        <f>AL104+(AM104-AL104)/(AM79-AL79)*($B$3+(365*3+1)-AL79)</f>
        <v>1.403659460912033</v>
      </c>
      <c r="AK109" s="25"/>
      <c r="AL109" s="25"/>
      <c r="AM109" s="25"/>
      <c r="AN109" s="25"/>
      <c r="AO109" s="207"/>
      <c r="AP109" s="25"/>
      <c r="AQ109" s="25"/>
      <c r="AR109" s="25"/>
      <c r="AS109" s="207">
        <f>AS104+(AT104-AS104)/(AT79-AS79)*($B$3+(365*3+1)-AS79)</f>
        <v>0.75799258006650583</v>
      </c>
      <c r="AT109" s="24"/>
      <c r="AU109" s="24"/>
      <c r="AV109" s="25"/>
      <c r="AW109" s="25"/>
      <c r="AX109" s="25"/>
      <c r="AY109" s="25"/>
      <c r="AZ109" s="26"/>
      <c r="BA109" s="308">
        <f>BD104+(BE104-BD104)/(BE79-BD79)*($B$3+(365*3+1)-BD79)</f>
        <v>0.9802772362539578</v>
      </c>
      <c r="BB109" s="24"/>
      <c r="BC109" s="24"/>
      <c r="BD109" s="25"/>
      <c r="BE109" s="25"/>
      <c r="BF109" s="25"/>
      <c r="BG109" s="207"/>
      <c r="BH109" s="26"/>
      <c r="BI109" s="209">
        <f>BL104+(BM104-BL104)/(BM79-BL79)*($B$3+(365*3+1)-BL79)</f>
        <v>0.87404637274076635</v>
      </c>
      <c r="BJ109" s="25"/>
      <c r="BK109" s="25"/>
      <c r="BL109" s="25"/>
      <c r="BM109" s="25"/>
      <c r="BN109" s="25"/>
      <c r="BO109" s="25"/>
      <c r="BP109" s="26"/>
      <c r="BQ109" s="209"/>
      <c r="BR109" s="25"/>
      <c r="BS109" s="216"/>
      <c r="BT109" s="26"/>
    </row>
    <row r="110" spans="2:72" x14ac:dyDescent="0.25">
      <c r="P110" s="231" t="s">
        <v>14</v>
      </c>
      <c r="Q110" s="69"/>
    </row>
    <row r="111" spans="2:72" x14ac:dyDescent="0.25">
      <c r="P111" s="231" t="s">
        <v>12</v>
      </c>
      <c r="Q111" s="69"/>
      <c r="AJ111" s="151"/>
      <c r="AS111" s="1"/>
      <c r="AT111" s="1"/>
      <c r="AU111" s="1"/>
    </row>
    <row r="112" spans="2:72" x14ac:dyDescent="0.25">
      <c r="P112" s="69"/>
      <c r="Q112" s="69"/>
    </row>
    <row r="113" spans="19:43" x14ac:dyDescent="0.25">
      <c r="S113" s="72"/>
      <c r="T113" s="72"/>
      <c r="U113" s="72"/>
      <c r="V113" s="72"/>
      <c r="W113" s="72"/>
      <c r="X113" s="72"/>
      <c r="Y113" s="135"/>
      <c r="Z113" s="1"/>
      <c r="AA113" s="1"/>
      <c r="AB113" s="1"/>
      <c r="AD113" s="1"/>
      <c r="AE113" s="1"/>
      <c r="AF113" s="27"/>
      <c r="AG113" s="27"/>
      <c r="AH113" s="27"/>
      <c r="AI113" s="28"/>
      <c r="AJ113" s="28"/>
      <c r="AK113" s="138"/>
      <c r="AL113" s="138"/>
      <c r="AM113" s="28"/>
      <c r="AN113" s="28"/>
      <c r="AO113" s="27"/>
      <c r="AP113" s="137"/>
      <c r="AQ113" s="1"/>
    </row>
    <row r="114" spans="19:43" x14ac:dyDescent="0.25">
      <c r="S114" s="72"/>
      <c r="T114" s="72"/>
      <c r="U114" s="72"/>
      <c r="V114" s="72"/>
      <c r="W114" s="72"/>
      <c r="X114" s="72"/>
      <c r="Y114" s="135"/>
      <c r="Z114" s="1"/>
      <c r="AA114" s="1"/>
      <c r="AB114" s="1"/>
      <c r="AD114" s="1"/>
      <c r="AE114" s="1"/>
      <c r="AF114" s="27"/>
      <c r="AG114" s="27"/>
      <c r="AH114" s="27"/>
      <c r="AI114" s="29"/>
      <c r="AJ114" s="29"/>
      <c r="AK114" s="30"/>
      <c r="AL114" s="30"/>
      <c r="AM114" s="28"/>
      <c r="AN114" s="27"/>
      <c r="AO114" s="27"/>
      <c r="AP114" s="137"/>
      <c r="AQ114" s="1"/>
    </row>
    <row r="115" spans="19:43" x14ac:dyDescent="0.25">
      <c r="S115" s="72"/>
      <c r="T115" s="72"/>
      <c r="U115" s="72"/>
      <c r="V115" s="72"/>
      <c r="W115" s="72"/>
      <c r="X115" s="72"/>
      <c r="Y115" s="1"/>
      <c r="Z115" s="1"/>
      <c r="AA115" s="1"/>
      <c r="AB115" s="1"/>
      <c r="AD115" s="1"/>
      <c r="AE115" s="1"/>
      <c r="AF115" s="139"/>
      <c r="AG115" s="139"/>
      <c r="AH115" s="139"/>
      <c r="AI115" s="139"/>
      <c r="AJ115" s="139"/>
      <c r="AK115" s="140"/>
      <c r="AL115" s="13"/>
      <c r="AM115" s="31"/>
      <c r="AN115" s="31"/>
      <c r="AO115" s="31"/>
      <c r="AP115" s="137"/>
      <c r="AQ115" s="1"/>
    </row>
    <row r="116" spans="19:43" x14ac:dyDescent="0.25">
      <c r="S116" s="72"/>
      <c r="T116" s="72"/>
      <c r="U116" s="72"/>
      <c r="V116" s="72"/>
      <c r="W116" s="72"/>
      <c r="X116" s="74"/>
      <c r="Y116" s="1"/>
      <c r="Z116" s="1"/>
      <c r="AA116" s="1"/>
      <c r="AB116" s="1"/>
      <c r="AD116" s="1"/>
      <c r="AE116" s="1"/>
      <c r="AF116" s="139"/>
      <c r="AG116" s="141"/>
      <c r="AH116" s="141"/>
      <c r="AI116" s="141"/>
      <c r="AJ116" s="141"/>
      <c r="AK116" s="141"/>
      <c r="AL116" s="141"/>
      <c r="AM116" s="31"/>
      <c r="AN116" s="31"/>
      <c r="AO116" s="31"/>
      <c r="AP116" s="137"/>
      <c r="AQ116" s="1"/>
    </row>
    <row r="117" spans="19:43" x14ac:dyDescent="0.25">
      <c r="S117" s="72"/>
      <c r="T117" s="72"/>
      <c r="U117" s="72"/>
      <c r="V117" s="72"/>
      <c r="W117" s="72"/>
      <c r="X117" s="72"/>
      <c r="Y117" s="1"/>
      <c r="Z117" s="1"/>
      <c r="AA117" s="1"/>
      <c r="AB117" s="1"/>
      <c r="AD117" s="1"/>
      <c r="AE117" s="1"/>
      <c r="AF117" s="137"/>
      <c r="AG117" s="137"/>
      <c r="AH117" s="137"/>
      <c r="AI117" s="137"/>
      <c r="AJ117" s="137"/>
      <c r="AK117" s="137"/>
      <c r="AL117" s="32"/>
      <c r="AM117" s="141"/>
      <c r="AN117" s="137"/>
      <c r="AO117" s="137"/>
      <c r="AP117" s="137"/>
      <c r="AQ117" s="1"/>
    </row>
    <row r="118" spans="19:43" ht="27" customHeight="1" x14ac:dyDescent="0.25">
      <c r="Y118" s="1"/>
      <c r="Z118" s="1"/>
      <c r="AA118" s="1"/>
      <c r="AB118" s="1"/>
      <c r="AD118" s="1"/>
      <c r="AE118" s="1"/>
      <c r="AF118" s="28"/>
      <c r="AG118" s="28"/>
      <c r="AH118" s="28"/>
      <c r="AI118" s="28"/>
      <c r="AJ118" s="28"/>
      <c r="AK118" s="138"/>
      <c r="AL118" s="138"/>
      <c r="AM118" s="28"/>
      <c r="AN118" s="27"/>
      <c r="AO118" s="27"/>
      <c r="AP118" s="137"/>
      <c r="AQ118" s="1"/>
    </row>
    <row r="119" spans="19:43" ht="18" customHeight="1" x14ac:dyDescent="0.25">
      <c r="Y119" s="1"/>
      <c r="Z119" s="1"/>
      <c r="AA119" s="1"/>
      <c r="AB119" s="1"/>
      <c r="AD119" s="1"/>
      <c r="AE119" s="1"/>
      <c r="AF119" s="141"/>
      <c r="AG119" s="141"/>
      <c r="AH119" s="141"/>
      <c r="AI119" s="141"/>
      <c r="AJ119" s="141"/>
      <c r="AK119" s="142"/>
      <c r="AL119" s="142"/>
      <c r="AM119" s="141"/>
      <c r="AN119" s="141"/>
      <c r="AO119" s="141"/>
      <c r="AP119" s="137"/>
      <c r="AQ119" s="1"/>
    </row>
    <row r="120" spans="19:43" ht="18" customHeight="1" x14ac:dyDescent="0.25">
      <c r="AD120" s="1"/>
      <c r="AE120" s="1"/>
      <c r="AF120" s="141"/>
      <c r="AG120" s="143"/>
      <c r="AH120" s="141"/>
      <c r="AI120" s="143"/>
      <c r="AJ120" s="141"/>
      <c r="AK120" s="144"/>
      <c r="AL120" s="145"/>
      <c r="AM120" s="141"/>
      <c r="AN120" s="141"/>
      <c r="AO120" s="141"/>
      <c r="AP120" s="137"/>
      <c r="AQ120" s="1"/>
    </row>
    <row r="121" spans="19:43" x14ac:dyDescent="0.25">
      <c r="AD121" s="1"/>
      <c r="AE121" s="1"/>
      <c r="AF121" s="141"/>
      <c r="AG121" s="141"/>
      <c r="AH121" s="141"/>
      <c r="AI121" s="141"/>
      <c r="AJ121" s="141"/>
      <c r="AK121" s="144"/>
      <c r="AL121" s="145"/>
      <c r="AM121" s="141"/>
      <c r="AN121" s="141"/>
      <c r="AO121" s="141"/>
      <c r="AP121" s="137"/>
      <c r="AQ121" s="1"/>
    </row>
    <row r="122" spans="19:43" x14ac:dyDescent="0.25">
      <c r="AD122" s="1"/>
      <c r="AE122" s="1"/>
      <c r="AF122" s="141"/>
      <c r="AG122" s="141"/>
      <c r="AH122" s="141"/>
      <c r="AI122" s="141"/>
      <c r="AJ122" s="141"/>
      <c r="AK122" s="142"/>
      <c r="AL122" s="142"/>
      <c r="AM122" s="137"/>
      <c r="AN122" s="141"/>
      <c r="AO122" s="141"/>
      <c r="AP122" s="137"/>
      <c r="AQ122" s="1"/>
    </row>
    <row r="123" spans="19:43" x14ac:dyDescent="0.25">
      <c r="AD123" s="1"/>
      <c r="AE123" s="1"/>
      <c r="AF123" s="141"/>
      <c r="AG123" s="141"/>
      <c r="AH123" s="141"/>
      <c r="AI123" s="141"/>
      <c r="AJ123" s="141"/>
      <c r="AK123" s="142"/>
      <c r="AL123" s="142"/>
      <c r="AM123" s="137"/>
      <c r="AN123" s="141"/>
      <c r="AO123" s="141"/>
      <c r="AP123" s="137"/>
      <c r="AQ123" s="1"/>
    </row>
    <row r="124" spans="19:43" x14ac:dyDescent="0.25">
      <c r="AD124" s="1"/>
      <c r="AE124" s="1"/>
      <c r="AF124" s="141"/>
      <c r="AG124" s="141"/>
      <c r="AH124" s="141"/>
      <c r="AI124" s="141"/>
      <c r="AJ124" s="141"/>
      <c r="AK124" s="144"/>
      <c r="AL124" s="145"/>
      <c r="AM124" s="141"/>
      <c r="AN124" s="141"/>
      <c r="AO124" s="141"/>
      <c r="AP124" s="137"/>
      <c r="AQ124" s="1"/>
    </row>
    <row r="125" spans="19:43" x14ac:dyDescent="0.25">
      <c r="AD125" s="1"/>
      <c r="AE125" s="1"/>
      <c r="AF125" s="141"/>
      <c r="AG125" s="141"/>
      <c r="AH125" s="141"/>
      <c r="AI125" s="141"/>
      <c r="AJ125" s="141"/>
      <c r="AK125" s="144"/>
      <c r="AL125" s="145"/>
      <c r="AM125" s="141"/>
      <c r="AN125" s="141"/>
      <c r="AO125" s="141"/>
      <c r="AP125" s="137"/>
      <c r="AQ125" s="1"/>
    </row>
    <row r="126" spans="19:43" x14ac:dyDescent="0.25">
      <c r="AD126" s="1"/>
      <c r="AE126" s="1"/>
      <c r="AF126" s="141"/>
      <c r="AG126" s="141"/>
      <c r="AH126" s="141"/>
      <c r="AI126" s="141"/>
      <c r="AJ126" s="141"/>
      <c r="AK126" s="144"/>
      <c r="AL126" s="145"/>
      <c r="AM126" s="141"/>
      <c r="AN126" s="141"/>
      <c r="AO126" s="141"/>
      <c r="AP126" s="137"/>
      <c r="AQ126" s="1"/>
    </row>
    <row r="127" spans="19:43" x14ac:dyDescent="0.25">
      <c r="AD127" s="1"/>
      <c r="AE127" s="1"/>
      <c r="AF127" s="141"/>
      <c r="AG127" s="141"/>
      <c r="AH127" s="141"/>
      <c r="AI127" s="141"/>
      <c r="AJ127" s="141"/>
      <c r="AK127" s="144"/>
      <c r="AL127" s="145"/>
      <c r="AM127" s="141"/>
      <c r="AN127" s="141"/>
      <c r="AO127" s="141"/>
      <c r="AP127" s="137"/>
      <c r="AQ127" s="1"/>
    </row>
    <row r="128" spans="19:43" x14ac:dyDescent="0.25">
      <c r="AD128" s="1"/>
      <c r="AE128" s="1"/>
      <c r="AF128" s="141"/>
      <c r="AG128" s="141"/>
      <c r="AH128" s="141"/>
      <c r="AI128" s="141"/>
      <c r="AJ128" s="141"/>
      <c r="AK128" s="142"/>
      <c r="AL128" s="142"/>
      <c r="AM128" s="141"/>
      <c r="AN128" s="141"/>
      <c r="AO128" s="141"/>
      <c r="AP128" s="137"/>
      <c r="AQ128" s="1"/>
    </row>
    <row r="129" spans="30:43" x14ac:dyDescent="0.25">
      <c r="AD129" s="1"/>
      <c r="AE129" s="1"/>
      <c r="AF129" s="141"/>
      <c r="AG129" s="141"/>
      <c r="AH129" s="141"/>
      <c r="AI129" s="141"/>
      <c r="AJ129" s="141"/>
      <c r="AK129" s="144"/>
      <c r="AL129" s="145"/>
      <c r="AM129" s="141"/>
      <c r="AN129" s="141"/>
      <c r="AO129" s="141"/>
      <c r="AP129" s="137"/>
      <c r="AQ129" s="1"/>
    </row>
    <row r="130" spans="30:43" x14ac:dyDescent="0.25">
      <c r="AD130" s="1"/>
      <c r="AE130" s="1"/>
      <c r="AF130" s="146"/>
      <c r="AG130" s="146"/>
      <c r="AH130" s="146"/>
      <c r="AI130" s="146"/>
      <c r="AJ130" s="146"/>
      <c r="AK130" s="147"/>
      <c r="AL130" s="147"/>
      <c r="AM130" s="148"/>
      <c r="AN130" s="146"/>
      <c r="AO130" s="146"/>
      <c r="AP130" s="148"/>
      <c r="AQ130" s="1"/>
    </row>
    <row r="131" spans="30:43" x14ac:dyDescent="0.25">
      <c r="AD131" s="1"/>
      <c r="AE131" s="1"/>
      <c r="AF131" s="141"/>
      <c r="AG131" s="141"/>
      <c r="AH131" s="141"/>
      <c r="AI131" s="141"/>
      <c r="AJ131" s="141"/>
      <c r="AK131" s="144"/>
      <c r="AL131" s="145"/>
      <c r="AM131" s="137"/>
      <c r="AN131" s="141"/>
      <c r="AO131" s="141"/>
      <c r="AP131" s="137"/>
      <c r="AQ131" s="1"/>
    </row>
    <row r="132" spans="30:43" x14ac:dyDescent="0.25">
      <c r="AD132" s="1"/>
      <c r="AE132" s="1"/>
      <c r="AF132" s="141"/>
      <c r="AG132" s="141"/>
      <c r="AH132" s="141"/>
      <c r="AI132" s="141"/>
      <c r="AJ132" s="141"/>
      <c r="AK132" s="144"/>
      <c r="AL132" s="145"/>
      <c r="AM132" s="141"/>
      <c r="AN132" s="141"/>
      <c r="AO132" s="141"/>
      <c r="AP132" s="137"/>
      <c r="AQ132" s="1"/>
    </row>
    <row r="133" spans="30:43" x14ac:dyDescent="0.25">
      <c r="AD133" s="1"/>
      <c r="AE133" s="1"/>
      <c r="AF133" s="141"/>
      <c r="AG133" s="141"/>
      <c r="AH133" s="141"/>
      <c r="AI133" s="141"/>
      <c r="AJ133" s="141"/>
      <c r="AK133" s="144"/>
      <c r="AL133" s="145"/>
      <c r="AM133" s="141"/>
      <c r="AN133" s="141"/>
      <c r="AO133" s="141"/>
      <c r="AP133" s="137"/>
      <c r="AQ133" s="1"/>
    </row>
    <row r="134" spans="30:43" x14ac:dyDescent="0.25">
      <c r="AD134" s="1"/>
      <c r="AE134" s="1"/>
      <c r="AF134" s="141"/>
      <c r="AG134" s="141"/>
      <c r="AH134" s="141"/>
      <c r="AI134" s="141"/>
      <c r="AJ134" s="141"/>
      <c r="AK134" s="144"/>
      <c r="AL134" s="145"/>
      <c r="AM134" s="141"/>
      <c r="AN134" s="141"/>
      <c r="AO134" s="141"/>
      <c r="AP134" s="137"/>
      <c r="AQ134" s="1"/>
    </row>
    <row r="135" spans="30:43" x14ac:dyDescent="0.25">
      <c r="AD135" s="1"/>
      <c r="AE135" s="1"/>
      <c r="AF135" s="141"/>
      <c r="AG135" s="141"/>
      <c r="AH135" s="141"/>
      <c r="AI135" s="141"/>
      <c r="AJ135" s="141"/>
      <c r="AK135" s="144"/>
      <c r="AL135" s="145"/>
      <c r="AM135" s="141"/>
      <c r="AN135" s="141"/>
      <c r="AO135" s="141"/>
      <c r="AP135" s="137"/>
      <c r="AQ135" s="1"/>
    </row>
    <row r="136" spans="30:43" x14ac:dyDescent="0.25">
      <c r="AD136" s="1"/>
      <c r="AE136" s="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137"/>
      <c r="AQ136" s="1"/>
    </row>
    <row r="137" spans="30:43" x14ac:dyDescent="0.25">
      <c r="AD137" s="1"/>
      <c r="AE137" s="1"/>
      <c r="AF137" s="69"/>
      <c r="AG137" s="69"/>
      <c r="AH137" s="69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30:43" x14ac:dyDescent="0.25">
      <c r="AD138" s="1"/>
      <c r="AE138" s="1"/>
      <c r="AF138" s="135"/>
      <c r="AG138" s="73"/>
      <c r="AH138" s="73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30:43" x14ac:dyDescent="0.25">
      <c r="AD139" s="1"/>
      <c r="AE139" s="1"/>
      <c r="AF139" s="135"/>
      <c r="AG139" s="73"/>
      <c r="AH139" s="73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30:43" x14ac:dyDescent="0.25">
      <c r="AD140" s="1"/>
      <c r="AE140" s="1"/>
      <c r="AF140" s="135"/>
      <c r="AG140" s="73"/>
      <c r="AH140" s="73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30:43" x14ac:dyDescent="0.25">
      <c r="AD141" s="1"/>
      <c r="AE141" s="1"/>
      <c r="AF141" s="135"/>
      <c r="AG141" s="73"/>
      <c r="AH141" s="73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30:43" x14ac:dyDescent="0.25">
      <c r="AD142" s="1"/>
      <c r="AE142" s="1"/>
      <c r="AF142" s="135"/>
      <c r="AG142" s="73"/>
      <c r="AH142" s="73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30:43" x14ac:dyDescent="0.25">
      <c r="AD143" s="1"/>
      <c r="AE143" s="1"/>
      <c r="AF143" s="135"/>
      <c r="AG143" s="73"/>
      <c r="AH143" s="73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30:43" x14ac:dyDescent="0.25">
      <c r="AD144" s="1"/>
      <c r="AE144" s="1"/>
      <c r="AF144" s="135"/>
      <c r="AG144" s="73"/>
      <c r="AH144" s="73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30:43" x14ac:dyDescent="0.25">
      <c r="AD145" s="1"/>
      <c r="AE145" s="1"/>
      <c r="AF145" s="135"/>
      <c r="AG145" s="73"/>
      <c r="AH145" s="73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30:43" x14ac:dyDescent="0.25">
      <c r="AD146" s="1"/>
      <c r="AE146" s="1"/>
      <c r="AF146" s="135"/>
      <c r="AG146" s="149"/>
      <c r="AH146" s="149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30:43" x14ac:dyDescent="0.25">
      <c r="AD147" s="1"/>
      <c r="AE147" s="1"/>
      <c r="AF147" s="135"/>
      <c r="AG147" s="150"/>
      <c r="AH147" s="150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30:43" x14ac:dyDescent="0.25">
      <c r="AD148" s="1"/>
      <c r="AE148" s="1"/>
      <c r="AF148" s="135"/>
      <c r="AG148" s="73"/>
      <c r="AH148" s="73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30:43" x14ac:dyDescent="0.25">
      <c r="AD149" s="1"/>
      <c r="AE149" s="1"/>
      <c r="AF149" s="135"/>
      <c r="AG149" s="73"/>
      <c r="AH149" s="73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30:43" x14ac:dyDescent="0.25"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30:43" x14ac:dyDescent="0.25"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</sheetData>
  <mergeCells count="11">
    <mergeCell ref="B68:L68"/>
    <mergeCell ref="B5:L5"/>
    <mergeCell ref="B6:L6"/>
    <mergeCell ref="B35:L35"/>
    <mergeCell ref="B36:L36"/>
    <mergeCell ref="B65:L65"/>
    <mergeCell ref="P5:BT5"/>
    <mergeCell ref="P6:BT6"/>
    <mergeCell ref="P35:BT35"/>
    <mergeCell ref="P36:BT36"/>
    <mergeCell ref="P75:BT75"/>
  </mergeCells>
  <pageMargins left="0.7" right="0.7" top="0.75" bottom="0.75" header="0.3" footer="0.3"/>
  <pageSetup paperSize="8" scale="1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September 2015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mcmbloombergvista</dc:creator>
  <cp:lastModifiedBy>leightonw</cp:lastModifiedBy>
  <cp:lastPrinted>2015-09-17T22:23:10Z</cp:lastPrinted>
  <dcterms:created xsi:type="dcterms:W3CDTF">2011-09-13T14:33:32Z</dcterms:created>
  <dcterms:modified xsi:type="dcterms:W3CDTF">2015-09-29T02:28:09Z</dcterms:modified>
</cp:coreProperties>
</file>