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defaultThemeVersion="166925"/>
  <xr:revisionPtr revIDLastSave="0" documentId="8_{B673C4A9-7AB6-445D-BBE9-CEA9949BF784}" xr6:coauthVersionLast="47" xr6:coauthVersionMax="47" xr10:uidLastSave="{00000000-0000-0000-0000-000000000000}"/>
  <bookViews>
    <workbookView xWindow="-120" yWindow="-120" windowWidth="29040" windowHeight="15840" xr2:uid="{2206EED6-4F96-4830-9560-293E7A5251F4}"/>
  </bookViews>
  <sheets>
    <sheet name="CoverSheet" sheetId="32" r:id="rId1"/>
    <sheet name="Model description and guidance" sheetId="8" r:id="rId2"/>
    <sheet name="Sheet for EDBs (expenditure)" sheetId="17" r:id="rId3"/>
    <sheet name="Scenario 1" sheetId="29" r:id="rId4"/>
    <sheet name="Scenario 2" sheetId="30" r:id="rId5"/>
    <sheet name="Scenario 3 - WACC uplift" sheetId="31" r:id="rId6"/>
  </sheets>
  <externalReferences>
    <externalReference r:id="rId7"/>
    <externalReference r:id="rId8"/>
  </externalReferences>
  <definedNames>
    <definedName name="EDB_Name" localSheetId="0">'[1]EDB data'!$C$4</definedName>
    <definedName name="EDB_Name">'[2]EDB data (DPP)'!$C$4</definedName>
    <definedName name="EDB_Name2">'[1]Capex wash-up adjustment'!$B$4</definedName>
    <definedName name="Indiv_Data" localSheetId="0">[1]Inputs!$B:$R</definedName>
    <definedName name="Indiv_Data">'[2]Inputs (DPP)'!$B:$R</definedName>
    <definedName name="_xlnm.Print_Area" localSheetId="0">CoverSheet!$A$1:$D$18</definedName>
    <definedName name="rEDBNames">[1]Inputs!$B$20:$R$20</definedName>
    <definedName name="rPVPrevious" localSheetId="0">[1]Outputs!#REF!</definedName>
    <definedName name="rPVPrevious">[1]Outputs!#REF!</definedName>
    <definedName name="WACC" localSheetId="0">'[1]EDB data'!$B$10</definedName>
    <definedName name="WACC">'[2]EDB data (DPP)'!$B$10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 i="31" l="1"/>
  <c r="O35" i="31"/>
  <c r="M53" i="29"/>
  <c r="B34" i="31"/>
  <c r="H35" i="31" s="1"/>
  <c r="H121" i="31"/>
  <c r="G121" i="31"/>
  <c r="F121" i="31"/>
  <c r="E121" i="31"/>
  <c r="D121" i="31"/>
  <c r="H120" i="31"/>
  <c r="G120" i="31"/>
  <c r="F120" i="31"/>
  <c r="E120" i="31"/>
  <c r="D120" i="31"/>
  <c r="S103" i="31"/>
  <c r="R103" i="31"/>
  <c r="Q103" i="31"/>
  <c r="P103" i="31"/>
  <c r="O103" i="31"/>
  <c r="N103" i="31"/>
  <c r="M103" i="31"/>
  <c r="L103" i="31"/>
  <c r="K103" i="31"/>
  <c r="J103" i="31"/>
  <c r="I103" i="31"/>
  <c r="H103" i="31"/>
  <c r="G103" i="31"/>
  <c r="F103" i="31"/>
  <c r="E103" i="31"/>
  <c r="D103" i="31"/>
  <c r="S102" i="31"/>
  <c r="R102" i="31"/>
  <c r="R104" i="31" s="1"/>
  <c r="Q102" i="31"/>
  <c r="Q104" i="31" s="1"/>
  <c r="P102" i="31"/>
  <c r="O102" i="31"/>
  <c r="O104" i="31" s="1"/>
  <c r="N102" i="31"/>
  <c r="N104" i="31" s="1"/>
  <c r="M102" i="31"/>
  <c r="M104" i="31" s="1"/>
  <c r="L102" i="31"/>
  <c r="L104" i="31" s="1"/>
  <c r="K102" i="31"/>
  <c r="J102" i="31"/>
  <c r="J104" i="31" s="1"/>
  <c r="I102" i="31"/>
  <c r="I104" i="31" s="1"/>
  <c r="H102" i="31"/>
  <c r="H104" i="31" s="1"/>
  <c r="G102" i="31"/>
  <c r="G104" i="31" s="1"/>
  <c r="F102" i="31"/>
  <c r="F104" i="31" s="1"/>
  <c r="E102" i="31"/>
  <c r="D102" i="31"/>
  <c r="D104" i="31" s="1"/>
  <c r="H99" i="31"/>
  <c r="G99" i="31"/>
  <c r="F99" i="31"/>
  <c r="E99" i="31"/>
  <c r="D99" i="31"/>
  <c r="S78" i="31"/>
  <c r="R78" i="31"/>
  <c r="M78" i="31"/>
  <c r="N90" i="31" s="1"/>
  <c r="O90" i="31" s="1"/>
  <c r="P90" i="31" s="1"/>
  <c r="Q90" i="31" s="1"/>
  <c r="R90" i="31" s="1"/>
  <c r="R94" i="31" s="1"/>
  <c r="R99" i="31" s="1"/>
  <c r="H78" i="31"/>
  <c r="I85" i="31" s="1"/>
  <c r="J85" i="31" s="1"/>
  <c r="K85" i="31" s="1"/>
  <c r="L85" i="31" s="1"/>
  <c r="M85" i="31" s="1"/>
  <c r="M94" i="31" s="1"/>
  <c r="M99" i="31" s="1"/>
  <c r="H66" i="31"/>
  <c r="G66" i="31"/>
  <c r="I66" i="31" s="1"/>
  <c r="F66" i="31"/>
  <c r="E66" i="31"/>
  <c r="D66" i="31"/>
  <c r="H63" i="31"/>
  <c r="H67" i="31" s="1"/>
  <c r="H70" i="31" s="1"/>
  <c r="G63" i="31"/>
  <c r="G67" i="31" s="1"/>
  <c r="F63" i="31"/>
  <c r="F67" i="31" s="1"/>
  <c r="F70" i="31" s="1"/>
  <c r="E63" i="31"/>
  <c r="E67" i="31" s="1"/>
  <c r="E70" i="31" s="1"/>
  <c r="D63" i="31"/>
  <c r="D67" i="31" s="1"/>
  <c r="D70" i="31" s="1"/>
  <c r="H54" i="31"/>
  <c r="H58" i="31" s="1"/>
  <c r="H61" i="31" s="1"/>
  <c r="G54" i="31"/>
  <c r="G58" i="31" s="1"/>
  <c r="G61" i="31" s="1"/>
  <c r="F54" i="31"/>
  <c r="F58" i="31" s="1"/>
  <c r="F61" i="31" s="1"/>
  <c r="E54" i="31"/>
  <c r="E58" i="31" s="1"/>
  <c r="E61" i="31" s="1"/>
  <c r="D54" i="31"/>
  <c r="D57" i="31" s="1"/>
  <c r="H17" i="31"/>
  <c r="G17" i="31"/>
  <c r="F17" i="31"/>
  <c r="E17" i="31"/>
  <c r="I35" i="31" s="1"/>
  <c r="D17" i="31"/>
  <c r="S6" i="31"/>
  <c r="R6" i="31"/>
  <c r="Q6" i="31"/>
  <c r="P6" i="31"/>
  <c r="O6" i="31"/>
  <c r="N6" i="31"/>
  <c r="M6" i="31"/>
  <c r="L6" i="31"/>
  <c r="K6" i="31"/>
  <c r="J6" i="31"/>
  <c r="I6" i="31"/>
  <c r="H6" i="31"/>
  <c r="G6" i="31"/>
  <c r="F6" i="31"/>
  <c r="E6" i="31"/>
  <c r="D6" i="31"/>
  <c r="H108" i="30"/>
  <c r="G108" i="30"/>
  <c r="G109" i="30" s="1"/>
  <c r="G110" i="30" s="1"/>
  <c r="F108" i="30"/>
  <c r="E108" i="30"/>
  <c r="D108" i="30"/>
  <c r="H107" i="30"/>
  <c r="G107" i="30"/>
  <c r="F107" i="30"/>
  <c r="E107" i="30"/>
  <c r="D107" i="30"/>
  <c r="S90" i="30"/>
  <c r="R90" i="30"/>
  <c r="Q90" i="30"/>
  <c r="P90" i="30"/>
  <c r="O90" i="30"/>
  <c r="N90" i="30"/>
  <c r="M90" i="30"/>
  <c r="L90" i="30"/>
  <c r="K90" i="30"/>
  <c r="J90" i="30"/>
  <c r="I90" i="30"/>
  <c r="H90" i="30"/>
  <c r="G90" i="30"/>
  <c r="F90" i="30"/>
  <c r="E90" i="30"/>
  <c r="D90" i="30"/>
  <c r="S89" i="30"/>
  <c r="S91" i="30" s="1"/>
  <c r="R89" i="30"/>
  <c r="R91" i="30" s="1"/>
  <c r="Q89" i="30"/>
  <c r="Q91" i="30" s="1"/>
  <c r="P89" i="30"/>
  <c r="P91" i="30" s="1"/>
  <c r="O89" i="30"/>
  <c r="O91" i="30" s="1"/>
  <c r="N89" i="30"/>
  <c r="N91" i="30" s="1"/>
  <c r="M89" i="30"/>
  <c r="M91" i="30" s="1"/>
  <c r="L89" i="30"/>
  <c r="L91" i="30" s="1"/>
  <c r="K89" i="30"/>
  <c r="K91" i="30" s="1"/>
  <c r="J89" i="30"/>
  <c r="J91" i="30" s="1"/>
  <c r="I89" i="30"/>
  <c r="I91" i="30" s="1"/>
  <c r="H89" i="30"/>
  <c r="H91" i="30" s="1"/>
  <c r="G89" i="30"/>
  <c r="G91" i="30" s="1"/>
  <c r="F89" i="30"/>
  <c r="F91" i="30" s="1"/>
  <c r="E89" i="30"/>
  <c r="E91" i="30" s="1"/>
  <c r="D89" i="30"/>
  <c r="D91" i="30" s="1"/>
  <c r="H86" i="30"/>
  <c r="G86" i="30"/>
  <c r="F86" i="30"/>
  <c r="E86" i="30"/>
  <c r="D86" i="30"/>
  <c r="S65" i="30"/>
  <c r="R65" i="30"/>
  <c r="M65" i="30"/>
  <c r="N77" i="30" s="1"/>
  <c r="O77" i="30" s="1"/>
  <c r="P77" i="30" s="1"/>
  <c r="Q77" i="30" s="1"/>
  <c r="R77" i="30" s="1"/>
  <c r="R81" i="30" s="1"/>
  <c r="R86" i="30" s="1"/>
  <c r="H65" i="30"/>
  <c r="I72" i="30" s="1"/>
  <c r="J72" i="30" s="1"/>
  <c r="K72" i="30" s="1"/>
  <c r="L72" i="30" s="1"/>
  <c r="M72" i="30" s="1"/>
  <c r="M81" i="30" s="1"/>
  <c r="M86" i="30" s="1"/>
  <c r="H53" i="30"/>
  <c r="G53" i="30"/>
  <c r="M53" i="30" s="1"/>
  <c r="F53" i="30"/>
  <c r="E53" i="30"/>
  <c r="D53" i="30"/>
  <c r="H50" i="30"/>
  <c r="H54" i="30" s="1"/>
  <c r="H57" i="30" s="1"/>
  <c r="G50" i="30"/>
  <c r="G54" i="30" s="1"/>
  <c r="G57" i="30" s="1"/>
  <c r="F50" i="30"/>
  <c r="F54" i="30" s="1"/>
  <c r="F57" i="30" s="1"/>
  <c r="E50" i="30"/>
  <c r="E54" i="30" s="1"/>
  <c r="E57" i="30" s="1"/>
  <c r="D50" i="30"/>
  <c r="D54" i="30" s="1"/>
  <c r="D57" i="30" s="1"/>
  <c r="H41" i="30"/>
  <c r="H45" i="30" s="1"/>
  <c r="H48" i="30" s="1"/>
  <c r="G41" i="30"/>
  <c r="G45" i="30" s="1"/>
  <c r="G48" i="30" s="1"/>
  <c r="F41" i="30"/>
  <c r="F45" i="30" s="1"/>
  <c r="F48" i="30" s="1"/>
  <c r="E41" i="30"/>
  <c r="E45" i="30" s="1"/>
  <c r="E48" i="30" s="1"/>
  <c r="D41" i="30"/>
  <c r="D44" i="30" s="1"/>
  <c r="H17" i="30"/>
  <c r="G17" i="30"/>
  <c r="F17" i="30"/>
  <c r="E17" i="30"/>
  <c r="D17" i="30"/>
  <c r="S6" i="30"/>
  <c r="R6" i="30"/>
  <c r="Q6" i="30"/>
  <c r="P6" i="30"/>
  <c r="O6" i="30"/>
  <c r="N6" i="30"/>
  <c r="M6" i="30"/>
  <c r="L6" i="30"/>
  <c r="K6" i="30"/>
  <c r="J6" i="30"/>
  <c r="I6" i="30"/>
  <c r="H6" i="30"/>
  <c r="G6" i="30"/>
  <c r="F6" i="30"/>
  <c r="E6" i="30"/>
  <c r="D6" i="30"/>
  <c r="H108" i="29"/>
  <c r="G108" i="29"/>
  <c r="G109" i="29" s="1"/>
  <c r="G110" i="29" s="1"/>
  <c r="F108" i="29"/>
  <c r="E108" i="29"/>
  <c r="E109" i="29" s="1"/>
  <c r="E110" i="29" s="1"/>
  <c r="D108" i="29"/>
  <c r="H107" i="29"/>
  <c r="G107" i="29"/>
  <c r="F107" i="29"/>
  <c r="E107" i="29"/>
  <c r="D107" i="29"/>
  <c r="S90" i="29"/>
  <c r="R90" i="29"/>
  <c r="Q90" i="29"/>
  <c r="P90" i="29"/>
  <c r="O90" i="29"/>
  <c r="N90" i="29"/>
  <c r="M90" i="29"/>
  <c r="L90" i="29"/>
  <c r="K90" i="29"/>
  <c r="J90" i="29"/>
  <c r="I90" i="29"/>
  <c r="H90" i="29"/>
  <c r="G90" i="29"/>
  <c r="F90" i="29"/>
  <c r="E90" i="29"/>
  <c r="D90" i="29"/>
  <c r="S89" i="29"/>
  <c r="S91" i="29" s="1"/>
  <c r="R89" i="29"/>
  <c r="R91" i="29" s="1"/>
  <c r="Q89" i="29"/>
  <c r="Q91" i="29" s="1"/>
  <c r="P89" i="29"/>
  <c r="P91" i="29" s="1"/>
  <c r="O89" i="29"/>
  <c r="O91" i="29" s="1"/>
  <c r="N89" i="29"/>
  <c r="N91" i="29" s="1"/>
  <c r="M89" i="29"/>
  <c r="M91" i="29" s="1"/>
  <c r="L89" i="29"/>
  <c r="L91" i="29" s="1"/>
  <c r="K89" i="29"/>
  <c r="K91" i="29" s="1"/>
  <c r="J89" i="29"/>
  <c r="J91" i="29" s="1"/>
  <c r="I89" i="29"/>
  <c r="I91" i="29" s="1"/>
  <c r="H89" i="29"/>
  <c r="H91" i="29" s="1"/>
  <c r="G89" i="29"/>
  <c r="G91" i="29" s="1"/>
  <c r="F89" i="29"/>
  <c r="F91" i="29" s="1"/>
  <c r="E89" i="29"/>
  <c r="E91" i="29" s="1"/>
  <c r="D89" i="29"/>
  <c r="D91" i="29" s="1"/>
  <c r="H86" i="29"/>
  <c r="G86" i="29"/>
  <c r="F86" i="29"/>
  <c r="E86" i="29"/>
  <c r="D86" i="29"/>
  <c r="S65" i="29"/>
  <c r="R65" i="29"/>
  <c r="M65" i="29"/>
  <c r="N77" i="29" s="1"/>
  <c r="O77" i="29" s="1"/>
  <c r="P77" i="29" s="1"/>
  <c r="Q77" i="29" s="1"/>
  <c r="R77" i="29" s="1"/>
  <c r="R81" i="29" s="1"/>
  <c r="R86" i="29" s="1"/>
  <c r="H65" i="29"/>
  <c r="I72" i="29" s="1"/>
  <c r="J72" i="29" s="1"/>
  <c r="K72" i="29" s="1"/>
  <c r="L72" i="29" s="1"/>
  <c r="M72" i="29" s="1"/>
  <c r="M81" i="29" s="1"/>
  <c r="M86" i="29" s="1"/>
  <c r="H53" i="29"/>
  <c r="G53" i="29"/>
  <c r="L53" i="29" s="1"/>
  <c r="F53" i="29"/>
  <c r="E53" i="29"/>
  <c r="D53" i="29"/>
  <c r="H50" i="29"/>
  <c r="H54" i="29" s="1"/>
  <c r="H57" i="29" s="1"/>
  <c r="G50" i="29"/>
  <c r="G54" i="29" s="1"/>
  <c r="G57" i="29" s="1"/>
  <c r="F50" i="29"/>
  <c r="F54" i="29" s="1"/>
  <c r="F57" i="29" s="1"/>
  <c r="E50" i="29"/>
  <c r="E54" i="29" s="1"/>
  <c r="E57" i="29" s="1"/>
  <c r="D50" i="29"/>
  <c r="D54" i="29" s="1"/>
  <c r="D57" i="29" s="1"/>
  <c r="H41" i="29"/>
  <c r="H45" i="29" s="1"/>
  <c r="H48" i="29" s="1"/>
  <c r="G41" i="29"/>
  <c r="G44" i="29" s="1"/>
  <c r="F41" i="29"/>
  <c r="F45" i="29" s="1"/>
  <c r="F48" i="29" s="1"/>
  <c r="E41" i="29"/>
  <c r="E45" i="29" s="1"/>
  <c r="E48" i="29" s="1"/>
  <c r="D41" i="29"/>
  <c r="D45" i="29" s="1"/>
  <c r="D48" i="29" s="1"/>
  <c r="H17" i="29"/>
  <c r="G17" i="29"/>
  <c r="F17" i="29"/>
  <c r="E17" i="29"/>
  <c r="D17" i="29"/>
  <c r="S6" i="29"/>
  <c r="R6" i="29"/>
  <c r="Q6" i="29"/>
  <c r="P6" i="29"/>
  <c r="O6" i="29"/>
  <c r="N6" i="29"/>
  <c r="M6" i="29"/>
  <c r="L6" i="29"/>
  <c r="K6" i="29"/>
  <c r="J6" i="29"/>
  <c r="I6" i="29"/>
  <c r="H6" i="29"/>
  <c r="G6" i="29"/>
  <c r="F6" i="29"/>
  <c r="E6" i="29"/>
  <c r="D6" i="29"/>
  <c r="S90" i="17"/>
  <c r="R90" i="17"/>
  <c r="Q90" i="17"/>
  <c r="P90" i="17"/>
  <c r="O90" i="17"/>
  <c r="N90" i="17"/>
  <c r="M90" i="17"/>
  <c r="L90" i="17"/>
  <c r="K90" i="17"/>
  <c r="J90" i="17"/>
  <c r="I90" i="17"/>
  <c r="H90" i="17"/>
  <c r="G90" i="17"/>
  <c r="F90" i="17"/>
  <c r="E90" i="17"/>
  <c r="D90" i="17"/>
  <c r="S89" i="17"/>
  <c r="S91" i="17" s="1"/>
  <c r="R89" i="17"/>
  <c r="R91" i="17" s="1"/>
  <c r="Q89" i="17"/>
  <c r="Q91" i="17" s="1"/>
  <c r="P89" i="17"/>
  <c r="P91" i="17" s="1"/>
  <c r="O89" i="17"/>
  <c r="O91" i="17" s="1"/>
  <c r="N89" i="17"/>
  <c r="N91" i="17" s="1"/>
  <c r="M89" i="17"/>
  <c r="L89" i="17"/>
  <c r="K89" i="17"/>
  <c r="J89" i="17"/>
  <c r="J91" i="17" s="1"/>
  <c r="I89" i="17"/>
  <c r="H89" i="17"/>
  <c r="H91" i="17" s="1"/>
  <c r="G89" i="17"/>
  <c r="G91" i="17" s="1"/>
  <c r="F89" i="17"/>
  <c r="E89" i="17"/>
  <c r="D89" i="17"/>
  <c r="E17" i="17"/>
  <c r="F17" i="17"/>
  <c r="G17" i="17"/>
  <c r="H17" i="17"/>
  <c r="D17" i="17"/>
  <c r="I53" i="30" l="1"/>
  <c r="K53" i="30"/>
  <c r="J53" i="30"/>
  <c r="L53" i="30"/>
  <c r="Q53" i="30" s="1"/>
  <c r="S52" i="30" s="1"/>
  <c r="S56" i="30" s="1"/>
  <c r="S57" i="30" s="1"/>
  <c r="D94" i="30"/>
  <c r="F109" i="30"/>
  <c r="F110" i="30" s="1"/>
  <c r="I53" i="29"/>
  <c r="J53" i="29"/>
  <c r="K53" i="29"/>
  <c r="D109" i="29"/>
  <c r="D110" i="29" s="1"/>
  <c r="S104" i="31"/>
  <c r="M66" i="31"/>
  <c r="L66" i="31"/>
  <c r="O66" i="31" s="1"/>
  <c r="K66" i="31"/>
  <c r="J66" i="31"/>
  <c r="F35" i="31"/>
  <c r="N35" i="31"/>
  <c r="M35" i="31"/>
  <c r="K35" i="31"/>
  <c r="L35" i="31"/>
  <c r="J35" i="31"/>
  <c r="F95" i="30"/>
  <c r="M91" i="17"/>
  <c r="L91" i="17"/>
  <c r="K91" i="17"/>
  <c r="I91" i="17"/>
  <c r="F91" i="17"/>
  <c r="E91" i="17"/>
  <c r="D91" i="17"/>
  <c r="E95" i="30"/>
  <c r="P104" i="31"/>
  <c r="E122" i="31"/>
  <c r="E123" i="31" s="1"/>
  <c r="K104" i="31"/>
  <c r="F122" i="31"/>
  <c r="F123" i="31" s="1"/>
  <c r="G122" i="31"/>
  <c r="G123" i="31" s="1"/>
  <c r="I64" i="31"/>
  <c r="J64" i="31" s="1"/>
  <c r="J68" i="31" s="1"/>
  <c r="J70" i="31" s="1"/>
  <c r="H122" i="31"/>
  <c r="H123" i="31" s="1"/>
  <c r="D122" i="31"/>
  <c r="D123" i="31" s="1"/>
  <c r="D107" i="31"/>
  <c r="H72" i="31"/>
  <c r="E104" i="31"/>
  <c r="J97" i="31"/>
  <c r="B22" i="31"/>
  <c r="D75" i="31"/>
  <c r="D78" i="31" s="1"/>
  <c r="E81" i="31" s="1"/>
  <c r="F81" i="31" s="1"/>
  <c r="G81" i="31" s="1"/>
  <c r="H81" i="31" s="1"/>
  <c r="I81" i="31" s="1"/>
  <c r="H109" i="30"/>
  <c r="H110" i="30" s="1"/>
  <c r="D109" i="30"/>
  <c r="D110" i="30" s="1"/>
  <c r="B111" i="30" s="1"/>
  <c r="B112" i="30" s="1"/>
  <c r="B31" i="30" s="1"/>
  <c r="D62" i="30"/>
  <c r="D65" i="30" s="1"/>
  <c r="E68" i="30" s="1"/>
  <c r="F68" i="30" s="1"/>
  <c r="G68" i="30" s="1"/>
  <c r="H68" i="30" s="1"/>
  <c r="I68" i="30" s="1"/>
  <c r="E109" i="30"/>
  <c r="E110" i="30" s="1"/>
  <c r="E95" i="29"/>
  <c r="H109" i="29"/>
  <c r="H110" i="29" s="1"/>
  <c r="F95" i="29"/>
  <c r="E63" i="29"/>
  <c r="E65" i="29" s="1"/>
  <c r="F109" i="29"/>
  <c r="F110" i="29" s="1"/>
  <c r="B111" i="29" s="1"/>
  <c r="B112" i="29" s="1"/>
  <c r="B31" i="29" s="1"/>
  <c r="E59" i="29"/>
  <c r="E76" i="31"/>
  <c r="F76" i="31"/>
  <c r="G76" i="31"/>
  <c r="G70" i="31"/>
  <c r="G108" i="31" s="1"/>
  <c r="F108" i="31"/>
  <c r="E108" i="31"/>
  <c r="H108" i="31"/>
  <c r="D72" i="31"/>
  <c r="E57" i="31"/>
  <c r="E107" i="31" s="1"/>
  <c r="E72" i="31"/>
  <c r="F57" i="31"/>
  <c r="F107" i="31" s="1"/>
  <c r="F72" i="31"/>
  <c r="D58" i="31"/>
  <c r="D61" i="31" s="1"/>
  <c r="D108" i="31" s="1"/>
  <c r="G57" i="31"/>
  <c r="G72" i="31"/>
  <c r="H57" i="31"/>
  <c r="H107" i="31" s="1"/>
  <c r="J84" i="30"/>
  <c r="B22" i="30"/>
  <c r="G95" i="30"/>
  <c r="B98" i="30"/>
  <c r="B21" i="30" s="1"/>
  <c r="H95" i="30"/>
  <c r="E63" i="30"/>
  <c r="F63" i="30"/>
  <c r="G63" i="30"/>
  <c r="F44" i="30"/>
  <c r="F94" i="30" s="1"/>
  <c r="F59" i="30"/>
  <c r="D45" i="30"/>
  <c r="D48" i="30" s="1"/>
  <c r="D95" i="30" s="1"/>
  <c r="E59" i="30"/>
  <c r="G44" i="30"/>
  <c r="G59" i="30"/>
  <c r="D59" i="30"/>
  <c r="E44" i="30"/>
  <c r="E94" i="30" s="1"/>
  <c r="H44" i="30"/>
  <c r="H94" i="30" s="1"/>
  <c r="H59" i="30"/>
  <c r="I51" i="30"/>
  <c r="J84" i="29"/>
  <c r="O53" i="29"/>
  <c r="F59" i="29"/>
  <c r="B22" i="29"/>
  <c r="G94" i="29"/>
  <c r="I42" i="29"/>
  <c r="B98" i="29"/>
  <c r="B21" i="29" s="1"/>
  <c r="H95" i="29"/>
  <c r="D95" i="29"/>
  <c r="D44" i="29"/>
  <c r="D94" i="29" s="1"/>
  <c r="D96" i="29" s="1"/>
  <c r="D59" i="29"/>
  <c r="D62" i="29"/>
  <c r="D65" i="29" s="1"/>
  <c r="E68" i="29" s="1"/>
  <c r="F68" i="29" s="1"/>
  <c r="G68" i="29" s="1"/>
  <c r="H68" i="29" s="1"/>
  <c r="I68" i="29" s="1"/>
  <c r="E44" i="29"/>
  <c r="E94" i="29" s="1"/>
  <c r="E96" i="29" s="1"/>
  <c r="G45" i="29"/>
  <c r="G48" i="29" s="1"/>
  <c r="G95" i="29" s="1"/>
  <c r="G59" i="29"/>
  <c r="H44" i="29"/>
  <c r="H94" i="29" s="1"/>
  <c r="H96" i="29" s="1"/>
  <c r="P53" i="29"/>
  <c r="H59" i="29"/>
  <c r="F63" i="29"/>
  <c r="F44" i="29"/>
  <c r="F94" i="29" s="1"/>
  <c r="I51" i="29"/>
  <c r="Q53" i="29"/>
  <c r="G63" i="29"/>
  <c r="P53" i="30" l="1"/>
  <c r="D96" i="30"/>
  <c r="F96" i="30"/>
  <c r="R53" i="30"/>
  <c r="F96" i="29"/>
  <c r="F69" i="29"/>
  <c r="G69" i="29" s="1"/>
  <c r="H69" i="29" s="1"/>
  <c r="I69" i="29" s="1"/>
  <c r="J69" i="29" s="1"/>
  <c r="E96" i="30"/>
  <c r="N53" i="30"/>
  <c r="S53" i="30"/>
  <c r="N52" i="30"/>
  <c r="Q52" i="30" s="1"/>
  <c r="Q56" i="30" s="1"/>
  <c r="O53" i="30"/>
  <c r="B111" i="31"/>
  <c r="B21" i="31" s="1"/>
  <c r="B26" i="31" s="1"/>
  <c r="B35" i="31"/>
  <c r="L64" i="31"/>
  <c r="L68" i="31" s="1"/>
  <c r="L70" i="31" s="1"/>
  <c r="M64" i="31"/>
  <c r="M68" i="31" s="1"/>
  <c r="M70" i="31" s="1"/>
  <c r="K64" i="31"/>
  <c r="K68" i="31" s="1"/>
  <c r="K70" i="31" s="1"/>
  <c r="I68" i="31"/>
  <c r="I70" i="31" s="1"/>
  <c r="D109" i="31"/>
  <c r="B124" i="31"/>
  <c r="B125" i="31" s="1"/>
  <c r="B40" i="31" s="1"/>
  <c r="I72" i="31"/>
  <c r="I75" i="31"/>
  <c r="I78" i="31" s="1"/>
  <c r="J86" i="31" s="1"/>
  <c r="K86" i="31" s="1"/>
  <c r="L86" i="31" s="1"/>
  <c r="M86" i="31" s="1"/>
  <c r="N86" i="31" s="1"/>
  <c r="J72" i="31"/>
  <c r="R66" i="31"/>
  <c r="Q66" i="31"/>
  <c r="E109" i="31"/>
  <c r="P66" i="31"/>
  <c r="N66" i="31"/>
  <c r="N65" i="31"/>
  <c r="Q65" i="31" s="1"/>
  <c r="Q69" i="31" s="1"/>
  <c r="H96" i="30"/>
  <c r="I55" i="31"/>
  <c r="G107" i="31"/>
  <c r="G109" i="31" s="1"/>
  <c r="H109" i="31"/>
  <c r="G78" i="31"/>
  <c r="H84" i="31"/>
  <c r="I84" i="31" s="1"/>
  <c r="J84" i="31" s="1"/>
  <c r="K84" i="31" s="1"/>
  <c r="L84" i="31" s="1"/>
  <c r="L94" i="31" s="1"/>
  <c r="L99" i="31" s="1"/>
  <c r="G83" i="31"/>
  <c r="H83" i="31" s="1"/>
  <c r="I83" i="31" s="1"/>
  <c r="J83" i="31" s="1"/>
  <c r="K83" i="31" s="1"/>
  <c r="F78" i="31"/>
  <c r="F109" i="31"/>
  <c r="E78" i="31"/>
  <c r="F82" i="31"/>
  <c r="G82" i="31" s="1"/>
  <c r="H82" i="31" s="1"/>
  <c r="I82" i="31" s="1"/>
  <c r="B26" i="30"/>
  <c r="E65" i="30"/>
  <c r="F69" i="30"/>
  <c r="G69" i="30" s="1"/>
  <c r="H69" i="30" s="1"/>
  <c r="I69" i="30" s="1"/>
  <c r="I55" i="30"/>
  <c r="I57" i="30" s="1"/>
  <c r="K51" i="30"/>
  <c r="M51" i="30"/>
  <c r="L51" i="30"/>
  <c r="J51" i="30"/>
  <c r="I42" i="30"/>
  <c r="G94" i="30"/>
  <c r="G96" i="30" s="1"/>
  <c r="I59" i="30"/>
  <c r="I62" i="30"/>
  <c r="I65" i="30" s="1"/>
  <c r="J73" i="30" s="1"/>
  <c r="K73" i="30" s="1"/>
  <c r="L73" i="30" s="1"/>
  <c r="M73" i="30" s="1"/>
  <c r="N73" i="30" s="1"/>
  <c r="H71" i="30"/>
  <c r="I71" i="30" s="1"/>
  <c r="J71" i="30" s="1"/>
  <c r="K71" i="30" s="1"/>
  <c r="L71" i="30" s="1"/>
  <c r="L81" i="30" s="1"/>
  <c r="L86" i="30" s="1"/>
  <c r="G65" i="30"/>
  <c r="F65" i="30"/>
  <c r="G70" i="30"/>
  <c r="H70" i="30" s="1"/>
  <c r="I70" i="30" s="1"/>
  <c r="J70" i="30" s="1"/>
  <c r="K70" i="30" s="1"/>
  <c r="B26" i="29"/>
  <c r="R53" i="29"/>
  <c r="N53" i="29"/>
  <c r="N52" i="29"/>
  <c r="J42" i="29"/>
  <c r="I46" i="29"/>
  <c r="I48" i="29" s="1"/>
  <c r="I44" i="29"/>
  <c r="I94" i="29" s="1"/>
  <c r="M42" i="29"/>
  <c r="L42" i="29"/>
  <c r="K42" i="29"/>
  <c r="I59" i="29"/>
  <c r="I62" i="29"/>
  <c r="I65" i="29" s="1"/>
  <c r="J73" i="29" s="1"/>
  <c r="K73" i="29" s="1"/>
  <c r="L73" i="29" s="1"/>
  <c r="M73" i="29" s="1"/>
  <c r="N73" i="29" s="1"/>
  <c r="G96" i="29"/>
  <c r="G70" i="29"/>
  <c r="H70" i="29" s="1"/>
  <c r="I70" i="29" s="1"/>
  <c r="J70" i="29" s="1"/>
  <c r="K70" i="29" s="1"/>
  <c r="F65" i="29"/>
  <c r="G65" i="29"/>
  <c r="H71" i="29"/>
  <c r="I71" i="29" s="1"/>
  <c r="J71" i="29" s="1"/>
  <c r="K71" i="29" s="1"/>
  <c r="L71" i="29" s="1"/>
  <c r="L81" i="29" s="1"/>
  <c r="L86" i="29" s="1"/>
  <c r="S52" i="29"/>
  <c r="S56" i="29" s="1"/>
  <c r="S57" i="29" s="1"/>
  <c r="S53" i="29"/>
  <c r="J51" i="29"/>
  <c r="I55" i="29"/>
  <c r="I57" i="29" s="1"/>
  <c r="M51" i="29"/>
  <c r="M55" i="29" s="1"/>
  <c r="M57" i="29" s="1"/>
  <c r="L51" i="29"/>
  <c r="O84" i="29" s="1"/>
  <c r="K51" i="29"/>
  <c r="F107" i="17"/>
  <c r="G107" i="17"/>
  <c r="H107" i="17"/>
  <c r="E107" i="17"/>
  <c r="D107" i="17"/>
  <c r="R52" i="30" l="1"/>
  <c r="R59" i="30" s="1"/>
  <c r="N56" i="30"/>
  <c r="N57" i="30" s="1"/>
  <c r="O52" i="30"/>
  <c r="O56" i="30" s="1"/>
  <c r="O57" i="30" s="1"/>
  <c r="P52" i="30"/>
  <c r="P56" i="30" s="1"/>
  <c r="P57" i="30" s="1"/>
  <c r="K81" i="30"/>
  <c r="K86" i="30" s="1"/>
  <c r="N62" i="30"/>
  <c r="N65" i="30" s="1"/>
  <c r="O78" i="30" s="1"/>
  <c r="P78" i="30" s="1"/>
  <c r="Q78" i="30" s="1"/>
  <c r="R78" i="30" s="1"/>
  <c r="S78" i="30" s="1"/>
  <c r="L76" i="31"/>
  <c r="L78" i="31" s="1"/>
  <c r="M89" i="31" s="1"/>
  <c r="N89" i="31" s="1"/>
  <c r="O89" i="31" s="1"/>
  <c r="P89" i="31" s="1"/>
  <c r="Q89" i="31" s="1"/>
  <c r="Q94" i="31" s="1"/>
  <c r="Q99" i="31" s="1"/>
  <c r="L72" i="31"/>
  <c r="N59" i="30"/>
  <c r="S59" i="30"/>
  <c r="B41" i="31"/>
  <c r="B44" i="31"/>
  <c r="J76" i="31"/>
  <c r="J78" i="31" s="1"/>
  <c r="K87" i="31" s="1"/>
  <c r="L87" i="31" s="1"/>
  <c r="M87" i="31" s="1"/>
  <c r="N87" i="31" s="1"/>
  <c r="O87" i="31" s="1"/>
  <c r="K76" i="31"/>
  <c r="K78" i="31" s="1"/>
  <c r="L88" i="31" s="1"/>
  <c r="M88" i="31" s="1"/>
  <c r="N88" i="31" s="1"/>
  <c r="O88" i="31" s="1"/>
  <c r="P88" i="31" s="1"/>
  <c r="K72" i="31"/>
  <c r="O97" i="31"/>
  <c r="M72" i="31"/>
  <c r="R65" i="31"/>
  <c r="R69" i="31" s="1"/>
  <c r="R70" i="31" s="1"/>
  <c r="K94" i="31"/>
  <c r="K99" i="31" s="1"/>
  <c r="N69" i="31"/>
  <c r="N70" i="31" s="1"/>
  <c r="O65" i="31"/>
  <c r="O69" i="31" s="1"/>
  <c r="O70" i="31" s="1"/>
  <c r="P65" i="31"/>
  <c r="P69" i="31" s="1"/>
  <c r="P70" i="31" s="1"/>
  <c r="N75" i="31"/>
  <c r="N78" i="31" s="1"/>
  <c r="O91" i="31" s="1"/>
  <c r="P91" i="31" s="1"/>
  <c r="Q91" i="31" s="1"/>
  <c r="R91" i="31" s="1"/>
  <c r="S91" i="31" s="1"/>
  <c r="S65" i="31"/>
  <c r="S69" i="31" s="1"/>
  <c r="S70" i="31" s="1"/>
  <c r="S66" i="31"/>
  <c r="N72" i="31"/>
  <c r="K81" i="29"/>
  <c r="K86" i="29" s="1"/>
  <c r="J82" i="31"/>
  <c r="J94" i="31" s="1"/>
  <c r="J99" i="31" s="1"/>
  <c r="I94" i="31"/>
  <c r="I99" i="31" s="1"/>
  <c r="Q70" i="31"/>
  <c r="J55" i="31"/>
  <c r="I59" i="31"/>
  <c r="I61" i="31" s="1"/>
  <c r="I57" i="31"/>
  <c r="I107" i="31" s="1"/>
  <c r="L55" i="31"/>
  <c r="M55" i="31"/>
  <c r="K55" i="31"/>
  <c r="I46" i="30"/>
  <c r="I48" i="30" s="1"/>
  <c r="I44" i="30"/>
  <c r="I94" i="30" s="1"/>
  <c r="L42" i="30"/>
  <c r="K42" i="30"/>
  <c r="M42" i="30"/>
  <c r="J42" i="30"/>
  <c r="P59" i="30"/>
  <c r="J55" i="30"/>
  <c r="J59" i="30"/>
  <c r="L55" i="30"/>
  <c r="L59" i="30"/>
  <c r="J69" i="30"/>
  <c r="J81" i="30" s="1"/>
  <c r="J86" i="30" s="1"/>
  <c r="I81" i="30"/>
  <c r="I86" i="30" s="1"/>
  <c r="Q59" i="30"/>
  <c r="R56" i="30"/>
  <c r="R57" i="30" s="1"/>
  <c r="M55" i="30"/>
  <c r="M57" i="30" s="1"/>
  <c r="O84" i="30"/>
  <c r="M59" i="30"/>
  <c r="Q57" i="30"/>
  <c r="Q63" i="30"/>
  <c r="Q65" i="30" s="1"/>
  <c r="O59" i="30"/>
  <c r="K55" i="30"/>
  <c r="K59" i="30"/>
  <c r="N59" i="29"/>
  <c r="R52" i="29"/>
  <c r="N56" i="29"/>
  <c r="N57" i="29" s="1"/>
  <c r="O52" i="29"/>
  <c r="P52" i="29"/>
  <c r="N62" i="29"/>
  <c r="N65" i="29" s="1"/>
  <c r="O78" i="29" s="1"/>
  <c r="P78" i="29" s="1"/>
  <c r="Q78" i="29" s="1"/>
  <c r="R78" i="29" s="1"/>
  <c r="S78" i="29" s="1"/>
  <c r="Q52" i="29"/>
  <c r="M59" i="29"/>
  <c r="J81" i="29"/>
  <c r="J86" i="29" s="1"/>
  <c r="I81" i="29"/>
  <c r="I86" i="29" s="1"/>
  <c r="I95" i="29" s="1"/>
  <c r="I96" i="29" s="1"/>
  <c r="L46" i="29"/>
  <c r="L48" i="29" s="1"/>
  <c r="L44" i="29"/>
  <c r="M46" i="29"/>
  <c r="M48" i="29" s="1"/>
  <c r="M95" i="29" s="1"/>
  <c r="M44" i="29"/>
  <c r="M94" i="29" s="1"/>
  <c r="K55" i="29"/>
  <c r="K59" i="29"/>
  <c r="J55" i="29"/>
  <c r="J59" i="29"/>
  <c r="K44" i="29"/>
  <c r="K94" i="29" s="1"/>
  <c r="K46" i="29"/>
  <c r="K48" i="29" s="1"/>
  <c r="L55" i="29"/>
  <c r="L59" i="29"/>
  <c r="J46" i="29"/>
  <c r="J48" i="29" s="1"/>
  <c r="J44" i="29"/>
  <c r="J94" i="29" s="1"/>
  <c r="P63" i="30" l="1"/>
  <c r="P65" i="30" s="1"/>
  <c r="Q80" i="30" s="1"/>
  <c r="R80" i="30" s="1"/>
  <c r="S80" i="30" s="1"/>
  <c r="O63" i="30"/>
  <c r="O65" i="30" s="1"/>
  <c r="P79" i="30" s="1"/>
  <c r="Q79" i="30" s="1"/>
  <c r="R79" i="30" s="1"/>
  <c r="S79" i="30" s="1"/>
  <c r="S81" i="30" s="1"/>
  <c r="S86" i="30" s="1"/>
  <c r="P94" i="31"/>
  <c r="P99" i="31" s="1"/>
  <c r="N94" i="31"/>
  <c r="N99" i="31" s="1"/>
  <c r="O94" i="31"/>
  <c r="O99" i="31" s="1"/>
  <c r="Q72" i="31"/>
  <c r="P72" i="31"/>
  <c r="O72" i="31"/>
  <c r="I108" i="31"/>
  <c r="I109" i="31" s="1"/>
  <c r="P76" i="31"/>
  <c r="P78" i="31" s="1"/>
  <c r="Q93" i="31" s="1"/>
  <c r="R93" i="31" s="1"/>
  <c r="S93" i="31" s="1"/>
  <c r="O76" i="31"/>
  <c r="O78" i="31" s="1"/>
  <c r="P92" i="31" s="1"/>
  <c r="Q92" i="31" s="1"/>
  <c r="R92" i="31" s="1"/>
  <c r="S92" i="31" s="1"/>
  <c r="R72" i="31"/>
  <c r="S72" i="31"/>
  <c r="Q76" i="31"/>
  <c r="Q78" i="31" s="1"/>
  <c r="L57" i="31"/>
  <c r="L59" i="31"/>
  <c r="L61" i="31" s="1"/>
  <c r="L108" i="31" s="1"/>
  <c r="J59" i="31"/>
  <c r="J61" i="31" s="1"/>
  <c r="J108" i="31" s="1"/>
  <c r="J57" i="31"/>
  <c r="J107" i="31" s="1"/>
  <c r="K57" i="31"/>
  <c r="K107" i="31" s="1"/>
  <c r="K59" i="31"/>
  <c r="K61" i="31" s="1"/>
  <c r="K108" i="31" s="1"/>
  <c r="M59" i="31"/>
  <c r="M61" i="31" s="1"/>
  <c r="M108" i="31" s="1"/>
  <c r="M57" i="31"/>
  <c r="M107" i="31" s="1"/>
  <c r="I95" i="30"/>
  <c r="I96" i="30" s="1"/>
  <c r="K57" i="30"/>
  <c r="K63" i="30"/>
  <c r="K65" i="30" s="1"/>
  <c r="L75" i="30" s="1"/>
  <c r="M75" i="30" s="1"/>
  <c r="N75" i="30" s="1"/>
  <c r="O75" i="30" s="1"/>
  <c r="P75" i="30" s="1"/>
  <c r="L57" i="30"/>
  <c r="L63" i="30"/>
  <c r="L65" i="30" s="1"/>
  <c r="M76" i="30" s="1"/>
  <c r="N76" i="30" s="1"/>
  <c r="O76" i="30" s="1"/>
  <c r="P76" i="30" s="1"/>
  <c r="Q76" i="30" s="1"/>
  <c r="Q81" i="30" s="1"/>
  <c r="Q86" i="30" s="1"/>
  <c r="J44" i="30"/>
  <c r="J94" i="30" s="1"/>
  <c r="J46" i="30"/>
  <c r="J48" i="30" s="1"/>
  <c r="L46" i="30"/>
  <c r="L48" i="30" s="1"/>
  <c r="L44" i="30"/>
  <c r="J57" i="30"/>
  <c r="J63" i="30"/>
  <c r="J65" i="30" s="1"/>
  <c r="K74" i="30" s="1"/>
  <c r="L74" i="30" s="1"/>
  <c r="M74" i="30" s="1"/>
  <c r="N74" i="30" s="1"/>
  <c r="M44" i="30"/>
  <c r="M94" i="30" s="1"/>
  <c r="M46" i="30"/>
  <c r="M48" i="30" s="1"/>
  <c r="M95" i="30" s="1"/>
  <c r="K44" i="30"/>
  <c r="K94" i="30" s="1"/>
  <c r="K46" i="30"/>
  <c r="K48" i="30" s="1"/>
  <c r="Q56" i="29"/>
  <c r="Q59" i="29"/>
  <c r="P56" i="29"/>
  <c r="P59" i="29"/>
  <c r="O56" i="29"/>
  <c r="O59" i="29"/>
  <c r="R56" i="29"/>
  <c r="R57" i="29" s="1"/>
  <c r="R59" i="29"/>
  <c r="S59" i="29"/>
  <c r="J57" i="29"/>
  <c r="J95" i="29" s="1"/>
  <c r="J96" i="29" s="1"/>
  <c r="J63" i="29"/>
  <c r="J65" i="29" s="1"/>
  <c r="K74" i="29" s="1"/>
  <c r="L74" i="29" s="1"/>
  <c r="M74" i="29" s="1"/>
  <c r="N74" i="29" s="1"/>
  <c r="K57" i="29"/>
  <c r="K95" i="29" s="1"/>
  <c r="K96" i="29" s="1"/>
  <c r="K63" i="29"/>
  <c r="K65" i="29" s="1"/>
  <c r="L75" i="29" s="1"/>
  <c r="M75" i="29" s="1"/>
  <c r="N75" i="29" s="1"/>
  <c r="O75" i="29" s="1"/>
  <c r="P75" i="29" s="1"/>
  <c r="N43" i="29"/>
  <c r="L94" i="29"/>
  <c r="L57" i="29"/>
  <c r="L95" i="29" s="1"/>
  <c r="L63" i="29"/>
  <c r="L65" i="29" s="1"/>
  <c r="M76" i="29" s="1"/>
  <c r="N76" i="29" s="1"/>
  <c r="O76" i="29" s="1"/>
  <c r="P76" i="29" s="1"/>
  <c r="Q76" i="29" s="1"/>
  <c r="Q81" i="29" s="1"/>
  <c r="Q86" i="29" s="1"/>
  <c r="M96" i="29"/>
  <c r="J95" i="30" l="1"/>
  <c r="J96" i="30" s="1"/>
  <c r="K95" i="30"/>
  <c r="L95" i="30"/>
  <c r="J109" i="31"/>
  <c r="S94" i="31"/>
  <c r="S99" i="31" s="1"/>
  <c r="N56" i="31"/>
  <c r="L107" i="31"/>
  <c r="L109" i="31" s="1"/>
  <c r="M109" i="31"/>
  <c r="K109" i="31"/>
  <c r="K96" i="30"/>
  <c r="M96" i="30"/>
  <c r="O74" i="30"/>
  <c r="O81" i="30" s="1"/>
  <c r="O86" i="30" s="1"/>
  <c r="N81" i="30"/>
  <c r="N86" i="30" s="1"/>
  <c r="P81" i="30"/>
  <c r="P86" i="30" s="1"/>
  <c r="L94" i="30"/>
  <c r="N43" i="30"/>
  <c r="P57" i="29"/>
  <c r="P63" i="29"/>
  <c r="P65" i="29" s="1"/>
  <c r="Q80" i="29" s="1"/>
  <c r="R80" i="29" s="1"/>
  <c r="S80" i="29" s="1"/>
  <c r="O57" i="29"/>
  <c r="O63" i="29"/>
  <c r="O65" i="29" s="1"/>
  <c r="P79" i="29" s="1"/>
  <c r="Q79" i="29" s="1"/>
  <c r="R79" i="29" s="1"/>
  <c r="S79" i="29" s="1"/>
  <c r="Q57" i="29"/>
  <c r="Q63" i="29"/>
  <c r="Q65" i="29" s="1"/>
  <c r="P81" i="29"/>
  <c r="P86" i="29" s="1"/>
  <c r="L96" i="29"/>
  <c r="R43" i="29"/>
  <c r="Q43" i="29"/>
  <c r="N47" i="29"/>
  <c r="N48" i="29" s="1"/>
  <c r="P43" i="29"/>
  <c r="O43" i="29"/>
  <c r="N44" i="29"/>
  <c r="N94" i="29" s="1"/>
  <c r="O74" i="29"/>
  <c r="O81" i="29" s="1"/>
  <c r="O86" i="29" s="1"/>
  <c r="N81" i="29"/>
  <c r="N86" i="29" s="1"/>
  <c r="L96" i="30" l="1"/>
  <c r="R56" i="31"/>
  <c r="Q56" i="31"/>
  <c r="P56" i="31"/>
  <c r="O56" i="31"/>
  <c r="N60" i="31"/>
  <c r="N61" i="31" s="1"/>
  <c r="N108" i="31" s="1"/>
  <c r="N57" i="31"/>
  <c r="N107" i="31" s="1"/>
  <c r="Q43" i="30"/>
  <c r="P43" i="30"/>
  <c r="O43" i="30"/>
  <c r="N47" i="30"/>
  <c r="N48" i="30" s="1"/>
  <c r="N95" i="30" s="1"/>
  <c r="N44" i="30"/>
  <c r="N94" i="30" s="1"/>
  <c r="R43" i="30"/>
  <c r="S81" i="29"/>
  <c r="S86" i="29" s="1"/>
  <c r="O44" i="29"/>
  <c r="O94" i="29" s="1"/>
  <c r="O47" i="29"/>
  <c r="O48" i="29" s="1"/>
  <c r="O95" i="29" s="1"/>
  <c r="P47" i="29"/>
  <c r="P48" i="29" s="1"/>
  <c r="P95" i="29" s="1"/>
  <c r="P44" i="29"/>
  <c r="P94" i="29" s="1"/>
  <c r="N95" i="29"/>
  <c r="N96" i="29" s="1"/>
  <c r="Q47" i="29"/>
  <c r="Q48" i="29" s="1"/>
  <c r="Q95" i="29" s="1"/>
  <c r="Q44" i="29"/>
  <c r="R47" i="29"/>
  <c r="R48" i="29" s="1"/>
  <c r="R95" i="29" s="1"/>
  <c r="R44" i="29"/>
  <c r="R94" i="29" s="1"/>
  <c r="N96" i="30" l="1"/>
  <c r="R96" i="29"/>
  <c r="N109" i="31"/>
  <c r="Q60" i="31"/>
  <c r="Q61" i="31" s="1"/>
  <c r="Q108" i="31" s="1"/>
  <c r="Q57" i="31"/>
  <c r="P60" i="31"/>
  <c r="P61" i="31" s="1"/>
  <c r="P108" i="31" s="1"/>
  <c r="P57" i="31"/>
  <c r="P107" i="31" s="1"/>
  <c r="R60" i="31"/>
  <c r="R61" i="31" s="1"/>
  <c r="R108" i="31" s="1"/>
  <c r="R57" i="31"/>
  <c r="R107" i="31" s="1"/>
  <c r="O60" i="31"/>
  <c r="O61" i="31" s="1"/>
  <c r="O108" i="31" s="1"/>
  <c r="O57" i="31"/>
  <c r="O107" i="31" s="1"/>
  <c r="R44" i="30"/>
  <c r="R94" i="30" s="1"/>
  <c r="R47" i="30"/>
  <c r="R48" i="30" s="1"/>
  <c r="R95" i="30" s="1"/>
  <c r="P47" i="30"/>
  <c r="P48" i="30" s="1"/>
  <c r="P95" i="30" s="1"/>
  <c r="P44" i="30"/>
  <c r="P94" i="30" s="1"/>
  <c r="Q47" i="30"/>
  <c r="Q48" i="30" s="1"/>
  <c r="Q95" i="30" s="1"/>
  <c r="Q44" i="30"/>
  <c r="O47" i="30"/>
  <c r="O48" i="30" s="1"/>
  <c r="O95" i="30" s="1"/>
  <c r="O44" i="30"/>
  <c r="O94" i="30" s="1"/>
  <c r="O96" i="29"/>
  <c r="Q94" i="29"/>
  <c r="Q96" i="29" s="1"/>
  <c r="S43" i="29"/>
  <c r="P96" i="29"/>
  <c r="O96" i="30" l="1"/>
  <c r="O109" i="31"/>
  <c r="R109" i="31"/>
  <c r="Q107" i="31"/>
  <c r="Q109" i="31" s="1"/>
  <c r="S56" i="31"/>
  <c r="P109" i="31"/>
  <c r="R96" i="30"/>
  <c r="Q94" i="30"/>
  <c r="Q96" i="30" s="1"/>
  <c r="S43" i="30"/>
  <c r="P96" i="30"/>
  <c r="S44" i="29"/>
  <c r="S94" i="29" s="1"/>
  <c r="S47" i="29"/>
  <c r="S48" i="29" s="1"/>
  <c r="S95" i="29" s="1"/>
  <c r="S57" i="31" l="1"/>
  <c r="S107" i="31" s="1"/>
  <c r="S60" i="31"/>
  <c r="S61" i="31" s="1"/>
  <c r="S108" i="31" s="1"/>
  <c r="S44" i="30"/>
  <c r="S94" i="30" s="1"/>
  <c r="S47" i="30"/>
  <c r="S48" i="30" s="1"/>
  <c r="S95" i="30" s="1"/>
  <c r="S96" i="29"/>
  <c r="B99" i="29" s="1"/>
  <c r="S96" i="30" l="1"/>
  <c r="B99" i="30" s="1"/>
  <c r="B100" i="30" s="1"/>
  <c r="S109" i="31"/>
  <c r="B112" i="31" s="1"/>
  <c r="B30" i="29"/>
  <c r="B100" i="29"/>
  <c r="B30" i="30" l="1"/>
  <c r="B39" i="31"/>
  <c r="B113" i="31"/>
  <c r="B43" i="31" s="1"/>
  <c r="S6" i="17" l="1"/>
  <c r="O6" i="17"/>
  <c r="P6" i="17"/>
  <c r="Q6" i="17"/>
  <c r="R6" i="17"/>
  <c r="N6" i="17"/>
  <c r="J6" i="17"/>
  <c r="K6" i="17"/>
  <c r="L6" i="17"/>
  <c r="M6" i="17"/>
  <c r="I6" i="17"/>
  <c r="E53" i="17" l="1"/>
  <c r="H108" i="17" l="1"/>
  <c r="G108" i="17"/>
  <c r="F108" i="17"/>
  <c r="E108" i="17"/>
  <c r="D108" i="17"/>
  <c r="H86" i="17"/>
  <c r="G86" i="17"/>
  <c r="F86" i="17"/>
  <c r="E86" i="17"/>
  <c r="D86" i="17"/>
  <c r="S65" i="17"/>
  <c r="R65" i="17"/>
  <c r="M65" i="17"/>
  <c r="H65" i="17"/>
  <c r="I72" i="17" s="1"/>
  <c r="H53" i="17"/>
  <c r="G53" i="17"/>
  <c r="F53" i="17"/>
  <c r="D53" i="17"/>
  <c r="H50" i="17"/>
  <c r="H54" i="17" s="1"/>
  <c r="H57" i="17" s="1"/>
  <c r="G50" i="17"/>
  <c r="F50" i="17"/>
  <c r="F54" i="17" s="1"/>
  <c r="F57" i="17" s="1"/>
  <c r="E50" i="17"/>
  <c r="E54" i="17" s="1"/>
  <c r="D50" i="17"/>
  <c r="H41" i="17"/>
  <c r="H45" i="17" s="1"/>
  <c r="H48" i="17" s="1"/>
  <c r="G41" i="17"/>
  <c r="F41" i="17"/>
  <c r="E41" i="17"/>
  <c r="D41" i="17"/>
  <c r="M53" i="17" l="1"/>
  <c r="L53" i="17"/>
  <c r="N53" i="17" s="1"/>
  <c r="K53" i="17"/>
  <c r="J53" i="17"/>
  <c r="I53" i="17"/>
  <c r="H95" i="17"/>
  <c r="J84" i="17"/>
  <c r="N77" i="17"/>
  <c r="O77" i="17" s="1"/>
  <c r="P77" i="17" s="1"/>
  <c r="Q77" i="17" s="1"/>
  <c r="R77" i="17" s="1"/>
  <c r="R81" i="17" s="1"/>
  <c r="R86" i="17" s="1"/>
  <c r="H44" i="17"/>
  <c r="H94" i="17" s="1"/>
  <c r="G44" i="17"/>
  <c r="I42" i="17" s="1"/>
  <c r="I44" i="17" s="1"/>
  <c r="G45" i="17"/>
  <c r="G48" i="17" s="1"/>
  <c r="G54" i="17"/>
  <c r="G57" i="17" s="1"/>
  <c r="H59" i="17"/>
  <c r="J72" i="17" s="1"/>
  <c r="K72" i="17" s="1"/>
  <c r="L72" i="17" s="1"/>
  <c r="M72" i="17" s="1"/>
  <c r="M81" i="17" s="1"/>
  <c r="M86" i="17" s="1"/>
  <c r="F44" i="17"/>
  <c r="F94" i="17" s="1"/>
  <c r="F45" i="17"/>
  <c r="F48" i="17" s="1"/>
  <c r="F95" i="17" s="1"/>
  <c r="E44" i="17"/>
  <c r="E94" i="17" s="1"/>
  <c r="E45" i="17"/>
  <c r="E48" i="17" s="1"/>
  <c r="D54" i="17"/>
  <c r="D57" i="17" s="1"/>
  <c r="D59" i="17"/>
  <c r="E59" i="17"/>
  <c r="D45" i="17"/>
  <c r="D48" i="17" s="1"/>
  <c r="D95" i="17" s="1"/>
  <c r="G59" i="17"/>
  <c r="F59" i="17"/>
  <c r="F109" i="17"/>
  <c r="F110" i="17" s="1"/>
  <c r="I51" i="17"/>
  <c r="F63" i="17"/>
  <c r="E109" i="17"/>
  <c r="E110" i="17" s="1"/>
  <c r="D6" i="17"/>
  <c r="D109" i="17"/>
  <c r="D110" i="17" s="1"/>
  <c r="G6" i="17"/>
  <c r="F6" i="17"/>
  <c r="E6" i="17"/>
  <c r="H109" i="17"/>
  <c r="H110" i="17" s="1"/>
  <c r="H6" i="17"/>
  <c r="G109" i="17"/>
  <c r="G110" i="17" s="1"/>
  <c r="E57" i="17"/>
  <c r="D44" i="17"/>
  <c r="D94" i="17" s="1"/>
  <c r="G95" i="17" l="1"/>
  <c r="B22" i="17"/>
  <c r="B98" i="17"/>
  <c r="B21" i="17" s="1"/>
  <c r="E95" i="17"/>
  <c r="E96" i="17" s="1"/>
  <c r="D62" i="17"/>
  <c r="D65" i="17" s="1"/>
  <c r="E68" i="17" s="1"/>
  <c r="F68" i="17" s="1"/>
  <c r="G68" i="17" s="1"/>
  <c r="H68" i="17" s="1"/>
  <c r="I68" i="17" s="1"/>
  <c r="G63" i="17"/>
  <c r="G65" i="17" s="1"/>
  <c r="H96" i="17"/>
  <c r="E63" i="17"/>
  <c r="F69" i="17" s="1"/>
  <c r="G69" i="17" s="1"/>
  <c r="H69" i="17" s="1"/>
  <c r="I69" i="17" s="1"/>
  <c r="D96" i="17"/>
  <c r="G94" i="17"/>
  <c r="M51" i="17"/>
  <c r="I59" i="17"/>
  <c r="F96" i="17"/>
  <c r="L42" i="17"/>
  <c r="M42" i="17"/>
  <c r="K42" i="17"/>
  <c r="J42" i="17"/>
  <c r="I46" i="17"/>
  <c r="I48" i="17" s="1"/>
  <c r="J51" i="17"/>
  <c r="I55" i="17"/>
  <c r="I57" i="17" s="1"/>
  <c r="K51" i="17"/>
  <c r="I94" i="17"/>
  <c r="L51" i="17"/>
  <c r="N52" i="17"/>
  <c r="O53" i="17"/>
  <c r="R53" i="17"/>
  <c r="Q53" i="17"/>
  <c r="S53" i="17" s="1"/>
  <c r="P53" i="17"/>
  <c r="I62" i="17"/>
  <c r="I65" i="17" s="1"/>
  <c r="J73" i="17" s="1"/>
  <c r="K73" i="17" s="1"/>
  <c r="L73" i="17" s="1"/>
  <c r="M73" i="17" s="1"/>
  <c r="N73" i="17" s="1"/>
  <c r="B111" i="17"/>
  <c r="B112" i="17" s="1"/>
  <c r="B31" i="17" s="1"/>
  <c r="F65" i="17"/>
  <c r="G70" i="17"/>
  <c r="H70" i="17" s="1"/>
  <c r="I70" i="17" s="1"/>
  <c r="J70" i="17" s="1"/>
  <c r="K70" i="17" s="1"/>
  <c r="O84" i="17" l="1"/>
  <c r="E65" i="17"/>
  <c r="H71" i="17"/>
  <c r="I71" i="17" s="1"/>
  <c r="J71" i="17" s="1"/>
  <c r="K71" i="17" s="1"/>
  <c r="L71" i="17" s="1"/>
  <c r="L81" i="17" s="1"/>
  <c r="L86" i="17" s="1"/>
  <c r="G96" i="17"/>
  <c r="N59" i="17"/>
  <c r="K55" i="17"/>
  <c r="K57" i="17" s="1"/>
  <c r="K59" i="17"/>
  <c r="J55" i="17"/>
  <c r="J57" i="17" s="1"/>
  <c r="J59" i="17"/>
  <c r="L55" i="17"/>
  <c r="L57" i="17" s="1"/>
  <c r="L59" i="17"/>
  <c r="M55" i="17"/>
  <c r="M57" i="17" s="1"/>
  <c r="M59" i="17"/>
  <c r="J44" i="17"/>
  <c r="J94" i="17" s="1"/>
  <c r="J46" i="17"/>
  <c r="J48" i="17" s="1"/>
  <c r="L46" i="17"/>
  <c r="L48" i="17" s="1"/>
  <c r="L44" i="17"/>
  <c r="K46" i="17"/>
  <c r="K48" i="17" s="1"/>
  <c r="K44" i="17"/>
  <c r="K94" i="17" s="1"/>
  <c r="M44" i="17"/>
  <c r="M94" i="17" s="1"/>
  <c r="M46" i="17"/>
  <c r="M48" i="17" s="1"/>
  <c r="M95" i="17" s="1"/>
  <c r="N56" i="17"/>
  <c r="N57" i="17" s="1"/>
  <c r="R52" i="17"/>
  <c r="P52" i="17"/>
  <c r="O52" i="17"/>
  <c r="Q52" i="17"/>
  <c r="N62" i="17"/>
  <c r="N65" i="17" s="1"/>
  <c r="O78" i="17" s="1"/>
  <c r="P78" i="17" s="1"/>
  <c r="Q78" i="17" s="1"/>
  <c r="R78" i="17" s="1"/>
  <c r="S78" i="17" s="1"/>
  <c r="S52" i="17"/>
  <c r="J69" i="17"/>
  <c r="J81" i="17" s="1"/>
  <c r="K81" i="17" l="1"/>
  <c r="K86" i="17" s="1"/>
  <c r="L95" i="17"/>
  <c r="K95" i="17"/>
  <c r="I81" i="17"/>
  <c r="I86" i="17" s="1"/>
  <c r="I95" i="17" s="1"/>
  <c r="M96" i="17"/>
  <c r="J63" i="17"/>
  <c r="J65" i="17" s="1"/>
  <c r="K74" i="17" s="1"/>
  <c r="L74" i="17" s="1"/>
  <c r="M74" i="17" s="1"/>
  <c r="N74" i="17" s="1"/>
  <c r="O74" i="17" s="1"/>
  <c r="O56" i="17"/>
  <c r="O57" i="17" s="1"/>
  <c r="O59" i="17"/>
  <c r="K63" i="17"/>
  <c r="K65" i="17" s="1"/>
  <c r="L75" i="17" s="1"/>
  <c r="M75" i="17" s="1"/>
  <c r="N75" i="17" s="1"/>
  <c r="O75" i="17" s="1"/>
  <c r="P75" i="17" s="1"/>
  <c r="R56" i="17"/>
  <c r="R57" i="17" s="1"/>
  <c r="R59" i="17"/>
  <c r="Q56" i="17"/>
  <c r="Q57" i="17" s="1"/>
  <c r="Q59" i="17"/>
  <c r="P56" i="17"/>
  <c r="P57" i="17" s="1"/>
  <c r="P59" i="17"/>
  <c r="S56" i="17"/>
  <c r="S57" i="17" s="1"/>
  <c r="S59" i="17"/>
  <c r="L63" i="17"/>
  <c r="L65" i="17" s="1"/>
  <c r="M76" i="17" s="1"/>
  <c r="N76" i="17" s="1"/>
  <c r="O76" i="17" s="1"/>
  <c r="P76" i="17" s="1"/>
  <c r="Q76" i="17" s="1"/>
  <c r="Q81" i="17" s="1"/>
  <c r="Q86" i="17" s="1"/>
  <c r="N43" i="17"/>
  <c r="L94" i="17"/>
  <c r="K96" i="17"/>
  <c r="J86" i="17"/>
  <c r="J95" i="17" s="1"/>
  <c r="J96" i="17" s="1"/>
  <c r="O63" i="17" l="1"/>
  <c r="O65" i="17" s="1"/>
  <c r="P79" i="17" s="1"/>
  <c r="Q79" i="17" s="1"/>
  <c r="R79" i="17" s="1"/>
  <c r="S79" i="17" s="1"/>
  <c r="I96" i="17"/>
  <c r="P63" i="17"/>
  <c r="P65" i="17" s="1"/>
  <c r="Q80" i="17" s="1"/>
  <c r="R80" i="17" s="1"/>
  <c r="S80" i="17" s="1"/>
  <c r="P81" i="17"/>
  <c r="P86" i="17" s="1"/>
  <c r="Q63" i="17"/>
  <c r="Q65" i="17" s="1"/>
  <c r="O81" i="17"/>
  <c r="O86" i="17" s="1"/>
  <c r="N81" i="17"/>
  <c r="N86" i="17" s="1"/>
  <c r="L96" i="17"/>
  <c r="R43" i="17"/>
  <c r="P43" i="17"/>
  <c r="N47" i="17"/>
  <c r="N48" i="17" s="1"/>
  <c r="Q43" i="17"/>
  <c r="O43" i="17"/>
  <c r="N44" i="17"/>
  <c r="N94" i="17" s="1"/>
  <c r="N95" i="17" l="1"/>
  <c r="N96" i="17" s="1"/>
  <c r="S81" i="17"/>
  <c r="S86" i="17" s="1"/>
  <c r="P44" i="17"/>
  <c r="P94" i="17" s="1"/>
  <c r="P47" i="17"/>
  <c r="P48" i="17" s="1"/>
  <c r="P95" i="17" s="1"/>
  <c r="O47" i="17"/>
  <c r="O48" i="17" s="1"/>
  <c r="O95" i="17" s="1"/>
  <c r="O44" i="17"/>
  <c r="O94" i="17" s="1"/>
  <c r="Q47" i="17"/>
  <c r="Q48" i="17" s="1"/>
  <c r="Q95" i="17" s="1"/>
  <c r="Q44" i="17"/>
  <c r="R47" i="17"/>
  <c r="R48" i="17" s="1"/>
  <c r="R95" i="17" s="1"/>
  <c r="R44" i="17"/>
  <c r="R94" i="17" s="1"/>
  <c r="P96" i="17" l="1"/>
  <c r="R96" i="17"/>
  <c r="S43" i="17"/>
  <c r="Q94" i="17"/>
  <c r="O96" i="17"/>
  <c r="Q96" i="17" l="1"/>
  <c r="S47" i="17"/>
  <c r="S48" i="17" s="1"/>
  <c r="S95" i="17" s="1"/>
  <c r="S44" i="17"/>
  <c r="S94" i="17" s="1"/>
  <c r="B26" i="17" l="1"/>
  <c r="S96" i="17"/>
  <c r="B99" i="17" s="1"/>
  <c r="B100" i="17" l="1"/>
  <c r="B30"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tc={AB6EDD2B-5835-44EB-B329-49BE3A123D13}</author>
  </authors>
  <commentList>
    <comment ref="A106" authorId="0" shapeId="0" xr:uid="{AB6EDD2B-5835-44EB-B329-49BE3A123D13}">
      <text>
        <t>[Threaded comment]
Your version of Excel allows you to read this threaded comment; however, any edits to it will get removed if the file is opened in a newer version of Excel. Learn more: https://go.microsoft.com/fwlink/?linkid=870924
Comment:
    Mid-year commissioning assumption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tc={C091C2F6-0CC7-410F-84B7-656D9EC588A6}</author>
  </authors>
  <commentList>
    <comment ref="A106" authorId="0" shapeId="0" xr:uid="{C091C2F6-0CC7-410F-84B7-656D9EC588A6}">
      <text>
        <t>[Threaded comment]
Your version of Excel allows you to read this threaded comment; however, any edits to it will get removed if the file is opened in a newer version of Excel. Learn more: https://go.microsoft.com/fwlink/?linkid=870924
Comment:
    Mid-year commissioning assumption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tc={56A15DCC-F523-4318-A0B9-BF37326DA72D}</author>
  </authors>
  <commentList>
    <comment ref="A106" authorId="0" shapeId="0" xr:uid="{56A15DCC-F523-4318-A0B9-BF37326DA72D}">
      <text>
        <t>[Threaded comment]
Your version of Excel allows you to read this threaded comment; however, any edits to it will get removed if the file is opened in a newer version of Excel. Learn more: https://go.microsoft.com/fwlink/?linkid=870924
Comment:
    Mid-year commissioning assumption</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tc={8A9DB630-80B3-46F8-9C8E-5DDA70561DB4}</author>
    <author>tc={68C212D5-5283-4A8F-8530-746BC44DA9E8}</author>
  </authors>
  <commentList>
    <comment ref="B30" authorId="0" shapeId="0" xr:uid="{8A9DB630-80B3-46F8-9C8E-5DDA70561DB4}">
      <text>
        <t>[Threaded comment]
Your version of Excel allows you to read this threaded comment; however, any edits to it will get removed if the file is opened in a newer version of Excel. Learn more: https://go.microsoft.com/fwlink/?linkid=870924
Comment:
    This is the midpoint WACC from the DPP3 EDB WACC determination</t>
      </text>
    </comment>
    <comment ref="A119" authorId="1" shapeId="0" xr:uid="{68C212D5-5283-4A8F-8530-746BC44DA9E8}">
      <text>
        <t>[Threaded comment]
Your version of Excel allows you to read this threaded comment; however, any edits to it will get removed if the file is opened in a newer version of Excel. Learn more: https://go.microsoft.com/fwlink/?linkid=870924
Comment:
    Mid-year commissioning assumption</t>
      </text>
    </comment>
  </commentList>
</comments>
</file>

<file path=xl/sharedStrings.xml><?xml version="1.0" encoding="utf-8"?>
<sst xmlns="http://schemas.openxmlformats.org/spreadsheetml/2006/main" count="505" uniqueCount="145">
  <si>
    <t>Electricity Distribution Business</t>
  </si>
  <si>
    <t>IRIS Equivalence Model</t>
  </si>
  <si>
    <t>Final version</t>
  </si>
  <si>
    <t>Version 1.0.   21 November 2022</t>
  </si>
  <si>
    <t>Description and Status</t>
  </si>
  <si>
    <t>General Description</t>
  </si>
  <si>
    <t>This model aims to assess the equivalence of savings in opex, and capex, under the incremental rolling incentive scheme (IRIS) for EDBs subject to the DPP.</t>
  </si>
  <si>
    <t xml:space="preserve">We have issued an explanatory memo alongside this model.  Users are encouraged to refer to the "IRIS equivalence staff discussion paper" when applying this model. </t>
  </si>
  <si>
    <t>The model and paper provide an example of the calculation under three scenarios, as well as a sheet for EDBs to enter their own expenditure profiles/WACCs and assess the incentive amounts from opex and capex solutions with equivalent NPVs</t>
  </si>
  <si>
    <t>Scenario 1</t>
  </si>
  <si>
    <t>This sheet provides an example of the calculations for a $100 overspend in opex and capex in year 2 of DPP3</t>
  </si>
  <si>
    <t>We use the 67th percentile WACC applying for DPP3 as the default discount rate, however, this can be changed for different periods to assess the impact on incentive amounts</t>
  </si>
  <si>
    <t>Scenario 2</t>
  </si>
  <si>
    <t>This sheet provides an example of the calculations for 10 years of a $100 overspend in opex from year 1 of DPP3, vs a one-off $825 overspend in capex (i.e., both solutions have the same NPV)</t>
  </si>
  <si>
    <t>Scenario 3</t>
  </si>
  <si>
    <t>This sheet provides an example of the calculations for a $100 overspend in opex and capex in year 2 of DPP3 where the supplier's actual cost of capital is the midpoint vanilla WACC</t>
  </si>
  <si>
    <t>We use the midpoint WACC applying for DPP3 as the default discount rate, however, this can be changed for different periods to assess the impact on incentive amounts</t>
  </si>
  <si>
    <t>Guidance</t>
  </si>
  <si>
    <t>In the sheets 'Sheet for EDBs (expenditure)', EDBs can input their own values for opex and capex.</t>
  </si>
  <si>
    <t>The cells where EDBs can enter their own inputs are highlighted light orange.</t>
  </si>
  <si>
    <t>- Opex and capex allowances and expenditure should be entered as positive numbers;</t>
  </si>
  <si>
    <t>- Savings should be entered as positive numbers, and overspends should be entered as negative numbers;</t>
  </si>
  <si>
    <t>- Permanent savings refers to a saving which will persist into the future (e.g, a new process which reduces opex), whereas temporary savings refer to one-off savings. Permanent savings should be entered only once, in the year they are initially made.</t>
  </si>
  <si>
    <t>A summary of the results is provided under the 'Summary of results' section.</t>
  </si>
  <si>
    <t>Assumptions</t>
  </si>
  <si>
    <t>For years after the first regulatory period, allowances are set equal to the actual opex in the fourth year of the preceding regulatory period.</t>
  </si>
  <si>
    <t>The rationale for this assumption is that price paths are set in advance of the period they apply for, and data in the fifth year of the current price path is typically not available at that point.</t>
  </si>
  <si>
    <t>Opex allowances usually reflect past levels of opex, and are therefore set equal to the actual expenditure for what would be the most recently available data at the point of setting the price path.</t>
  </si>
  <si>
    <t>For capex, it is assumed that assets will be commissioned throughout the year. The present value factor to be applied when calculating the IRIS amounts is therefore treated as the mid-point of the year.</t>
  </si>
  <si>
    <t>Inputs that are common across scenarios</t>
  </si>
  <si>
    <t>DPP3 Y1</t>
  </si>
  <si>
    <t>DPP3 Y2</t>
  </si>
  <si>
    <t>DPP3 Y3</t>
  </si>
  <si>
    <t>DPP3 Y4</t>
  </si>
  <si>
    <t>DPP3 Y5</t>
  </si>
  <si>
    <t>DPP4 Y1</t>
  </si>
  <si>
    <t>DPP4 Y2</t>
  </si>
  <si>
    <t>DPP4 Y3</t>
  </si>
  <si>
    <t>DPP4 Y4</t>
  </si>
  <si>
    <t>DPP4 Y5</t>
  </si>
  <si>
    <t>DPP5 Y1</t>
  </si>
  <si>
    <t>DPP5 Y2</t>
  </si>
  <si>
    <t>DPP5 Y3</t>
  </si>
  <si>
    <t>DPP5 Y4</t>
  </si>
  <si>
    <t>DPP5 Y5</t>
  </si>
  <si>
    <t>DPP6 Y1</t>
  </si>
  <si>
    <t>WACC</t>
  </si>
  <si>
    <t>Year for discount calculation</t>
  </si>
  <si>
    <t>Discount factor (end of 2021)</t>
  </si>
  <si>
    <t>Inputs from EDBs</t>
  </si>
  <si>
    <t>Opex</t>
  </si>
  <si>
    <t>Forecast opex (regulatory period 1)</t>
  </si>
  <si>
    <t>Permanent savings / (overspend)</t>
  </si>
  <si>
    <t>Temporary savings / (overspend)</t>
  </si>
  <si>
    <t>Capex</t>
  </si>
  <si>
    <t>Allowance</t>
  </si>
  <si>
    <t>Actual assets commissioned</t>
  </si>
  <si>
    <t>Savings / (overspend)</t>
  </si>
  <si>
    <t>NPV of total savings / (overspend)</t>
  </si>
  <si>
    <t>NPV as at 2021</t>
  </si>
  <si>
    <t>Opex incremental cash-flows</t>
  </si>
  <si>
    <t>Capex incremental cash-flows</t>
  </si>
  <si>
    <t>Check - Are the two scenarios' incremental cash-flows NPV equivalent?</t>
  </si>
  <si>
    <t>Are they equivalent?</t>
  </si>
  <si>
    <t>Summary of results</t>
  </si>
  <si>
    <t>Opex incentive amounts</t>
  </si>
  <si>
    <t>Capex incentive amounts</t>
  </si>
  <si>
    <t xml:space="preserve"> </t>
  </si>
  <si>
    <t>Calculations</t>
  </si>
  <si>
    <t>DPP3</t>
  </si>
  <si>
    <t>DPP4</t>
  </si>
  <si>
    <t>DPP5</t>
  </si>
  <si>
    <t>DPP6</t>
  </si>
  <si>
    <t>No saving or overspend</t>
  </si>
  <si>
    <t>Forecast opex in 1st regulatory period (no saving or overspend)</t>
  </si>
  <si>
    <t>Forecast opex in 2nd regulatory period (no saving or overspend)</t>
  </si>
  <si>
    <t>Forecast opex in subsequent regulatory periods (no saving or overspend)</t>
  </si>
  <si>
    <t>Actual opex (no saving or overspend)</t>
  </si>
  <si>
    <t>Revenue allowed in 1st regulatory period (no saving or overspend)</t>
  </si>
  <si>
    <t>Revenue allowed in 2nd regulatory period (no saving or overspend)</t>
  </si>
  <si>
    <t>Revenue allowed in subsequent regulatory periods (no saving or overspend)</t>
  </si>
  <si>
    <t>Revenue allowed based on forecast opex (no saving or overspend)</t>
  </si>
  <si>
    <t>With saving or overspend</t>
  </si>
  <si>
    <t>Forecast opex in 1st regulatory period (with saving or overspend)</t>
  </si>
  <si>
    <t>Forecast opex in 2nd regulatory period (with saving or overspend)</t>
  </si>
  <si>
    <t>Forecast opex in subsequent regulatory periods (with saving or overspend)</t>
  </si>
  <si>
    <t>Actual opex (with saving or overspend)</t>
  </si>
  <si>
    <t>Revenue allowed in 1st regulatory period (with saving or overspend)</t>
  </si>
  <si>
    <t>Revenue allowed in 2nd regulatory period (with saving or overspend)</t>
  </si>
  <si>
    <t>Revenue allowed in subsequent regulatory periods (with saving or overspend)</t>
  </si>
  <si>
    <t>Revenue allowed based on forecast opex (with saving or overspend)</t>
  </si>
  <si>
    <t>Incremental change in opex</t>
  </si>
  <si>
    <t>Carry forward terms</t>
  </si>
  <si>
    <t>Amount carried forward in the first disclosure year (cl 3.3.3(2))</t>
  </si>
  <si>
    <t>Amount carried forward in all but the first or last disclosure years (cl 3.3.3(3))</t>
  </si>
  <si>
    <t>Amount carried forward in the last disclosure year (cl 3.3.3(4))</t>
  </si>
  <si>
    <t>Annual incremental changes</t>
  </si>
  <si>
    <r>
      <t xml:space="preserve">Amounts carried forward </t>
    </r>
    <r>
      <rPr>
        <b/>
        <sz val="10"/>
        <color theme="1"/>
        <rFont val="Calibri"/>
        <family val="2"/>
      </rPr>
      <t>(cl 3.3.3(1))</t>
    </r>
  </si>
  <si>
    <t>Amount carried forward from year 1</t>
  </si>
  <si>
    <t>Amount carried forward from year 2</t>
  </si>
  <si>
    <t>Amount carried forward from year 3</t>
  </si>
  <si>
    <t>Amount carried forward from year 4</t>
  </si>
  <si>
    <t>Amount carried forward from year 5</t>
  </si>
  <si>
    <t>Amount carried forward from year 6</t>
  </si>
  <si>
    <t>Amount carried forward from year 7</t>
  </si>
  <si>
    <t>Amount carried forward from year 8</t>
  </si>
  <si>
    <t>Amount carried forward from year 9</t>
  </si>
  <si>
    <t>Amount carried forward from year 10</t>
  </si>
  <si>
    <t>Amount carried forward from year 11</t>
  </si>
  <si>
    <t>Amount carried forward from year 12</t>
  </si>
  <si>
    <t>Amount carried forward from year 13</t>
  </si>
  <si>
    <t>Amounts carried forward to opex incentive amount (cl 3.3.2(2)(a))</t>
  </si>
  <si>
    <t>Equivalent adjustment terms carried forward</t>
  </si>
  <si>
    <t>Equivalent of base year adjustment term</t>
  </si>
  <si>
    <t>Opex incentive amount</t>
  </si>
  <si>
    <t>Calculation of total savings</t>
  </si>
  <si>
    <t>Savings from permanent efficiencies</t>
  </si>
  <si>
    <t>Savings from temporary efficiencies</t>
  </si>
  <si>
    <t>Total savings</t>
  </si>
  <si>
    <t>Effects</t>
  </si>
  <si>
    <t>Saving in opex</t>
  </si>
  <si>
    <t>Impact on consumers through (higher) / lower prices</t>
  </si>
  <si>
    <t>Impact on suppliers through higher / (lower) cash-flows</t>
  </si>
  <si>
    <t>NPV of savings</t>
  </si>
  <si>
    <t>NPV of saving to the supplier</t>
  </si>
  <si>
    <t>Sharing factor for the supplier</t>
  </si>
  <si>
    <t>Retention factor</t>
  </si>
  <si>
    <t>67th percentile vanilla WACC for DPP3</t>
  </si>
  <si>
    <t>Years left in the regulatory period plus 0.5</t>
  </si>
  <si>
    <t>PV factor to the end of reg period</t>
  </si>
  <si>
    <t>Savings</t>
  </si>
  <si>
    <t>PV of savings (as at end of reg period)</t>
  </si>
  <si>
    <t>Retention adjustment</t>
  </si>
  <si>
    <t>Total retention adjustment</t>
  </si>
  <si>
    <t>Capex retention adjustment (PV 2021)</t>
  </si>
  <si>
    <t>Impact of WACC uplift</t>
  </si>
  <si>
    <t>Midpoint vanilla WACC</t>
  </si>
  <si>
    <t>67th percentile vanilla WACC</t>
  </si>
  <si>
    <t>Assumed life of asset (years)</t>
  </si>
  <si>
    <t>WACC uplift margin</t>
  </si>
  <si>
    <t>Benefit of capex solution</t>
  </si>
  <si>
    <t>Series of benefits</t>
  </si>
  <si>
    <t xml:space="preserve">  Capex incentive amounts (including benefit of WACC uplift)</t>
  </si>
  <si>
    <t>Opex retention of under/overspend</t>
  </si>
  <si>
    <t>Capex retention of under/overspend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</si>
</sst>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0_-;\-* #,##0_-;_-* &quot;-&quot;??_-;_-@_-"/>
    <numFmt numFmtId="166" formatCode="_(* #,##0_);_(* \(#,##0\);_(* &quot;–&quot;???_);_(* @_)"/>
    <numFmt numFmtId="167" formatCode="_(* #,##0.00_);_(* \(#,##0.00\);_(* &quot;–&quot;???_);_(* @_)"/>
    <numFmt numFmtId="168" formatCode="_(* #,##0.0_);_(* \(#,##0.0\);_(* &quot;–&quot;???_);_(* @_)"/>
    <numFmt numFmtId="169" formatCode="0.0%"/>
    <numFmt numFmtId="170" formatCode="#,##0;[Red]\-#,##0;\-"/>
    <numFmt numFmtId="171" formatCode="0.0000"/>
    <numFmt numFmtId="172" formatCode="_(&quot;$&quot;* #,##0.00_);_(&quot;$&quot;* \(#,##0.00\);_(&quot;$&quot;* &quot;-&quot;??_);_(@_)"/>
    <numFmt numFmtId="173" formatCode="0.0"/>
  </numFmts>
  <fonts count="24" x14ac:knownFonts="1">
    <font>
      <sz val="11"/>
      <color theme="1"/>
      <name val="Calibri"/>
      <family val="2"/>
      <scheme val="minor"/>
    </font>
    <font>
      <b/>
      <sz val="11"/>
      <color theme="1"/>
      <name val="Calibri"/>
      <family val="2"/>
      <scheme val="minor"/>
    </font>
    <font>
      <sz val="11"/>
      <color theme="1"/>
      <name val="Calibri"/>
      <family val="2"/>
      <scheme val="minor"/>
    </font>
    <font>
      <b/>
      <sz val="10"/>
      <name val="Calibri"/>
      <family val="4"/>
      <scheme val="minor"/>
    </font>
    <font>
      <sz val="11"/>
      <name val="Calibri"/>
      <family val="2"/>
      <scheme val="minor"/>
    </font>
    <font>
      <b/>
      <sz val="20"/>
      <color rgb="FFC00000"/>
      <name val="Calibri"/>
      <family val="2"/>
      <scheme val="minor"/>
    </font>
    <font>
      <b/>
      <sz val="18"/>
      <name val="Calibri"/>
      <family val="2"/>
      <scheme val="minor"/>
    </font>
    <font>
      <b/>
      <sz val="14"/>
      <name val="Calibri"/>
      <family val="2"/>
      <scheme val="minor"/>
    </font>
    <font>
      <sz val="11"/>
      <color rgb="FFC00000"/>
      <name val="Calibri"/>
      <family val="2"/>
      <scheme val="minor"/>
    </font>
    <font>
      <b/>
      <sz val="14"/>
      <color theme="1"/>
      <name val="Calibri"/>
      <family val="2"/>
      <scheme val="minor"/>
    </font>
    <font>
      <b/>
      <sz val="12"/>
      <name val="Calibri"/>
      <family val="4"/>
      <scheme val="minor"/>
    </font>
    <font>
      <sz val="10"/>
      <color theme="1"/>
      <name val="Calibri"/>
      <family val="2"/>
      <scheme val="minor"/>
    </font>
    <font>
      <b/>
      <sz val="10"/>
      <color theme="1"/>
      <name val="Calibri"/>
      <family val="2"/>
      <scheme val="minor"/>
    </font>
    <font>
      <b/>
      <sz val="10"/>
      <color theme="1"/>
      <name val="Calibri"/>
      <family val="2"/>
    </font>
    <font>
      <b/>
      <sz val="11"/>
      <color theme="0"/>
      <name val="Calibri"/>
      <family val="2"/>
      <scheme val="minor"/>
    </font>
    <font>
      <b/>
      <sz val="14"/>
      <color theme="0"/>
      <name val="Calibri"/>
      <family val="2"/>
      <scheme val="minor"/>
    </font>
    <font>
      <b/>
      <sz val="10"/>
      <color theme="0"/>
      <name val="Calibri"/>
      <family val="2"/>
      <scheme val="minor"/>
    </font>
    <font>
      <sz val="10"/>
      <color theme="0"/>
      <name val="Calibri"/>
      <family val="2"/>
      <scheme val="minor"/>
    </font>
    <font>
      <b/>
      <i/>
      <sz val="10"/>
      <color theme="1"/>
      <name val="Calibri"/>
      <family val="2"/>
      <scheme val="minor"/>
    </font>
    <font>
      <b/>
      <sz val="10"/>
      <name val="Calibri"/>
      <family val="2"/>
      <scheme val="minor"/>
    </font>
    <font>
      <sz val="18"/>
      <color theme="3"/>
      <name val="Calibri Light"/>
      <family val="2"/>
      <scheme val="major"/>
    </font>
    <font>
      <b/>
      <sz val="18"/>
      <color theme="2"/>
      <name val="Calibri Light"/>
      <family val="1"/>
      <scheme val="major"/>
    </font>
    <font>
      <b/>
      <sz val="18"/>
      <color rgb="FFC00000"/>
      <name val="Cambria"/>
      <family val="1"/>
    </font>
    <font>
      <b/>
      <sz val="10"/>
      <color theme="1"/>
      <name val="Cambria"/>
      <family val="1"/>
    </font>
  </fonts>
  <fills count="9">
    <fill>
      <patternFill patternType="none"/>
    </fill>
    <fill>
      <patternFill patternType="gray125"/>
    </fill>
    <fill>
      <patternFill patternType="solid">
        <fgColor theme="0"/>
        <bgColor indexed="64"/>
      </patternFill>
    </fill>
    <fill>
      <patternFill patternType="solid">
        <fgColor indexed="43"/>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theme="6" tint="-0.249977111117893"/>
        <bgColor indexed="64"/>
      </patternFill>
    </fill>
    <fill>
      <patternFill patternType="solid">
        <fgColor theme="7" tint="0.59999389629810485"/>
        <bgColor indexed="64"/>
      </patternFill>
    </fill>
  </fills>
  <borders count="48">
    <border>
      <left/>
      <right/>
      <top/>
      <bottom/>
      <diagonal/>
    </border>
    <border>
      <left/>
      <right/>
      <top style="thin">
        <color rgb="FFB0A978"/>
      </top>
      <bottom style="thin">
        <color rgb="FFB0A978"/>
      </bottom>
      <diagonal/>
    </border>
    <border>
      <left/>
      <right/>
      <top/>
      <bottom style="thin">
        <color rgb="FFB0A97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right/>
      <top style="hair">
        <color auto="1"/>
      </top>
      <bottom/>
      <diagonal/>
    </border>
    <border>
      <left/>
      <right/>
      <top/>
      <bottom style="hair">
        <color auto="1"/>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bottom style="thin">
        <color rgb="FFB0A978"/>
      </bottom>
      <diagonal/>
    </border>
    <border>
      <left/>
      <right style="thin">
        <color indexed="64"/>
      </right>
      <top style="thin">
        <color rgb="FFB0A978"/>
      </top>
      <bottom style="thin">
        <color rgb="FFB0A978"/>
      </bottom>
      <diagonal/>
    </border>
    <border>
      <left style="thin">
        <color indexed="64"/>
      </left>
      <right/>
      <top/>
      <bottom style="thin">
        <color rgb="FFB0A978"/>
      </bottom>
      <diagonal/>
    </border>
    <border>
      <left style="thin">
        <color indexed="64"/>
      </left>
      <right/>
      <top style="thin">
        <color rgb="FFB0A978"/>
      </top>
      <bottom style="thin">
        <color rgb="FFB0A978"/>
      </bottom>
      <diagonal/>
    </border>
    <border>
      <left style="thin">
        <color indexed="64"/>
      </left>
      <right style="thin">
        <color indexed="64"/>
      </right>
      <top style="thin">
        <color rgb="FFB0A978"/>
      </top>
      <bottom style="thin">
        <color indexed="64"/>
      </bottom>
      <diagonal/>
    </border>
    <border>
      <left style="thin">
        <color indexed="64"/>
      </left>
      <right/>
      <top style="thin">
        <color rgb="FFB0A978"/>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rgb="FFB0A978"/>
      </bottom>
      <diagonal/>
    </border>
    <border>
      <left/>
      <right style="thin">
        <color indexed="64"/>
      </right>
      <top style="thin">
        <color rgb="FFB0A978"/>
      </top>
      <bottom style="thin">
        <color indexed="64"/>
      </bottom>
      <diagonal/>
    </border>
    <border>
      <left/>
      <right style="thin">
        <color indexed="64"/>
      </right>
      <top style="thin">
        <color indexed="64"/>
      </top>
      <bottom style="thin">
        <color rgb="FFB0A978"/>
      </bottom>
      <diagonal/>
    </border>
    <border>
      <left style="thin">
        <color indexed="64"/>
      </left>
      <right style="thin">
        <color indexed="64"/>
      </right>
      <top style="thin">
        <color indexed="64"/>
      </top>
      <bottom/>
      <diagonal/>
    </border>
    <border>
      <left/>
      <right/>
      <top style="thin">
        <color rgb="FFB0A978"/>
      </top>
      <bottom style="thin">
        <color indexed="64"/>
      </bottom>
      <diagonal/>
    </border>
    <border>
      <left style="thin">
        <color indexed="64"/>
      </left>
      <right style="thin">
        <color indexed="64"/>
      </right>
      <top style="thin">
        <color rgb="FFB0A978"/>
      </top>
      <bottom/>
      <diagonal/>
    </border>
    <border>
      <left/>
      <right style="thin">
        <color indexed="64"/>
      </right>
      <top style="thin">
        <color rgb="FFB0A978"/>
      </top>
      <bottom/>
      <diagonal/>
    </border>
    <border>
      <left/>
      <right style="dotted">
        <color auto="1"/>
      </right>
      <top/>
      <bottom/>
      <diagonal/>
    </border>
    <border>
      <left style="dotted">
        <color indexed="64"/>
      </left>
      <right/>
      <top/>
      <bottom/>
      <diagonal/>
    </border>
    <border>
      <left/>
      <right style="dotted">
        <color indexed="64"/>
      </right>
      <top style="thin">
        <color theme="0" tint="-0.499984740745262"/>
      </top>
      <bottom style="thin">
        <color theme="0" tint="-0.499984740745262"/>
      </bottom>
      <diagonal/>
    </border>
    <border>
      <left style="dotted">
        <color indexed="64"/>
      </left>
      <right/>
      <top style="thin">
        <color theme="0" tint="-0.499984740745262"/>
      </top>
      <bottom style="thin">
        <color theme="0" tint="-0.499984740745262"/>
      </bottom>
      <diagonal/>
    </border>
    <border>
      <left style="dotted">
        <color indexed="64"/>
      </left>
      <right/>
      <top/>
      <bottom style="thin">
        <color theme="0" tint="-0.499984740745262"/>
      </bottom>
      <diagonal/>
    </border>
    <border>
      <left/>
      <right/>
      <top/>
      <bottom style="thin">
        <color theme="0" tint="-0.499984740745262"/>
      </bottom>
      <diagonal/>
    </border>
    <border>
      <left/>
      <right style="dotted">
        <color auto="1"/>
      </right>
      <top/>
      <bottom style="thin">
        <color theme="0" tint="-0.499984740745262"/>
      </bottom>
      <diagonal/>
    </border>
    <border>
      <left/>
      <right style="dotted">
        <color indexed="64"/>
      </right>
      <top style="hair">
        <color indexed="64"/>
      </top>
      <bottom/>
      <diagonal/>
    </border>
    <border>
      <left style="dotted">
        <color indexed="64"/>
      </left>
      <right/>
      <top style="hair">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style="dotted">
        <color theme="0" tint="-0.499984740745262"/>
      </right>
      <top style="thin">
        <color theme="0" tint="-0.499984740745262"/>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theme="0" tint="-0.499984740745262"/>
      </right>
      <top style="thin">
        <color theme="0" tint="-0.499984740745262"/>
      </top>
      <bottom style="thin">
        <color theme="0" tint="-0.499984740745262"/>
      </bottom>
      <diagonal/>
    </border>
    <border>
      <left style="thin">
        <color indexed="64"/>
      </left>
      <right style="thin">
        <color indexed="64"/>
      </right>
      <top style="thin">
        <color rgb="FFB0A978"/>
      </top>
      <bottom style="thin">
        <color rgb="FFB0A978"/>
      </bottom>
      <diagonal/>
    </border>
    <border>
      <left style="dotted">
        <color rgb="FFB0A978"/>
      </left>
      <right style="dotted">
        <color rgb="FFB0A978"/>
      </right>
      <top style="dotted">
        <color rgb="FFB0A978"/>
      </top>
      <bottom style="dotted">
        <color rgb="FFB0A978"/>
      </bottom>
      <diagonal/>
    </border>
    <border>
      <left/>
      <right/>
      <top style="thin">
        <color rgb="FFB0A978"/>
      </top>
      <bottom/>
      <diagonal/>
    </border>
    <border>
      <left style="thin">
        <color indexed="64"/>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3">
    <xf numFmtId="0" fontId="0" fillId="0" borderId="0"/>
    <xf numFmtId="164" fontId="2" fillId="0" borderId="0" applyFont="0" applyFill="0" applyBorder="0" applyAlignment="0" applyProtection="0"/>
    <xf numFmtId="0" fontId="3" fillId="0" borderId="1" applyNumberFormat="0">
      <alignment horizontal="centerContinuous" wrapText="1"/>
    </xf>
    <xf numFmtId="49" fontId="5" fillId="0" borderId="0" applyFill="0" applyAlignment="0"/>
    <xf numFmtId="49" fontId="6" fillId="0" borderId="0" applyFill="0" applyAlignment="0"/>
    <xf numFmtId="49" fontId="7" fillId="3" borderId="0" applyFill="0" applyBorder="0">
      <alignment horizontal="left"/>
    </xf>
    <xf numFmtId="166" fontId="4" fillId="0" borderId="0" applyFont="0" applyFill="0" applyBorder="0" applyAlignment="0" applyProtection="0"/>
    <xf numFmtId="0" fontId="2" fillId="0" borderId="1" applyNumberFormat="0" applyAlignment="0"/>
    <xf numFmtId="0" fontId="8" fillId="0" borderId="1" applyNumberFormat="0" applyAlignment="0">
      <protection locked="0"/>
    </xf>
    <xf numFmtId="164" fontId="2" fillId="0" borderId="0" applyFont="0" applyFill="0" applyBorder="0" applyAlignment="0" applyProtection="0"/>
    <xf numFmtId="172" fontId="2" fillId="0" borderId="0" applyFont="0" applyFill="0" applyBorder="0" applyAlignment="0" applyProtection="0"/>
    <xf numFmtId="9" fontId="2" fillId="0" borderId="0" applyFont="0" applyFill="0" applyBorder="0" applyAlignment="0" applyProtection="0"/>
    <xf numFmtId="0" fontId="20" fillId="0" borderId="0" applyNumberFormat="0" applyFill="0" applyBorder="0" applyAlignment="0" applyProtection="0"/>
  </cellStyleXfs>
  <cellXfs count="205">
    <xf numFmtId="0" fontId="0" fillId="0" borderId="0" xfId="0"/>
    <xf numFmtId="0" fontId="0" fillId="2" borderId="0" xfId="0" applyFill="1"/>
    <xf numFmtId="0" fontId="3" fillId="2" borderId="1" xfId="2" applyFill="1">
      <alignment horizontal="centerContinuous" wrapText="1"/>
    </xf>
    <xf numFmtId="0" fontId="1" fillId="2" borderId="0" xfId="0" applyFont="1" applyFill="1"/>
    <xf numFmtId="166" fontId="2" fillId="2" borderId="0" xfId="7" applyNumberFormat="1" applyFill="1" applyBorder="1"/>
    <xf numFmtId="166" fontId="2" fillId="2" borderId="1" xfId="7" applyNumberFormat="1" applyFill="1"/>
    <xf numFmtId="0" fontId="3" fillId="2" borderId="0" xfId="2" applyFill="1" applyBorder="1">
      <alignment horizontal="centerContinuous" wrapText="1"/>
    </xf>
    <xf numFmtId="164" fontId="0" fillId="2" borderId="0" xfId="0" applyNumberFormat="1" applyFill="1"/>
    <xf numFmtId="0" fontId="10" fillId="2" borderId="1" xfId="2" applyFont="1" applyFill="1">
      <alignment horizontal="centerContinuous" wrapText="1"/>
    </xf>
    <xf numFmtId="10" fontId="2" fillId="2" borderId="1" xfId="7" applyNumberFormat="1" applyFill="1"/>
    <xf numFmtId="167" fontId="2" fillId="2" borderId="1" xfId="7" applyNumberFormat="1" applyFill="1"/>
    <xf numFmtId="166" fontId="0" fillId="2" borderId="0" xfId="0" applyNumberFormat="1" applyFill="1"/>
    <xf numFmtId="2" fontId="0" fillId="2" borderId="0" xfId="0" applyNumberFormat="1" applyFill="1"/>
    <xf numFmtId="1" fontId="0" fillId="2" borderId="0" xfId="0" applyNumberFormat="1" applyFill="1"/>
    <xf numFmtId="0" fontId="0" fillId="2" borderId="0" xfId="0" applyFill="1" applyAlignment="1">
      <alignment horizontal="right"/>
    </xf>
    <xf numFmtId="0" fontId="11" fillId="2" borderId="0" xfId="0" applyFont="1" applyFill="1"/>
    <xf numFmtId="0" fontId="11" fillId="2" borderId="0" xfId="0" applyFont="1" applyFill="1" applyAlignment="1">
      <alignment horizontal="center"/>
    </xf>
    <xf numFmtId="170" fontId="12" fillId="2" borderId="0" xfId="0" applyNumberFormat="1" applyFont="1" applyFill="1" applyAlignment="1">
      <alignment horizontal="left"/>
    </xf>
    <xf numFmtId="170" fontId="11" fillId="2" borderId="0" xfId="0" applyNumberFormat="1" applyFont="1" applyFill="1" applyAlignment="1">
      <alignment horizontal="left"/>
    </xf>
    <xf numFmtId="170" fontId="11" fillId="2" borderId="0" xfId="0" applyNumberFormat="1" applyFont="1" applyFill="1" applyAlignment="1">
      <alignment horizontal="left" indent="2"/>
    </xf>
    <xf numFmtId="170" fontId="11" fillId="2" borderId="7" xfId="0" applyNumberFormat="1" applyFont="1" applyFill="1" applyBorder="1" applyAlignment="1">
      <alignment horizontal="left" indent="2"/>
    </xf>
    <xf numFmtId="170" fontId="11" fillId="2" borderId="8" xfId="0" applyNumberFormat="1" applyFont="1" applyFill="1" applyBorder="1" applyAlignment="1">
      <alignment horizontal="left" indent="2"/>
    </xf>
    <xf numFmtId="170" fontId="12" fillId="2" borderId="0" xfId="0" applyNumberFormat="1" applyFont="1" applyFill="1"/>
    <xf numFmtId="170" fontId="11" fillId="2" borderId="0" xfId="0" applyNumberFormat="1" applyFont="1" applyFill="1"/>
    <xf numFmtId="170" fontId="11" fillId="2" borderId="0" xfId="0" applyNumberFormat="1" applyFont="1" applyFill="1" applyAlignment="1">
      <alignment horizontal="left" indent="1"/>
    </xf>
    <xf numFmtId="165" fontId="0" fillId="2" borderId="0" xfId="0" applyNumberFormat="1" applyFill="1"/>
    <xf numFmtId="0" fontId="15" fillId="4" borderId="0" xfId="0" applyFont="1" applyFill="1"/>
    <xf numFmtId="0" fontId="14" fillId="5" borderId="0" xfId="0" applyFont="1" applyFill="1"/>
    <xf numFmtId="0" fontId="16" fillId="5" borderId="0" xfId="0" applyFont="1" applyFill="1"/>
    <xf numFmtId="0" fontId="17" fillId="5" borderId="0" xfId="0" applyFont="1" applyFill="1"/>
    <xf numFmtId="0" fontId="11" fillId="5" borderId="0" xfId="0" applyFont="1" applyFill="1"/>
    <xf numFmtId="0" fontId="16" fillId="4" borderId="0" xfId="0" applyFont="1" applyFill="1"/>
    <xf numFmtId="0" fontId="17" fillId="4" borderId="0" xfId="0" applyFont="1" applyFill="1"/>
    <xf numFmtId="0" fontId="11" fillId="4" borderId="0" xfId="0" applyFont="1" applyFill="1"/>
    <xf numFmtId="0" fontId="11" fillId="2" borderId="3" xfId="0" applyFont="1" applyFill="1" applyBorder="1" applyAlignment="1">
      <alignment horizontal="center"/>
    </xf>
    <xf numFmtId="0" fontId="11" fillId="2" borderId="4" xfId="0" applyFont="1" applyFill="1" applyBorder="1" applyAlignment="1">
      <alignment horizontal="center"/>
    </xf>
    <xf numFmtId="0" fontId="11" fillId="2" borderId="5" xfId="0" applyFont="1" applyFill="1" applyBorder="1" applyAlignment="1">
      <alignment horizontal="center"/>
    </xf>
    <xf numFmtId="170" fontId="12" fillId="2" borderId="0" xfId="0" applyNumberFormat="1" applyFont="1" applyFill="1" applyAlignment="1">
      <alignment horizontal="left" indent="1"/>
    </xf>
    <xf numFmtId="170" fontId="11" fillId="2" borderId="26" xfId="0" applyNumberFormat="1" applyFont="1" applyFill="1" applyBorder="1"/>
    <xf numFmtId="170" fontId="11" fillId="2" borderId="27" xfId="0" applyNumberFormat="1" applyFont="1" applyFill="1" applyBorder="1"/>
    <xf numFmtId="170" fontId="11" fillId="6" borderId="27" xfId="0" applyNumberFormat="1" applyFont="1" applyFill="1" applyBorder="1"/>
    <xf numFmtId="170" fontId="11" fillId="6" borderId="0" xfId="0" applyNumberFormat="1" applyFont="1" applyFill="1"/>
    <xf numFmtId="170" fontId="11" fillId="2" borderId="6" xfId="0" applyNumberFormat="1" applyFont="1" applyFill="1" applyBorder="1"/>
    <xf numFmtId="170" fontId="11" fillId="2" borderId="28" xfId="0" applyNumberFormat="1" applyFont="1" applyFill="1" applyBorder="1"/>
    <xf numFmtId="170" fontId="11" fillId="2" borderId="29" xfId="0" applyNumberFormat="1" applyFont="1" applyFill="1" applyBorder="1"/>
    <xf numFmtId="170" fontId="12" fillId="2" borderId="26" xfId="0" applyNumberFormat="1" applyFont="1" applyFill="1" applyBorder="1"/>
    <xf numFmtId="170" fontId="12" fillId="2" borderId="27" xfId="0" applyNumberFormat="1" applyFont="1" applyFill="1" applyBorder="1" applyAlignment="1">
      <alignment horizontal="right"/>
    </xf>
    <xf numFmtId="170" fontId="12" fillId="2" borderId="0" xfId="0" applyNumberFormat="1" applyFont="1" applyFill="1" applyAlignment="1">
      <alignment horizontal="right"/>
    </xf>
    <xf numFmtId="170" fontId="12" fillId="2" borderId="26" xfId="0" applyNumberFormat="1" applyFont="1" applyFill="1" applyBorder="1" applyAlignment="1">
      <alignment horizontal="right"/>
    </xf>
    <xf numFmtId="170" fontId="12" fillId="6" borderId="27" xfId="0" applyNumberFormat="1" applyFont="1" applyFill="1" applyBorder="1"/>
    <xf numFmtId="170" fontId="12" fillId="2" borderId="27" xfId="0" applyNumberFormat="1" applyFont="1" applyFill="1" applyBorder="1"/>
    <xf numFmtId="170" fontId="12" fillId="6" borderId="0" xfId="0" applyNumberFormat="1" applyFont="1" applyFill="1"/>
    <xf numFmtId="170" fontId="12" fillId="2" borderId="30" xfId="0" applyNumberFormat="1" applyFont="1" applyFill="1" applyBorder="1" applyAlignment="1">
      <alignment horizontal="right"/>
    </xf>
    <xf numFmtId="170" fontId="12" fillId="2" borderId="31" xfId="0" applyNumberFormat="1" applyFont="1" applyFill="1" applyBorder="1" applyAlignment="1">
      <alignment horizontal="right"/>
    </xf>
    <xf numFmtId="170" fontId="12" fillId="2" borderId="32" xfId="0" applyNumberFormat="1" applyFont="1" applyFill="1" applyBorder="1" applyAlignment="1">
      <alignment horizontal="right"/>
    </xf>
    <xf numFmtId="170" fontId="12" fillId="2" borderId="6" xfId="0" applyNumberFormat="1" applyFont="1" applyFill="1" applyBorder="1"/>
    <xf numFmtId="170" fontId="12" fillId="2" borderId="28" xfId="0" applyNumberFormat="1" applyFont="1" applyFill="1" applyBorder="1"/>
    <xf numFmtId="170" fontId="12" fillId="2" borderId="29" xfId="0" applyNumberFormat="1" applyFont="1" applyFill="1" applyBorder="1"/>
    <xf numFmtId="170" fontId="18" fillId="2" borderId="0" xfId="0" applyNumberFormat="1" applyFont="1" applyFill="1" applyAlignment="1">
      <alignment horizontal="left" indent="1"/>
    </xf>
    <xf numFmtId="170" fontId="18" fillId="2" borderId="0" xfId="0" applyNumberFormat="1" applyFont="1" applyFill="1" applyAlignment="1">
      <alignment horizontal="right"/>
    </xf>
    <xf numFmtId="170" fontId="18" fillId="2" borderId="26" xfId="0" applyNumberFormat="1" applyFont="1" applyFill="1" applyBorder="1" applyAlignment="1">
      <alignment horizontal="right"/>
    </xf>
    <xf numFmtId="170" fontId="18" fillId="2" borderId="27" xfId="0" applyNumberFormat="1" applyFont="1" applyFill="1" applyBorder="1" applyAlignment="1">
      <alignment horizontal="right"/>
    </xf>
    <xf numFmtId="170" fontId="18" fillId="2" borderId="0" xfId="0" applyNumberFormat="1" applyFont="1" applyFill="1"/>
    <xf numFmtId="170" fontId="18" fillId="2" borderId="26" xfId="0" applyNumberFormat="1" applyFont="1" applyFill="1" applyBorder="1"/>
    <xf numFmtId="170" fontId="18" fillId="2" borderId="7" xfId="0" applyNumberFormat="1" applyFont="1" applyFill="1" applyBorder="1" applyAlignment="1">
      <alignment horizontal="left" indent="1"/>
    </xf>
    <xf numFmtId="170" fontId="18" fillId="2" borderId="8" xfId="0" applyNumberFormat="1" applyFont="1" applyFill="1" applyBorder="1" applyAlignment="1">
      <alignment horizontal="left" indent="1"/>
    </xf>
    <xf numFmtId="170" fontId="18" fillId="2" borderId="7" xfId="0" applyNumberFormat="1" applyFont="1" applyFill="1" applyBorder="1"/>
    <xf numFmtId="170" fontId="18" fillId="2" borderId="33" xfId="0" applyNumberFormat="1" applyFont="1" applyFill="1" applyBorder="1"/>
    <xf numFmtId="170" fontId="18" fillId="2" borderId="34" xfId="0" applyNumberFormat="1" applyFont="1" applyFill="1" applyBorder="1"/>
    <xf numFmtId="170" fontId="18" fillId="2" borderId="27" xfId="0" applyNumberFormat="1" applyFont="1" applyFill="1" applyBorder="1"/>
    <xf numFmtId="170" fontId="11" fillId="2" borderId="27" xfId="0" applyNumberFormat="1" applyFont="1" applyFill="1" applyBorder="1" applyAlignment="1">
      <alignment horizontal="right"/>
    </xf>
    <xf numFmtId="170" fontId="11" fillId="2" borderId="0" xfId="0" applyNumberFormat="1" applyFont="1" applyFill="1" applyAlignment="1">
      <alignment horizontal="right"/>
    </xf>
    <xf numFmtId="170" fontId="11" fillId="2" borderId="26" xfId="0" applyNumberFormat="1" applyFont="1" applyFill="1" applyBorder="1" applyAlignment="1">
      <alignment horizontal="right"/>
    </xf>
    <xf numFmtId="170" fontId="11" fillId="2" borderId="0" xfId="1" applyNumberFormat="1" applyFont="1" applyFill="1" applyBorder="1"/>
    <xf numFmtId="170" fontId="11" fillId="2" borderId="0" xfId="1" applyNumberFormat="1" applyFont="1" applyFill="1" applyBorder="1" applyAlignment="1">
      <alignment horizontal="right"/>
    </xf>
    <xf numFmtId="170" fontId="11" fillId="2" borderId="10" xfId="1" applyNumberFormat="1" applyFont="1" applyFill="1" applyBorder="1"/>
    <xf numFmtId="170" fontId="11" fillId="2" borderId="35" xfId="1" applyNumberFormat="1" applyFont="1" applyFill="1" applyBorder="1"/>
    <xf numFmtId="170" fontId="11" fillId="2" borderId="36" xfId="1" applyNumberFormat="1" applyFont="1" applyFill="1" applyBorder="1" applyAlignment="1">
      <alignment horizontal="right"/>
    </xf>
    <xf numFmtId="170" fontId="11" fillId="2" borderId="10" xfId="1" applyNumberFormat="1" applyFont="1" applyFill="1" applyBorder="1" applyAlignment="1">
      <alignment horizontal="right"/>
    </xf>
    <xf numFmtId="170" fontId="11" fillId="2" borderId="35" xfId="1" applyNumberFormat="1" applyFont="1" applyFill="1" applyBorder="1" applyAlignment="1">
      <alignment horizontal="right"/>
    </xf>
    <xf numFmtId="171" fontId="0" fillId="2" borderId="0" xfId="0" applyNumberFormat="1" applyFill="1"/>
    <xf numFmtId="168" fontId="2" fillId="2" borderId="1" xfId="7" applyNumberFormat="1" applyFill="1"/>
    <xf numFmtId="0" fontId="3" fillId="2" borderId="0" xfId="2" applyFill="1" applyBorder="1" applyAlignment="1">
      <alignment horizontal="centerContinuous" vertical="center" wrapText="1"/>
    </xf>
    <xf numFmtId="168" fontId="2" fillId="2" borderId="0" xfId="7" applyNumberFormat="1" applyFill="1" applyBorder="1"/>
    <xf numFmtId="169" fontId="2" fillId="2" borderId="1" xfId="7" applyNumberFormat="1" applyFill="1"/>
    <xf numFmtId="0" fontId="16" fillId="2" borderId="0" xfId="0" applyFont="1" applyFill="1"/>
    <xf numFmtId="0" fontId="17" fillId="2" borderId="0" xfId="0" applyFont="1" applyFill="1"/>
    <xf numFmtId="166" fontId="2" fillId="2" borderId="23" xfId="7" applyNumberFormat="1" applyFill="1" applyBorder="1"/>
    <xf numFmtId="0" fontId="15" fillId="2" borderId="0" xfId="0" applyFont="1" applyFill="1"/>
    <xf numFmtId="166" fontId="1" fillId="2" borderId="16" xfId="7" applyNumberFormat="1" applyFont="1" applyFill="1" applyBorder="1"/>
    <xf numFmtId="166" fontId="1" fillId="2" borderId="19" xfId="7" applyNumberFormat="1" applyFont="1" applyFill="1" applyBorder="1"/>
    <xf numFmtId="168" fontId="2" fillId="0" borderId="20" xfId="7" applyNumberFormat="1" applyBorder="1"/>
    <xf numFmtId="165" fontId="0" fillId="2" borderId="37" xfId="0" applyNumberFormat="1" applyFill="1" applyBorder="1"/>
    <xf numFmtId="165" fontId="0" fillId="2" borderId="26" xfId="0" applyNumberFormat="1" applyFill="1" applyBorder="1"/>
    <xf numFmtId="170" fontId="12" fillId="2" borderId="4" xfId="0" applyNumberFormat="1" applyFont="1" applyFill="1" applyBorder="1"/>
    <xf numFmtId="170" fontId="12" fillId="2" borderId="38" xfId="0" applyNumberFormat="1" applyFont="1" applyFill="1" applyBorder="1"/>
    <xf numFmtId="170" fontId="12" fillId="2" borderId="39" xfId="0" applyNumberFormat="1" applyFont="1" applyFill="1" applyBorder="1"/>
    <xf numFmtId="170" fontId="12" fillId="2" borderId="0" xfId="0" applyNumberFormat="1" applyFont="1" applyFill="1" applyAlignment="1">
      <alignment horizontal="left" indent="2"/>
    </xf>
    <xf numFmtId="170" fontId="12" fillId="2" borderId="40" xfId="0" applyNumberFormat="1" applyFont="1" applyFill="1" applyBorder="1"/>
    <xf numFmtId="0" fontId="15" fillId="7" borderId="0" xfId="0" applyFont="1" applyFill="1"/>
    <xf numFmtId="0" fontId="16" fillId="7" borderId="0" xfId="0" applyFont="1" applyFill="1"/>
    <xf numFmtId="0" fontId="17" fillId="7" borderId="0" xfId="0" applyFont="1" applyFill="1"/>
    <xf numFmtId="0" fontId="11" fillId="7" borderId="0" xfId="0" applyFont="1" applyFill="1"/>
    <xf numFmtId="169" fontId="1" fillId="0" borderId="21" xfId="11" applyNumberFormat="1" applyFont="1" applyFill="1" applyBorder="1"/>
    <xf numFmtId="169" fontId="1" fillId="0" borderId="20" xfId="11" applyNumberFormat="1" applyFont="1" applyFill="1" applyBorder="1"/>
    <xf numFmtId="166" fontId="2" fillId="0" borderId="1" xfId="7" applyNumberFormat="1"/>
    <xf numFmtId="169" fontId="0" fillId="0" borderId="0" xfId="11" applyNumberFormat="1" applyFont="1" applyFill="1"/>
    <xf numFmtId="0" fontId="3" fillId="0" borderId="18" xfId="2" applyBorder="1" applyAlignment="1">
      <alignment horizontal="centerContinuous" vertical="center" wrapText="1"/>
    </xf>
    <xf numFmtId="0" fontId="3" fillId="0" borderId="11" xfId="2" applyBorder="1" applyAlignment="1">
      <alignment horizontal="centerContinuous" vertical="center" wrapText="1"/>
    </xf>
    <xf numFmtId="0" fontId="3" fillId="0" borderId="9" xfId="2" applyBorder="1" applyAlignment="1">
      <alignment horizontal="centerContinuous" vertical="center" wrapText="1"/>
    </xf>
    <xf numFmtId="10" fontId="0" fillId="0" borderId="0" xfId="11" applyNumberFormat="1" applyFont="1" applyFill="1"/>
    <xf numFmtId="0" fontId="3" fillId="0" borderId="3" xfId="2" applyBorder="1">
      <alignment horizontal="centerContinuous" wrapText="1"/>
    </xf>
    <xf numFmtId="0" fontId="3" fillId="0" borderId="4" xfId="2" applyBorder="1">
      <alignment horizontal="centerContinuous" wrapText="1"/>
    </xf>
    <xf numFmtId="0" fontId="3" fillId="0" borderId="5" xfId="2" applyBorder="1">
      <alignment horizontal="centerContinuous" wrapText="1"/>
    </xf>
    <xf numFmtId="10" fontId="11" fillId="0" borderId="0" xfId="7" applyNumberFormat="1" applyFont="1" applyBorder="1"/>
    <xf numFmtId="10" fontId="2" fillId="0" borderId="0" xfId="7" applyNumberFormat="1" applyBorder="1"/>
    <xf numFmtId="173" fontId="4" fillId="0" borderId="14" xfId="2" applyNumberFormat="1" applyFont="1" applyBorder="1">
      <alignment horizontal="centerContinuous" wrapText="1"/>
    </xf>
    <xf numFmtId="173" fontId="4" fillId="0" borderId="2" xfId="2" applyNumberFormat="1" applyFont="1" applyBorder="1">
      <alignment horizontal="centerContinuous" wrapText="1"/>
    </xf>
    <xf numFmtId="173" fontId="4" fillId="0" borderId="12" xfId="2" applyNumberFormat="1" applyFont="1" applyBorder="1">
      <alignment horizontal="centerContinuous" wrapText="1"/>
    </xf>
    <xf numFmtId="168" fontId="2" fillId="0" borderId="1" xfId="7" applyNumberFormat="1"/>
    <xf numFmtId="171" fontId="0" fillId="0" borderId="0" xfId="0" applyNumberFormat="1"/>
    <xf numFmtId="2" fontId="4" fillId="0" borderId="15" xfId="2" applyNumberFormat="1" applyFont="1" applyBorder="1">
      <alignment horizontal="centerContinuous" wrapText="1"/>
    </xf>
    <xf numFmtId="2" fontId="4" fillId="0" borderId="2" xfId="2" applyNumberFormat="1" applyFont="1" applyBorder="1">
      <alignment horizontal="centerContinuous" wrapText="1"/>
    </xf>
    <xf numFmtId="2" fontId="4" fillId="0" borderId="13" xfId="2" applyNumberFormat="1" applyFont="1" applyBorder="1">
      <alignment horizontal="centerContinuous" wrapText="1"/>
    </xf>
    <xf numFmtId="1" fontId="4" fillId="0" borderId="15" xfId="2" applyNumberFormat="1" applyFont="1" applyBorder="1">
      <alignment horizontal="centerContinuous" wrapText="1"/>
    </xf>
    <xf numFmtId="1" fontId="4" fillId="0" borderId="1" xfId="2" applyNumberFormat="1" applyFont="1">
      <alignment horizontal="centerContinuous" wrapText="1"/>
    </xf>
    <xf numFmtId="1" fontId="4" fillId="0" borderId="13" xfId="2" applyNumberFormat="1" applyFont="1" applyBorder="1">
      <alignment horizontal="centerContinuous" wrapText="1"/>
    </xf>
    <xf numFmtId="1" fontId="4" fillId="0" borderId="17" xfId="2" applyNumberFormat="1" applyFont="1" applyBorder="1">
      <alignment horizontal="centerContinuous" wrapText="1"/>
    </xf>
    <xf numFmtId="1" fontId="4" fillId="0" borderId="23" xfId="2" applyNumberFormat="1" applyFont="1" applyBorder="1">
      <alignment horizontal="centerContinuous" wrapText="1"/>
    </xf>
    <xf numFmtId="1" fontId="4" fillId="0" borderId="20" xfId="2" applyNumberFormat="1" applyFont="1" applyBorder="1">
      <alignment horizontal="centerContinuous" wrapText="1"/>
    </xf>
    <xf numFmtId="2" fontId="0" fillId="0" borderId="0" xfId="0" applyNumberFormat="1"/>
    <xf numFmtId="164" fontId="19" fillId="2" borderId="0" xfId="0" applyNumberFormat="1" applyFont="1" applyFill="1"/>
    <xf numFmtId="0" fontId="19" fillId="2" borderId="0" xfId="0" applyFont="1" applyFill="1"/>
    <xf numFmtId="168" fontId="1" fillId="0" borderId="21" xfId="7" applyNumberFormat="1" applyFont="1" applyBorder="1"/>
    <xf numFmtId="166" fontId="2" fillId="2" borderId="13" xfId="7" applyNumberFormat="1" applyFill="1" applyBorder="1"/>
    <xf numFmtId="0" fontId="2" fillId="2" borderId="20" xfId="7" applyNumberFormat="1" applyFill="1" applyBorder="1" applyAlignment="1">
      <alignment horizontal="right" wrapText="1"/>
    </xf>
    <xf numFmtId="166" fontId="2" fillId="2" borderId="19" xfId="7" applyNumberFormat="1" applyFill="1" applyBorder="1"/>
    <xf numFmtId="166" fontId="2" fillId="2" borderId="16" xfId="7" applyNumberFormat="1" applyFill="1" applyBorder="1"/>
    <xf numFmtId="168" fontId="1" fillId="2" borderId="41" xfId="7" applyNumberFormat="1" applyFont="1" applyFill="1" applyBorder="1"/>
    <xf numFmtId="168" fontId="1" fillId="2" borderId="16" xfId="7" applyNumberFormat="1" applyFont="1" applyFill="1" applyBorder="1"/>
    <xf numFmtId="10" fontId="2" fillId="0" borderId="1" xfId="7" applyNumberFormat="1"/>
    <xf numFmtId="0" fontId="2" fillId="0" borderId="1" xfId="7" applyNumberFormat="1"/>
    <xf numFmtId="173" fontId="2" fillId="0" borderId="1" xfId="7" applyNumberFormat="1"/>
    <xf numFmtId="0" fontId="1" fillId="0" borderId="0" xfId="0" applyFont="1"/>
    <xf numFmtId="0" fontId="9" fillId="0" borderId="22" xfId="0" applyFont="1" applyBorder="1"/>
    <xf numFmtId="0" fontId="3" fillId="0" borderId="21" xfId="2" applyBorder="1" applyAlignment="1">
      <alignment horizontal="right" vertical="center"/>
    </xf>
    <xf numFmtId="166" fontId="2" fillId="0" borderId="24" xfId="7" applyNumberFormat="1" applyBorder="1"/>
    <xf numFmtId="1" fontId="4" fillId="0" borderId="25" xfId="2" applyNumberFormat="1" applyFont="1" applyBorder="1" applyAlignment="1">
      <alignment horizontal="right" wrapText="1"/>
    </xf>
    <xf numFmtId="166" fontId="2" fillId="0" borderId="16" xfId="7" applyNumberFormat="1" applyBorder="1"/>
    <xf numFmtId="1" fontId="2" fillId="0" borderId="20" xfId="7" applyNumberFormat="1" applyBorder="1"/>
    <xf numFmtId="0" fontId="1" fillId="0" borderId="18" xfId="0" applyFont="1" applyBorder="1"/>
    <xf numFmtId="0" fontId="0" fillId="0" borderId="9" xfId="0" applyBorder="1"/>
    <xf numFmtId="170" fontId="11" fillId="0" borderId="0" xfId="0" applyNumberFormat="1" applyFont="1" applyAlignment="1">
      <alignment horizontal="left"/>
    </xf>
    <xf numFmtId="170" fontId="12" fillId="0" borderId="0" xfId="0" applyNumberFormat="1" applyFont="1" applyAlignment="1">
      <alignment horizontal="left" indent="1"/>
    </xf>
    <xf numFmtId="170" fontId="11" fillId="0" borderId="0" xfId="0" applyNumberFormat="1" applyFont="1"/>
    <xf numFmtId="170" fontId="11" fillId="0" borderId="26" xfId="0" applyNumberFormat="1" applyFont="1" applyBorder="1"/>
    <xf numFmtId="170" fontId="11" fillId="0" borderId="0" xfId="0" applyNumberFormat="1" applyFont="1" applyAlignment="1">
      <alignment horizontal="left" indent="1"/>
    </xf>
    <xf numFmtId="170" fontId="11" fillId="0" borderId="6" xfId="0" applyNumberFormat="1" applyFont="1" applyBorder="1" applyAlignment="1">
      <alignment horizontal="left"/>
    </xf>
    <xf numFmtId="170" fontId="11" fillId="0" borderId="6" xfId="0" applyNumberFormat="1" applyFont="1" applyBorder="1" applyAlignment="1">
      <alignment horizontal="left" indent="1"/>
    </xf>
    <xf numFmtId="170" fontId="11" fillId="0" borderId="6" xfId="0" applyNumberFormat="1" applyFont="1" applyBorder="1"/>
    <xf numFmtId="170" fontId="11" fillId="0" borderId="28" xfId="0" applyNumberFormat="1" applyFont="1" applyBorder="1"/>
    <xf numFmtId="165" fontId="0" fillId="0" borderId="0" xfId="0" applyNumberFormat="1"/>
    <xf numFmtId="165" fontId="0" fillId="0" borderId="37" xfId="0" applyNumberFormat="1" applyBorder="1"/>
    <xf numFmtId="170" fontId="12" fillId="0" borderId="0" xfId="0" applyNumberFormat="1" applyFont="1" applyAlignment="1">
      <alignment horizontal="left"/>
    </xf>
    <xf numFmtId="170" fontId="12" fillId="0" borderId="0" xfId="0" applyNumberFormat="1" applyFont="1"/>
    <xf numFmtId="170" fontId="12" fillId="0" borderId="26" xfId="0" applyNumberFormat="1" applyFont="1" applyBorder="1"/>
    <xf numFmtId="170" fontId="12" fillId="0" borderId="6" xfId="0" applyNumberFormat="1" applyFont="1" applyBorder="1" applyAlignment="1">
      <alignment horizontal="left"/>
    </xf>
    <xf numFmtId="170" fontId="12" fillId="0" borderId="6" xfId="0" applyNumberFormat="1" applyFont="1" applyBorder="1" applyAlignment="1">
      <alignment horizontal="left" indent="1"/>
    </xf>
    <xf numFmtId="170" fontId="12" fillId="0" borderId="6" xfId="0" applyNumberFormat="1" applyFont="1" applyBorder="1"/>
    <xf numFmtId="170" fontId="12" fillId="0" borderId="28" xfId="0" applyNumberFormat="1" applyFont="1" applyBorder="1"/>
    <xf numFmtId="170" fontId="11" fillId="0" borderId="0" xfId="0" applyNumberFormat="1" applyFont="1" applyAlignment="1">
      <alignment horizontal="left" indent="2"/>
    </xf>
    <xf numFmtId="170" fontId="18" fillId="0" borderId="0" xfId="0" applyNumberFormat="1" applyFont="1" applyAlignment="1">
      <alignment horizontal="left" indent="1"/>
    </xf>
    <xf numFmtId="170" fontId="18" fillId="0" borderId="0" xfId="0" applyNumberFormat="1" applyFont="1" applyAlignment="1">
      <alignment horizontal="right"/>
    </xf>
    <xf numFmtId="170" fontId="18" fillId="0" borderId="26" xfId="0" applyNumberFormat="1" applyFont="1" applyBorder="1" applyAlignment="1">
      <alignment horizontal="right"/>
    </xf>
    <xf numFmtId="0" fontId="0" fillId="0" borderId="0" xfId="0" quotePrefix="1"/>
    <xf numFmtId="166" fontId="2" fillId="0" borderId="1" xfId="7" applyNumberFormat="1" applyAlignment="1">
      <alignment horizontal="center"/>
    </xf>
    <xf numFmtId="170" fontId="11" fillId="2" borderId="26" xfId="1" applyNumberFormat="1" applyFont="1" applyFill="1" applyBorder="1"/>
    <xf numFmtId="170" fontId="11" fillId="2" borderId="10" xfId="0" applyNumberFormat="1" applyFont="1" applyFill="1" applyBorder="1"/>
    <xf numFmtId="170" fontId="11" fillId="2" borderId="35" xfId="0" applyNumberFormat="1" applyFont="1" applyFill="1" applyBorder="1"/>
    <xf numFmtId="170" fontId="18" fillId="0" borderId="27" xfId="0" applyNumberFormat="1" applyFont="1" applyBorder="1" applyAlignment="1">
      <alignment horizontal="right"/>
    </xf>
    <xf numFmtId="168" fontId="1" fillId="0" borderId="20" xfId="7" applyNumberFormat="1" applyFont="1" applyBorder="1"/>
    <xf numFmtId="168" fontId="2" fillId="0" borderId="0" xfId="7" applyNumberFormat="1" applyBorder="1"/>
    <xf numFmtId="170" fontId="12" fillId="0" borderId="27" xfId="0" applyNumberFormat="1" applyFont="1" applyBorder="1"/>
    <xf numFmtId="0" fontId="3" fillId="2" borderId="43" xfId="2" applyFill="1" applyBorder="1">
      <alignment horizontal="centerContinuous" wrapText="1"/>
    </xf>
    <xf numFmtId="166" fontId="2" fillId="2" borderId="2" xfId="7" applyNumberFormat="1" applyFill="1" applyBorder="1"/>
    <xf numFmtId="10" fontId="2" fillId="8" borderId="42" xfId="7" applyNumberFormat="1" applyFill="1" applyBorder="1"/>
    <xf numFmtId="166" fontId="2" fillId="2" borderId="43" xfId="7" applyNumberFormat="1" applyFill="1" applyBorder="1"/>
    <xf numFmtId="166" fontId="2" fillId="8" borderId="42" xfId="7" applyNumberFormat="1" applyFill="1" applyBorder="1"/>
    <xf numFmtId="0" fontId="0" fillId="0" borderId="18" xfId="0" applyBorder="1"/>
    <xf numFmtId="0" fontId="0" fillId="0" borderId="11" xfId="0" applyBorder="1"/>
    <xf numFmtId="0" fontId="0" fillId="0" borderId="44" xfId="0" applyBorder="1"/>
    <xf numFmtId="0" fontId="0" fillId="0" borderId="45" xfId="0" applyBorder="1"/>
    <xf numFmtId="0" fontId="21" fillId="0" borderId="44" xfId="0" applyFont="1" applyBorder="1" applyAlignment="1">
      <alignment horizontal="centerContinuous"/>
    </xf>
    <xf numFmtId="0" fontId="0" fillId="0" borderId="0" xfId="0" applyAlignment="1">
      <alignment horizontal="centerContinuous"/>
    </xf>
    <xf numFmtId="0" fontId="0" fillId="0" borderId="45" xfId="0" applyBorder="1" applyAlignment="1">
      <alignment horizontal="centerContinuous"/>
    </xf>
    <xf numFmtId="0" fontId="0" fillId="0" borderId="46" xfId="0" applyBorder="1"/>
    <xf numFmtId="0" fontId="0" fillId="0" borderId="10" xfId="0" applyBorder="1"/>
    <xf numFmtId="0" fontId="0" fillId="0" borderId="47" xfId="0" applyBorder="1"/>
    <xf numFmtId="0" fontId="22" fillId="0" borderId="44" xfId="0" applyFont="1" applyBorder="1" applyAlignment="1">
      <alignment horizontal="centerContinuous"/>
    </xf>
    <xf numFmtId="15" fontId="23" fillId="0" borderId="44" xfId="0" applyNumberFormat="1" applyFont="1" applyBorder="1" applyAlignment="1">
      <alignment horizontal="centerContinuous"/>
    </xf>
    <xf numFmtId="0" fontId="5" fillId="0" borderId="0" xfId="12" applyFont="1" applyBorder="1" applyAlignment="1">
      <alignment horizontal="left"/>
    </xf>
    <xf numFmtId="49" fontId="6" fillId="0" borderId="0" xfId="4" applyFill="1" applyAlignment="1">
      <alignment horizontal="left" indent="1"/>
    </xf>
    <xf numFmtId="49" fontId="7" fillId="0" borderId="0" xfId="4" applyFont="1" applyFill="1" applyAlignment="1">
      <alignment horizontal="left" indent="1"/>
    </xf>
    <xf numFmtId="166" fontId="0" fillId="2" borderId="1" xfId="7" applyNumberFormat="1" applyFont="1" applyFill="1"/>
    <xf numFmtId="0" fontId="5" fillId="0" borderId="0" xfId="12" applyFont="1" applyBorder="1" applyAlignment="1">
      <alignment horizontal="center"/>
    </xf>
  </cellXfs>
  <cellStyles count="13">
    <cellStyle name="Comma" xfId="1" builtinId="3"/>
    <cellStyle name="Comma [0] 2" xfId="6" xr:uid="{2EDE8848-60CA-4103-9808-7672A249A148}"/>
    <cellStyle name="Comma 2" xfId="9" xr:uid="{B138E896-F881-4D37-8FCD-66B92434F10E}"/>
    <cellStyle name="Currency 2" xfId="10" xr:uid="{B08280C1-AC9D-4CDA-8D02-52D1F32C7DB7}"/>
    <cellStyle name="Heading 1 2" xfId="4" xr:uid="{8D323380-697D-4078-B4F3-6B976EEF3C55}"/>
    <cellStyle name="Heading 3 2" xfId="5" xr:uid="{1895B72C-4743-41D5-825C-5EF0FFEEB508}"/>
    <cellStyle name="Input 2" xfId="8" xr:uid="{0A41C2EE-515A-449C-8E6D-78AAA712DA32}"/>
    <cellStyle name="Label" xfId="2" xr:uid="{75FFA13E-73A7-42F5-98F4-3884E65AC7C6}"/>
    <cellStyle name="Normal" xfId="0" builtinId="0"/>
    <cellStyle name="Output 2" xfId="7" xr:uid="{40ECC220-5CA7-40BE-8D76-00B9AE9186DC}"/>
    <cellStyle name="Percent" xfId="11" builtinId="5"/>
    <cellStyle name="Title" xfId="12" builtinId="15"/>
    <cellStyle name="Title 2" xfId="3" xr:uid="{764F1962-AC41-4B15-B0DD-EA40BB9373DF}"/>
  </cellStyles>
  <dxfs count="0"/>
  <tableStyles count="0" defaultTableStyle="TableStyleMedium2" defaultPivotStyle="PivotStyleLight16"/>
  <colors>
    <mruColors>
      <color rgb="FFC00000"/>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customXml" Target="../customXml/item1.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calcChain" Target="calcChain.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haredStrings" Target="sharedStrings.xml" Id="rId11" /><Relationship Type="http://schemas.openxmlformats.org/officeDocument/2006/relationships/worksheet" Target="worksheets/sheet5.xml" Id="rId5" /><Relationship Type="http://schemas.openxmlformats.org/officeDocument/2006/relationships/customXml" Target="../customXml/item3.xml" Id="rId15" /><Relationship Type="http://schemas.openxmlformats.org/officeDocument/2006/relationships/styles" Target="styles.xml" Id="rId10" /><Relationship Type="http://schemas.openxmlformats.org/officeDocument/2006/relationships/worksheet" Target="worksheets/sheet4.xml" Id="rId4" /><Relationship Type="http://schemas.openxmlformats.org/officeDocument/2006/relationships/theme" Target="theme/theme1.xml" Id="rId9" /><Relationship Type="http://schemas.openxmlformats.org/officeDocument/2006/relationships/customXml" Target="../customXml/item2.xml" Id="rId14" /><Relationship Type="http://schemas.openxmlformats.org/officeDocument/2006/relationships/customXml" Target="/customXML/item4.xml" Id="imanage.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314325</xdr:colOff>
      <xdr:row>0</xdr:row>
      <xdr:rowOff>142875</xdr:rowOff>
    </xdr:from>
    <xdr:ext cx="2314575" cy="704850"/>
    <xdr:pic>
      <xdr:nvPicPr>
        <xdr:cNvPr id="2" name="Picture 5" descr="ComComNZ colour.jpg">
          <a:extLst>
            <a:ext uri="{FF2B5EF4-FFF2-40B4-BE49-F238E27FC236}">
              <a16:creationId xmlns:a16="http://schemas.microsoft.com/office/drawing/2014/main" id="{1490E4D4-AB8E-48B6-997D-D6FBD547639B}"/>
            </a:ext>
          </a:extLst>
        </xdr:cNvPr>
        <xdr:cNvPicPr>
          <a:picLocks noChangeAspect="1"/>
        </xdr:cNvPicPr>
      </xdr:nvPicPr>
      <xdr:blipFill>
        <a:blip xmlns:r="http://schemas.openxmlformats.org/officeDocument/2006/relationships" r:embed="rId1" cstate="print"/>
        <a:srcRect/>
        <a:stretch>
          <a:fillRect/>
        </a:stretch>
      </xdr:blipFill>
      <xdr:spPr bwMode="auto">
        <a:xfrm>
          <a:off x="314325" y="142875"/>
          <a:ext cx="2314575" cy="704850"/>
        </a:xfrm>
        <a:prstGeom prst="rect">
          <a:avLst/>
        </a:prstGeom>
        <a:noFill/>
        <a:ln w="9525">
          <a:noFill/>
          <a:miter lim="800000"/>
          <a:headEnd/>
          <a:tailEnd/>
        </a:ln>
      </xdr:spPr>
    </xdr:pic>
    <xdr:clientData/>
  </xdr:oneCellAnchor>
  <xdr:twoCellAnchor editAs="oneCell">
    <xdr:from>
      <xdr:col>0</xdr:col>
      <xdr:colOff>0</xdr:colOff>
      <xdr:row>1</xdr:row>
      <xdr:rowOff>2200275</xdr:rowOff>
    </xdr:from>
    <xdr:to>
      <xdr:col>4</xdr:col>
      <xdr:colOff>0</xdr:colOff>
      <xdr:row>14</xdr:row>
      <xdr:rowOff>171450</xdr:rowOff>
    </xdr:to>
    <xdr:pic>
      <xdr:nvPicPr>
        <xdr:cNvPr id="3" name="Picture 2">
          <a:extLst>
            <a:ext uri="{FF2B5EF4-FFF2-40B4-BE49-F238E27FC236}">
              <a16:creationId xmlns:a16="http://schemas.microsoft.com/office/drawing/2014/main" id="{908507B8-28D5-4459-9A31-383D12A93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381250"/>
          <a:ext cx="9629775" cy="332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com-my.sharepoint.com/personal/todd_henry_comcom_govt_nz/Documents/Documents/IRIS%20Capex/Original%20capex%20wash%20u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com-my.sharepoint.com/personal/todd_henry_comcom_govt_nz/Documents/Documents/IRIS%20savings%20equivalence/Actual%20IRIS%20model%20v2%20updated%20savin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Description"/>
      <sheetName val="Capex wash-up adjustment"/>
      <sheetName val="Reference data"/>
      <sheetName val="CoverSheet financial model"/>
      <sheetName val="Table of Contents"/>
      <sheetName val="Description financial model"/>
      <sheetName val="Inputs"/>
      <sheetName val="EDB data"/>
      <sheetName val="TIMING"/>
      <sheetName val="RAB"/>
      <sheetName val="TAX"/>
      <sheetName val="BBAR"/>
      <sheetName val="REV"/>
      <sheetName val="MAR"/>
      <sheetName val="IRR"/>
      <sheetName val="PriceChange(IndX)"/>
      <sheetName val="PriceChange(AppX)"/>
      <sheetName val="RevChange"/>
      <sheetName val="Out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Table of Contents"/>
      <sheetName val="Description"/>
      <sheetName val="Inputs"/>
      <sheetName val="EDB select"/>
      <sheetName val="Capex incentives"/>
      <sheetName val="Opex incentives"/>
      <sheetName val="General analysis"/>
      <sheetName val="Outputs"/>
      <sheetName val="Chartbook calcs"/>
      <sheetName val="Chartbook outputs"/>
      <sheetName val="Financial models &gt;&gt;&gt;"/>
      <sheetName val="Inputs (DPP)"/>
      <sheetName val="EDB data (DPP)"/>
      <sheetName val="TIMING (DPP)"/>
      <sheetName val="RAB (DPP)"/>
      <sheetName val="TAX (DPP)"/>
      <sheetName val="BBAR (DPP)"/>
      <sheetName val="EDB data (update)"/>
      <sheetName val="TIMING (update)"/>
      <sheetName val="RAB (update)"/>
      <sheetName val="TAX (update)"/>
      <sheetName val="BBAR (up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06" dT="2022-11-15T22:54:31.74" personId="{00000000-0000-0000-0000-000000000000}" id="{AB6EDD2B-5835-44EB-B329-49BE3A123D13}">
    <text>Mid-year commissioning assumption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A106" dT="2022-11-15T22:54:31.74" personId="{00000000-0000-0000-0000-000000000000}" id="{C091C2F6-0CC7-410F-84B7-656D9EC588A6}">
    <text>Mid-year commissioning assumption</text>
  </threadedComment>
</ThreadedComments>
</file>

<file path=xl/threadedComments/threadedComment3.xml><?xml version="1.0" encoding="utf-8"?>
<ThreadedComments xmlns="http://schemas.microsoft.com/office/spreadsheetml/2018/threadedcomments" xmlns:x="http://schemas.openxmlformats.org/spreadsheetml/2006/main">
  <threadedComment ref="A106" dT="2022-11-15T22:54:31.74" personId="{00000000-0000-0000-0000-000000000000}" id="{56A15DCC-F523-4318-A0B9-BF37326DA72D}">
    <text>Mid-year commissioning assumption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B30" dT="2022-11-13T20:53:10.37" personId="{00000000-0000-0000-0000-000000000000}" id="{8A9DB630-80B3-46F8-9C8E-5DDA70561DB4}">
    <text>This is the midpoint WACC from the DPP3 EDB WACC determination</text>
  </threadedComment>
  <threadedComment ref="A119" dT="2022-11-15T22:54:31.74" personId="{00000000-0000-0000-0000-000000000000}" id="{68C212D5-5283-4A8F-8530-746BC44DA9E8}">
    <text>Mid-year commissioning assumption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915D7-2D48-42DA-B326-4FA1EAA1DBB7}">
  <sheetPr>
    <pageSetUpPr fitToPage="1"/>
  </sheetPr>
  <dimension ref="A1:D18"/>
  <sheetViews>
    <sheetView showGridLines="0" tabSelected="1" zoomScaleNormal="100" zoomScaleSheetLayoutView="100" workbookViewId="0">
      <selection activeCell="F9" sqref="F9"/>
    </sheetView>
  </sheetViews>
  <sheetFormatPr defaultColWidth="9.140625" defaultRowHeight="15" x14ac:dyDescent="0.25"/>
  <cols>
    <col min="1" max="1" width="26.5703125" customWidth="1"/>
    <col min="2" max="2" width="43.140625" customWidth="1"/>
    <col min="3" max="3" width="32.7109375" customWidth="1"/>
    <col min="4" max="4" width="32.28515625" customWidth="1"/>
  </cols>
  <sheetData>
    <row r="1" spans="1:4" x14ac:dyDescent="0.25">
      <c r="A1" s="188"/>
      <c r="B1" s="189"/>
      <c r="C1" s="189"/>
      <c r="D1" s="151"/>
    </row>
    <row r="2" spans="1:4" ht="189" customHeight="1" x14ac:dyDescent="0.25">
      <c r="A2" s="190"/>
      <c r="D2" s="191"/>
    </row>
    <row r="3" spans="1:4" ht="22.5" x14ac:dyDescent="0.3">
      <c r="A3" s="198" t="s">
        <v>0</v>
      </c>
      <c r="B3" s="193"/>
      <c r="C3" s="193"/>
      <c r="D3" s="194"/>
    </row>
    <row r="4" spans="1:4" ht="22.5" x14ac:dyDescent="0.3">
      <c r="A4" s="198" t="s">
        <v>1</v>
      </c>
      <c r="B4" s="193"/>
      <c r="C4" s="193"/>
      <c r="D4" s="194"/>
    </row>
    <row r="5" spans="1:4" ht="22.5" x14ac:dyDescent="0.3">
      <c r="A5" s="198" t="s">
        <v>2</v>
      </c>
      <c r="B5" s="193"/>
      <c r="C5" s="193"/>
      <c r="D5" s="194"/>
    </row>
    <row r="6" spans="1:4" ht="23.25" x14ac:dyDescent="0.35">
      <c r="A6" s="192"/>
      <c r="B6" s="193"/>
      <c r="C6" s="193"/>
      <c r="D6" s="194"/>
    </row>
    <row r="7" spans="1:4" ht="42" customHeight="1" x14ac:dyDescent="0.25">
      <c r="A7" s="190"/>
      <c r="D7" s="191"/>
    </row>
    <row r="8" spans="1:4" x14ac:dyDescent="0.25">
      <c r="A8" s="190"/>
      <c r="D8" s="191"/>
    </row>
    <row r="9" spans="1:4" x14ac:dyDescent="0.25">
      <c r="A9" s="190"/>
      <c r="D9" s="191"/>
    </row>
    <row r="10" spans="1:4" x14ac:dyDescent="0.25">
      <c r="A10" s="190"/>
      <c r="D10" s="191"/>
    </row>
    <row r="11" spans="1:4" x14ac:dyDescent="0.25">
      <c r="A11" s="190"/>
      <c r="D11" s="191"/>
    </row>
    <row r="12" spans="1:4" x14ac:dyDescent="0.25">
      <c r="A12" s="190"/>
      <c r="D12" s="191"/>
    </row>
    <row r="13" spans="1:4" x14ac:dyDescent="0.25">
      <c r="A13" s="190"/>
      <c r="D13" s="191"/>
    </row>
    <row r="14" spans="1:4" x14ac:dyDescent="0.25">
      <c r="A14" s="190"/>
      <c r="D14" s="191"/>
    </row>
    <row r="15" spans="1:4" x14ac:dyDescent="0.25">
      <c r="A15" s="190"/>
      <c r="D15" s="191"/>
    </row>
    <row r="16" spans="1:4" x14ac:dyDescent="0.25">
      <c r="A16" s="190"/>
      <c r="D16" s="191"/>
    </row>
    <row r="17" spans="1:4" x14ac:dyDescent="0.25">
      <c r="A17" s="199" t="s">
        <v>3</v>
      </c>
      <c r="B17" s="193"/>
      <c r="C17" s="193"/>
      <c r="D17" s="194"/>
    </row>
    <row r="18" spans="1:4" x14ac:dyDescent="0.25">
      <c r="A18" s="195"/>
      <c r="B18" s="196"/>
      <c r="C18" s="196"/>
      <c r="D18" s="197"/>
    </row>
  </sheetData>
  <sheetProtection formatColumns="0" formatRows="0"/>
  <pageMargins left="0.70866141732283472" right="0.70866141732283472" top="0.74803149606299213" bottom="0.74803149606299213" header="0.31496062992125984" footer="0.31496062992125984"/>
  <pageSetup paperSize="9" scale="97" fitToHeight="0" orientation="landscape" r:id="rId1"/>
  <headerFooter>
    <oddFooter>&amp;L&amp;F&amp;C&amp;A&amp;R&amp;P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0FDAF-B8D4-4069-8F6D-7D632A62317F}">
  <dimension ref="B1:AG32"/>
  <sheetViews>
    <sheetView showGridLines="0" topLeftCell="A4" workbookViewId="0">
      <selection activeCell="B17" sqref="B17"/>
    </sheetView>
  </sheetViews>
  <sheetFormatPr defaultColWidth="9" defaultRowHeight="15" x14ac:dyDescent="0.25"/>
  <cols>
    <col min="1" max="1" width="4.42578125" customWidth="1"/>
    <col min="2" max="2" width="3.140625" style="1" customWidth="1"/>
    <col min="3" max="33" width="9" style="1"/>
  </cols>
  <sheetData>
    <row r="1" spans="2:6" ht="26.25" x14ac:dyDescent="0.4">
      <c r="B1" s="204" t="s">
        <v>4</v>
      </c>
      <c r="C1" s="204"/>
      <c r="D1" s="204"/>
      <c r="E1" s="204"/>
      <c r="F1" s="204"/>
    </row>
    <row r="2" spans="2:6" ht="26.25" x14ac:dyDescent="0.4">
      <c r="B2" s="201" t="s">
        <v>5</v>
      </c>
      <c r="C2" s="200"/>
      <c r="D2" s="200"/>
      <c r="E2" s="200"/>
    </row>
    <row r="3" spans="2:6" x14ac:dyDescent="0.25">
      <c r="B3" s="1" t="s">
        <v>6</v>
      </c>
    </row>
    <row r="4" spans="2:6" x14ac:dyDescent="0.25">
      <c r="B4" s="1" t="s">
        <v>7</v>
      </c>
    </row>
    <row r="5" spans="2:6" x14ac:dyDescent="0.25">
      <c r="B5" s="1" t="s">
        <v>8</v>
      </c>
    </row>
    <row r="7" spans="2:6" ht="18.75" x14ac:dyDescent="0.3">
      <c r="B7" s="202" t="s">
        <v>9</v>
      </c>
    </row>
    <row r="8" spans="2:6" x14ac:dyDescent="0.25">
      <c r="B8" s="1" t="s">
        <v>10</v>
      </c>
    </row>
    <row r="9" spans="2:6" customFormat="1" x14ac:dyDescent="0.25">
      <c r="B9" t="s">
        <v>11</v>
      </c>
    </row>
    <row r="11" spans="2:6" ht="18.75" x14ac:dyDescent="0.3">
      <c r="B11" s="202" t="s">
        <v>12</v>
      </c>
    </row>
    <row r="12" spans="2:6" x14ac:dyDescent="0.25">
      <c r="B12" s="1" t="s">
        <v>13</v>
      </c>
    </row>
    <row r="13" spans="2:6" customFormat="1" x14ac:dyDescent="0.25">
      <c r="B13" t="s">
        <v>11</v>
      </c>
    </row>
    <row r="14" spans="2:6" customFormat="1" x14ac:dyDescent="0.25"/>
    <row r="15" spans="2:6" ht="18.75" x14ac:dyDescent="0.3">
      <c r="B15" s="202" t="s">
        <v>14</v>
      </c>
    </row>
    <row r="16" spans="2:6" x14ac:dyDescent="0.25">
      <c r="B16" s="1" t="s">
        <v>15</v>
      </c>
    </row>
    <row r="17" spans="2:26" customFormat="1" x14ac:dyDescent="0.25">
      <c r="B17" t="s">
        <v>16</v>
      </c>
    </row>
    <row r="18" spans="2:26" customFormat="1" x14ac:dyDescent="0.25"/>
    <row r="19" spans="2:26" ht="18.75" x14ac:dyDescent="0.3">
      <c r="B19" s="202" t="s">
        <v>17</v>
      </c>
    </row>
    <row r="20" spans="2:26" x14ac:dyDescent="0.25">
      <c r="B20" s="1" t="s">
        <v>18</v>
      </c>
    </row>
    <row r="21" spans="2:26" x14ac:dyDescent="0.25">
      <c r="B21" s="1" t="s">
        <v>19</v>
      </c>
    </row>
    <row r="22" spans="2:26" x14ac:dyDescent="0.25">
      <c r="B22" s="174" t="s">
        <v>20</v>
      </c>
      <c r="C22"/>
      <c r="D22"/>
      <c r="E22"/>
      <c r="F22"/>
      <c r="G22"/>
      <c r="H22"/>
      <c r="I22"/>
      <c r="J22"/>
      <c r="K22"/>
      <c r="L22"/>
      <c r="M22"/>
      <c r="N22"/>
      <c r="O22"/>
      <c r="P22"/>
      <c r="Q22"/>
      <c r="R22"/>
      <c r="S22"/>
      <c r="T22"/>
      <c r="U22"/>
      <c r="V22"/>
      <c r="W22"/>
      <c r="X22"/>
      <c r="Y22"/>
      <c r="Z22"/>
    </row>
    <row r="23" spans="2:26" x14ac:dyDescent="0.25">
      <c r="B23" s="174" t="s">
        <v>21</v>
      </c>
      <c r="C23"/>
      <c r="D23"/>
      <c r="E23"/>
      <c r="F23"/>
      <c r="G23"/>
      <c r="H23"/>
      <c r="I23"/>
      <c r="J23"/>
      <c r="K23"/>
      <c r="L23"/>
      <c r="M23"/>
      <c r="N23"/>
      <c r="O23"/>
      <c r="P23"/>
      <c r="Q23"/>
      <c r="R23"/>
      <c r="S23"/>
      <c r="T23"/>
      <c r="U23"/>
      <c r="V23"/>
      <c r="W23"/>
      <c r="X23"/>
      <c r="Y23"/>
      <c r="Z23"/>
    </row>
    <row r="24" spans="2:26" x14ac:dyDescent="0.25">
      <c r="B24" s="174" t="s">
        <v>22</v>
      </c>
      <c r="C24"/>
      <c r="D24"/>
      <c r="E24"/>
      <c r="F24"/>
      <c r="G24"/>
      <c r="H24"/>
      <c r="I24"/>
      <c r="J24"/>
      <c r="K24"/>
      <c r="L24"/>
      <c r="M24"/>
      <c r="N24"/>
      <c r="O24"/>
      <c r="P24"/>
      <c r="Q24"/>
      <c r="R24"/>
      <c r="S24"/>
      <c r="T24"/>
      <c r="U24"/>
      <c r="V24"/>
      <c r="W24"/>
      <c r="X24"/>
      <c r="Y24"/>
      <c r="Z24"/>
    </row>
    <row r="25" spans="2:26" x14ac:dyDescent="0.25">
      <c r="B25" s="174"/>
      <c r="C25"/>
      <c r="D25"/>
      <c r="E25"/>
      <c r="F25"/>
      <c r="G25"/>
      <c r="H25"/>
      <c r="I25"/>
      <c r="J25"/>
      <c r="K25"/>
      <c r="L25"/>
      <c r="M25"/>
      <c r="N25"/>
      <c r="O25"/>
      <c r="P25"/>
      <c r="Q25"/>
      <c r="R25"/>
      <c r="S25"/>
      <c r="T25"/>
      <c r="U25"/>
      <c r="V25"/>
      <c r="W25"/>
      <c r="X25"/>
      <c r="Y25"/>
      <c r="Z25"/>
    </row>
    <row r="26" spans="2:26" x14ac:dyDescent="0.25">
      <c r="B26" s="1" t="s">
        <v>23</v>
      </c>
    </row>
    <row r="28" spans="2:26" ht="18.75" x14ac:dyDescent="0.3">
      <c r="B28" s="202" t="s">
        <v>24</v>
      </c>
    </row>
    <row r="29" spans="2:26" x14ac:dyDescent="0.25">
      <c r="B29" s="1" t="s">
        <v>25</v>
      </c>
    </row>
    <row r="30" spans="2:26" x14ac:dyDescent="0.25">
      <c r="B30" s="1" t="s">
        <v>26</v>
      </c>
    </row>
    <row r="31" spans="2:26" x14ac:dyDescent="0.25">
      <c r="B31" s="1" t="s">
        <v>27</v>
      </c>
    </row>
    <row r="32" spans="2:26" x14ac:dyDescent="0.25">
      <c r="B32" s="1" t="s">
        <v>28</v>
      </c>
    </row>
  </sheetData>
  <mergeCells count="1">
    <mergeCell ref="B1:F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C5DB7-1771-4F87-AFF3-C7F6AC49FEAD}">
  <sheetPr>
    <tabColor theme="4" tint="0.59999389629810485"/>
  </sheetPr>
  <dimension ref="A1:AL435"/>
  <sheetViews>
    <sheetView showGridLines="0" zoomScale="63" workbookViewId="0">
      <selection activeCell="A5" sqref="A5"/>
    </sheetView>
  </sheetViews>
  <sheetFormatPr defaultRowHeight="15" outlineLevelRow="1" x14ac:dyDescent="0.25"/>
  <cols>
    <col min="1" max="1" width="39.5703125" customWidth="1"/>
    <col min="2" max="2" width="53.28515625" customWidth="1"/>
    <col min="14" max="14" width="10.42578125" customWidth="1"/>
  </cols>
  <sheetData>
    <row r="1" spans="1:38" x14ac:dyDescent="0.25">
      <c r="A1" s="27" t="s">
        <v>29</v>
      </c>
      <c r="B1" s="28"/>
      <c r="C1" s="28"/>
      <c r="D1" s="28"/>
      <c r="E1" s="28"/>
      <c r="F1" s="28"/>
      <c r="G1" s="28"/>
      <c r="H1" s="28"/>
      <c r="I1" s="29"/>
      <c r="J1" s="29"/>
      <c r="K1" s="29"/>
      <c r="L1" s="29"/>
      <c r="M1" s="29"/>
      <c r="N1" s="30"/>
      <c r="O1" s="30"/>
      <c r="P1" s="30"/>
      <c r="Q1" s="30"/>
      <c r="R1" s="30"/>
      <c r="S1" s="30"/>
      <c r="T1" s="15"/>
      <c r="U1" s="15"/>
      <c r="V1" s="1"/>
      <c r="W1" s="1"/>
      <c r="X1" s="1"/>
      <c r="Y1" s="1"/>
      <c r="Z1" s="1"/>
      <c r="AA1" s="1"/>
      <c r="AB1" s="1"/>
      <c r="AC1" s="1"/>
      <c r="AD1" s="1"/>
      <c r="AE1" s="1"/>
      <c r="AF1" s="1"/>
      <c r="AG1" s="1"/>
      <c r="AH1" s="1"/>
      <c r="AI1" s="1"/>
      <c r="AJ1" s="1"/>
      <c r="AK1" s="1"/>
      <c r="AL1" s="1"/>
    </row>
    <row r="2" spans="1:38" ht="15.75" x14ac:dyDescent="0.25">
      <c r="A2" s="8"/>
      <c r="B2" s="2"/>
      <c r="C2" s="2"/>
      <c r="D2" s="2" t="s">
        <v>30</v>
      </c>
      <c r="E2" s="2" t="s">
        <v>31</v>
      </c>
      <c r="F2" s="2" t="s">
        <v>32</v>
      </c>
      <c r="G2" s="2" t="s">
        <v>33</v>
      </c>
      <c r="H2" s="2" t="s">
        <v>34</v>
      </c>
      <c r="I2" s="2" t="s">
        <v>35</v>
      </c>
      <c r="J2" s="2" t="s">
        <v>36</v>
      </c>
      <c r="K2" s="2" t="s">
        <v>37</v>
      </c>
      <c r="L2" s="2" t="s">
        <v>38</v>
      </c>
      <c r="M2" s="2" t="s">
        <v>39</v>
      </c>
      <c r="N2" s="2" t="s">
        <v>40</v>
      </c>
      <c r="O2" s="2" t="s">
        <v>41</v>
      </c>
      <c r="P2" s="2" t="s">
        <v>42</v>
      </c>
      <c r="Q2" s="2" t="s">
        <v>43</v>
      </c>
      <c r="R2" s="2" t="s">
        <v>44</v>
      </c>
      <c r="S2" s="2" t="s">
        <v>45</v>
      </c>
      <c r="T2" s="1"/>
      <c r="U2" s="1"/>
      <c r="V2" s="1"/>
      <c r="W2" s="1"/>
      <c r="X2" s="1"/>
      <c r="Y2" s="1"/>
      <c r="Z2" s="1"/>
      <c r="AA2" s="1"/>
      <c r="AB2" s="1"/>
      <c r="AC2" s="1"/>
      <c r="AD2" s="1"/>
      <c r="AE2" s="1"/>
      <c r="AF2" s="1"/>
      <c r="AG2" s="1"/>
      <c r="AH2" s="1"/>
      <c r="AI2" s="1"/>
      <c r="AJ2" s="1"/>
      <c r="AK2" s="1"/>
      <c r="AL2" s="1"/>
    </row>
    <row r="3" spans="1:38" x14ac:dyDescent="0.25">
      <c r="A3" s="2"/>
      <c r="B3" s="2"/>
      <c r="C3" s="2"/>
      <c r="D3" s="2">
        <v>2021</v>
      </c>
      <c r="E3" s="2">
        <v>2022</v>
      </c>
      <c r="F3" s="2">
        <v>2023</v>
      </c>
      <c r="G3" s="2">
        <v>2024</v>
      </c>
      <c r="H3" s="2">
        <v>2025</v>
      </c>
      <c r="I3" s="2">
        <v>2026</v>
      </c>
      <c r="J3" s="2">
        <v>2027</v>
      </c>
      <c r="K3" s="2">
        <v>2028</v>
      </c>
      <c r="L3" s="2">
        <v>2029</v>
      </c>
      <c r="M3" s="2">
        <v>2030</v>
      </c>
      <c r="N3" s="2">
        <v>2031</v>
      </c>
      <c r="O3" s="2">
        <v>2032</v>
      </c>
      <c r="P3" s="2">
        <v>2033</v>
      </c>
      <c r="Q3" s="2">
        <v>2034</v>
      </c>
      <c r="R3" s="2">
        <v>2035</v>
      </c>
      <c r="S3" s="2">
        <v>2036</v>
      </c>
      <c r="T3" s="1"/>
      <c r="U3" s="1"/>
      <c r="V3" s="1"/>
      <c r="W3" s="1"/>
      <c r="X3" s="1"/>
      <c r="Y3" s="1"/>
      <c r="Z3" s="1"/>
      <c r="AA3" s="1"/>
      <c r="AB3" s="1"/>
      <c r="AC3" s="1"/>
      <c r="AD3" s="1"/>
      <c r="AE3" s="1"/>
      <c r="AF3" s="1"/>
      <c r="AG3" s="1"/>
      <c r="AH3" s="1"/>
      <c r="AI3" s="1"/>
      <c r="AJ3" s="1"/>
      <c r="AK3" s="1"/>
      <c r="AL3" s="1"/>
    </row>
    <row r="4" spans="1:38" x14ac:dyDescent="0.25">
      <c r="A4" s="5" t="s">
        <v>46</v>
      </c>
      <c r="C4" s="9"/>
      <c r="D4" s="185">
        <v>4.5699999999999998E-2</v>
      </c>
      <c r="E4" s="5"/>
      <c r="F4" s="5"/>
      <c r="G4" s="5"/>
      <c r="H4" s="5"/>
      <c r="I4" s="185">
        <v>4.5699999999999998E-2</v>
      </c>
      <c r="J4" s="5"/>
      <c r="K4" s="5"/>
      <c r="L4" s="5"/>
      <c r="M4" s="5"/>
      <c r="N4" s="185">
        <v>4.5699999999999998E-2</v>
      </c>
      <c r="O4" s="5"/>
      <c r="P4" s="5"/>
      <c r="Q4" s="5"/>
      <c r="R4" s="5"/>
      <c r="S4" s="185">
        <v>4.5699999999999998E-2</v>
      </c>
      <c r="T4" s="1"/>
      <c r="U4" s="1"/>
      <c r="V4" s="1"/>
      <c r="W4" s="1"/>
      <c r="X4" s="1"/>
      <c r="Y4" s="1"/>
      <c r="Z4" s="1"/>
      <c r="AA4" s="1"/>
      <c r="AB4" s="1"/>
      <c r="AC4" s="1"/>
      <c r="AD4" s="1"/>
      <c r="AE4" s="1"/>
      <c r="AF4" s="1"/>
      <c r="AG4" s="1"/>
      <c r="AH4" s="1"/>
      <c r="AI4" s="1"/>
      <c r="AJ4" s="1"/>
      <c r="AK4" s="1"/>
      <c r="AL4" s="1"/>
    </row>
    <row r="5" spans="1:38" x14ac:dyDescent="0.25">
      <c r="A5" s="203" t="s">
        <v>47</v>
      </c>
      <c r="B5" s="9"/>
      <c r="C5" s="9"/>
      <c r="D5" s="5">
        <v>0</v>
      </c>
      <c r="E5" s="5">
        <v>1</v>
      </c>
      <c r="F5" s="5">
        <v>2</v>
      </c>
      <c r="G5" s="5">
        <v>3</v>
      </c>
      <c r="H5" s="5">
        <v>4</v>
      </c>
      <c r="I5" s="5">
        <v>1</v>
      </c>
      <c r="J5" s="5">
        <v>2</v>
      </c>
      <c r="K5" s="5">
        <v>3</v>
      </c>
      <c r="L5" s="5">
        <v>4</v>
      </c>
      <c r="M5" s="5">
        <v>5</v>
      </c>
      <c r="N5" s="5">
        <v>1</v>
      </c>
      <c r="O5" s="5">
        <v>2</v>
      </c>
      <c r="P5" s="5">
        <v>3</v>
      </c>
      <c r="Q5" s="5">
        <v>4</v>
      </c>
      <c r="R5" s="5">
        <v>5</v>
      </c>
      <c r="S5" s="5">
        <v>1</v>
      </c>
      <c r="T5" s="1"/>
      <c r="U5" s="1"/>
      <c r="V5" s="1"/>
      <c r="W5" s="1"/>
      <c r="X5" s="1"/>
      <c r="Y5" s="1"/>
      <c r="Z5" s="1"/>
      <c r="AA5" s="1"/>
      <c r="AB5" s="1"/>
      <c r="AC5" s="1"/>
      <c r="AD5" s="1"/>
      <c r="AE5" s="1"/>
      <c r="AF5" s="1"/>
      <c r="AG5" s="1"/>
      <c r="AH5" s="1"/>
      <c r="AI5" s="1"/>
      <c r="AJ5" s="1"/>
      <c r="AK5" s="1"/>
      <c r="AL5" s="1"/>
    </row>
    <row r="6" spans="1:38" x14ac:dyDescent="0.25">
      <c r="A6" s="5" t="s">
        <v>48</v>
      </c>
      <c r="B6" s="5"/>
      <c r="C6" s="5"/>
      <c r="D6" s="10">
        <f>1/((1+$D4)^D5)</f>
        <v>1</v>
      </c>
      <c r="E6" s="10">
        <f>1/((1+$D4)^E5)</f>
        <v>0.95629721717509797</v>
      </c>
      <c r="F6" s="10">
        <f>1/((1+$D4)^F5)</f>
        <v>0.91450436757683651</v>
      </c>
      <c r="G6" s="10">
        <f>1/((1+$D4)^G5)</f>
        <v>0.87453798180820153</v>
      </c>
      <c r="H6" s="10">
        <f>1/((1+$D4)^H5)</f>
        <v>0.83631823831710961</v>
      </c>
      <c r="I6" s="10">
        <f>1/(((1+$D$4)^$H$5)*(1+$I$4)^I5)</f>
        <v>0.79976880397543226</v>
      </c>
      <c r="J6" s="10">
        <f>1/(((1+$D$4)^$H$5)*(1+$I$4)^J5)</f>
        <v>0.76481668162516248</v>
      </c>
      <c r="K6" s="10">
        <f>1/(((1+$D$4)^$H$5)*(1+$I$4)^K5)</f>
        <v>0.73139206428723558</v>
      </c>
      <c r="L6" s="10">
        <f>1/(((1+$D$4)^$H$5)*(1+$I$4)^L5)</f>
        <v>0.69942819574183379</v>
      </c>
      <c r="M6" s="10">
        <f>1/(((1+$D$4)^$H$5)*(1+$I$4)^M5)</f>
        <v>0.66886123720171531</v>
      </c>
      <c r="N6" s="10">
        <f>1/((((1+$D$4)^$H$5)*(1+$I$4)^$M$5)*((1+$N$4)^N5))</f>
        <v>0.63963013981229344</v>
      </c>
      <c r="O6" s="10">
        <f>1/((((1+$D$4)^$H$5)*(1+$I$4)^$M$5)*((1+$N$4)^O5))</f>
        <v>0.61167652272381512</v>
      </c>
      <c r="P6" s="10">
        <f>1/((((1+$D$4)^$H$5)*(1+$I$4)^$M$5)*((1+$N$4)^P5))</f>
        <v>0.58494455649212485</v>
      </c>
      <c r="Q6" s="10">
        <f>1/((((1+$D$4)^$H$5)*(1+$I$4)^$M$5)*((1+$N$4)^Q5))</f>
        <v>0.55938085157514095</v>
      </c>
      <c r="R6" s="10">
        <f>1/((((1+$D$4)^$H$5)*(1+$I$4)^$M$5)*((1+$N$4)^R5))</f>
        <v>0.53493435170234382</v>
      </c>
      <c r="S6" s="10">
        <f>1/((((((1+$D$4)^$H$5)*(1+$I$4)^$M$5)*((1+$N$4)^$R$5))*(1+$S$4)^S5))</f>
        <v>0.51155623190431654</v>
      </c>
      <c r="T6" s="1"/>
      <c r="U6" s="1"/>
      <c r="V6" s="1"/>
      <c r="W6" s="1"/>
      <c r="X6" s="1"/>
      <c r="Y6" s="1"/>
      <c r="Z6" s="1"/>
      <c r="AA6" s="1"/>
      <c r="AB6" s="1"/>
      <c r="AC6" s="1"/>
      <c r="AD6" s="1"/>
      <c r="AE6" s="1"/>
      <c r="AF6" s="1"/>
      <c r="AG6" s="1"/>
      <c r="AH6" s="1"/>
      <c r="AI6" s="1"/>
      <c r="AJ6" s="1"/>
      <c r="AK6" s="1"/>
      <c r="AL6" s="1"/>
    </row>
    <row r="7" spans="1:3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25">
      <c r="A8" s="27" t="s">
        <v>49</v>
      </c>
      <c r="B8" s="28"/>
      <c r="C8" s="28"/>
      <c r="D8" s="28"/>
      <c r="E8" s="28"/>
      <c r="F8" s="28"/>
      <c r="G8" s="28"/>
      <c r="H8" s="28"/>
      <c r="I8" s="29"/>
      <c r="J8" s="29"/>
      <c r="K8" s="29"/>
      <c r="L8" s="29"/>
      <c r="M8" s="29"/>
      <c r="N8" s="30"/>
      <c r="O8" s="30"/>
      <c r="P8" s="30"/>
      <c r="Q8" s="30"/>
      <c r="R8" s="30"/>
      <c r="S8" s="30"/>
      <c r="T8" s="15"/>
      <c r="U8" s="15"/>
      <c r="V8" s="1"/>
      <c r="W8" s="1"/>
      <c r="X8" s="1"/>
      <c r="Y8" s="1"/>
      <c r="Z8" s="1"/>
      <c r="AA8" s="1"/>
      <c r="AB8" s="1"/>
      <c r="AC8" s="1"/>
      <c r="AD8" s="1"/>
      <c r="AE8" s="1"/>
      <c r="AF8" s="1"/>
      <c r="AG8" s="1"/>
      <c r="AH8" s="1"/>
      <c r="AI8" s="1"/>
      <c r="AJ8" s="1"/>
      <c r="AK8" s="1"/>
      <c r="AL8" s="1"/>
    </row>
    <row r="9" spans="1:38" x14ac:dyDescent="0.25">
      <c r="A9" s="3" t="s">
        <v>50</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25">
      <c r="A10" s="5" t="s">
        <v>51</v>
      </c>
      <c r="B10" s="9"/>
      <c r="C10" s="9"/>
      <c r="D10" s="187">
        <v>1000</v>
      </c>
      <c r="E10" s="187">
        <v>1000</v>
      </c>
      <c r="F10" s="187">
        <v>1000</v>
      </c>
      <c r="G10" s="187">
        <v>1000</v>
      </c>
      <c r="H10" s="187">
        <v>1000</v>
      </c>
      <c r="I10" s="186"/>
      <c r="J10" s="186"/>
      <c r="K10" s="186"/>
      <c r="L10" s="186"/>
      <c r="M10" s="186"/>
      <c r="N10" s="186"/>
      <c r="O10" s="186"/>
      <c r="P10" s="186"/>
      <c r="Q10" s="186"/>
      <c r="R10" s="186"/>
      <c r="S10" s="186"/>
      <c r="T10" s="1"/>
      <c r="U10" s="1"/>
      <c r="V10" s="1"/>
      <c r="W10" s="1"/>
      <c r="X10" s="1"/>
      <c r="Y10" s="1"/>
      <c r="Z10" s="1"/>
      <c r="AA10" s="1"/>
      <c r="AB10" s="1"/>
      <c r="AC10" s="1"/>
      <c r="AD10" s="1"/>
      <c r="AE10" s="1"/>
      <c r="AF10" s="1"/>
      <c r="AG10" s="1"/>
      <c r="AH10" s="1"/>
      <c r="AI10" s="1"/>
      <c r="AJ10" s="1"/>
      <c r="AK10" s="1"/>
      <c r="AL10" s="1"/>
    </row>
    <row r="11" spans="1:38" x14ac:dyDescent="0.25">
      <c r="A11" s="5" t="s">
        <v>52</v>
      </c>
      <c r="B11" s="9"/>
      <c r="C11" s="9"/>
      <c r="D11" s="187">
        <v>0</v>
      </c>
      <c r="E11" s="187">
        <v>0</v>
      </c>
      <c r="F11" s="187">
        <v>0</v>
      </c>
      <c r="G11" s="187">
        <v>0</v>
      </c>
      <c r="H11" s="187">
        <v>0</v>
      </c>
      <c r="I11" s="187">
        <v>0</v>
      </c>
      <c r="J11" s="187">
        <v>0</v>
      </c>
      <c r="K11" s="187">
        <v>0</v>
      </c>
      <c r="L11" s="187">
        <v>0</v>
      </c>
      <c r="M11" s="187">
        <v>0</v>
      </c>
      <c r="N11" s="5"/>
      <c r="O11" s="5"/>
      <c r="P11" s="5"/>
      <c r="Q11" s="5"/>
      <c r="R11" s="5"/>
      <c r="S11" s="5"/>
      <c r="T11" s="1"/>
      <c r="U11" s="1"/>
      <c r="V11" s="1"/>
      <c r="W11" s="1"/>
      <c r="X11" s="1"/>
      <c r="Y11" s="1"/>
      <c r="Z11" s="1"/>
      <c r="AA11" s="1"/>
      <c r="AB11" s="1"/>
      <c r="AC11" s="1"/>
      <c r="AD11" s="1"/>
      <c r="AE11" s="1"/>
      <c r="AF11" s="1"/>
      <c r="AG11" s="1"/>
      <c r="AH11" s="1"/>
      <c r="AI11" s="1"/>
      <c r="AJ11" s="1"/>
      <c r="AK11" s="1"/>
      <c r="AL11" s="1"/>
    </row>
    <row r="12" spans="1:38" x14ac:dyDescent="0.25">
      <c r="A12" s="5" t="s">
        <v>53</v>
      </c>
      <c r="B12" s="9"/>
      <c r="C12" s="9"/>
      <c r="D12" s="187">
        <v>-100</v>
      </c>
      <c r="E12" s="187">
        <v>-100</v>
      </c>
      <c r="F12" s="187">
        <v>0</v>
      </c>
      <c r="G12" s="187">
        <v>0</v>
      </c>
      <c r="H12" s="187">
        <v>0</v>
      </c>
      <c r="I12" s="187">
        <v>0</v>
      </c>
      <c r="J12" s="187">
        <v>0</v>
      </c>
      <c r="K12" s="187">
        <v>0</v>
      </c>
      <c r="L12" s="187">
        <v>0</v>
      </c>
      <c r="M12" s="187">
        <v>0</v>
      </c>
      <c r="N12" s="5"/>
      <c r="O12" s="5"/>
      <c r="P12" s="5"/>
      <c r="Q12" s="5"/>
      <c r="R12" s="5"/>
      <c r="S12" s="5"/>
      <c r="T12" s="1"/>
      <c r="U12" s="1"/>
      <c r="V12" s="1"/>
      <c r="W12" s="1"/>
      <c r="X12" s="1"/>
      <c r="Y12" s="1"/>
      <c r="Z12" s="1"/>
      <c r="AA12" s="1"/>
      <c r="AB12" s="1"/>
      <c r="AC12" s="1"/>
      <c r="AD12" s="1"/>
      <c r="AE12" s="1"/>
      <c r="AF12" s="1"/>
      <c r="AG12" s="1"/>
      <c r="AH12" s="1"/>
      <c r="AI12" s="1"/>
      <c r="AJ12" s="1"/>
      <c r="AK12" s="1"/>
      <c r="AL12" s="1"/>
    </row>
    <row r="13" spans="1:38"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25">
      <c r="A14" s="3" t="s">
        <v>54</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25">
      <c r="A15" s="5" t="s">
        <v>55</v>
      </c>
      <c r="B15" s="9"/>
      <c r="C15" s="9"/>
      <c r="D15" s="187">
        <v>0</v>
      </c>
      <c r="E15" s="187">
        <v>0</v>
      </c>
      <c r="F15" s="187">
        <v>0</v>
      </c>
      <c r="G15" s="187">
        <v>0</v>
      </c>
      <c r="H15" s="187">
        <v>0</v>
      </c>
      <c r="I15" s="5"/>
      <c r="J15" s="5"/>
      <c r="K15" s="5"/>
      <c r="L15" s="5"/>
      <c r="M15" s="5"/>
      <c r="N15" s="5"/>
      <c r="O15" s="5"/>
      <c r="P15" s="5"/>
      <c r="Q15" s="5"/>
      <c r="R15" s="5"/>
      <c r="S15" s="5"/>
      <c r="T15" s="1"/>
      <c r="U15" s="1"/>
      <c r="V15" s="1"/>
      <c r="W15" s="1"/>
      <c r="X15" s="1"/>
      <c r="Y15" s="1"/>
      <c r="Z15" s="1"/>
      <c r="AA15" s="1"/>
      <c r="AB15" s="1"/>
      <c r="AC15" s="1"/>
      <c r="AD15" s="1"/>
      <c r="AE15" s="1"/>
      <c r="AF15" s="1"/>
      <c r="AG15" s="1"/>
      <c r="AH15" s="1"/>
      <c r="AI15" s="1"/>
      <c r="AJ15" s="1"/>
      <c r="AK15" s="1"/>
      <c r="AL15" s="1"/>
    </row>
    <row r="16" spans="1:38" x14ac:dyDescent="0.25">
      <c r="A16" s="5" t="s">
        <v>56</v>
      </c>
      <c r="B16" s="9"/>
      <c r="C16" s="9"/>
      <c r="D16" s="187">
        <v>196</v>
      </c>
      <c r="E16" s="187">
        <v>0</v>
      </c>
      <c r="F16" s="187">
        <v>0</v>
      </c>
      <c r="G16" s="187">
        <v>0</v>
      </c>
      <c r="H16" s="187">
        <v>0</v>
      </c>
      <c r="I16" s="5"/>
      <c r="J16" s="5"/>
      <c r="K16" s="5"/>
      <c r="L16" s="5"/>
      <c r="M16" s="5"/>
      <c r="N16" s="5"/>
      <c r="O16" s="5"/>
      <c r="P16" s="5"/>
      <c r="Q16" s="5"/>
      <c r="R16" s="5"/>
      <c r="S16" s="5"/>
      <c r="T16" s="1"/>
      <c r="U16" s="1"/>
      <c r="V16" s="1"/>
      <c r="W16" s="1"/>
      <c r="X16" s="1"/>
      <c r="Y16" s="1"/>
      <c r="Z16" s="1"/>
      <c r="AA16" s="1"/>
      <c r="AB16" s="1"/>
      <c r="AC16" s="1"/>
      <c r="AD16" s="1"/>
      <c r="AE16" s="1"/>
      <c r="AF16" s="1"/>
      <c r="AG16" s="1"/>
      <c r="AH16" s="1"/>
      <c r="AI16" s="1"/>
      <c r="AJ16" s="1"/>
      <c r="AK16" s="1"/>
      <c r="AL16" s="1"/>
    </row>
    <row r="17" spans="1:38" x14ac:dyDescent="0.25">
      <c r="A17" s="5" t="s">
        <v>57</v>
      </c>
      <c r="B17" s="9"/>
      <c r="C17" s="9"/>
      <c r="D17" s="175">
        <f>D15-D16</f>
        <v>-196</v>
      </c>
      <c r="E17" s="175">
        <f t="shared" ref="E17:H17" si="0">E15-E16</f>
        <v>0</v>
      </c>
      <c r="F17" s="175">
        <f t="shared" si="0"/>
        <v>0</v>
      </c>
      <c r="G17" s="175">
        <f t="shared" si="0"/>
        <v>0</v>
      </c>
      <c r="H17" s="175">
        <f t="shared" si="0"/>
        <v>0</v>
      </c>
      <c r="I17" s="5"/>
      <c r="J17" s="5"/>
      <c r="K17" s="5"/>
      <c r="L17" s="5"/>
      <c r="M17" s="5"/>
      <c r="N17" s="5"/>
      <c r="O17" s="5"/>
      <c r="P17" s="5"/>
      <c r="Q17" s="5"/>
      <c r="R17" s="5"/>
      <c r="S17" s="5"/>
      <c r="T17" s="1"/>
      <c r="U17" s="1"/>
      <c r="V17" s="1"/>
      <c r="W17" s="1"/>
      <c r="X17" s="1"/>
      <c r="Y17" s="1"/>
      <c r="Z17" s="1"/>
      <c r="AA17" s="1"/>
      <c r="AB17" s="1"/>
      <c r="AC17" s="1"/>
      <c r="AD17" s="1"/>
      <c r="AE17" s="1"/>
      <c r="AF17" s="1"/>
      <c r="AG17" s="1"/>
      <c r="AH17" s="1"/>
      <c r="AI17" s="1"/>
      <c r="AJ17" s="1"/>
      <c r="AK17" s="1"/>
      <c r="AL17" s="1"/>
    </row>
    <row r="18" spans="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25">
      <c r="A19" s="143" t="s">
        <v>58</v>
      </c>
      <c r="C19" s="1"/>
      <c r="T19" s="1"/>
      <c r="U19" s="1"/>
      <c r="V19" s="1"/>
      <c r="W19" s="1"/>
      <c r="X19" s="1"/>
      <c r="Y19" s="1"/>
      <c r="Z19" s="1"/>
      <c r="AA19" s="1"/>
      <c r="AB19" s="1"/>
      <c r="AC19" s="1"/>
      <c r="AD19" s="1"/>
      <c r="AE19" s="1"/>
      <c r="AF19" s="1"/>
      <c r="AG19" s="1"/>
      <c r="AH19" s="1"/>
      <c r="AI19" s="1"/>
      <c r="AJ19" s="1"/>
      <c r="AK19" s="1"/>
    </row>
    <row r="20" spans="1:38" ht="18.75" x14ac:dyDescent="0.3">
      <c r="A20" s="144"/>
      <c r="B20" s="145" t="s">
        <v>59</v>
      </c>
      <c r="C20" s="1"/>
      <c r="T20" s="1"/>
      <c r="U20" s="1"/>
      <c r="V20" s="1"/>
      <c r="W20" s="1"/>
      <c r="X20" s="1"/>
      <c r="Y20" s="1"/>
      <c r="Z20" s="1"/>
      <c r="AA20" s="1"/>
      <c r="AB20" s="1"/>
      <c r="AC20" s="1"/>
      <c r="AD20" s="1"/>
      <c r="AE20" s="1"/>
      <c r="AF20" s="1"/>
      <c r="AG20" s="1"/>
      <c r="AH20" s="1"/>
      <c r="AI20" s="1"/>
      <c r="AJ20" s="1"/>
      <c r="AK20" s="1"/>
    </row>
    <row r="21" spans="1:38" x14ac:dyDescent="0.25">
      <c r="A21" s="146" t="s">
        <v>60</v>
      </c>
      <c r="B21" s="147">
        <f>B98</f>
        <v>-195.6297217175098</v>
      </c>
      <c r="C21" s="1"/>
      <c r="T21" s="1"/>
      <c r="U21" s="1"/>
      <c r="V21" s="1"/>
      <c r="W21" s="1"/>
      <c r="X21" s="1"/>
      <c r="Y21" s="1"/>
      <c r="Z21" s="1"/>
      <c r="AA21" s="1"/>
      <c r="AB21" s="1"/>
      <c r="AC21" s="1"/>
      <c r="AD21" s="1"/>
      <c r="AE21" s="1"/>
      <c r="AF21" s="1"/>
      <c r="AG21" s="1"/>
      <c r="AH21" s="1"/>
      <c r="AI21" s="1"/>
      <c r="AJ21" s="1"/>
      <c r="AK21" s="1"/>
    </row>
    <row r="22" spans="1:38" x14ac:dyDescent="0.25">
      <c r="A22" s="148" t="s">
        <v>61</v>
      </c>
      <c r="B22" s="149">
        <f>SUMPRODUCT(D17:S17,D6:S6)</f>
        <v>-196</v>
      </c>
      <c r="C22" s="1"/>
      <c r="T22" s="1"/>
      <c r="U22" s="1"/>
      <c r="V22" s="1"/>
      <c r="W22" s="1"/>
      <c r="X22" s="1"/>
      <c r="Y22" s="1"/>
      <c r="Z22" s="1"/>
      <c r="AA22" s="1"/>
      <c r="AB22" s="1"/>
      <c r="AC22" s="1"/>
      <c r="AD22" s="1"/>
      <c r="AE22" s="1"/>
      <c r="AF22" s="1"/>
      <c r="AG22" s="1"/>
      <c r="AH22" s="1"/>
      <c r="AI22" s="1"/>
      <c r="AJ22" s="1"/>
      <c r="AK22" s="1"/>
    </row>
    <row r="23" spans="1:38" x14ac:dyDescent="0.25">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25">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150" t="s">
        <v>62</v>
      </c>
      <c r="B25" s="15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25">
      <c r="A26" s="87" t="s">
        <v>63</v>
      </c>
      <c r="B26" s="91" t="str">
        <f>IF(ROUND(B21,0)=ROUND(B22,0),"YES","NO")</f>
        <v>YES</v>
      </c>
      <c r="C26" s="14"/>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18.75" x14ac:dyDescent="0.3">
      <c r="A28" s="26" t="s">
        <v>64</v>
      </c>
      <c r="B28" s="31"/>
      <c r="C28" s="31"/>
      <c r="D28" s="31"/>
      <c r="E28" s="31"/>
      <c r="F28" s="31"/>
      <c r="G28" s="31"/>
      <c r="H28" s="31"/>
      <c r="I28" s="32"/>
      <c r="J28" s="32"/>
      <c r="K28" s="32"/>
      <c r="L28" s="32"/>
      <c r="M28" s="32"/>
      <c r="N28" s="33"/>
      <c r="O28" s="33"/>
      <c r="P28" s="33"/>
      <c r="Q28" s="33"/>
      <c r="R28" s="33"/>
      <c r="S28" s="33"/>
      <c r="T28" s="15"/>
      <c r="U28" s="15"/>
      <c r="V28" s="1"/>
      <c r="W28" s="1"/>
      <c r="X28" s="1"/>
      <c r="Y28" s="1"/>
      <c r="Z28" s="1"/>
      <c r="AA28" s="1"/>
      <c r="AB28" s="1"/>
      <c r="AC28" s="1"/>
      <c r="AD28" s="1"/>
      <c r="AE28" s="1"/>
      <c r="AF28" s="1"/>
      <c r="AG28" s="1"/>
      <c r="AH28" s="1"/>
      <c r="AI28" s="1"/>
      <c r="AJ28" s="1"/>
      <c r="AK28" s="1"/>
      <c r="AL28" s="1"/>
    </row>
    <row r="29" spans="1:38" ht="18.75" x14ac:dyDescent="0.3">
      <c r="A29" s="88"/>
      <c r="B29" s="85"/>
      <c r="C29" s="85"/>
      <c r="D29" s="85"/>
      <c r="E29" s="85"/>
      <c r="F29" s="85"/>
      <c r="G29" s="85"/>
      <c r="H29" s="85"/>
      <c r="I29" s="86"/>
      <c r="J29" s="86"/>
      <c r="K29" s="86"/>
      <c r="L29" s="86"/>
      <c r="M29" s="86"/>
      <c r="N29" s="15"/>
      <c r="O29" s="15"/>
      <c r="P29" s="15"/>
      <c r="Q29" s="15"/>
      <c r="R29" s="15"/>
      <c r="S29" s="15"/>
      <c r="T29" s="15"/>
      <c r="U29" s="15"/>
      <c r="V29" s="1"/>
      <c r="W29" s="1"/>
      <c r="X29" s="1"/>
      <c r="Y29" s="1"/>
      <c r="Z29" s="1"/>
      <c r="AA29" s="1"/>
      <c r="AB29" s="1"/>
      <c r="AC29" s="1"/>
      <c r="AD29" s="1"/>
      <c r="AE29" s="1"/>
      <c r="AF29" s="1"/>
      <c r="AG29" s="1"/>
      <c r="AH29" s="1"/>
      <c r="AI29" s="1"/>
      <c r="AJ29" s="1"/>
      <c r="AK29" s="1"/>
      <c r="AL29" s="1"/>
    </row>
    <row r="30" spans="1:38" x14ac:dyDescent="0.25">
      <c r="A30" s="90" t="s">
        <v>65</v>
      </c>
      <c r="B30" s="133">
        <f>B99</f>
        <v>-46.008847126269998</v>
      </c>
      <c r="C30" s="7"/>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25">
      <c r="A31" s="89" t="s">
        <v>66</v>
      </c>
      <c r="B31" s="180">
        <f>B112</f>
        <v>-45.042281412593823</v>
      </c>
      <c r="C31" s="12"/>
      <c r="D31" s="1"/>
      <c r="E31" s="1"/>
      <c r="F31" s="1"/>
      <c r="G31" s="1"/>
      <c r="H31" s="1"/>
      <c r="I31" s="1"/>
      <c r="J31" s="1"/>
      <c r="K31" s="1"/>
      <c r="L31" s="1"/>
      <c r="M31" s="1"/>
      <c r="N31" s="1"/>
      <c r="O31" s="1"/>
      <c r="P31" s="1"/>
      <c r="Q31" s="1" t="s">
        <v>67</v>
      </c>
      <c r="R31" s="1"/>
      <c r="S31" s="1"/>
      <c r="T31" s="1"/>
      <c r="U31" s="1"/>
      <c r="V31" s="1"/>
      <c r="W31" s="1"/>
      <c r="X31" s="1"/>
      <c r="Y31" s="1"/>
      <c r="Z31" s="1"/>
      <c r="AA31" s="1"/>
      <c r="AB31" s="1"/>
      <c r="AC31" s="1"/>
      <c r="AD31" s="1"/>
      <c r="AE31" s="1"/>
      <c r="AF31" s="1"/>
      <c r="AG31" s="1"/>
      <c r="AH31" s="1"/>
      <c r="AI31" s="1"/>
      <c r="AJ31" s="1"/>
      <c r="AK31" s="1"/>
      <c r="AL31" s="1"/>
    </row>
    <row r="32" spans="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27" t="s">
        <v>68</v>
      </c>
      <c r="B34" s="28"/>
      <c r="C34" s="28"/>
      <c r="D34" s="28"/>
      <c r="E34" s="28"/>
      <c r="F34" s="28"/>
      <c r="G34" s="28"/>
      <c r="H34" s="28"/>
      <c r="I34" s="29"/>
      <c r="J34" s="29"/>
      <c r="K34" s="29"/>
      <c r="L34" s="29"/>
      <c r="M34" s="29"/>
      <c r="N34" s="30"/>
      <c r="O34" s="30"/>
      <c r="P34" s="30"/>
      <c r="Q34" s="30"/>
      <c r="R34" s="30"/>
      <c r="S34" s="30"/>
      <c r="T34" s="15"/>
      <c r="U34" s="15"/>
      <c r="V34" s="1"/>
      <c r="W34" s="1"/>
      <c r="X34" s="1"/>
      <c r="Y34" s="1"/>
      <c r="Z34" s="1"/>
      <c r="AA34" s="1"/>
      <c r="AB34" s="1"/>
      <c r="AC34" s="1"/>
      <c r="AD34" s="1"/>
      <c r="AE34" s="1"/>
      <c r="AF34" s="1"/>
      <c r="AG34" s="1"/>
      <c r="AH34" s="1"/>
      <c r="AI34" s="1"/>
      <c r="AJ34" s="1"/>
      <c r="AK34" s="1"/>
      <c r="AL34" s="1"/>
    </row>
    <row r="35" spans="1:38" x14ac:dyDescent="0.25">
      <c r="A35" s="3" t="s">
        <v>50</v>
      </c>
      <c r="B35" s="1"/>
      <c r="C35" s="1"/>
      <c r="D35" s="15"/>
      <c r="E35" s="15"/>
      <c r="F35" s="16"/>
      <c r="G35" s="15"/>
      <c r="H35" s="15"/>
      <c r="I35" s="15"/>
      <c r="J35" s="15"/>
      <c r="K35" s="16"/>
      <c r="L35" s="15"/>
      <c r="M35" s="15"/>
      <c r="N35" s="15"/>
      <c r="O35" s="15"/>
      <c r="P35" s="16"/>
      <c r="Q35" s="15"/>
      <c r="R35" s="15"/>
      <c r="S35" s="15"/>
      <c r="T35" s="1"/>
      <c r="U35" s="1"/>
      <c r="V35" s="1"/>
      <c r="W35" s="1"/>
      <c r="X35" s="1"/>
      <c r="Y35" s="1"/>
      <c r="Z35" s="1"/>
      <c r="AA35" s="1"/>
      <c r="AB35" s="1"/>
      <c r="AC35" s="1"/>
      <c r="AD35" s="1"/>
      <c r="AE35" s="1"/>
      <c r="AF35" s="1"/>
      <c r="AG35" s="1"/>
      <c r="AH35" s="1"/>
      <c r="AI35" s="1"/>
      <c r="AJ35" s="1"/>
      <c r="AK35" s="1"/>
      <c r="AL35" s="1"/>
    </row>
    <row r="36" spans="1:38" x14ac:dyDescent="0.25">
      <c r="A36" s="3"/>
      <c r="B36" s="1"/>
      <c r="C36" s="1"/>
      <c r="D36" s="15"/>
      <c r="E36" s="15"/>
      <c r="F36" s="16"/>
      <c r="G36" s="15"/>
      <c r="H36" s="15"/>
      <c r="I36" s="15"/>
      <c r="J36" s="15"/>
      <c r="K36" s="16"/>
      <c r="L36" s="15"/>
      <c r="M36" s="15"/>
      <c r="N36" s="15"/>
      <c r="O36" s="15"/>
      <c r="P36" s="16"/>
      <c r="Q36" s="15"/>
      <c r="R36" s="15"/>
      <c r="S36" s="15"/>
      <c r="T36" s="1"/>
      <c r="U36" s="1"/>
      <c r="V36" s="1"/>
      <c r="W36" s="1"/>
      <c r="X36" s="1"/>
      <c r="Y36" s="1"/>
      <c r="Z36" s="1"/>
      <c r="AA36" s="1"/>
      <c r="AB36" s="1"/>
      <c r="AC36" s="1"/>
      <c r="AD36" s="1"/>
      <c r="AE36" s="1"/>
      <c r="AF36" s="1"/>
      <c r="AG36" s="1"/>
      <c r="AH36" s="1"/>
      <c r="AI36" s="1"/>
      <c r="AJ36" s="1"/>
      <c r="AK36" s="1"/>
      <c r="AL36" s="1"/>
    </row>
    <row r="37" spans="1:38" hidden="1" outlineLevel="1" x14ac:dyDescent="0.25">
      <c r="A37" s="3"/>
      <c r="B37" s="1"/>
      <c r="C37" s="1"/>
      <c r="D37" s="15"/>
      <c r="E37" s="15"/>
      <c r="F37" s="16" t="s">
        <v>69</v>
      </c>
      <c r="G37" s="15"/>
      <c r="H37" s="15"/>
      <c r="I37" s="15"/>
      <c r="J37" s="15"/>
      <c r="K37" s="16" t="s">
        <v>70</v>
      </c>
      <c r="L37" s="15"/>
      <c r="M37" s="15"/>
      <c r="N37" s="15"/>
      <c r="O37" s="15"/>
      <c r="P37" s="16" t="s">
        <v>71</v>
      </c>
      <c r="Q37" s="15"/>
      <c r="R37" s="15"/>
      <c r="S37" s="15" t="s">
        <v>72</v>
      </c>
      <c r="T37" s="1"/>
      <c r="U37" s="1"/>
      <c r="V37" s="1"/>
      <c r="W37" s="1"/>
      <c r="X37" s="1"/>
      <c r="Y37" s="1"/>
      <c r="Z37" s="1"/>
      <c r="AA37" s="1"/>
      <c r="AB37" s="1"/>
      <c r="AC37" s="1"/>
      <c r="AD37" s="1"/>
      <c r="AE37" s="1"/>
      <c r="AF37" s="1"/>
      <c r="AG37" s="1"/>
      <c r="AH37" s="1"/>
      <c r="AI37" s="1"/>
      <c r="AJ37" s="1"/>
      <c r="AK37" s="1"/>
      <c r="AL37" s="1"/>
    </row>
    <row r="38" spans="1:38" hidden="1" outlineLevel="1" x14ac:dyDescent="0.25">
      <c r="A38" s="3"/>
      <c r="B38" s="1"/>
      <c r="C38" s="1"/>
      <c r="D38" s="34">
        <v>2021</v>
      </c>
      <c r="E38" s="35">
        <v>2022</v>
      </c>
      <c r="F38" s="35">
        <v>2023</v>
      </c>
      <c r="G38" s="35">
        <v>2024</v>
      </c>
      <c r="H38" s="36">
        <v>2025</v>
      </c>
      <c r="I38" s="34">
        <v>2026</v>
      </c>
      <c r="J38" s="35">
        <v>2027</v>
      </c>
      <c r="K38" s="35">
        <v>2028</v>
      </c>
      <c r="L38" s="35">
        <v>2029</v>
      </c>
      <c r="M38" s="36">
        <v>2030</v>
      </c>
      <c r="N38" s="34">
        <v>2031</v>
      </c>
      <c r="O38" s="35">
        <v>2032</v>
      </c>
      <c r="P38" s="35">
        <v>2033</v>
      </c>
      <c r="Q38" s="35">
        <v>2034</v>
      </c>
      <c r="R38" s="36">
        <v>2035</v>
      </c>
      <c r="S38" s="34">
        <v>2036</v>
      </c>
      <c r="T38" s="1"/>
      <c r="U38" s="1"/>
      <c r="V38" s="1"/>
      <c r="W38" s="1"/>
      <c r="X38" s="1"/>
      <c r="Y38" s="1"/>
      <c r="Z38" s="1"/>
      <c r="AA38" s="1"/>
      <c r="AB38" s="1"/>
      <c r="AC38" s="1"/>
      <c r="AD38" s="1"/>
      <c r="AE38" s="1"/>
      <c r="AF38" s="1"/>
      <c r="AG38" s="1"/>
      <c r="AH38" s="1"/>
      <c r="AI38" s="1"/>
      <c r="AJ38" s="1"/>
      <c r="AK38" s="1"/>
      <c r="AL38" s="1"/>
    </row>
    <row r="39" spans="1:38" hidden="1" outlineLevel="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idden="1" outlineLevel="1" x14ac:dyDescent="0.25">
      <c r="A40" s="18"/>
      <c r="B40" s="18"/>
      <c r="C40" s="18"/>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idden="1" outlineLevel="1" x14ac:dyDescent="0.25">
      <c r="A41" s="152" t="s">
        <v>73</v>
      </c>
      <c r="B41" s="152" t="s">
        <v>74</v>
      </c>
      <c r="C41" s="153"/>
      <c r="D41" s="154">
        <f>D10</f>
        <v>1000</v>
      </c>
      <c r="E41" s="154">
        <f>E10</f>
        <v>1000</v>
      </c>
      <c r="F41" s="154">
        <f>F10</f>
        <v>1000</v>
      </c>
      <c r="G41" s="154">
        <f>G10</f>
        <v>1000</v>
      </c>
      <c r="H41" s="155">
        <f>H10</f>
        <v>1000</v>
      </c>
      <c r="I41" s="39"/>
      <c r="J41" s="23"/>
      <c r="K41" s="23"/>
      <c r="L41" s="23"/>
      <c r="M41" s="38"/>
      <c r="N41" s="39"/>
      <c r="O41" s="23"/>
      <c r="P41" s="23"/>
      <c r="Q41" s="23"/>
      <c r="R41" s="38"/>
      <c r="S41" s="23"/>
      <c r="T41" s="1"/>
      <c r="U41" s="1"/>
      <c r="V41" s="1"/>
      <c r="W41" s="1"/>
      <c r="X41" s="1"/>
      <c r="Y41" s="1"/>
      <c r="Z41" s="1"/>
      <c r="AA41" s="1"/>
      <c r="AB41" s="1"/>
      <c r="AC41" s="1"/>
      <c r="AD41" s="1"/>
      <c r="AE41" s="1"/>
      <c r="AF41" s="1"/>
      <c r="AG41" s="1"/>
      <c r="AH41" s="1"/>
      <c r="AI41" s="1"/>
      <c r="AJ41" s="1"/>
      <c r="AK41" s="1"/>
      <c r="AL41" s="1"/>
    </row>
    <row r="42" spans="1:38" hidden="1" outlineLevel="1" x14ac:dyDescent="0.25">
      <c r="A42" s="152"/>
      <c r="B42" s="152" t="s">
        <v>75</v>
      </c>
      <c r="C42" s="153"/>
      <c r="D42" s="154"/>
      <c r="E42" s="154"/>
      <c r="F42" s="154"/>
      <c r="G42" s="154"/>
      <c r="H42" s="155"/>
      <c r="I42" s="40">
        <f>G44</f>
        <v>1000</v>
      </c>
      <c r="J42" s="23">
        <f>$I$42</f>
        <v>1000</v>
      </c>
      <c r="K42" s="23">
        <f t="shared" ref="K42:M42" si="1">$I$42</f>
        <v>1000</v>
      </c>
      <c r="L42" s="23">
        <f t="shared" si="1"/>
        <v>1000</v>
      </c>
      <c r="M42" s="23">
        <f t="shared" si="1"/>
        <v>1000</v>
      </c>
      <c r="N42" s="39"/>
      <c r="O42" s="23"/>
      <c r="P42" s="23"/>
      <c r="Q42" s="23"/>
      <c r="R42" s="38"/>
      <c r="S42" s="23"/>
      <c r="T42" s="1"/>
      <c r="U42" s="1"/>
      <c r="V42" s="1"/>
      <c r="W42" s="1"/>
      <c r="X42" s="1"/>
      <c r="Y42" s="1"/>
      <c r="Z42" s="1"/>
      <c r="AA42" s="1"/>
      <c r="AB42" s="1"/>
      <c r="AC42" s="1"/>
      <c r="AD42" s="1"/>
      <c r="AE42" s="1"/>
      <c r="AF42" s="1"/>
      <c r="AG42" s="1"/>
      <c r="AH42" s="1"/>
      <c r="AI42" s="1"/>
      <c r="AJ42" s="1"/>
      <c r="AK42" s="1"/>
      <c r="AL42" s="1"/>
    </row>
    <row r="43" spans="1:38" hidden="1" outlineLevel="1" x14ac:dyDescent="0.25">
      <c r="A43" s="152"/>
      <c r="B43" s="152" t="s">
        <v>76</v>
      </c>
      <c r="C43" s="156"/>
      <c r="D43" s="154"/>
      <c r="E43" s="154"/>
      <c r="F43" s="154"/>
      <c r="G43" s="154"/>
      <c r="H43" s="155"/>
      <c r="I43" s="39"/>
      <c r="J43" s="23"/>
      <c r="K43" s="23"/>
      <c r="L43" s="23"/>
      <c r="M43" s="38"/>
      <c r="N43" s="40">
        <f>L44</f>
        <v>1000</v>
      </c>
      <c r="O43" s="23">
        <f>$N$43</f>
        <v>1000</v>
      </c>
      <c r="P43" s="23">
        <f t="shared" ref="P43:R43" si="2">$N$43</f>
        <v>1000</v>
      </c>
      <c r="Q43" s="23">
        <f t="shared" si="2"/>
        <v>1000</v>
      </c>
      <c r="R43" s="38">
        <f t="shared" si="2"/>
        <v>1000</v>
      </c>
      <c r="S43" s="41">
        <f>Q44</f>
        <v>1000</v>
      </c>
      <c r="T43" s="1"/>
      <c r="U43" s="1"/>
      <c r="V43" s="1"/>
      <c r="W43" s="1"/>
      <c r="X43" s="1"/>
      <c r="Y43" s="1"/>
      <c r="Z43" s="1"/>
      <c r="AA43" s="1"/>
      <c r="AB43" s="1"/>
      <c r="AC43" s="1"/>
      <c r="AD43" s="1"/>
      <c r="AE43" s="1"/>
      <c r="AF43" s="1"/>
      <c r="AG43" s="1"/>
      <c r="AH43" s="1"/>
      <c r="AI43" s="1"/>
      <c r="AJ43" s="1"/>
      <c r="AK43" s="1"/>
      <c r="AL43" s="1"/>
    </row>
    <row r="44" spans="1:38" hidden="1" outlineLevel="1" x14ac:dyDescent="0.25">
      <c r="A44" s="152"/>
      <c r="B44" s="152" t="s">
        <v>77</v>
      </c>
      <c r="C44" s="156"/>
      <c r="D44" s="154">
        <f>SUM(D41:D43)</f>
        <v>1000</v>
      </c>
      <c r="E44" s="154">
        <f t="shared" ref="E44:P44" si="3">SUM(E41:E43)</f>
        <v>1000</v>
      </c>
      <c r="F44" s="154">
        <f t="shared" si="3"/>
        <v>1000</v>
      </c>
      <c r="G44" s="154">
        <f t="shared" si="3"/>
        <v>1000</v>
      </c>
      <c r="H44" s="155">
        <f t="shared" si="3"/>
        <v>1000</v>
      </c>
      <c r="I44" s="39">
        <f t="shared" si="3"/>
        <v>1000</v>
      </c>
      <c r="J44" s="23">
        <f t="shared" si="3"/>
        <v>1000</v>
      </c>
      <c r="K44" s="23">
        <f t="shared" si="3"/>
        <v>1000</v>
      </c>
      <c r="L44" s="23">
        <f t="shared" si="3"/>
        <v>1000</v>
      </c>
      <c r="M44" s="38">
        <f t="shared" si="3"/>
        <v>1000</v>
      </c>
      <c r="N44" s="39">
        <f t="shared" si="3"/>
        <v>1000</v>
      </c>
      <c r="O44" s="23">
        <f t="shared" si="3"/>
        <v>1000</v>
      </c>
      <c r="P44" s="23">
        <f t="shared" si="3"/>
        <v>1000</v>
      </c>
      <c r="Q44" s="23">
        <f>SUM(Q41:Q43)</f>
        <v>1000</v>
      </c>
      <c r="R44" s="38">
        <f t="shared" ref="R44:S44" si="4">SUM(R41:R43)</f>
        <v>1000</v>
      </c>
      <c r="S44" s="23">
        <f t="shared" si="4"/>
        <v>1000</v>
      </c>
      <c r="T44" s="1"/>
      <c r="U44" s="1"/>
      <c r="V44" s="1"/>
      <c r="W44" s="1"/>
      <c r="X44" s="1"/>
      <c r="Y44" s="1"/>
      <c r="Z44" s="1"/>
      <c r="AA44" s="1"/>
      <c r="AB44" s="1"/>
      <c r="AC44" s="1"/>
      <c r="AD44" s="1"/>
      <c r="AE44" s="1"/>
      <c r="AF44" s="1"/>
      <c r="AG44" s="1"/>
      <c r="AH44" s="1"/>
      <c r="AI44" s="1"/>
      <c r="AJ44" s="1"/>
      <c r="AK44" s="1"/>
      <c r="AL44" s="1"/>
    </row>
    <row r="45" spans="1:38" hidden="1" outlineLevel="1" x14ac:dyDescent="0.25">
      <c r="A45" s="152"/>
      <c r="B45" s="157" t="s">
        <v>78</v>
      </c>
      <c r="C45" s="158"/>
      <c r="D45" s="159">
        <f>D$41</f>
        <v>1000</v>
      </c>
      <c r="E45" s="159">
        <f t="shared" ref="E45:H45" si="5">E$41</f>
        <v>1000</v>
      </c>
      <c r="F45" s="159">
        <f t="shared" si="5"/>
        <v>1000</v>
      </c>
      <c r="G45" s="159">
        <f t="shared" si="5"/>
        <v>1000</v>
      </c>
      <c r="H45" s="159">
        <f t="shared" si="5"/>
        <v>1000</v>
      </c>
      <c r="I45" s="44"/>
      <c r="J45" s="42"/>
      <c r="K45" s="42"/>
      <c r="L45" s="42"/>
      <c r="M45" s="43"/>
      <c r="N45" s="44"/>
      <c r="O45" s="42"/>
      <c r="P45" s="42"/>
      <c r="Q45" s="42"/>
      <c r="R45" s="43"/>
      <c r="S45" s="42"/>
      <c r="T45" s="1"/>
      <c r="U45" s="1"/>
      <c r="V45" s="1"/>
      <c r="W45" s="1"/>
      <c r="X45" s="1"/>
      <c r="Y45" s="1"/>
      <c r="Z45" s="1"/>
      <c r="AA45" s="1"/>
      <c r="AB45" s="1"/>
      <c r="AC45" s="1"/>
      <c r="AD45" s="1"/>
      <c r="AE45" s="1"/>
      <c r="AF45" s="1"/>
      <c r="AG45" s="1"/>
      <c r="AH45" s="1"/>
      <c r="AI45" s="1"/>
      <c r="AJ45" s="1"/>
      <c r="AK45" s="1"/>
      <c r="AL45" s="1"/>
    </row>
    <row r="46" spans="1:38" hidden="1" outlineLevel="1" x14ac:dyDescent="0.25">
      <c r="A46" s="152"/>
      <c r="B46" s="157" t="s">
        <v>79</v>
      </c>
      <c r="C46" s="158"/>
      <c r="D46" s="159"/>
      <c r="E46" s="159"/>
      <c r="F46" s="159"/>
      <c r="G46" s="159"/>
      <c r="H46" s="160"/>
      <c r="I46" s="44">
        <f>I$42</f>
        <v>1000</v>
      </c>
      <c r="J46" s="42">
        <f t="shared" ref="J46:M46" si="6">J$42</f>
        <v>1000</v>
      </c>
      <c r="K46" s="42">
        <f t="shared" si="6"/>
        <v>1000</v>
      </c>
      <c r="L46" s="42">
        <f t="shared" si="6"/>
        <v>1000</v>
      </c>
      <c r="M46" s="43">
        <f t="shared" si="6"/>
        <v>1000</v>
      </c>
      <c r="N46" s="44"/>
      <c r="O46" s="42"/>
      <c r="P46" s="42"/>
      <c r="Q46" s="42"/>
      <c r="R46" s="43"/>
      <c r="S46" s="42"/>
      <c r="T46" s="1"/>
      <c r="U46" s="1"/>
      <c r="V46" s="1"/>
      <c r="W46" s="1"/>
      <c r="X46" s="1"/>
      <c r="Y46" s="1"/>
      <c r="Z46" s="1"/>
      <c r="AA46" s="1"/>
      <c r="AB46" s="1"/>
      <c r="AC46" s="1"/>
      <c r="AD46" s="1"/>
      <c r="AE46" s="1"/>
      <c r="AF46" s="1"/>
      <c r="AG46" s="1"/>
      <c r="AH46" s="1"/>
      <c r="AI46" s="1"/>
      <c r="AJ46" s="1"/>
      <c r="AK46" s="1"/>
      <c r="AL46" s="1"/>
    </row>
    <row r="47" spans="1:38" hidden="1" outlineLevel="1" x14ac:dyDescent="0.25">
      <c r="A47" s="152"/>
      <c r="B47" s="157" t="s">
        <v>80</v>
      </c>
      <c r="C47" s="158"/>
      <c r="D47" s="159"/>
      <c r="E47" s="159"/>
      <c r="F47" s="159"/>
      <c r="G47" s="159"/>
      <c r="H47" s="160"/>
      <c r="I47" s="44"/>
      <c r="J47" s="42"/>
      <c r="K47" s="42"/>
      <c r="L47" s="42"/>
      <c r="M47" s="43"/>
      <c r="N47" s="44">
        <f>N$43</f>
        <v>1000</v>
      </c>
      <c r="O47" s="42">
        <f t="shared" ref="O47:R47" si="7">O$43</f>
        <v>1000</v>
      </c>
      <c r="P47" s="42">
        <f t="shared" si="7"/>
        <v>1000</v>
      </c>
      <c r="Q47" s="42">
        <f t="shared" si="7"/>
        <v>1000</v>
      </c>
      <c r="R47" s="43">
        <f t="shared" si="7"/>
        <v>1000</v>
      </c>
      <c r="S47" s="42">
        <f>S$43</f>
        <v>1000</v>
      </c>
      <c r="T47" s="1"/>
      <c r="U47" s="1"/>
      <c r="V47" s="1"/>
      <c r="W47" s="1"/>
      <c r="X47" s="1"/>
      <c r="Y47" s="1"/>
      <c r="Z47" s="1"/>
      <c r="AA47" s="1"/>
      <c r="AB47" s="1"/>
      <c r="AC47" s="1"/>
      <c r="AD47" s="1"/>
      <c r="AE47" s="1"/>
      <c r="AF47" s="1"/>
      <c r="AG47" s="1"/>
      <c r="AH47" s="1"/>
      <c r="AI47" s="1"/>
      <c r="AJ47" s="1"/>
      <c r="AK47" s="1"/>
      <c r="AL47" s="1"/>
    </row>
    <row r="48" spans="1:38" hidden="1" outlineLevel="1" x14ac:dyDescent="0.25">
      <c r="A48" s="152"/>
      <c r="B48" s="157" t="s">
        <v>81</v>
      </c>
      <c r="C48" s="158"/>
      <c r="D48" s="159">
        <f>SUM(D45:D47)</f>
        <v>1000</v>
      </c>
      <c r="E48" s="159">
        <f t="shared" ref="E48:S48" si="8">SUM(E45:E47)</f>
        <v>1000</v>
      </c>
      <c r="F48" s="159">
        <f t="shared" si="8"/>
        <v>1000</v>
      </c>
      <c r="G48" s="159">
        <f t="shared" si="8"/>
        <v>1000</v>
      </c>
      <c r="H48" s="160">
        <f t="shared" si="8"/>
        <v>1000</v>
      </c>
      <c r="I48" s="44">
        <f t="shared" si="8"/>
        <v>1000</v>
      </c>
      <c r="J48" s="42">
        <f t="shared" si="8"/>
        <v>1000</v>
      </c>
      <c r="K48" s="42">
        <f t="shared" si="8"/>
        <v>1000</v>
      </c>
      <c r="L48" s="42">
        <f t="shared" si="8"/>
        <v>1000</v>
      </c>
      <c r="M48" s="43">
        <f t="shared" si="8"/>
        <v>1000</v>
      </c>
      <c r="N48" s="44">
        <f t="shared" si="8"/>
        <v>1000</v>
      </c>
      <c r="O48" s="42">
        <f t="shared" si="8"/>
        <v>1000</v>
      </c>
      <c r="P48" s="42">
        <f t="shared" si="8"/>
        <v>1000</v>
      </c>
      <c r="Q48" s="42">
        <f t="shared" si="8"/>
        <v>1000</v>
      </c>
      <c r="R48" s="43">
        <f t="shared" si="8"/>
        <v>1000</v>
      </c>
      <c r="S48" s="42">
        <f t="shared" si="8"/>
        <v>1000</v>
      </c>
      <c r="T48" s="1"/>
      <c r="U48" s="1"/>
      <c r="V48" s="1"/>
      <c r="W48" s="1"/>
      <c r="X48" s="1"/>
      <c r="Y48" s="1"/>
      <c r="Z48" s="1"/>
      <c r="AA48" s="1"/>
      <c r="AB48" s="1"/>
      <c r="AC48" s="1"/>
      <c r="AD48" s="1"/>
      <c r="AE48" s="1"/>
      <c r="AF48" s="1"/>
      <c r="AG48" s="1"/>
      <c r="AH48" s="1"/>
      <c r="AI48" s="1"/>
      <c r="AJ48" s="1"/>
      <c r="AK48" s="1"/>
      <c r="AL48" s="1"/>
    </row>
    <row r="49" spans="1:38" hidden="1" outlineLevel="1" x14ac:dyDescent="0.25">
      <c r="A49" s="152"/>
      <c r="B49" s="152"/>
      <c r="C49" s="152"/>
      <c r="D49" s="161"/>
      <c r="E49" s="161"/>
      <c r="F49" s="161"/>
      <c r="G49" s="161"/>
      <c r="H49" s="162"/>
      <c r="I49" s="25"/>
      <c r="J49" s="25"/>
      <c r="K49" s="25"/>
      <c r="L49" s="25"/>
      <c r="M49" s="92"/>
      <c r="N49" s="25"/>
      <c r="O49" s="25"/>
      <c r="P49" s="25"/>
      <c r="Q49" s="25"/>
      <c r="R49" s="92"/>
      <c r="S49" s="25"/>
      <c r="T49" s="1"/>
      <c r="U49" s="1"/>
      <c r="V49" s="1"/>
      <c r="W49" s="1"/>
      <c r="X49" s="1"/>
      <c r="Y49" s="1"/>
      <c r="Z49" s="1"/>
      <c r="AA49" s="1"/>
      <c r="AB49" s="1"/>
      <c r="AC49" s="1"/>
      <c r="AD49" s="1"/>
      <c r="AE49" s="1"/>
      <c r="AF49" s="1"/>
      <c r="AG49" s="1"/>
      <c r="AH49" s="1"/>
      <c r="AI49" s="1"/>
      <c r="AJ49" s="1"/>
      <c r="AK49" s="1"/>
      <c r="AL49" s="1"/>
    </row>
    <row r="50" spans="1:38" hidden="1" outlineLevel="1" x14ac:dyDescent="0.25">
      <c r="A50" s="163" t="s">
        <v>82</v>
      </c>
      <c r="B50" s="163" t="s">
        <v>83</v>
      </c>
      <c r="C50" s="153"/>
      <c r="D50" s="164">
        <f>D10</f>
        <v>1000</v>
      </c>
      <c r="E50" s="164">
        <f>E10</f>
        <v>1000</v>
      </c>
      <c r="F50" s="164">
        <f>F10</f>
        <v>1000</v>
      </c>
      <c r="G50" s="164">
        <f>G10</f>
        <v>1000</v>
      </c>
      <c r="H50" s="165">
        <f>H10</f>
        <v>1000</v>
      </c>
      <c r="I50" s="46"/>
      <c r="J50" s="47"/>
      <c r="K50" s="47"/>
      <c r="L50" s="47"/>
      <c r="M50" s="48"/>
      <c r="N50" s="46"/>
      <c r="O50" s="47"/>
      <c r="P50" s="47"/>
      <c r="Q50" s="47"/>
      <c r="R50" s="48"/>
      <c r="S50" s="47"/>
      <c r="T50" s="1"/>
      <c r="U50" s="1"/>
      <c r="V50" s="1"/>
      <c r="W50" s="1"/>
      <c r="X50" s="1"/>
      <c r="Y50" s="1"/>
      <c r="Z50" s="1"/>
      <c r="AA50" s="1"/>
      <c r="AB50" s="1"/>
      <c r="AC50" s="1"/>
      <c r="AD50" s="1"/>
      <c r="AE50" s="1"/>
      <c r="AF50" s="1"/>
      <c r="AG50" s="1"/>
      <c r="AH50" s="1"/>
      <c r="AI50" s="1"/>
      <c r="AJ50" s="1"/>
      <c r="AK50" s="1"/>
      <c r="AL50" s="1"/>
    </row>
    <row r="51" spans="1:38" hidden="1" outlineLevel="1" x14ac:dyDescent="0.25">
      <c r="A51" s="163"/>
      <c r="B51" s="163" t="s">
        <v>84</v>
      </c>
      <c r="C51" s="153"/>
      <c r="D51" s="164"/>
      <c r="E51" s="164"/>
      <c r="F51" s="164"/>
      <c r="G51" s="164"/>
      <c r="H51" s="165"/>
      <c r="I51" s="49">
        <f>G53</f>
        <v>1000</v>
      </c>
      <c r="J51" s="22">
        <f>$I$51</f>
        <v>1000</v>
      </c>
      <c r="K51" s="22">
        <f t="shared" ref="K51:M51" si="9">$I$51</f>
        <v>1000</v>
      </c>
      <c r="L51" s="22">
        <f t="shared" si="9"/>
        <v>1000</v>
      </c>
      <c r="M51" s="22">
        <f t="shared" si="9"/>
        <v>1000</v>
      </c>
      <c r="N51" s="50"/>
      <c r="O51" s="22"/>
      <c r="P51" s="22"/>
      <c r="Q51" s="22"/>
      <c r="R51" s="45"/>
      <c r="S51" s="22"/>
      <c r="T51" s="1"/>
      <c r="U51" s="1"/>
      <c r="V51" s="1"/>
      <c r="W51" s="1"/>
      <c r="X51" s="1"/>
      <c r="Y51" s="1"/>
      <c r="Z51" s="1"/>
      <c r="AA51" s="1"/>
      <c r="AB51" s="1"/>
      <c r="AC51" s="1"/>
      <c r="AD51" s="1"/>
      <c r="AE51" s="1"/>
      <c r="AF51" s="1"/>
      <c r="AG51" s="1"/>
      <c r="AH51" s="1"/>
      <c r="AI51" s="1"/>
      <c r="AJ51" s="1"/>
      <c r="AK51" s="1"/>
      <c r="AL51" s="1"/>
    </row>
    <row r="52" spans="1:38" hidden="1" outlineLevel="1" x14ac:dyDescent="0.25">
      <c r="A52" s="163"/>
      <c r="B52" s="163" t="s">
        <v>85</v>
      </c>
      <c r="C52" s="153"/>
      <c r="D52" s="164"/>
      <c r="E52" s="164"/>
      <c r="F52" s="164"/>
      <c r="G52" s="164"/>
      <c r="H52" s="165"/>
      <c r="I52" s="46"/>
      <c r="J52" s="47"/>
      <c r="K52" s="47"/>
      <c r="L52" s="47"/>
      <c r="M52" s="48"/>
      <c r="N52" s="49">
        <f>L53</f>
        <v>1000</v>
      </c>
      <c r="O52" s="47">
        <f>$N52</f>
        <v>1000</v>
      </c>
      <c r="P52" s="47">
        <f t="shared" ref="P52:R52" si="10">$N52</f>
        <v>1000</v>
      </c>
      <c r="Q52" s="47">
        <f t="shared" si="10"/>
        <v>1000</v>
      </c>
      <c r="R52" s="48">
        <f t="shared" si="10"/>
        <v>1000</v>
      </c>
      <c r="S52" s="51">
        <f>Q53</f>
        <v>1000</v>
      </c>
      <c r="T52" s="1"/>
      <c r="U52" s="1"/>
      <c r="V52" s="1"/>
      <c r="W52" s="1"/>
      <c r="X52" s="1"/>
      <c r="Y52" s="1"/>
      <c r="Z52" s="1"/>
      <c r="AA52" s="1"/>
      <c r="AB52" s="1"/>
      <c r="AC52" s="1"/>
      <c r="AD52" s="1"/>
      <c r="AE52" s="1"/>
      <c r="AF52" s="1"/>
      <c r="AG52" s="1"/>
      <c r="AH52" s="1"/>
      <c r="AI52" s="1"/>
      <c r="AJ52" s="1"/>
      <c r="AK52" s="1"/>
      <c r="AL52" s="1"/>
    </row>
    <row r="53" spans="1:38" hidden="1" outlineLevel="1" x14ac:dyDescent="0.25">
      <c r="A53" s="163"/>
      <c r="B53" s="163" t="s">
        <v>86</v>
      </c>
      <c r="C53" s="153"/>
      <c r="D53" s="164">
        <f>D10-SUM($D11:D11)-D12</f>
        <v>1100</v>
      </c>
      <c r="E53" s="164">
        <f>E10-SUM($D11:E11)-E12</f>
        <v>1100</v>
      </c>
      <c r="F53" s="164">
        <f>F10-SUM($D11:F11)-F12</f>
        <v>1000</v>
      </c>
      <c r="G53" s="164">
        <f>G10-SUM($D11:G11)-G12</f>
        <v>1000</v>
      </c>
      <c r="H53" s="165">
        <f>H10-SUM($D11:H11)-H12</f>
        <v>1000</v>
      </c>
      <c r="I53" s="52">
        <f>$G$53+$G$12-SUM($H11:I11)-I12</f>
        <v>1000</v>
      </c>
      <c r="J53" s="53">
        <f>$G$53+$G$12-SUM($H11:J11)-J12</f>
        <v>1000</v>
      </c>
      <c r="K53" s="53">
        <f>$G$53+$G$12-SUM($H11:K11)-K12</f>
        <v>1000</v>
      </c>
      <c r="L53" s="53">
        <f>$G$53+$G$12-SUM($H11:L11)-L12</f>
        <v>1000</v>
      </c>
      <c r="M53" s="54">
        <f>$G$53+$G$12-SUM($H11:M11)-M12</f>
        <v>1000</v>
      </c>
      <c r="N53" s="52">
        <f>$L$53+$L$12-N12-SUM($M11:N11)</f>
        <v>1000</v>
      </c>
      <c r="O53" s="53">
        <f>$L$53+$L$12-O12-SUM($M11:O11)</f>
        <v>1000</v>
      </c>
      <c r="P53" s="53">
        <f>$L$53+$L$12-P12-SUM($M11:P11)</f>
        <v>1000</v>
      </c>
      <c r="Q53" s="53">
        <f>$L$53+$L$12-Q12-SUM($M11:Q11)</f>
        <v>1000</v>
      </c>
      <c r="R53" s="54">
        <f>$L$53+$L$12-R12-SUM($M11:R11)</f>
        <v>1000</v>
      </c>
      <c r="S53" s="47">
        <f>$Q$53+$Q$12-S12-SUM($R11:S11)</f>
        <v>1000</v>
      </c>
      <c r="T53" s="1"/>
      <c r="U53" s="1"/>
      <c r="V53" s="1"/>
      <c r="W53" s="1"/>
      <c r="X53" s="1"/>
      <c r="Y53" s="1"/>
      <c r="Z53" s="1"/>
      <c r="AA53" s="1"/>
      <c r="AB53" s="1"/>
      <c r="AC53" s="1"/>
      <c r="AD53" s="1"/>
      <c r="AE53" s="1"/>
      <c r="AF53" s="1"/>
      <c r="AG53" s="1"/>
      <c r="AH53" s="1"/>
      <c r="AI53" s="1"/>
      <c r="AJ53" s="1"/>
      <c r="AK53" s="1"/>
      <c r="AL53" s="1"/>
    </row>
    <row r="54" spans="1:38" hidden="1" outlineLevel="1" x14ac:dyDescent="0.25">
      <c r="A54" s="163"/>
      <c r="B54" s="166" t="s">
        <v>87</v>
      </c>
      <c r="C54" s="167"/>
      <c r="D54" s="168">
        <f>D$50</f>
        <v>1000</v>
      </c>
      <c r="E54" s="168">
        <f t="shared" ref="E54:H54" si="11">E$50</f>
        <v>1000</v>
      </c>
      <c r="F54" s="168">
        <f t="shared" si="11"/>
        <v>1000</v>
      </c>
      <c r="G54" s="168">
        <f t="shared" si="11"/>
        <v>1000</v>
      </c>
      <c r="H54" s="169">
        <f t="shared" si="11"/>
        <v>1000</v>
      </c>
      <c r="I54" s="57"/>
      <c r="J54" s="55"/>
      <c r="K54" s="55"/>
      <c r="L54" s="55"/>
      <c r="M54" s="56"/>
      <c r="N54" s="57"/>
      <c r="O54" s="55"/>
      <c r="P54" s="55"/>
      <c r="Q54" s="55"/>
      <c r="R54" s="56"/>
      <c r="S54" s="55"/>
      <c r="T54" s="1"/>
      <c r="U54" s="1"/>
      <c r="V54" s="1"/>
      <c r="W54" s="1"/>
      <c r="X54" s="1"/>
      <c r="Y54" s="1"/>
      <c r="Z54" s="1"/>
      <c r="AA54" s="1"/>
      <c r="AB54" s="1"/>
      <c r="AC54" s="1"/>
      <c r="AD54" s="1"/>
      <c r="AE54" s="1"/>
      <c r="AF54" s="1"/>
      <c r="AG54" s="1"/>
      <c r="AH54" s="1"/>
      <c r="AI54" s="1"/>
      <c r="AJ54" s="1"/>
      <c r="AK54" s="1"/>
      <c r="AL54" s="1"/>
    </row>
    <row r="55" spans="1:38" hidden="1" outlineLevel="1" x14ac:dyDescent="0.25">
      <c r="A55" s="163"/>
      <c r="B55" s="166" t="s">
        <v>88</v>
      </c>
      <c r="C55" s="167"/>
      <c r="D55" s="168"/>
      <c r="E55" s="168"/>
      <c r="F55" s="168"/>
      <c r="G55" s="168"/>
      <c r="H55" s="169"/>
      <c r="I55" s="57">
        <f>I$51</f>
        <v>1000</v>
      </c>
      <c r="J55" s="55">
        <f t="shared" ref="J55:M55" si="12">J$51</f>
        <v>1000</v>
      </c>
      <c r="K55" s="55">
        <f t="shared" si="12"/>
        <v>1000</v>
      </c>
      <c r="L55" s="55">
        <f t="shared" si="12"/>
        <v>1000</v>
      </c>
      <c r="M55" s="56">
        <f t="shared" si="12"/>
        <v>1000</v>
      </c>
      <c r="N55" s="57"/>
      <c r="O55" s="55"/>
      <c r="P55" s="55"/>
      <c r="Q55" s="55"/>
      <c r="R55" s="56"/>
      <c r="S55" s="55"/>
      <c r="T55" s="1"/>
      <c r="U55" s="1"/>
      <c r="V55" s="1"/>
      <c r="W55" s="1"/>
      <c r="X55" s="1"/>
      <c r="Y55" s="1"/>
      <c r="Z55" s="1"/>
      <c r="AA55" s="1"/>
      <c r="AB55" s="1"/>
      <c r="AC55" s="1"/>
      <c r="AD55" s="1"/>
      <c r="AE55" s="1"/>
      <c r="AF55" s="1"/>
      <c r="AG55" s="1"/>
      <c r="AH55" s="1"/>
      <c r="AI55" s="1"/>
      <c r="AJ55" s="1"/>
      <c r="AK55" s="1"/>
      <c r="AL55" s="1"/>
    </row>
    <row r="56" spans="1:38" hidden="1" outlineLevel="1" x14ac:dyDescent="0.25">
      <c r="A56" s="163"/>
      <c r="B56" s="166" t="s">
        <v>89</v>
      </c>
      <c r="C56" s="167"/>
      <c r="D56" s="168"/>
      <c r="E56" s="168"/>
      <c r="F56" s="168"/>
      <c r="G56" s="168"/>
      <c r="H56" s="169"/>
      <c r="I56" s="57"/>
      <c r="J56" s="55"/>
      <c r="K56" s="55"/>
      <c r="L56" s="55"/>
      <c r="M56" s="56"/>
      <c r="N56" s="57">
        <f>N$52</f>
        <v>1000</v>
      </c>
      <c r="O56" s="55">
        <f t="shared" ref="O56:R56" si="13">O$52</f>
        <v>1000</v>
      </c>
      <c r="P56" s="55">
        <f t="shared" si="13"/>
        <v>1000</v>
      </c>
      <c r="Q56" s="55">
        <f t="shared" si="13"/>
        <v>1000</v>
      </c>
      <c r="R56" s="56">
        <f t="shared" si="13"/>
        <v>1000</v>
      </c>
      <c r="S56" s="55">
        <f>S$52</f>
        <v>1000</v>
      </c>
      <c r="T56" s="1"/>
      <c r="U56" s="1"/>
      <c r="V56" s="1"/>
      <c r="W56" s="1"/>
      <c r="X56" s="1"/>
      <c r="Y56" s="1"/>
      <c r="Z56" s="1"/>
      <c r="AA56" s="1"/>
      <c r="AB56" s="1"/>
      <c r="AC56" s="1"/>
      <c r="AD56" s="1"/>
      <c r="AE56" s="1"/>
      <c r="AF56" s="1"/>
      <c r="AG56" s="1"/>
      <c r="AH56" s="1"/>
      <c r="AI56" s="1"/>
      <c r="AJ56" s="1"/>
      <c r="AK56" s="1"/>
      <c r="AL56" s="1"/>
    </row>
    <row r="57" spans="1:38" hidden="1" outlineLevel="1" x14ac:dyDescent="0.25">
      <c r="A57" s="163"/>
      <c r="B57" s="166" t="s">
        <v>90</v>
      </c>
      <c r="C57" s="167"/>
      <c r="D57" s="168">
        <f>SUM(D54:D56)</f>
        <v>1000</v>
      </c>
      <c r="E57" s="168">
        <f t="shared" ref="E57:S57" si="14">SUM(E54:E56)</f>
        <v>1000</v>
      </c>
      <c r="F57" s="168">
        <f t="shared" si="14"/>
        <v>1000</v>
      </c>
      <c r="G57" s="168">
        <f t="shared" si="14"/>
        <v>1000</v>
      </c>
      <c r="H57" s="169">
        <f t="shared" si="14"/>
        <v>1000</v>
      </c>
      <c r="I57" s="57">
        <f t="shared" si="14"/>
        <v>1000</v>
      </c>
      <c r="J57" s="55">
        <f t="shared" si="14"/>
        <v>1000</v>
      </c>
      <c r="K57" s="55">
        <f t="shared" si="14"/>
        <v>1000</v>
      </c>
      <c r="L57" s="55">
        <f t="shared" si="14"/>
        <v>1000</v>
      </c>
      <c r="M57" s="56">
        <f t="shared" si="14"/>
        <v>1000</v>
      </c>
      <c r="N57" s="57">
        <f t="shared" si="14"/>
        <v>1000</v>
      </c>
      <c r="O57" s="55">
        <f t="shared" si="14"/>
        <v>1000</v>
      </c>
      <c r="P57" s="55">
        <f t="shared" si="14"/>
        <v>1000</v>
      </c>
      <c r="Q57" s="55">
        <f t="shared" si="14"/>
        <v>1000</v>
      </c>
      <c r="R57" s="56">
        <f t="shared" si="14"/>
        <v>1000</v>
      </c>
      <c r="S57" s="55">
        <f t="shared" si="14"/>
        <v>1000</v>
      </c>
      <c r="T57" s="1"/>
      <c r="U57" s="1"/>
      <c r="V57" s="1"/>
      <c r="W57" s="1"/>
      <c r="X57" s="1"/>
      <c r="Y57" s="1"/>
      <c r="Z57" s="1"/>
      <c r="AA57" s="1"/>
      <c r="AB57" s="1"/>
      <c r="AC57" s="1"/>
      <c r="AD57" s="1"/>
      <c r="AE57" s="1"/>
      <c r="AF57" s="1"/>
      <c r="AG57" s="1"/>
      <c r="AH57" s="1"/>
      <c r="AI57" s="1"/>
      <c r="AJ57" s="1"/>
      <c r="AK57" s="1"/>
      <c r="AL57" s="1"/>
    </row>
    <row r="58" spans="1:38" hidden="1" outlineLevel="1" x14ac:dyDescent="0.25">
      <c r="A58" s="163"/>
      <c r="B58" s="163"/>
      <c r="C58" s="163"/>
      <c r="D58" s="161"/>
      <c r="E58" s="161"/>
      <c r="F58" s="161"/>
      <c r="G58" s="161"/>
      <c r="H58" s="162"/>
      <c r="I58" s="25"/>
      <c r="J58" s="25"/>
      <c r="K58" s="25"/>
      <c r="L58" s="25"/>
      <c r="M58" s="92"/>
      <c r="N58" s="25"/>
      <c r="O58" s="25"/>
      <c r="P58" s="25"/>
      <c r="Q58" s="25"/>
      <c r="R58" s="92"/>
      <c r="S58" s="25"/>
      <c r="T58" s="1"/>
      <c r="U58" s="1"/>
      <c r="V58" s="1"/>
      <c r="W58" s="1"/>
      <c r="X58" s="1"/>
      <c r="Y58" s="1"/>
      <c r="Z58" s="1"/>
      <c r="AA58" s="1"/>
      <c r="AB58" s="1"/>
      <c r="AC58" s="1"/>
      <c r="AD58" s="1"/>
      <c r="AE58" s="1"/>
      <c r="AF58" s="1"/>
      <c r="AG58" s="1"/>
      <c r="AH58" s="1"/>
      <c r="AI58" s="1"/>
      <c r="AJ58" s="1"/>
      <c r="AK58" s="1"/>
      <c r="AL58" s="1"/>
    </row>
    <row r="59" spans="1:38" hidden="1" outlineLevel="1" x14ac:dyDescent="0.25">
      <c r="A59" s="163"/>
      <c r="B59" s="163" t="s">
        <v>91</v>
      </c>
      <c r="C59" s="153"/>
      <c r="D59" s="164">
        <f>SUM(D50:D52)-D53</f>
        <v>-100</v>
      </c>
      <c r="E59" s="164">
        <f>(SUM(E50:E52)-E53)-(SUM(D50:D52)-D53)</f>
        <v>0</v>
      </c>
      <c r="F59" s="164">
        <f t="shared" ref="F59:S59" si="15">(SUM(F50:F52)-F53)-(SUM(E50:E52)-E53)</f>
        <v>100</v>
      </c>
      <c r="G59" s="164">
        <f t="shared" si="15"/>
        <v>0</v>
      </c>
      <c r="H59" s="165">
        <f t="shared" si="15"/>
        <v>0</v>
      </c>
      <c r="I59" s="164">
        <f t="shared" si="15"/>
        <v>0</v>
      </c>
      <c r="J59" s="164">
        <f t="shared" si="15"/>
        <v>0</v>
      </c>
      <c r="K59" s="164">
        <f t="shared" si="15"/>
        <v>0</v>
      </c>
      <c r="L59" s="164">
        <f t="shared" si="15"/>
        <v>0</v>
      </c>
      <c r="M59" s="165">
        <f t="shared" si="15"/>
        <v>0</v>
      </c>
      <c r="N59" s="164">
        <f t="shared" si="15"/>
        <v>0</v>
      </c>
      <c r="O59" s="164">
        <f t="shared" si="15"/>
        <v>0</v>
      </c>
      <c r="P59" s="164">
        <f t="shared" si="15"/>
        <v>0</v>
      </c>
      <c r="Q59" s="164">
        <f t="shared" si="15"/>
        <v>0</v>
      </c>
      <c r="R59" s="165">
        <f t="shared" si="15"/>
        <v>0</v>
      </c>
      <c r="S59" s="164">
        <f t="shared" si="15"/>
        <v>0</v>
      </c>
      <c r="T59" s="1"/>
      <c r="U59" s="1"/>
      <c r="V59" s="1"/>
      <c r="W59" s="1"/>
      <c r="X59" s="1"/>
      <c r="Y59" s="1"/>
      <c r="Z59" s="1"/>
      <c r="AA59" s="1"/>
      <c r="AB59" s="1"/>
      <c r="AC59" s="1"/>
      <c r="AD59" s="1"/>
      <c r="AE59" s="1"/>
      <c r="AF59" s="1"/>
      <c r="AG59" s="1"/>
      <c r="AH59" s="1"/>
      <c r="AI59" s="1"/>
      <c r="AJ59" s="1"/>
      <c r="AK59" s="1"/>
      <c r="AL59" s="1"/>
    </row>
    <row r="60" spans="1:38" hidden="1" outlineLevel="1" x14ac:dyDescent="0.25">
      <c r="A60" s="163"/>
      <c r="B60" s="152"/>
      <c r="C60" s="152"/>
      <c r="D60" s="161"/>
      <c r="E60" s="161"/>
      <c r="F60" s="161"/>
      <c r="G60" s="161"/>
      <c r="H60" s="165"/>
      <c r="I60" s="25"/>
      <c r="J60" s="25"/>
      <c r="K60" s="25"/>
      <c r="L60" s="25"/>
      <c r="M60" s="45"/>
      <c r="N60" s="25"/>
      <c r="O60" s="25"/>
      <c r="P60" s="25"/>
      <c r="Q60" s="25"/>
      <c r="R60" s="93"/>
      <c r="S60" s="25"/>
      <c r="T60" s="1"/>
      <c r="U60" s="1"/>
      <c r="V60" s="1"/>
      <c r="W60" s="1"/>
      <c r="X60" s="1"/>
      <c r="Y60" s="1"/>
      <c r="Z60" s="1"/>
      <c r="AA60" s="1"/>
      <c r="AB60" s="1"/>
      <c r="AC60" s="1"/>
      <c r="AD60" s="1"/>
      <c r="AE60" s="1"/>
      <c r="AF60" s="1"/>
      <c r="AG60" s="1"/>
      <c r="AH60" s="1"/>
      <c r="AI60" s="1"/>
      <c r="AJ60" s="1"/>
      <c r="AK60" s="1"/>
      <c r="AL60" s="1"/>
    </row>
    <row r="61" spans="1:38" hidden="1" outlineLevel="1" x14ac:dyDescent="0.25">
      <c r="A61" s="163"/>
      <c r="B61" s="163" t="s">
        <v>92</v>
      </c>
      <c r="C61" s="153"/>
      <c r="D61" s="164"/>
      <c r="E61" s="164"/>
      <c r="F61" s="164"/>
      <c r="G61" s="164"/>
      <c r="H61" s="165"/>
      <c r="I61" s="46"/>
      <c r="J61" s="47"/>
      <c r="K61" s="47"/>
      <c r="L61" s="47"/>
      <c r="M61" s="48"/>
      <c r="N61" s="46"/>
      <c r="O61" s="47"/>
      <c r="P61" s="47"/>
      <c r="Q61" s="47"/>
      <c r="R61" s="48"/>
      <c r="S61" s="47"/>
      <c r="T61" s="1"/>
      <c r="U61" s="1"/>
      <c r="V61" s="1"/>
      <c r="W61" s="1"/>
      <c r="X61" s="1"/>
      <c r="Y61" s="1"/>
      <c r="Z61" s="1"/>
      <c r="AA61" s="1"/>
      <c r="AB61" s="1"/>
      <c r="AC61" s="1"/>
      <c r="AD61" s="1"/>
      <c r="AE61" s="1"/>
      <c r="AF61" s="1"/>
      <c r="AG61" s="1"/>
      <c r="AH61" s="1"/>
      <c r="AI61" s="1"/>
      <c r="AJ61" s="1"/>
      <c r="AK61" s="1"/>
      <c r="AL61" s="1"/>
    </row>
    <row r="62" spans="1:38" hidden="1" outlineLevel="1" x14ac:dyDescent="0.25">
      <c r="A62" s="163"/>
      <c r="B62" s="170" t="s">
        <v>93</v>
      </c>
      <c r="C62" s="171"/>
      <c r="D62" s="172">
        <f>SUM(D54:D56)-D53</f>
        <v>-100</v>
      </c>
      <c r="E62" s="172"/>
      <c r="F62" s="172"/>
      <c r="G62" s="172"/>
      <c r="H62" s="173"/>
      <c r="I62" s="61">
        <f>SUM(I50:I52)-I53</f>
        <v>0</v>
      </c>
      <c r="J62" s="59"/>
      <c r="K62" s="59"/>
      <c r="L62" s="59"/>
      <c r="M62" s="60"/>
      <c r="N62" s="61">
        <f>SUM(N50:N52)-N53</f>
        <v>0</v>
      </c>
      <c r="O62" s="59"/>
      <c r="P62" s="59"/>
      <c r="Q62" s="59"/>
      <c r="R62" s="60"/>
      <c r="S62" s="59"/>
      <c r="T62" s="1"/>
      <c r="U62" s="1"/>
      <c r="V62" s="1"/>
      <c r="W62" s="1"/>
      <c r="X62" s="1"/>
      <c r="Y62" s="1"/>
      <c r="Z62" s="1"/>
      <c r="AA62" s="1"/>
      <c r="AB62" s="1"/>
      <c r="AC62" s="1"/>
      <c r="AD62" s="1"/>
      <c r="AE62" s="1"/>
      <c r="AF62" s="1"/>
      <c r="AG62" s="1"/>
      <c r="AH62" s="1"/>
      <c r="AI62" s="1"/>
      <c r="AJ62" s="1"/>
      <c r="AK62" s="1"/>
      <c r="AL62" s="1"/>
    </row>
    <row r="63" spans="1:38" hidden="1" outlineLevel="1" x14ac:dyDescent="0.25">
      <c r="A63" s="17"/>
      <c r="B63" s="19" t="s">
        <v>94</v>
      </c>
      <c r="C63" s="58"/>
      <c r="D63" s="59"/>
      <c r="E63" s="62">
        <f>(SUM(E54:E56)-E53)-(SUM(D54:D56)-D53)</f>
        <v>0</v>
      </c>
      <c r="F63" s="62">
        <f t="shared" ref="F63:G63" si="16">(SUM(F54:F56)-F53)-(SUM(E54:E56)-E53)</f>
        <v>100</v>
      </c>
      <c r="G63" s="62">
        <f t="shared" si="16"/>
        <v>0</v>
      </c>
      <c r="H63" s="60"/>
      <c r="I63" s="61"/>
      <c r="J63" s="62">
        <f>(SUM(J54:J56)-J53)-(SUM(I54:I56)-I53)</f>
        <v>0</v>
      </c>
      <c r="K63" s="62">
        <f t="shared" ref="K63:L63" si="17">(SUM(K54:K56)-K53)-(SUM(J54:J56)-J53)</f>
        <v>0</v>
      </c>
      <c r="L63" s="62">
        <f t="shared" si="17"/>
        <v>0</v>
      </c>
      <c r="M63" s="60"/>
      <c r="N63" s="61"/>
      <c r="O63" s="62">
        <f t="shared" ref="O63:Q63" si="18">(SUM(O54:O56)-O53)-(SUM(N54:N56)-N53)</f>
        <v>0</v>
      </c>
      <c r="P63" s="62">
        <f t="shared" si="18"/>
        <v>0</v>
      </c>
      <c r="Q63" s="62">
        <f t="shared" si="18"/>
        <v>0</v>
      </c>
      <c r="R63" s="60"/>
      <c r="S63" s="59"/>
      <c r="T63" s="1"/>
      <c r="U63" s="1"/>
      <c r="V63" s="1"/>
      <c r="W63" s="1"/>
      <c r="X63" s="1"/>
      <c r="Y63" s="1"/>
      <c r="Z63" s="1"/>
      <c r="AA63" s="1"/>
      <c r="AB63" s="1"/>
      <c r="AC63" s="1"/>
      <c r="AD63" s="1"/>
      <c r="AE63" s="1"/>
      <c r="AF63" s="1"/>
      <c r="AG63" s="1"/>
      <c r="AH63" s="1"/>
      <c r="AI63" s="1"/>
      <c r="AJ63" s="1"/>
      <c r="AK63" s="1"/>
      <c r="AL63" s="1"/>
    </row>
    <row r="64" spans="1:38" hidden="1" outlineLevel="1" x14ac:dyDescent="0.25">
      <c r="A64" s="17"/>
      <c r="B64" s="19" t="s">
        <v>95</v>
      </c>
      <c r="C64" s="58"/>
      <c r="D64" s="62"/>
      <c r="E64" s="62"/>
      <c r="F64" s="62"/>
      <c r="G64" s="62"/>
      <c r="H64" s="63">
        <v>0</v>
      </c>
      <c r="I64" s="61"/>
      <c r="J64" s="59"/>
      <c r="K64" s="59"/>
      <c r="L64" s="59"/>
      <c r="M64" s="63">
        <v>0</v>
      </c>
      <c r="N64" s="61"/>
      <c r="O64" s="59"/>
      <c r="P64" s="59"/>
      <c r="Q64" s="59"/>
      <c r="R64" s="63">
        <v>0</v>
      </c>
      <c r="S64" s="59"/>
      <c r="T64" s="1"/>
      <c r="U64" s="1"/>
      <c r="V64" s="1"/>
      <c r="W64" s="1"/>
      <c r="X64" s="1"/>
      <c r="Y64" s="1"/>
      <c r="Z64" s="1"/>
      <c r="AA64" s="1"/>
      <c r="AB64" s="1"/>
      <c r="AC64" s="1"/>
      <c r="AD64" s="1"/>
      <c r="AE64" s="1"/>
      <c r="AF64" s="1"/>
      <c r="AG64" s="1"/>
      <c r="AH64" s="1"/>
      <c r="AI64" s="1"/>
      <c r="AJ64" s="1"/>
      <c r="AK64" s="1"/>
      <c r="AL64" s="1"/>
    </row>
    <row r="65" spans="1:38" hidden="1" outlineLevel="1" x14ac:dyDescent="0.25">
      <c r="A65" s="17"/>
      <c r="B65" s="19" t="s">
        <v>96</v>
      </c>
      <c r="C65" s="58"/>
      <c r="D65" s="55">
        <f>SUM(D62:D64)</f>
        <v>-100</v>
      </c>
      <c r="E65" s="55">
        <f t="shared" ref="E65:S65" si="19">SUM(E62:E64)</f>
        <v>0</v>
      </c>
      <c r="F65" s="55">
        <f t="shared" si="19"/>
        <v>100</v>
      </c>
      <c r="G65" s="55">
        <f t="shared" si="19"/>
        <v>0</v>
      </c>
      <c r="H65" s="98">
        <f t="shared" si="19"/>
        <v>0</v>
      </c>
      <c r="I65" s="55">
        <f t="shared" si="19"/>
        <v>0</v>
      </c>
      <c r="J65" s="55">
        <f t="shared" si="19"/>
        <v>0</v>
      </c>
      <c r="K65" s="55">
        <f t="shared" si="19"/>
        <v>0</v>
      </c>
      <c r="L65" s="55">
        <f t="shared" si="19"/>
        <v>0</v>
      </c>
      <c r="M65" s="98">
        <f t="shared" si="19"/>
        <v>0</v>
      </c>
      <c r="N65" s="55">
        <f t="shared" si="19"/>
        <v>0</v>
      </c>
      <c r="O65" s="55">
        <f t="shared" si="19"/>
        <v>0</v>
      </c>
      <c r="P65" s="55">
        <f t="shared" si="19"/>
        <v>0</v>
      </c>
      <c r="Q65" s="55">
        <f t="shared" si="19"/>
        <v>0</v>
      </c>
      <c r="R65" s="98">
        <f t="shared" si="19"/>
        <v>0</v>
      </c>
      <c r="S65" s="55">
        <f t="shared" si="19"/>
        <v>0</v>
      </c>
      <c r="T65" s="1"/>
      <c r="U65" s="1"/>
      <c r="V65" s="1"/>
      <c r="W65" s="1"/>
      <c r="X65" s="1"/>
      <c r="Y65" s="1"/>
      <c r="Z65" s="1"/>
      <c r="AA65" s="1"/>
      <c r="AB65" s="1"/>
      <c r="AC65" s="1"/>
      <c r="AD65" s="1"/>
      <c r="AE65" s="1"/>
      <c r="AF65" s="1"/>
      <c r="AG65" s="1"/>
      <c r="AH65" s="1"/>
      <c r="AI65" s="1"/>
      <c r="AJ65" s="1"/>
      <c r="AK65" s="1"/>
      <c r="AL65" s="1"/>
    </row>
    <row r="66" spans="1:38" hidden="1" outlineLevel="1" x14ac:dyDescent="0.25">
      <c r="A66" s="17"/>
      <c r="B66" s="19"/>
      <c r="C66" s="19"/>
      <c r="D66" s="25"/>
      <c r="E66" s="25"/>
      <c r="F66" s="25"/>
      <c r="G66" s="25"/>
      <c r="H66" s="92"/>
      <c r="I66" s="25"/>
      <c r="J66" s="25"/>
      <c r="K66" s="25"/>
      <c r="L66" s="25"/>
      <c r="M66" s="92"/>
      <c r="N66" s="25"/>
      <c r="O66" s="25"/>
      <c r="P66" s="25"/>
      <c r="Q66" s="25"/>
      <c r="R66" s="92"/>
      <c r="S66" s="25"/>
      <c r="T66" s="1"/>
      <c r="U66" s="1"/>
      <c r="V66" s="1"/>
      <c r="W66" s="1"/>
      <c r="X66" s="1"/>
      <c r="Y66" s="1"/>
      <c r="Z66" s="1"/>
      <c r="AA66" s="1"/>
      <c r="AB66" s="1"/>
      <c r="AC66" s="1"/>
      <c r="AD66" s="1"/>
      <c r="AE66" s="1"/>
      <c r="AF66" s="1"/>
      <c r="AG66" s="1"/>
      <c r="AH66" s="1"/>
      <c r="AI66" s="1"/>
      <c r="AJ66" s="1"/>
      <c r="AK66" s="1"/>
      <c r="AL66" s="1"/>
    </row>
    <row r="67" spans="1:38" hidden="1" outlineLevel="1" x14ac:dyDescent="0.25">
      <c r="A67" s="17"/>
      <c r="B67" s="17" t="s">
        <v>97</v>
      </c>
      <c r="C67" s="58"/>
      <c r="D67" s="62"/>
      <c r="E67" s="62"/>
      <c r="F67" s="62"/>
      <c r="G67" s="62"/>
      <c r="H67" s="63"/>
      <c r="I67" s="61"/>
      <c r="J67" s="59"/>
      <c r="K67" s="59"/>
      <c r="L67" s="59"/>
      <c r="M67" s="60"/>
      <c r="N67" s="61"/>
      <c r="O67" s="59"/>
      <c r="P67" s="59"/>
      <c r="Q67" s="59"/>
      <c r="R67" s="60"/>
      <c r="S67" s="59"/>
      <c r="T67" s="1"/>
      <c r="U67" s="1"/>
      <c r="V67" s="1"/>
      <c r="W67" s="1"/>
      <c r="X67" s="1"/>
      <c r="Y67" s="1"/>
      <c r="Z67" s="1"/>
      <c r="AA67" s="1"/>
      <c r="AB67" s="1"/>
      <c r="AC67" s="1"/>
      <c r="AD67" s="1"/>
      <c r="AE67" s="1"/>
      <c r="AF67" s="1"/>
      <c r="AG67" s="1"/>
      <c r="AH67" s="1"/>
      <c r="AI67" s="1"/>
      <c r="AJ67" s="1"/>
      <c r="AK67" s="1"/>
      <c r="AL67" s="1"/>
    </row>
    <row r="68" spans="1:38" hidden="1" outlineLevel="1" x14ac:dyDescent="0.25">
      <c r="A68" s="17"/>
      <c r="B68" s="20" t="s">
        <v>98</v>
      </c>
      <c r="C68" s="64"/>
      <c r="D68" s="66"/>
      <c r="E68" s="66">
        <f>D65</f>
        <v>-100</v>
      </c>
      <c r="F68" s="66">
        <f>E68</f>
        <v>-100</v>
      </c>
      <c r="G68" s="66">
        <f t="shared" ref="G68:S79" si="20">F68</f>
        <v>-100</v>
      </c>
      <c r="H68" s="67">
        <f t="shared" si="20"/>
        <v>-100</v>
      </c>
      <c r="I68" s="68">
        <f>H68</f>
        <v>-100</v>
      </c>
      <c r="J68" s="66"/>
      <c r="K68" s="66"/>
      <c r="L68" s="66"/>
      <c r="M68" s="67"/>
      <c r="N68" s="68"/>
      <c r="O68" s="66"/>
      <c r="P68" s="66"/>
      <c r="Q68" s="66"/>
      <c r="R68" s="67"/>
      <c r="S68" s="66"/>
      <c r="T68" s="1"/>
      <c r="U68" s="1"/>
      <c r="V68" s="1"/>
      <c r="W68" s="1"/>
      <c r="X68" s="1"/>
      <c r="Y68" s="1"/>
      <c r="Z68" s="1"/>
      <c r="AA68" s="1"/>
      <c r="AB68" s="1"/>
      <c r="AC68" s="1"/>
      <c r="AD68" s="1"/>
      <c r="AE68" s="1"/>
      <c r="AF68" s="1"/>
      <c r="AG68" s="1"/>
      <c r="AH68" s="1"/>
      <c r="AI68" s="1"/>
      <c r="AJ68" s="1"/>
      <c r="AK68" s="1"/>
      <c r="AL68" s="1"/>
    </row>
    <row r="69" spans="1:38" hidden="1" outlineLevel="1" x14ac:dyDescent="0.25">
      <c r="A69" s="17"/>
      <c r="B69" s="19" t="s">
        <v>99</v>
      </c>
      <c r="C69" s="58"/>
      <c r="D69" s="62"/>
      <c r="E69" s="62"/>
      <c r="F69" s="62">
        <f>E63</f>
        <v>0</v>
      </c>
      <c r="G69" s="62">
        <f>F69</f>
        <v>0</v>
      </c>
      <c r="H69" s="63">
        <f t="shared" si="20"/>
        <v>0</v>
      </c>
      <c r="I69" s="61">
        <f t="shared" si="20"/>
        <v>0</v>
      </c>
      <c r="J69" s="59">
        <f t="shared" si="20"/>
        <v>0</v>
      </c>
      <c r="K69" s="59"/>
      <c r="L69" s="59"/>
      <c r="M69" s="60"/>
      <c r="N69" s="61"/>
      <c r="O69" s="59"/>
      <c r="P69" s="59"/>
      <c r="Q69" s="59"/>
      <c r="R69" s="60"/>
      <c r="S69" s="59"/>
      <c r="T69" s="1"/>
      <c r="U69" s="1"/>
      <c r="V69" s="1"/>
      <c r="W69" s="1"/>
      <c r="X69" s="1"/>
      <c r="Y69" s="1"/>
      <c r="Z69" s="1"/>
      <c r="AA69" s="1"/>
      <c r="AB69" s="1"/>
      <c r="AC69" s="1"/>
      <c r="AD69" s="1"/>
      <c r="AE69" s="1"/>
      <c r="AF69" s="1"/>
      <c r="AG69" s="1"/>
      <c r="AH69" s="1"/>
      <c r="AI69" s="1"/>
      <c r="AJ69" s="1"/>
      <c r="AK69" s="1"/>
      <c r="AL69" s="1"/>
    </row>
    <row r="70" spans="1:38" hidden="1" outlineLevel="1" x14ac:dyDescent="0.25">
      <c r="A70" s="17"/>
      <c r="B70" s="19" t="s">
        <v>100</v>
      </c>
      <c r="C70" s="58"/>
      <c r="D70" s="62"/>
      <c r="E70" s="62"/>
      <c r="F70" s="62"/>
      <c r="G70" s="62">
        <f>F63</f>
        <v>100</v>
      </c>
      <c r="H70" s="63">
        <f>G70</f>
        <v>100</v>
      </c>
      <c r="I70" s="61">
        <f t="shared" si="20"/>
        <v>100</v>
      </c>
      <c r="J70" s="59">
        <f t="shared" si="20"/>
        <v>100</v>
      </c>
      <c r="K70" s="59">
        <f t="shared" si="20"/>
        <v>100</v>
      </c>
      <c r="L70" s="59"/>
      <c r="M70" s="60"/>
      <c r="N70" s="61"/>
      <c r="O70" s="59"/>
      <c r="P70" s="59"/>
      <c r="Q70" s="59"/>
      <c r="R70" s="60"/>
      <c r="S70" s="59"/>
      <c r="T70" s="1"/>
      <c r="U70" s="1"/>
      <c r="V70" s="1"/>
      <c r="W70" s="1"/>
      <c r="X70" s="1"/>
      <c r="Y70" s="1"/>
      <c r="Z70" s="1"/>
      <c r="AA70" s="1"/>
      <c r="AB70" s="1"/>
      <c r="AC70" s="1"/>
      <c r="AD70" s="1"/>
      <c r="AE70" s="1"/>
      <c r="AF70" s="1"/>
      <c r="AG70" s="1"/>
      <c r="AH70" s="1"/>
      <c r="AI70" s="1"/>
      <c r="AJ70" s="1"/>
      <c r="AK70" s="1"/>
      <c r="AL70" s="1"/>
    </row>
    <row r="71" spans="1:38" hidden="1" outlineLevel="1" x14ac:dyDescent="0.25">
      <c r="A71" s="17"/>
      <c r="B71" s="19" t="s">
        <v>101</v>
      </c>
      <c r="C71" s="58"/>
      <c r="D71" s="62"/>
      <c r="E71" s="62"/>
      <c r="F71" s="62"/>
      <c r="G71" s="62"/>
      <c r="H71" s="63">
        <f>G63</f>
        <v>0</v>
      </c>
      <c r="I71" s="61">
        <f>H71</f>
        <v>0</v>
      </c>
      <c r="J71" s="59">
        <f t="shared" si="20"/>
        <v>0</v>
      </c>
      <c r="K71" s="59">
        <f t="shared" si="20"/>
        <v>0</v>
      </c>
      <c r="L71" s="59">
        <f t="shared" si="20"/>
        <v>0</v>
      </c>
      <c r="M71" s="60"/>
      <c r="N71" s="61"/>
      <c r="O71" s="59"/>
      <c r="P71" s="59"/>
      <c r="Q71" s="59"/>
      <c r="R71" s="60"/>
      <c r="S71" s="59"/>
      <c r="T71" s="1"/>
      <c r="U71" s="1"/>
      <c r="V71" s="1"/>
      <c r="W71" s="1"/>
      <c r="X71" s="1"/>
      <c r="Y71" s="1"/>
      <c r="Z71" s="1"/>
      <c r="AA71" s="1"/>
      <c r="AB71" s="1"/>
      <c r="AC71" s="1"/>
      <c r="AD71" s="1"/>
      <c r="AE71" s="1"/>
      <c r="AF71" s="1"/>
      <c r="AG71" s="1"/>
      <c r="AH71" s="1"/>
      <c r="AI71" s="1"/>
      <c r="AJ71" s="1"/>
      <c r="AK71" s="1"/>
      <c r="AL71" s="1"/>
    </row>
    <row r="72" spans="1:38" hidden="1" outlineLevel="1" x14ac:dyDescent="0.25">
      <c r="A72" s="17"/>
      <c r="B72" s="21" t="s">
        <v>102</v>
      </c>
      <c r="C72" s="58"/>
      <c r="D72" s="62"/>
      <c r="E72" s="62"/>
      <c r="F72" s="62"/>
      <c r="G72" s="62"/>
      <c r="H72" s="63"/>
      <c r="I72" s="61">
        <f>H65</f>
        <v>0</v>
      </c>
      <c r="J72" s="59">
        <f>I72</f>
        <v>0</v>
      </c>
      <c r="K72" s="59">
        <f t="shared" si="20"/>
        <v>0</v>
      </c>
      <c r="L72" s="59">
        <f t="shared" si="20"/>
        <v>0</v>
      </c>
      <c r="M72" s="60">
        <f t="shared" si="20"/>
        <v>0</v>
      </c>
      <c r="N72" s="61"/>
      <c r="O72" s="59"/>
      <c r="P72" s="59"/>
      <c r="Q72" s="59"/>
      <c r="R72" s="60"/>
      <c r="S72" s="59"/>
      <c r="T72" s="1"/>
      <c r="U72" s="1"/>
      <c r="V72" s="1"/>
      <c r="W72" s="1"/>
      <c r="X72" s="1"/>
      <c r="Y72" s="1"/>
      <c r="Z72" s="1"/>
      <c r="AA72" s="1"/>
      <c r="AB72" s="1"/>
      <c r="AC72" s="1"/>
      <c r="AD72" s="1"/>
      <c r="AE72" s="1"/>
      <c r="AF72" s="1"/>
      <c r="AG72" s="1"/>
      <c r="AH72" s="1"/>
      <c r="AI72" s="1"/>
      <c r="AJ72" s="1"/>
      <c r="AK72" s="1"/>
      <c r="AL72" s="1"/>
    </row>
    <row r="73" spans="1:38" hidden="1" outlineLevel="1" x14ac:dyDescent="0.25">
      <c r="A73" s="17"/>
      <c r="B73" s="20" t="s">
        <v>103</v>
      </c>
      <c r="C73" s="64"/>
      <c r="D73" s="66"/>
      <c r="E73" s="66"/>
      <c r="F73" s="66"/>
      <c r="G73" s="66"/>
      <c r="H73" s="67"/>
      <c r="I73" s="68"/>
      <c r="J73" s="66">
        <f>I65</f>
        <v>0</v>
      </c>
      <c r="K73" s="66">
        <f>J73</f>
        <v>0</v>
      </c>
      <c r="L73" s="66">
        <f t="shared" si="20"/>
        <v>0</v>
      </c>
      <c r="M73" s="67">
        <f t="shared" si="20"/>
        <v>0</v>
      </c>
      <c r="N73" s="68">
        <f t="shared" si="20"/>
        <v>0</v>
      </c>
      <c r="O73" s="66"/>
      <c r="P73" s="66"/>
      <c r="Q73" s="66"/>
      <c r="R73" s="67"/>
      <c r="S73" s="66"/>
      <c r="T73" s="1"/>
      <c r="U73" s="1"/>
      <c r="V73" s="1"/>
      <c r="W73" s="1"/>
      <c r="X73" s="1"/>
      <c r="Y73" s="1"/>
      <c r="Z73" s="1"/>
      <c r="AA73" s="1"/>
      <c r="AB73" s="1"/>
      <c r="AC73" s="1"/>
      <c r="AD73" s="1"/>
      <c r="AE73" s="1"/>
      <c r="AF73" s="1"/>
      <c r="AG73" s="1"/>
      <c r="AH73" s="1"/>
      <c r="AI73" s="1"/>
      <c r="AJ73" s="1"/>
      <c r="AK73" s="1"/>
      <c r="AL73" s="1"/>
    </row>
    <row r="74" spans="1:38" hidden="1" outlineLevel="1" x14ac:dyDescent="0.25">
      <c r="A74" s="17"/>
      <c r="B74" s="19" t="s">
        <v>104</v>
      </c>
      <c r="C74" s="58"/>
      <c r="D74" s="62"/>
      <c r="E74" s="62"/>
      <c r="F74" s="62"/>
      <c r="G74" s="62"/>
      <c r="H74" s="63"/>
      <c r="I74" s="69"/>
      <c r="J74" s="62"/>
      <c r="K74" s="62">
        <f>J65</f>
        <v>0</v>
      </c>
      <c r="L74" s="62">
        <f>K74</f>
        <v>0</v>
      </c>
      <c r="M74" s="63">
        <f t="shared" si="20"/>
        <v>0</v>
      </c>
      <c r="N74" s="69">
        <f t="shared" si="20"/>
        <v>0</v>
      </c>
      <c r="O74" s="62">
        <f t="shared" si="20"/>
        <v>0</v>
      </c>
      <c r="P74" s="62"/>
      <c r="Q74" s="62"/>
      <c r="R74" s="63"/>
      <c r="S74" s="62"/>
      <c r="T74" s="1"/>
      <c r="U74" s="1"/>
      <c r="V74" s="1"/>
      <c r="W74" s="1"/>
      <c r="X74" s="1"/>
      <c r="Y74" s="1"/>
      <c r="Z74" s="1"/>
      <c r="AA74" s="1"/>
      <c r="AB74" s="1"/>
      <c r="AC74" s="1"/>
      <c r="AD74" s="1"/>
      <c r="AE74" s="1"/>
      <c r="AF74" s="1"/>
      <c r="AG74" s="1"/>
      <c r="AH74" s="1"/>
      <c r="AI74" s="1"/>
      <c r="AJ74" s="1"/>
      <c r="AK74" s="1"/>
      <c r="AL74" s="1"/>
    </row>
    <row r="75" spans="1:38" hidden="1" outlineLevel="1" x14ac:dyDescent="0.25">
      <c r="A75" s="17"/>
      <c r="B75" s="19" t="s">
        <v>105</v>
      </c>
      <c r="C75" s="58"/>
      <c r="D75" s="62"/>
      <c r="E75" s="62"/>
      <c r="F75" s="62"/>
      <c r="G75" s="62"/>
      <c r="H75" s="63"/>
      <c r="I75" s="69"/>
      <c r="J75" s="62"/>
      <c r="K75" s="62"/>
      <c r="L75" s="62">
        <f>K65</f>
        <v>0</v>
      </c>
      <c r="M75" s="63">
        <f>L75</f>
        <v>0</v>
      </c>
      <c r="N75" s="69">
        <f t="shared" si="20"/>
        <v>0</v>
      </c>
      <c r="O75" s="62">
        <f t="shared" si="20"/>
        <v>0</v>
      </c>
      <c r="P75" s="62">
        <f>O75</f>
        <v>0</v>
      </c>
      <c r="Q75" s="62"/>
      <c r="R75" s="63"/>
      <c r="S75" s="62"/>
      <c r="T75" s="1"/>
      <c r="U75" s="1"/>
      <c r="V75" s="1"/>
      <c r="W75" s="1"/>
      <c r="X75" s="1"/>
      <c r="Y75" s="1"/>
      <c r="Z75" s="1"/>
      <c r="AA75" s="1"/>
      <c r="AB75" s="1"/>
      <c r="AC75" s="1"/>
      <c r="AD75" s="1"/>
      <c r="AE75" s="1"/>
      <c r="AF75" s="1"/>
      <c r="AG75" s="1"/>
      <c r="AH75" s="1"/>
      <c r="AI75" s="1"/>
      <c r="AJ75" s="1"/>
      <c r="AK75" s="1"/>
      <c r="AL75" s="1"/>
    </row>
    <row r="76" spans="1:38" hidden="1" outlineLevel="1" x14ac:dyDescent="0.25">
      <c r="A76" s="17"/>
      <c r="B76" s="19" t="s">
        <v>106</v>
      </c>
      <c r="C76" s="58"/>
      <c r="D76" s="62"/>
      <c r="E76" s="62"/>
      <c r="F76" s="62"/>
      <c r="G76" s="62"/>
      <c r="H76" s="63"/>
      <c r="I76" s="69"/>
      <c r="J76" s="62"/>
      <c r="K76" s="62"/>
      <c r="L76" s="62"/>
      <c r="M76" s="63">
        <f>L65</f>
        <v>0</v>
      </c>
      <c r="N76" s="69">
        <f>M76</f>
        <v>0</v>
      </c>
      <c r="O76" s="62">
        <f t="shared" si="20"/>
        <v>0</v>
      </c>
      <c r="P76" s="62">
        <f t="shared" si="20"/>
        <v>0</v>
      </c>
      <c r="Q76" s="62">
        <f t="shared" si="20"/>
        <v>0</v>
      </c>
      <c r="R76" s="63"/>
      <c r="S76" s="62"/>
      <c r="T76" s="1"/>
      <c r="U76" s="1"/>
      <c r="V76" s="1"/>
      <c r="W76" s="1"/>
      <c r="X76" s="1"/>
      <c r="Y76" s="1"/>
      <c r="Z76" s="1"/>
      <c r="AA76" s="1"/>
      <c r="AB76" s="1"/>
      <c r="AC76" s="1"/>
      <c r="AD76" s="1"/>
      <c r="AE76" s="1"/>
      <c r="AF76" s="1"/>
      <c r="AG76" s="1"/>
      <c r="AH76" s="1"/>
      <c r="AI76" s="1"/>
      <c r="AJ76" s="1"/>
      <c r="AK76" s="1"/>
      <c r="AL76" s="1"/>
    </row>
    <row r="77" spans="1:38" hidden="1" outlineLevel="1" x14ac:dyDescent="0.25">
      <c r="A77" s="17"/>
      <c r="B77" s="21" t="s">
        <v>107</v>
      </c>
      <c r="C77" s="65"/>
      <c r="D77" s="62"/>
      <c r="E77" s="62"/>
      <c r="F77" s="62"/>
      <c r="G77" s="62"/>
      <c r="H77" s="63"/>
      <c r="I77" s="61"/>
      <c r="J77" s="59"/>
      <c r="K77" s="59"/>
      <c r="L77" s="59"/>
      <c r="M77" s="60"/>
      <c r="N77" s="61">
        <f>M65</f>
        <v>0</v>
      </c>
      <c r="O77" s="59">
        <f>N77</f>
        <v>0</v>
      </c>
      <c r="P77" s="59">
        <f t="shared" si="20"/>
        <v>0</v>
      </c>
      <c r="Q77" s="59">
        <f t="shared" si="20"/>
        <v>0</v>
      </c>
      <c r="R77" s="60">
        <f t="shared" si="20"/>
        <v>0</v>
      </c>
      <c r="S77" s="59"/>
      <c r="T77" s="1"/>
      <c r="U77" s="1"/>
      <c r="V77" s="1"/>
      <c r="W77" s="1"/>
      <c r="X77" s="1"/>
      <c r="Y77" s="1"/>
      <c r="Z77" s="1"/>
      <c r="AA77" s="1"/>
      <c r="AB77" s="1"/>
      <c r="AC77" s="1"/>
      <c r="AD77" s="1"/>
      <c r="AE77" s="1"/>
      <c r="AF77" s="1"/>
      <c r="AG77" s="1"/>
      <c r="AH77" s="1"/>
      <c r="AI77" s="1"/>
      <c r="AJ77" s="1"/>
      <c r="AK77" s="1"/>
      <c r="AL77" s="1"/>
    </row>
    <row r="78" spans="1:38" hidden="1" outlineLevel="1" x14ac:dyDescent="0.25">
      <c r="A78" s="17"/>
      <c r="B78" s="19" t="s">
        <v>108</v>
      </c>
      <c r="C78" s="58"/>
      <c r="D78" s="66"/>
      <c r="E78" s="66"/>
      <c r="F78" s="66"/>
      <c r="G78" s="66"/>
      <c r="H78" s="67"/>
      <c r="I78" s="68"/>
      <c r="J78" s="66"/>
      <c r="K78" s="66"/>
      <c r="L78" s="66"/>
      <c r="M78" s="67"/>
      <c r="N78" s="68"/>
      <c r="O78" s="66">
        <f>N65</f>
        <v>0</v>
      </c>
      <c r="P78" s="66">
        <f>O78</f>
        <v>0</v>
      </c>
      <c r="Q78" s="66">
        <f t="shared" si="20"/>
        <v>0</v>
      </c>
      <c r="R78" s="67">
        <f t="shared" si="20"/>
        <v>0</v>
      </c>
      <c r="S78" s="66">
        <f t="shared" si="20"/>
        <v>0</v>
      </c>
      <c r="T78" s="1"/>
      <c r="U78" s="1"/>
      <c r="V78" s="1"/>
      <c r="W78" s="1"/>
      <c r="X78" s="1"/>
      <c r="Y78" s="1"/>
      <c r="Z78" s="1"/>
      <c r="AA78" s="1"/>
      <c r="AB78" s="1"/>
      <c r="AC78" s="1"/>
      <c r="AD78" s="1"/>
      <c r="AE78" s="1"/>
      <c r="AF78" s="1"/>
      <c r="AG78" s="1"/>
      <c r="AH78" s="1"/>
      <c r="AI78" s="1"/>
      <c r="AJ78" s="1"/>
      <c r="AK78" s="1"/>
      <c r="AL78" s="1"/>
    </row>
    <row r="79" spans="1:38" hidden="1" outlineLevel="1" x14ac:dyDescent="0.25">
      <c r="A79" s="17"/>
      <c r="B79" s="19" t="s">
        <v>109</v>
      </c>
      <c r="C79" s="19"/>
      <c r="D79" s="25"/>
      <c r="E79" s="25"/>
      <c r="F79" s="25"/>
      <c r="G79" s="25"/>
      <c r="H79" s="25"/>
      <c r="I79" s="69"/>
      <c r="J79" s="25"/>
      <c r="K79" s="25"/>
      <c r="L79" s="25"/>
      <c r="M79" s="25"/>
      <c r="N79" s="69"/>
      <c r="O79" s="25"/>
      <c r="P79" s="25">
        <f>O65</f>
        <v>0</v>
      </c>
      <c r="Q79" s="25">
        <f>P79</f>
        <v>0</v>
      </c>
      <c r="R79" s="25">
        <f t="shared" si="20"/>
        <v>0</v>
      </c>
      <c r="S79" s="69">
        <f t="shared" si="20"/>
        <v>0</v>
      </c>
      <c r="T79" s="1"/>
      <c r="U79" s="1"/>
      <c r="V79" s="1"/>
      <c r="W79" s="1"/>
      <c r="X79" s="1"/>
      <c r="Y79" s="1"/>
      <c r="Z79" s="1"/>
      <c r="AA79" s="1"/>
      <c r="AB79" s="1"/>
      <c r="AC79" s="1"/>
      <c r="AD79" s="1"/>
      <c r="AE79" s="1"/>
      <c r="AF79" s="1"/>
      <c r="AG79" s="1"/>
      <c r="AH79" s="1"/>
      <c r="AI79" s="1"/>
      <c r="AJ79" s="1"/>
      <c r="AK79" s="1"/>
      <c r="AL79" s="1"/>
    </row>
    <row r="80" spans="1:38" hidden="1" outlineLevel="1" x14ac:dyDescent="0.25">
      <c r="A80" s="17"/>
      <c r="B80" s="21" t="s">
        <v>110</v>
      </c>
      <c r="C80" s="65"/>
      <c r="D80" s="62"/>
      <c r="E80" s="62"/>
      <c r="F80" s="62"/>
      <c r="G80" s="62"/>
      <c r="H80" s="63"/>
      <c r="I80" s="61"/>
      <c r="J80" s="59"/>
      <c r="K80" s="59"/>
      <c r="L80" s="59"/>
      <c r="M80" s="60"/>
      <c r="N80" s="61"/>
      <c r="O80" s="59"/>
      <c r="P80" s="59"/>
      <c r="Q80" s="59">
        <f>P65</f>
        <v>0</v>
      </c>
      <c r="R80" s="60">
        <f>Q80</f>
        <v>0</v>
      </c>
      <c r="S80" s="59">
        <f>R80</f>
        <v>0</v>
      </c>
      <c r="T80" s="1"/>
      <c r="U80" s="1"/>
      <c r="V80" s="1"/>
      <c r="W80" s="1"/>
      <c r="X80" s="1"/>
      <c r="Y80" s="1"/>
      <c r="Z80" s="1"/>
      <c r="AA80" s="1"/>
      <c r="AB80" s="1"/>
      <c r="AC80" s="1"/>
      <c r="AD80" s="1"/>
      <c r="AE80" s="1"/>
      <c r="AF80" s="1"/>
      <c r="AG80" s="1"/>
      <c r="AH80" s="1"/>
      <c r="AI80" s="1"/>
      <c r="AJ80" s="1"/>
      <c r="AK80" s="1"/>
      <c r="AL80" s="1"/>
    </row>
    <row r="81" spans="1:38" hidden="1" outlineLevel="1" x14ac:dyDescent="0.25">
      <c r="A81" s="17"/>
      <c r="B81" s="19" t="s">
        <v>111</v>
      </c>
      <c r="C81" s="19"/>
      <c r="D81" s="66"/>
      <c r="E81" s="66"/>
      <c r="F81" s="66"/>
      <c r="G81" s="66"/>
      <c r="H81" s="67"/>
      <c r="I81" s="68">
        <f>SUM(I68:I72)</f>
        <v>0</v>
      </c>
      <c r="J81" s="66">
        <f t="shared" ref="J81:M81" si="21">SUM(J68:J72)</f>
        <v>100</v>
      </c>
      <c r="K81" s="66">
        <f t="shared" si="21"/>
        <v>100</v>
      </c>
      <c r="L81" s="66">
        <f t="shared" si="21"/>
        <v>0</v>
      </c>
      <c r="M81" s="67">
        <f t="shared" si="21"/>
        <v>0</v>
      </c>
      <c r="N81" s="68">
        <f>SUM(N73:N77)</f>
        <v>0</v>
      </c>
      <c r="O81" s="66">
        <f t="shared" ref="O81:R81" si="22">SUM(O73:O77)</f>
        <v>0</v>
      </c>
      <c r="P81" s="66">
        <f t="shared" si="22"/>
        <v>0</v>
      </c>
      <c r="Q81" s="66">
        <f t="shared" si="22"/>
        <v>0</v>
      </c>
      <c r="R81" s="67">
        <f t="shared" si="22"/>
        <v>0</v>
      </c>
      <c r="S81" s="66">
        <f>SUM(S68:S80)</f>
        <v>0</v>
      </c>
      <c r="T81" s="1"/>
      <c r="U81" s="1"/>
      <c r="V81" s="1"/>
      <c r="W81" s="1"/>
      <c r="X81" s="1"/>
      <c r="Y81" s="1"/>
      <c r="Z81" s="1"/>
      <c r="AA81" s="1"/>
      <c r="AB81" s="1"/>
      <c r="AC81" s="1"/>
      <c r="AD81" s="1"/>
      <c r="AE81" s="1"/>
      <c r="AF81" s="1"/>
      <c r="AG81" s="1"/>
      <c r="AH81" s="1"/>
      <c r="AI81" s="1"/>
      <c r="AJ81" s="1"/>
      <c r="AK81" s="1"/>
      <c r="AL81" s="1"/>
    </row>
    <row r="82" spans="1:38" hidden="1" outlineLevel="1" x14ac:dyDescent="0.25">
      <c r="A82" s="17"/>
      <c r="B82" s="19"/>
      <c r="C82" s="19"/>
      <c r="D82" s="62"/>
      <c r="E82" s="62"/>
      <c r="F82" s="62"/>
      <c r="G82" s="62"/>
      <c r="H82" s="63"/>
      <c r="I82" s="69"/>
      <c r="J82" s="62"/>
      <c r="K82" s="62"/>
      <c r="L82" s="62"/>
      <c r="M82" s="63"/>
      <c r="N82" s="69"/>
      <c r="O82" s="62"/>
      <c r="P82" s="62"/>
      <c r="Q82" s="62"/>
      <c r="R82" s="63"/>
      <c r="S82" s="62"/>
      <c r="T82" s="1"/>
      <c r="U82" s="1"/>
      <c r="V82" s="1"/>
      <c r="W82" s="1"/>
      <c r="X82" s="1"/>
      <c r="Y82" s="1"/>
      <c r="Z82" s="1"/>
      <c r="AA82" s="1"/>
      <c r="AB82" s="1"/>
      <c r="AC82" s="1"/>
      <c r="AD82" s="1"/>
      <c r="AE82" s="1"/>
      <c r="AF82" s="1"/>
      <c r="AG82" s="1"/>
      <c r="AH82" s="1"/>
      <c r="AI82" s="1"/>
      <c r="AJ82" s="1"/>
      <c r="AK82" s="1"/>
      <c r="AL82" s="1"/>
    </row>
    <row r="83" spans="1:38" hidden="1" outlineLevel="1" x14ac:dyDescent="0.25">
      <c r="A83" s="17"/>
      <c r="B83" s="17" t="s">
        <v>112</v>
      </c>
      <c r="C83" s="37"/>
      <c r="D83" s="22"/>
      <c r="E83" s="22"/>
      <c r="F83" s="22"/>
      <c r="G83" s="22"/>
      <c r="H83" s="45"/>
      <c r="I83" s="46"/>
      <c r="J83" s="47"/>
      <c r="K83" s="47"/>
      <c r="L83" s="47"/>
      <c r="M83" s="48"/>
      <c r="N83" s="46"/>
      <c r="O83" s="47"/>
      <c r="P83" s="47"/>
      <c r="Q83" s="47"/>
      <c r="R83" s="48"/>
      <c r="S83" s="47"/>
      <c r="T83" s="1"/>
      <c r="U83" s="1"/>
      <c r="V83" s="1"/>
      <c r="W83" s="1"/>
      <c r="X83" s="1"/>
      <c r="Y83" s="1"/>
      <c r="Z83" s="1"/>
      <c r="AA83" s="1"/>
      <c r="AB83" s="1"/>
      <c r="AC83" s="1"/>
      <c r="AD83" s="1"/>
      <c r="AE83" s="1"/>
      <c r="AF83" s="1"/>
      <c r="AG83" s="1"/>
      <c r="AH83" s="1"/>
      <c r="AI83" s="1"/>
      <c r="AJ83" s="1"/>
      <c r="AK83" s="1"/>
      <c r="AL83" s="1"/>
    </row>
    <row r="84" spans="1:38" hidden="1" outlineLevel="1" x14ac:dyDescent="0.25">
      <c r="A84" s="17"/>
      <c r="B84" s="19" t="s">
        <v>113</v>
      </c>
      <c r="C84" s="58"/>
      <c r="D84" s="59"/>
      <c r="E84" s="59"/>
      <c r="F84" s="59"/>
      <c r="G84" s="59"/>
      <c r="H84" s="60"/>
      <c r="I84" s="61"/>
      <c r="J84" s="59">
        <f>-((SUM(H50:H52)-H53)-(SUM(G50:G52)-G53))/(1+$I$4)^4</f>
        <v>0</v>
      </c>
      <c r="K84" s="59"/>
      <c r="L84" s="59"/>
      <c r="M84" s="60"/>
      <c r="N84" s="179"/>
      <c r="O84" s="59">
        <f>-((SUM(M50:M52)-M53)-(SUM(L50:L52)-L53))/(1+$I$4)^4</f>
        <v>0</v>
      </c>
      <c r="P84" s="59"/>
      <c r="Q84" s="59"/>
      <c r="R84" s="60"/>
      <c r="S84" s="59"/>
      <c r="T84" s="1"/>
      <c r="U84" s="1"/>
      <c r="V84" s="1"/>
      <c r="W84" s="1"/>
      <c r="X84" s="1"/>
      <c r="Y84" s="1"/>
      <c r="Z84" s="1"/>
      <c r="AA84" s="1"/>
      <c r="AB84" s="1"/>
      <c r="AC84" s="1"/>
      <c r="AD84" s="1"/>
      <c r="AE84" s="1"/>
      <c r="AF84" s="1"/>
      <c r="AG84" s="1"/>
      <c r="AH84" s="1"/>
      <c r="AI84" s="1"/>
      <c r="AJ84" s="1"/>
      <c r="AK84" s="1"/>
      <c r="AL84" s="1"/>
    </row>
    <row r="85" spans="1:38" hidden="1" outlineLevel="1" x14ac:dyDescent="0.25">
      <c r="A85" s="17"/>
      <c r="B85" s="19"/>
      <c r="C85" s="19"/>
      <c r="D85" s="62"/>
      <c r="E85" s="62"/>
      <c r="F85" s="62"/>
      <c r="G85" s="62"/>
      <c r="H85" s="63"/>
      <c r="I85" s="69"/>
      <c r="J85" s="62"/>
      <c r="K85" s="62"/>
      <c r="L85" s="62"/>
      <c r="M85" s="63"/>
      <c r="N85" s="69"/>
      <c r="O85" s="62"/>
      <c r="P85" s="62"/>
      <c r="Q85" s="62"/>
      <c r="R85" s="63"/>
      <c r="S85" s="62"/>
      <c r="T85" s="1"/>
      <c r="U85" s="1"/>
      <c r="V85" s="1"/>
      <c r="W85" s="1"/>
      <c r="X85" s="1"/>
      <c r="Y85" s="1"/>
      <c r="Z85" s="1"/>
      <c r="AA85" s="1"/>
      <c r="AB85" s="1"/>
      <c r="AC85" s="1"/>
      <c r="AD85" s="1"/>
      <c r="AE85" s="1"/>
      <c r="AF85" s="1"/>
      <c r="AG85" s="1"/>
      <c r="AH85" s="1"/>
      <c r="AI85" s="1"/>
      <c r="AJ85" s="1"/>
      <c r="AK85" s="1"/>
      <c r="AL85" s="1"/>
    </row>
    <row r="86" spans="1:38" hidden="1" outlineLevel="1" x14ac:dyDescent="0.25">
      <c r="A86" s="17"/>
      <c r="B86" s="97" t="s">
        <v>114</v>
      </c>
      <c r="C86" s="19"/>
      <c r="D86" s="94">
        <f t="shared" ref="D86:S86" si="23">SUM(D81:D85)</f>
        <v>0</v>
      </c>
      <c r="E86" s="94">
        <f t="shared" si="23"/>
        <v>0</v>
      </c>
      <c r="F86" s="94">
        <f t="shared" si="23"/>
        <v>0</v>
      </c>
      <c r="G86" s="94">
        <f t="shared" si="23"/>
        <v>0</v>
      </c>
      <c r="H86" s="95">
        <f t="shared" si="23"/>
        <v>0</v>
      </c>
      <c r="I86" s="96">
        <f t="shared" si="23"/>
        <v>0</v>
      </c>
      <c r="J86" s="94">
        <f t="shared" si="23"/>
        <v>100</v>
      </c>
      <c r="K86" s="94">
        <f t="shared" si="23"/>
        <v>100</v>
      </c>
      <c r="L86" s="94">
        <f t="shared" si="23"/>
        <v>0</v>
      </c>
      <c r="M86" s="95">
        <f t="shared" si="23"/>
        <v>0</v>
      </c>
      <c r="N86" s="96">
        <f t="shared" si="23"/>
        <v>0</v>
      </c>
      <c r="O86" s="94">
        <f t="shared" si="23"/>
        <v>0</v>
      </c>
      <c r="P86" s="94">
        <f t="shared" si="23"/>
        <v>0</v>
      </c>
      <c r="Q86" s="94">
        <f t="shared" si="23"/>
        <v>0</v>
      </c>
      <c r="R86" s="95">
        <f t="shared" si="23"/>
        <v>0</v>
      </c>
      <c r="S86" s="94">
        <f t="shared" si="23"/>
        <v>0</v>
      </c>
      <c r="T86" s="1"/>
      <c r="U86" s="1"/>
      <c r="V86" s="1"/>
      <c r="W86" s="1"/>
      <c r="X86" s="1"/>
      <c r="Y86" s="1"/>
      <c r="Z86" s="1"/>
      <c r="AA86" s="1"/>
      <c r="AB86" s="1"/>
      <c r="AC86" s="1"/>
      <c r="AD86" s="1"/>
      <c r="AE86" s="1"/>
      <c r="AF86" s="1"/>
      <c r="AG86" s="1"/>
      <c r="AH86" s="1"/>
      <c r="AI86" s="1"/>
      <c r="AJ86" s="1"/>
      <c r="AK86" s="1"/>
      <c r="AL86" s="1"/>
    </row>
    <row r="87" spans="1:38" hidden="1" outlineLevel="1" x14ac:dyDescent="0.25">
      <c r="A87" s="17"/>
      <c r="B87" s="97"/>
      <c r="C87" s="19"/>
      <c r="D87" s="22"/>
      <c r="E87" s="22"/>
      <c r="F87" s="22"/>
      <c r="G87" s="22"/>
      <c r="H87" s="45"/>
      <c r="I87" s="50"/>
      <c r="J87" s="22"/>
      <c r="K87" s="22"/>
      <c r="L87" s="22"/>
      <c r="M87" s="45"/>
      <c r="N87" s="50"/>
      <c r="O87" s="22"/>
      <c r="P87" s="22"/>
      <c r="Q87" s="22"/>
      <c r="R87" s="45"/>
      <c r="S87" s="22"/>
      <c r="T87" s="1"/>
      <c r="U87" s="1"/>
      <c r="V87" s="1"/>
      <c r="W87" s="1"/>
      <c r="X87" s="1"/>
      <c r="Y87" s="1"/>
      <c r="Z87" s="1"/>
      <c r="AA87" s="1"/>
      <c r="AB87" s="1"/>
      <c r="AC87" s="1"/>
      <c r="AD87" s="1"/>
      <c r="AE87" s="1"/>
      <c r="AF87" s="1"/>
      <c r="AG87" s="1"/>
      <c r="AH87" s="1"/>
      <c r="AI87" s="1"/>
      <c r="AJ87" s="1"/>
      <c r="AK87" s="1"/>
      <c r="AL87" s="1"/>
    </row>
    <row r="88" spans="1:38" hidden="1" outlineLevel="1" x14ac:dyDescent="0.25">
      <c r="A88" s="17"/>
      <c r="B88" s="17" t="s">
        <v>115</v>
      </c>
      <c r="C88" s="19"/>
      <c r="D88" s="62"/>
      <c r="E88" s="62"/>
      <c r="F88" s="62"/>
      <c r="G88" s="62"/>
      <c r="H88" s="63"/>
      <c r="I88" s="62"/>
      <c r="J88" s="62"/>
      <c r="K88" s="62"/>
      <c r="L88" s="62"/>
      <c r="M88" s="63"/>
      <c r="N88" s="62"/>
      <c r="O88" s="62"/>
      <c r="P88" s="62"/>
      <c r="Q88" s="62"/>
      <c r="R88" s="63"/>
      <c r="S88" s="62"/>
      <c r="T88" s="1"/>
      <c r="U88" s="1"/>
      <c r="V88" s="1"/>
      <c r="W88" s="1"/>
      <c r="X88" s="1"/>
      <c r="Y88" s="1"/>
      <c r="Z88" s="1"/>
      <c r="AA88" s="1"/>
      <c r="AB88" s="1"/>
      <c r="AC88" s="1"/>
      <c r="AD88" s="1"/>
      <c r="AE88" s="1"/>
      <c r="AF88" s="1"/>
      <c r="AG88" s="1"/>
      <c r="AH88" s="1"/>
      <c r="AI88" s="1"/>
      <c r="AJ88" s="1"/>
      <c r="AK88" s="1"/>
      <c r="AL88" s="1"/>
    </row>
    <row r="89" spans="1:38" ht="12.95" hidden="1" customHeight="1" outlineLevel="1" x14ac:dyDescent="0.25">
      <c r="A89" s="17"/>
      <c r="B89" s="19" t="s">
        <v>116</v>
      </c>
      <c r="C89" s="19"/>
      <c r="D89" s="73">
        <f t="shared" ref="D89:S89" si="24">D11+D11/$D$4</f>
        <v>0</v>
      </c>
      <c r="E89" s="73">
        <f t="shared" si="24"/>
        <v>0</v>
      </c>
      <c r="F89" s="73">
        <f t="shared" si="24"/>
        <v>0</v>
      </c>
      <c r="G89" s="73">
        <f t="shared" si="24"/>
        <v>0</v>
      </c>
      <c r="H89" s="176">
        <f t="shared" si="24"/>
        <v>0</v>
      </c>
      <c r="I89" s="73">
        <f t="shared" si="24"/>
        <v>0</v>
      </c>
      <c r="J89" s="73">
        <f t="shared" si="24"/>
        <v>0</v>
      </c>
      <c r="K89" s="73">
        <f t="shared" si="24"/>
        <v>0</v>
      </c>
      <c r="L89" s="73">
        <f t="shared" si="24"/>
        <v>0</v>
      </c>
      <c r="M89" s="176">
        <f t="shared" si="24"/>
        <v>0</v>
      </c>
      <c r="N89" s="73">
        <f t="shared" si="24"/>
        <v>0</v>
      </c>
      <c r="O89" s="73">
        <f t="shared" si="24"/>
        <v>0</v>
      </c>
      <c r="P89" s="73">
        <f t="shared" si="24"/>
        <v>0</v>
      </c>
      <c r="Q89" s="73">
        <f t="shared" si="24"/>
        <v>0</v>
      </c>
      <c r="R89" s="176">
        <f t="shared" si="24"/>
        <v>0</v>
      </c>
      <c r="S89" s="73">
        <f t="shared" si="24"/>
        <v>0</v>
      </c>
      <c r="T89" s="1"/>
      <c r="U89" s="1"/>
      <c r="V89" s="1"/>
      <c r="W89" s="1"/>
      <c r="X89" s="1"/>
      <c r="Y89" s="1"/>
      <c r="Z89" s="1"/>
      <c r="AA89" s="1"/>
      <c r="AB89" s="1"/>
      <c r="AC89" s="1"/>
      <c r="AD89" s="1"/>
      <c r="AE89" s="1"/>
      <c r="AF89" s="1"/>
      <c r="AG89" s="1"/>
      <c r="AH89" s="1"/>
      <c r="AI89" s="1"/>
      <c r="AJ89" s="1"/>
      <c r="AK89" s="1"/>
      <c r="AL89" s="1"/>
    </row>
    <row r="90" spans="1:38" ht="12.95" hidden="1" customHeight="1" outlineLevel="1" x14ac:dyDescent="0.25">
      <c r="A90" s="17"/>
      <c r="B90" s="19" t="s">
        <v>117</v>
      </c>
      <c r="C90" s="19"/>
      <c r="D90" s="177">
        <f t="shared" ref="D90:S90" si="25">D12</f>
        <v>-100</v>
      </c>
      <c r="E90" s="177">
        <f t="shared" si="25"/>
        <v>-100</v>
      </c>
      <c r="F90" s="177">
        <f t="shared" si="25"/>
        <v>0</v>
      </c>
      <c r="G90" s="177">
        <f t="shared" si="25"/>
        <v>0</v>
      </c>
      <c r="H90" s="178">
        <f t="shared" si="25"/>
        <v>0</v>
      </c>
      <c r="I90" s="177">
        <f t="shared" si="25"/>
        <v>0</v>
      </c>
      <c r="J90" s="177">
        <f t="shared" si="25"/>
        <v>0</v>
      </c>
      <c r="K90" s="177">
        <f t="shared" si="25"/>
        <v>0</v>
      </c>
      <c r="L90" s="177">
        <f t="shared" si="25"/>
        <v>0</v>
      </c>
      <c r="M90" s="178">
        <f t="shared" si="25"/>
        <v>0</v>
      </c>
      <c r="N90" s="177">
        <f t="shared" si="25"/>
        <v>0</v>
      </c>
      <c r="O90" s="177">
        <f t="shared" si="25"/>
        <v>0</v>
      </c>
      <c r="P90" s="177">
        <f t="shared" si="25"/>
        <v>0</v>
      </c>
      <c r="Q90" s="177">
        <f t="shared" si="25"/>
        <v>0</v>
      </c>
      <c r="R90" s="178">
        <f t="shared" si="25"/>
        <v>0</v>
      </c>
      <c r="S90" s="177">
        <f t="shared" si="25"/>
        <v>0</v>
      </c>
      <c r="T90" s="1"/>
      <c r="U90" s="1"/>
      <c r="V90" s="1"/>
      <c r="W90" s="1"/>
      <c r="X90" s="1"/>
      <c r="Y90" s="1"/>
      <c r="Z90" s="1"/>
      <c r="AA90" s="1"/>
      <c r="AB90" s="1"/>
      <c r="AC90" s="1"/>
      <c r="AD90" s="1"/>
      <c r="AE90" s="1"/>
      <c r="AF90" s="1"/>
      <c r="AG90" s="1"/>
      <c r="AH90" s="1"/>
      <c r="AI90" s="1"/>
      <c r="AJ90" s="1"/>
      <c r="AK90" s="1"/>
      <c r="AL90" s="1"/>
    </row>
    <row r="91" spans="1:38" ht="12.95" hidden="1" customHeight="1" outlineLevel="1" x14ac:dyDescent="0.25">
      <c r="A91" s="17"/>
      <c r="B91" s="19" t="s">
        <v>118</v>
      </c>
      <c r="C91" s="19"/>
      <c r="D91" s="23">
        <f>SUM(D89:D90)</f>
        <v>-100</v>
      </c>
      <c r="E91" s="23">
        <f t="shared" ref="E91:S91" si="26">SUM(E89:E90)</f>
        <v>-100</v>
      </c>
      <c r="F91" s="23">
        <f t="shared" si="26"/>
        <v>0</v>
      </c>
      <c r="G91" s="23">
        <f t="shared" si="26"/>
        <v>0</v>
      </c>
      <c r="H91" s="38">
        <f t="shared" si="26"/>
        <v>0</v>
      </c>
      <c r="I91" s="23">
        <f t="shared" si="26"/>
        <v>0</v>
      </c>
      <c r="J91" s="23">
        <f t="shared" si="26"/>
        <v>0</v>
      </c>
      <c r="K91" s="23">
        <f t="shared" si="26"/>
        <v>0</v>
      </c>
      <c r="L91" s="23">
        <f t="shared" si="26"/>
        <v>0</v>
      </c>
      <c r="M91" s="38">
        <f t="shared" si="26"/>
        <v>0</v>
      </c>
      <c r="N91" s="23">
        <f t="shared" si="26"/>
        <v>0</v>
      </c>
      <c r="O91" s="23">
        <f t="shared" si="26"/>
        <v>0</v>
      </c>
      <c r="P91" s="23">
        <f t="shared" si="26"/>
        <v>0</v>
      </c>
      <c r="Q91" s="23">
        <f t="shared" si="26"/>
        <v>0</v>
      </c>
      <c r="R91" s="38">
        <f t="shared" si="26"/>
        <v>0</v>
      </c>
      <c r="S91" s="23">
        <f t="shared" si="26"/>
        <v>0</v>
      </c>
      <c r="T91" s="1"/>
      <c r="U91" s="1"/>
      <c r="V91" s="1"/>
      <c r="W91" s="1"/>
      <c r="X91" s="1"/>
      <c r="Y91" s="1"/>
      <c r="Z91" s="1"/>
      <c r="AA91" s="1"/>
      <c r="AB91" s="1"/>
      <c r="AC91" s="1"/>
      <c r="AD91" s="1"/>
      <c r="AE91" s="1"/>
      <c r="AF91" s="1"/>
      <c r="AG91" s="1"/>
      <c r="AH91" s="1"/>
      <c r="AI91" s="1"/>
      <c r="AJ91" s="1"/>
      <c r="AK91" s="1"/>
      <c r="AL91" s="1"/>
    </row>
    <row r="92" spans="1:38" ht="12.95" hidden="1" customHeight="1" outlineLevel="1" x14ac:dyDescent="0.25">
      <c r="A92" s="17"/>
      <c r="B92" s="19"/>
      <c r="C92" s="19"/>
      <c r="D92" s="62"/>
      <c r="E92" s="62"/>
      <c r="F92" s="62"/>
      <c r="G92" s="62"/>
      <c r="H92" s="63"/>
      <c r="I92" s="62"/>
      <c r="J92" s="62"/>
      <c r="K92" s="62"/>
      <c r="L92" s="62"/>
      <c r="M92" s="63"/>
      <c r="N92" s="62"/>
      <c r="O92" s="62"/>
      <c r="P92" s="62"/>
      <c r="Q92" s="62"/>
      <c r="R92" s="176"/>
      <c r="S92" s="62"/>
      <c r="T92" s="1"/>
      <c r="U92" s="1"/>
      <c r="V92" s="1"/>
      <c r="W92" s="1"/>
      <c r="X92" s="1"/>
      <c r="Y92" s="1"/>
      <c r="Z92" s="1"/>
      <c r="AA92" s="1"/>
      <c r="AB92" s="1"/>
      <c r="AC92" s="1"/>
      <c r="AD92" s="1"/>
      <c r="AE92" s="1"/>
      <c r="AF92" s="1"/>
      <c r="AG92" s="1"/>
      <c r="AH92" s="1"/>
      <c r="AI92" s="1"/>
      <c r="AJ92" s="1"/>
      <c r="AK92" s="1"/>
      <c r="AL92" s="1"/>
    </row>
    <row r="93" spans="1:38" collapsed="1" x14ac:dyDescent="0.25">
      <c r="A93" s="18" t="s">
        <v>119</v>
      </c>
      <c r="B93" s="17"/>
      <c r="C93" s="17"/>
      <c r="D93" s="25"/>
      <c r="E93" s="25"/>
      <c r="F93" s="25"/>
      <c r="G93" s="25"/>
      <c r="H93" s="38"/>
      <c r="I93" s="25"/>
      <c r="J93" s="25"/>
      <c r="K93" s="25"/>
      <c r="L93" s="25"/>
      <c r="M93" s="38"/>
      <c r="N93" s="25"/>
      <c r="O93" s="25"/>
      <c r="P93" s="25"/>
      <c r="Q93" s="25"/>
      <c r="R93" s="38"/>
      <c r="S93" s="25"/>
      <c r="T93" s="1"/>
      <c r="U93" s="1"/>
      <c r="V93" s="1"/>
      <c r="W93" s="1"/>
      <c r="X93" s="1"/>
      <c r="Y93" s="1"/>
      <c r="Z93" s="1"/>
      <c r="AA93" s="1"/>
      <c r="AB93" s="1"/>
      <c r="AC93" s="1"/>
      <c r="AD93" s="1"/>
      <c r="AE93" s="1"/>
      <c r="AF93" s="1"/>
      <c r="AG93" s="1"/>
      <c r="AH93" s="1"/>
      <c r="AI93" s="1"/>
      <c r="AJ93" s="1"/>
      <c r="AK93" s="1"/>
      <c r="AL93" s="1"/>
    </row>
    <row r="94" spans="1:38" x14ac:dyDescent="0.25">
      <c r="A94" s="23"/>
      <c r="B94" s="24" t="s">
        <v>120</v>
      </c>
      <c r="C94" s="24"/>
      <c r="D94" s="23">
        <f t="shared" ref="D94:S94" si="27">D44-D53</f>
        <v>-100</v>
      </c>
      <c r="E94" s="23">
        <f t="shared" si="27"/>
        <v>-100</v>
      </c>
      <c r="F94" s="23">
        <f t="shared" si="27"/>
        <v>0</v>
      </c>
      <c r="G94" s="23">
        <f t="shared" si="27"/>
        <v>0</v>
      </c>
      <c r="H94" s="38">
        <f t="shared" si="27"/>
        <v>0</v>
      </c>
      <c r="I94" s="70">
        <f t="shared" si="27"/>
        <v>0</v>
      </c>
      <c r="J94" s="71">
        <f t="shared" si="27"/>
        <v>0</v>
      </c>
      <c r="K94" s="71">
        <f t="shared" si="27"/>
        <v>0</v>
      </c>
      <c r="L94" s="71">
        <f t="shared" si="27"/>
        <v>0</v>
      </c>
      <c r="M94" s="72">
        <f t="shared" si="27"/>
        <v>0</v>
      </c>
      <c r="N94" s="70">
        <f t="shared" si="27"/>
        <v>0</v>
      </c>
      <c r="O94" s="71">
        <f t="shared" si="27"/>
        <v>0</v>
      </c>
      <c r="P94" s="71">
        <f t="shared" si="27"/>
        <v>0</v>
      </c>
      <c r="Q94" s="71">
        <f t="shared" si="27"/>
        <v>0</v>
      </c>
      <c r="R94" s="72">
        <f t="shared" si="27"/>
        <v>0</v>
      </c>
      <c r="S94" s="71">
        <f t="shared" si="27"/>
        <v>0</v>
      </c>
      <c r="T94" s="1"/>
      <c r="U94" s="1"/>
      <c r="V94" s="1"/>
      <c r="W94" s="1"/>
      <c r="X94" s="1"/>
      <c r="Y94" s="1"/>
      <c r="Z94" s="1"/>
      <c r="AA94" s="1"/>
      <c r="AB94" s="1"/>
      <c r="AC94" s="1"/>
      <c r="AD94" s="1"/>
      <c r="AE94" s="1"/>
      <c r="AF94" s="1"/>
      <c r="AG94" s="1"/>
      <c r="AH94" s="1"/>
      <c r="AI94" s="1"/>
      <c r="AJ94" s="1"/>
      <c r="AK94" s="1"/>
      <c r="AL94" s="1"/>
    </row>
    <row r="95" spans="1:38" x14ac:dyDescent="0.25">
      <c r="A95" s="23"/>
      <c r="B95" s="156" t="s">
        <v>121</v>
      </c>
      <c r="C95" s="24"/>
      <c r="D95" s="23">
        <f>D48-D57-D86</f>
        <v>0</v>
      </c>
      <c r="E95" s="23">
        <f t="shared" ref="E95:S95" si="28">E48-E57-E86</f>
        <v>0</v>
      </c>
      <c r="F95" s="23">
        <f t="shared" si="28"/>
        <v>0</v>
      </c>
      <c r="G95" s="23">
        <f t="shared" si="28"/>
        <v>0</v>
      </c>
      <c r="H95" s="38">
        <f t="shared" si="28"/>
        <v>0</v>
      </c>
      <c r="I95" s="23">
        <f t="shared" si="28"/>
        <v>0</v>
      </c>
      <c r="J95" s="23">
        <f t="shared" si="28"/>
        <v>-100</v>
      </c>
      <c r="K95" s="23">
        <f t="shared" si="28"/>
        <v>-100</v>
      </c>
      <c r="L95" s="23">
        <f t="shared" si="28"/>
        <v>0</v>
      </c>
      <c r="M95" s="72">
        <f t="shared" si="28"/>
        <v>0</v>
      </c>
      <c r="N95" s="23">
        <f t="shared" si="28"/>
        <v>0</v>
      </c>
      <c r="O95" s="23">
        <f t="shared" si="28"/>
        <v>0</v>
      </c>
      <c r="P95" s="23">
        <f t="shared" si="28"/>
        <v>0</v>
      </c>
      <c r="Q95" s="23">
        <f t="shared" si="28"/>
        <v>0</v>
      </c>
      <c r="R95" s="72">
        <f t="shared" si="28"/>
        <v>0</v>
      </c>
      <c r="S95" s="23">
        <f t="shared" si="28"/>
        <v>0</v>
      </c>
      <c r="T95" s="1"/>
      <c r="U95" s="1"/>
      <c r="V95" s="1"/>
      <c r="W95" s="1"/>
      <c r="X95" s="1"/>
      <c r="Y95" s="1"/>
      <c r="Z95" s="1"/>
      <c r="AA95" s="1"/>
      <c r="AB95" s="1"/>
      <c r="AC95" s="1"/>
      <c r="AD95" s="1"/>
      <c r="AE95" s="1"/>
      <c r="AF95" s="1"/>
      <c r="AG95" s="1"/>
      <c r="AH95" s="1"/>
      <c r="AI95" s="1"/>
      <c r="AJ95" s="1"/>
      <c r="AK95" s="1"/>
      <c r="AL95" s="1"/>
    </row>
    <row r="96" spans="1:38" x14ac:dyDescent="0.25">
      <c r="A96" s="23"/>
      <c r="B96" s="156" t="s">
        <v>122</v>
      </c>
      <c r="C96" s="24"/>
      <c r="D96" s="75">
        <f>D94-D95</f>
        <v>-100</v>
      </c>
      <c r="E96" s="75">
        <f>E94-E95</f>
        <v>-100</v>
      </c>
      <c r="F96" s="75">
        <f t="shared" ref="F96:S96" si="29">F94-F95</f>
        <v>0</v>
      </c>
      <c r="G96" s="75">
        <f t="shared" si="29"/>
        <v>0</v>
      </c>
      <c r="H96" s="76">
        <f t="shared" si="29"/>
        <v>0</v>
      </c>
      <c r="I96" s="77">
        <f t="shared" si="29"/>
        <v>0</v>
      </c>
      <c r="J96" s="78">
        <f t="shared" si="29"/>
        <v>100</v>
      </c>
      <c r="K96" s="78">
        <f t="shared" si="29"/>
        <v>100</v>
      </c>
      <c r="L96" s="78">
        <f t="shared" si="29"/>
        <v>0</v>
      </c>
      <c r="M96" s="76">
        <f t="shared" si="29"/>
        <v>0</v>
      </c>
      <c r="N96" s="77">
        <f t="shared" si="29"/>
        <v>0</v>
      </c>
      <c r="O96" s="78">
        <f t="shared" si="29"/>
        <v>0</v>
      </c>
      <c r="P96" s="78">
        <f t="shared" si="29"/>
        <v>0</v>
      </c>
      <c r="Q96" s="78">
        <f t="shared" si="29"/>
        <v>0</v>
      </c>
      <c r="R96" s="79">
        <f t="shared" si="29"/>
        <v>0</v>
      </c>
      <c r="S96" s="78">
        <f t="shared" si="29"/>
        <v>0</v>
      </c>
      <c r="T96" s="1"/>
      <c r="U96" s="1"/>
      <c r="V96" s="1"/>
      <c r="W96" s="1"/>
      <c r="X96" s="1"/>
      <c r="Y96" s="1"/>
      <c r="Z96" s="1"/>
      <c r="AA96" s="1"/>
      <c r="AB96" s="1"/>
      <c r="AC96" s="1"/>
      <c r="AD96" s="1"/>
      <c r="AE96" s="1"/>
      <c r="AF96" s="1"/>
      <c r="AG96" s="1"/>
      <c r="AH96" s="1"/>
      <c r="AI96" s="1"/>
      <c r="AJ96" s="1"/>
      <c r="AK96" s="1"/>
      <c r="AL96" s="1"/>
    </row>
    <row r="97" spans="1:38" x14ac:dyDescent="0.25">
      <c r="A97" s="1"/>
      <c r="B97" s="1"/>
      <c r="C97" s="1"/>
      <c r="D97" s="73"/>
      <c r="E97" s="73"/>
      <c r="F97" s="73"/>
      <c r="G97" s="73"/>
      <c r="H97" s="73"/>
      <c r="I97" s="74"/>
      <c r="J97" s="74"/>
      <c r="K97" s="74"/>
      <c r="L97" s="74"/>
      <c r="M97" s="73"/>
      <c r="N97" s="74"/>
      <c r="O97" s="74"/>
      <c r="P97" s="74"/>
      <c r="Q97" s="74"/>
      <c r="R97" s="74"/>
      <c r="S97" s="74"/>
      <c r="T97" s="1"/>
      <c r="U97" s="1"/>
      <c r="V97" s="1"/>
      <c r="W97" s="1"/>
      <c r="X97" s="1"/>
      <c r="Y97" s="1"/>
      <c r="Z97" s="1"/>
      <c r="AA97" s="1"/>
      <c r="AB97" s="1"/>
      <c r="AC97" s="1"/>
      <c r="AD97" s="1"/>
      <c r="AE97" s="1"/>
      <c r="AF97" s="1"/>
      <c r="AG97" s="1"/>
      <c r="AH97" s="1"/>
      <c r="AI97" s="1"/>
      <c r="AJ97" s="1"/>
      <c r="AK97" s="1"/>
      <c r="AL97" s="1"/>
    </row>
    <row r="98" spans="1:38" x14ac:dyDescent="0.25">
      <c r="A98" s="81" t="s">
        <v>123</v>
      </c>
      <c r="B98" s="5">
        <f>SUMPRODUCT(D91:S91,D6:S6)</f>
        <v>-195.6297217175098</v>
      </c>
      <c r="C98" s="1"/>
      <c r="D98" s="73"/>
      <c r="E98" s="73"/>
      <c r="F98" s="73"/>
      <c r="G98" s="73"/>
      <c r="H98" s="73"/>
      <c r="I98" s="74"/>
      <c r="J98" s="74"/>
      <c r="K98" s="74"/>
      <c r="L98" s="74"/>
      <c r="M98" s="73"/>
      <c r="N98" s="74"/>
      <c r="O98" s="74"/>
      <c r="P98" s="74"/>
      <c r="Q98" s="74"/>
      <c r="R98" s="74"/>
      <c r="S98" s="74"/>
      <c r="T98" s="1"/>
      <c r="U98" s="1"/>
      <c r="V98" s="1"/>
      <c r="W98" s="1"/>
      <c r="X98" s="1"/>
      <c r="Y98" s="1"/>
      <c r="Z98" s="1"/>
      <c r="AA98" s="1"/>
      <c r="AB98" s="1"/>
      <c r="AC98" s="1"/>
      <c r="AD98" s="1"/>
      <c r="AE98" s="1"/>
      <c r="AF98" s="1"/>
      <c r="AG98" s="1"/>
      <c r="AH98" s="1"/>
      <c r="AI98" s="1"/>
      <c r="AJ98" s="1"/>
      <c r="AK98" s="1"/>
      <c r="AL98" s="1"/>
    </row>
    <row r="99" spans="1:38" x14ac:dyDescent="0.25">
      <c r="A99" s="81" t="s">
        <v>124</v>
      </c>
      <c r="B99" s="5">
        <f>SUMPRODUCT(D96:S96,D6:S6)</f>
        <v>-46.008847126269998</v>
      </c>
      <c r="C99" s="1"/>
      <c r="D99" s="7"/>
      <c r="E99" s="25"/>
      <c r="F99" s="25"/>
      <c r="G99" s="25"/>
      <c r="H99" s="25"/>
      <c r="I99" s="25" t="s">
        <v>67</v>
      </c>
      <c r="J99" s="25"/>
      <c r="K99" s="25"/>
      <c r="L99" s="25"/>
      <c r="M99" s="25"/>
      <c r="N99" s="25"/>
      <c r="O99" s="25"/>
      <c r="P99" s="25"/>
      <c r="Q99" s="25"/>
      <c r="R99" s="25"/>
      <c r="S99" s="25"/>
      <c r="T99" s="1"/>
      <c r="U99" s="1"/>
      <c r="V99" s="1"/>
      <c r="W99" s="1"/>
      <c r="X99" s="1"/>
      <c r="Y99" s="1"/>
      <c r="Z99" s="1"/>
      <c r="AA99" s="1"/>
      <c r="AB99" s="1"/>
      <c r="AC99" s="1"/>
      <c r="AD99" s="1"/>
      <c r="AE99" s="1"/>
      <c r="AF99" s="1"/>
      <c r="AG99" s="1"/>
      <c r="AH99" s="1"/>
      <c r="AI99" s="1"/>
      <c r="AJ99" s="1"/>
      <c r="AK99" s="1"/>
      <c r="AL99" s="1"/>
    </row>
    <row r="100" spans="1:38" x14ac:dyDescent="0.25">
      <c r="A100" s="81" t="s">
        <v>125</v>
      </c>
      <c r="B100" s="84">
        <f>B99/B98</f>
        <v>0.23518331837483766</v>
      </c>
      <c r="C100" s="1"/>
      <c r="D100" s="7"/>
      <c r="E100" s="25"/>
      <c r="F100" s="25"/>
      <c r="G100" s="25"/>
      <c r="H100" s="25"/>
      <c r="I100" s="25"/>
      <c r="J100" s="25"/>
      <c r="K100" s="25"/>
      <c r="L100" s="25"/>
      <c r="M100" s="25"/>
      <c r="N100" s="25"/>
      <c r="O100" s="25"/>
      <c r="P100" s="25"/>
      <c r="Q100" s="25"/>
      <c r="R100" s="25"/>
      <c r="S100" s="25"/>
      <c r="T100" s="1"/>
      <c r="U100" s="1"/>
      <c r="V100" s="1"/>
      <c r="W100" s="1"/>
      <c r="X100" s="1"/>
      <c r="Y100" s="1"/>
      <c r="Z100" s="1"/>
      <c r="AA100" s="1"/>
      <c r="AB100" s="1"/>
      <c r="AC100" s="1"/>
      <c r="AD100" s="1"/>
      <c r="AE100" s="1"/>
      <c r="AF100" s="1"/>
      <c r="AG100" s="1"/>
      <c r="AH100" s="1"/>
      <c r="AI100" s="1"/>
      <c r="AJ100" s="1"/>
      <c r="AK100" s="1"/>
      <c r="AL100" s="1"/>
    </row>
    <row r="101" spans="1:38" x14ac:dyDescent="0.25">
      <c r="A101" s="83"/>
      <c r="B101" s="83"/>
      <c r="C101" s="1"/>
      <c r="D101" s="7"/>
      <c r="E101" s="25"/>
      <c r="F101" s="25"/>
      <c r="G101" s="25"/>
      <c r="H101" s="25"/>
      <c r="I101" s="25"/>
      <c r="J101" s="25"/>
      <c r="K101" s="25"/>
      <c r="L101" s="25"/>
      <c r="M101" s="25"/>
      <c r="N101" s="25"/>
      <c r="O101" s="25"/>
      <c r="P101" s="25"/>
      <c r="Q101" s="25"/>
      <c r="R101" s="25"/>
      <c r="S101" s="25"/>
      <c r="T101" s="1"/>
      <c r="U101" s="1"/>
      <c r="V101" s="1"/>
      <c r="W101" s="1"/>
      <c r="X101" s="1"/>
      <c r="Y101" s="1"/>
      <c r="Z101" s="1"/>
      <c r="AA101" s="1"/>
      <c r="AB101" s="1"/>
      <c r="AC101" s="1"/>
      <c r="AD101" s="1"/>
      <c r="AE101" s="1"/>
      <c r="AF101" s="1"/>
      <c r="AG101" s="1"/>
      <c r="AH101" s="1"/>
      <c r="AI101" s="1"/>
      <c r="AJ101" s="1"/>
      <c r="AK101" s="1"/>
      <c r="AL101" s="1"/>
    </row>
    <row r="102" spans="1:38" x14ac:dyDescent="0.25">
      <c r="A102" s="3" t="s">
        <v>54</v>
      </c>
      <c r="B102" s="80"/>
      <c r="C102" s="1"/>
      <c r="D102" s="25"/>
      <c r="E102" s="25"/>
      <c r="F102" s="25"/>
      <c r="G102" s="25"/>
      <c r="H102" s="25"/>
      <c r="I102" s="25"/>
      <c r="J102" s="25"/>
      <c r="K102" s="25"/>
      <c r="L102" s="25"/>
      <c r="M102" s="25"/>
      <c r="N102" s="25"/>
      <c r="O102" s="25"/>
      <c r="P102" s="25"/>
      <c r="Q102" s="25"/>
      <c r="R102" s="25"/>
      <c r="S102" s="25"/>
      <c r="T102" s="1"/>
      <c r="U102" s="1"/>
      <c r="V102" s="1"/>
      <c r="W102" s="1"/>
      <c r="X102" s="1"/>
      <c r="Y102" s="1"/>
      <c r="Z102" s="1"/>
      <c r="AA102" s="1"/>
      <c r="AB102" s="1"/>
      <c r="AC102" s="1"/>
      <c r="AD102" s="1"/>
      <c r="AE102" s="1"/>
      <c r="AF102" s="1"/>
      <c r="AG102" s="1"/>
      <c r="AH102" s="1"/>
      <c r="AI102" s="1"/>
      <c r="AJ102" s="1"/>
      <c r="AK102" s="1"/>
      <c r="AL102" s="1"/>
    </row>
    <row r="103" spans="1:38" x14ac:dyDescent="0.25">
      <c r="A103" s="3"/>
      <c r="B103" s="80"/>
      <c r="C103" s="1"/>
      <c r="D103" s="25"/>
      <c r="E103" s="25"/>
      <c r="F103" s="25"/>
      <c r="G103" s="25"/>
      <c r="H103" s="25"/>
      <c r="I103" s="25"/>
      <c r="J103" s="25"/>
      <c r="K103" s="25"/>
      <c r="L103" s="25"/>
      <c r="M103" s="25"/>
      <c r="N103" s="25"/>
      <c r="O103" s="25"/>
      <c r="P103" s="25"/>
      <c r="Q103" s="25"/>
      <c r="R103" s="25"/>
      <c r="S103" s="25"/>
      <c r="T103" s="1"/>
      <c r="U103" s="1"/>
      <c r="V103" s="1"/>
      <c r="W103" s="1"/>
      <c r="X103" s="1"/>
      <c r="Y103" s="1"/>
      <c r="Z103" s="1"/>
      <c r="AA103" s="1"/>
      <c r="AB103" s="1"/>
      <c r="AC103" s="1"/>
      <c r="AD103" s="1"/>
      <c r="AE103" s="1"/>
      <c r="AF103" s="1"/>
      <c r="AG103" s="1"/>
      <c r="AH103" s="1"/>
      <c r="AI103" s="1"/>
      <c r="AJ103" s="1"/>
      <c r="AK103" s="1"/>
      <c r="AL103" s="1"/>
    </row>
    <row r="104" spans="1:38" x14ac:dyDescent="0.25">
      <c r="A104" s="105" t="s">
        <v>126</v>
      </c>
      <c r="B104" s="106">
        <v>0.23499999999999999</v>
      </c>
      <c r="D104" s="107" t="s">
        <v>30</v>
      </c>
      <c r="E104" s="108" t="s">
        <v>31</v>
      </c>
      <c r="F104" s="108" t="s">
        <v>32</v>
      </c>
      <c r="G104" s="108" t="s">
        <v>33</v>
      </c>
      <c r="H104" s="109" t="s">
        <v>34</v>
      </c>
      <c r="I104" s="82" t="s">
        <v>67</v>
      </c>
      <c r="J104" s="82"/>
      <c r="K104" s="82"/>
      <c r="L104" s="82"/>
      <c r="M104" s="82"/>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25">
      <c r="A105" s="105" t="s">
        <v>127</v>
      </c>
      <c r="B105" s="110">
        <v>4.5699999999999998E-2</v>
      </c>
      <c r="D105" s="111">
        <v>2021</v>
      </c>
      <c r="E105" s="112">
        <v>2022</v>
      </c>
      <c r="F105" s="112">
        <v>2023</v>
      </c>
      <c r="G105" s="112">
        <v>2024</v>
      </c>
      <c r="H105" s="113">
        <v>2025</v>
      </c>
      <c r="I105" s="6" t="s">
        <v>67</v>
      </c>
      <c r="J105" s="6"/>
      <c r="K105" s="6"/>
      <c r="L105" s="6"/>
      <c r="M105" s="6"/>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25">
      <c r="A106" s="105" t="s">
        <v>128</v>
      </c>
      <c r="B106" s="114"/>
      <c r="C106" s="115"/>
      <c r="D106" s="116">
        <v>-4.5</v>
      </c>
      <c r="E106" s="117">
        <v>-3.5</v>
      </c>
      <c r="F106" s="117">
        <v>-2.5</v>
      </c>
      <c r="G106" s="117">
        <v>-1.5</v>
      </c>
      <c r="H106" s="118">
        <v>-0.5</v>
      </c>
      <c r="I106" s="83"/>
      <c r="J106" s="83"/>
      <c r="K106" s="83"/>
      <c r="L106" s="83"/>
      <c r="M106" s="83"/>
      <c r="N106" s="83"/>
      <c r="O106" s="83"/>
      <c r="P106" s="83"/>
      <c r="Q106" s="83"/>
      <c r="R106" s="83"/>
      <c r="S106" s="83"/>
      <c r="T106" s="1"/>
      <c r="U106" s="1"/>
      <c r="V106" s="1"/>
      <c r="W106" s="1"/>
      <c r="X106" s="1"/>
      <c r="Y106" s="1"/>
      <c r="Z106" s="1"/>
      <c r="AA106" s="1"/>
      <c r="AB106" s="1"/>
      <c r="AC106" s="1"/>
      <c r="AD106" s="1"/>
      <c r="AE106" s="1"/>
      <c r="AF106" s="1"/>
      <c r="AG106" s="1"/>
      <c r="AH106" s="1"/>
      <c r="AI106" s="1"/>
      <c r="AJ106" s="1"/>
      <c r="AK106" s="1"/>
      <c r="AL106" s="1"/>
    </row>
    <row r="107" spans="1:38" x14ac:dyDescent="0.25">
      <c r="A107" s="119" t="s">
        <v>129</v>
      </c>
      <c r="B107" s="120"/>
      <c r="D107" s="121">
        <f>1/(1+$B$105)^D106</f>
        <v>1.2227339929176178</v>
      </c>
      <c r="E107" s="122">
        <f>1/(1+$B$105)^E106</f>
        <v>1.1692971147725137</v>
      </c>
      <c r="F107" s="122">
        <f t="shared" ref="F107:H107" si="30">1/(1+$B$105)^F106</f>
        <v>1.118195576907826</v>
      </c>
      <c r="G107" s="122">
        <f t="shared" si="30"/>
        <v>1.0693273184544572</v>
      </c>
      <c r="H107" s="123">
        <f t="shared" si="30"/>
        <v>1.0225947388873073</v>
      </c>
      <c r="I107" s="7"/>
      <c r="J107" s="7"/>
      <c r="K107" s="7"/>
      <c r="L107" s="7"/>
      <c r="M107" s="7"/>
      <c r="N107" s="7"/>
      <c r="O107" s="7"/>
      <c r="P107" s="7"/>
      <c r="Q107" s="7"/>
      <c r="R107" s="7"/>
      <c r="S107" s="7"/>
      <c r="T107" s="1"/>
      <c r="U107" s="1"/>
      <c r="V107" s="1"/>
      <c r="W107" s="1"/>
      <c r="X107" s="1"/>
      <c r="Y107" s="1"/>
      <c r="Z107" s="1"/>
      <c r="AA107" s="1"/>
      <c r="AB107" s="1"/>
      <c r="AC107" s="1"/>
      <c r="AD107" s="1"/>
      <c r="AE107" s="1"/>
      <c r="AF107" s="1"/>
      <c r="AG107" s="1"/>
      <c r="AH107" s="1"/>
      <c r="AI107" s="1"/>
      <c r="AJ107" s="1"/>
      <c r="AK107" s="1"/>
      <c r="AL107" s="1"/>
    </row>
    <row r="108" spans="1:38" x14ac:dyDescent="0.25">
      <c r="A108" s="119" t="s">
        <v>130</v>
      </c>
      <c r="B108" s="120"/>
      <c r="D108" s="124">
        <f>D15-D16</f>
        <v>-196</v>
      </c>
      <c r="E108" s="125">
        <f>E15-E16</f>
        <v>0</v>
      </c>
      <c r="F108" s="125">
        <f>F15-F16</f>
        <v>0</v>
      </c>
      <c r="G108" s="125">
        <f>G15-G16</f>
        <v>0</v>
      </c>
      <c r="H108" s="126">
        <f>H15-H16</f>
        <v>0</v>
      </c>
      <c r="I108" s="1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25">
      <c r="A109" s="119" t="s">
        <v>131</v>
      </c>
      <c r="B109" s="120"/>
      <c r="D109" s="124">
        <f>D108*D107</f>
        <v>-239.65586261185308</v>
      </c>
      <c r="E109" s="125">
        <f>E108*E107</f>
        <v>0</v>
      </c>
      <c r="F109" s="125">
        <f>F108*F107</f>
        <v>0</v>
      </c>
      <c r="G109" s="125">
        <f>G108*G107</f>
        <v>0</v>
      </c>
      <c r="H109" s="126">
        <f>H108*H107</f>
        <v>0</v>
      </c>
      <c r="I109" s="1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25">
      <c r="A110" s="119" t="s">
        <v>132</v>
      </c>
      <c r="B110" s="120"/>
      <c r="D110" s="127">
        <f>D109*$B$104</f>
        <v>-56.31912771378547</v>
      </c>
      <c r="E110" s="128">
        <f>E109*$B$104</f>
        <v>0</v>
      </c>
      <c r="F110" s="128">
        <f t="shared" ref="F110:H110" si="31">F109*$B$104</f>
        <v>0</v>
      </c>
      <c r="G110" s="128">
        <f t="shared" si="31"/>
        <v>0</v>
      </c>
      <c r="H110" s="129">
        <f t="shared" si="31"/>
        <v>0</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25">
      <c r="A111" s="119" t="s">
        <v>133</v>
      </c>
      <c r="B111" s="105">
        <f>SUM(D110:H110)</f>
        <v>-56.31912771378547</v>
      </c>
      <c r="D111" s="13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25">
      <c r="A112" s="119" t="s">
        <v>134</v>
      </c>
      <c r="B112" s="105">
        <f>B111*I6</f>
        <v>-45.042281412593823</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sheetData>
  <pageMargins left="0.7" right="0.7" top="0.75" bottom="0.75" header="0.3" footer="0.3"/>
  <pageSetup paperSize="9" orientation="portrait" r:id="rId1"/>
  <ignoredErrors>
    <ignoredError sqref="F53:H53 O53:R53" formulaRange="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E3990-3CF2-4007-85B2-9F5A1EB5AFAA}">
  <sheetPr>
    <tabColor theme="4" tint="0.59999389629810485"/>
  </sheetPr>
  <dimension ref="A1:AL435"/>
  <sheetViews>
    <sheetView showGridLines="0" zoomScale="60" workbookViewId="0">
      <selection activeCell="A5" sqref="A5"/>
    </sheetView>
  </sheetViews>
  <sheetFormatPr defaultRowHeight="15" outlineLevelRow="1" x14ac:dyDescent="0.25"/>
  <cols>
    <col min="1" max="1" width="39.5703125" customWidth="1"/>
    <col min="2" max="2" width="53.140625" customWidth="1"/>
    <col min="14" max="14" width="10.42578125" customWidth="1"/>
  </cols>
  <sheetData>
    <row r="1" spans="1:38" x14ac:dyDescent="0.25">
      <c r="A1" s="27" t="s">
        <v>29</v>
      </c>
      <c r="B1" s="28"/>
      <c r="C1" s="28"/>
      <c r="D1" s="28"/>
      <c r="E1" s="28"/>
      <c r="F1" s="28"/>
      <c r="G1" s="28"/>
      <c r="H1" s="28"/>
      <c r="I1" s="29"/>
      <c r="J1" s="29"/>
      <c r="K1" s="29"/>
      <c r="L1" s="29"/>
      <c r="M1" s="29"/>
      <c r="N1" s="30"/>
      <c r="O1" s="30"/>
      <c r="P1" s="30"/>
      <c r="Q1" s="30"/>
      <c r="R1" s="30"/>
      <c r="S1" s="30"/>
      <c r="T1" s="15"/>
      <c r="U1" s="15"/>
      <c r="V1" s="1"/>
      <c r="W1" s="1"/>
      <c r="X1" s="1"/>
      <c r="Y1" s="1"/>
      <c r="Z1" s="1"/>
      <c r="AA1" s="1"/>
      <c r="AB1" s="1"/>
      <c r="AC1" s="1"/>
      <c r="AD1" s="1"/>
      <c r="AE1" s="1"/>
      <c r="AF1" s="1"/>
      <c r="AG1" s="1"/>
      <c r="AH1" s="1"/>
      <c r="AI1" s="1"/>
      <c r="AJ1" s="1"/>
      <c r="AK1" s="1"/>
      <c r="AL1" s="1"/>
    </row>
    <row r="2" spans="1:38" ht="15.75" x14ac:dyDescent="0.25">
      <c r="A2" s="8"/>
      <c r="B2" s="2"/>
      <c r="C2" s="2"/>
      <c r="D2" s="2" t="s">
        <v>30</v>
      </c>
      <c r="E2" s="2" t="s">
        <v>31</v>
      </c>
      <c r="F2" s="2" t="s">
        <v>32</v>
      </c>
      <c r="G2" s="2" t="s">
        <v>33</v>
      </c>
      <c r="H2" s="2" t="s">
        <v>34</v>
      </c>
      <c r="I2" s="2" t="s">
        <v>35</v>
      </c>
      <c r="J2" s="2" t="s">
        <v>36</v>
      </c>
      <c r="K2" s="2" t="s">
        <v>37</v>
      </c>
      <c r="L2" s="2" t="s">
        <v>38</v>
      </c>
      <c r="M2" s="2" t="s">
        <v>39</v>
      </c>
      <c r="N2" s="2" t="s">
        <v>40</v>
      </c>
      <c r="O2" s="2" t="s">
        <v>41</v>
      </c>
      <c r="P2" s="2" t="s">
        <v>42</v>
      </c>
      <c r="Q2" s="2" t="s">
        <v>43</v>
      </c>
      <c r="R2" s="2" t="s">
        <v>44</v>
      </c>
      <c r="S2" s="2" t="s">
        <v>45</v>
      </c>
      <c r="T2" s="1"/>
      <c r="U2" s="1"/>
      <c r="V2" s="1"/>
      <c r="W2" s="1"/>
      <c r="X2" s="1"/>
      <c r="Y2" s="1"/>
      <c r="Z2" s="1"/>
      <c r="AA2" s="1"/>
      <c r="AB2" s="1"/>
      <c r="AC2" s="1"/>
      <c r="AD2" s="1"/>
      <c r="AE2" s="1"/>
      <c r="AF2" s="1"/>
      <c r="AG2" s="1"/>
      <c r="AH2" s="1"/>
      <c r="AI2" s="1"/>
      <c r="AJ2" s="1"/>
      <c r="AK2" s="1"/>
      <c r="AL2" s="1"/>
    </row>
    <row r="3" spans="1:38" x14ac:dyDescent="0.25">
      <c r="A3" s="2"/>
      <c r="B3" s="2"/>
      <c r="C3" s="2"/>
      <c r="D3" s="2">
        <v>2021</v>
      </c>
      <c r="E3" s="2">
        <v>2022</v>
      </c>
      <c r="F3" s="2">
        <v>2023</v>
      </c>
      <c r="G3" s="2">
        <v>2024</v>
      </c>
      <c r="H3" s="2">
        <v>2025</v>
      </c>
      <c r="I3" s="2">
        <v>2026</v>
      </c>
      <c r="J3" s="2">
        <v>2027</v>
      </c>
      <c r="K3" s="2">
        <v>2028</v>
      </c>
      <c r="L3" s="2">
        <v>2029</v>
      </c>
      <c r="M3" s="2">
        <v>2030</v>
      </c>
      <c r="N3" s="2">
        <v>2031</v>
      </c>
      <c r="O3" s="2">
        <v>2032</v>
      </c>
      <c r="P3" s="2">
        <v>2033</v>
      </c>
      <c r="Q3" s="2">
        <v>2034</v>
      </c>
      <c r="R3" s="2">
        <v>2035</v>
      </c>
      <c r="S3" s="2">
        <v>2036</v>
      </c>
      <c r="T3" s="1"/>
      <c r="U3" s="1"/>
      <c r="V3" s="1"/>
      <c r="W3" s="1"/>
      <c r="X3" s="1"/>
      <c r="Y3" s="1"/>
      <c r="Z3" s="1"/>
      <c r="AA3" s="1"/>
      <c r="AB3" s="1"/>
      <c r="AC3" s="1"/>
      <c r="AD3" s="1"/>
      <c r="AE3" s="1"/>
      <c r="AF3" s="1"/>
      <c r="AG3" s="1"/>
      <c r="AH3" s="1"/>
      <c r="AI3" s="1"/>
      <c r="AJ3" s="1"/>
      <c r="AK3" s="1"/>
      <c r="AL3" s="1"/>
    </row>
    <row r="4" spans="1:38" x14ac:dyDescent="0.25">
      <c r="A4" s="5" t="s">
        <v>46</v>
      </c>
      <c r="C4" s="9"/>
      <c r="D4" s="185">
        <v>4.5699999999999998E-2</v>
      </c>
      <c r="E4" s="5"/>
      <c r="F4" s="5"/>
      <c r="G4" s="5"/>
      <c r="H4" s="5"/>
      <c r="I4" s="185">
        <v>4.5699999999999998E-2</v>
      </c>
      <c r="J4" s="5"/>
      <c r="K4" s="5"/>
      <c r="L4" s="5"/>
      <c r="M4" s="5"/>
      <c r="N4" s="185">
        <v>4.5699999999999998E-2</v>
      </c>
      <c r="O4" s="5"/>
      <c r="P4" s="5"/>
      <c r="Q4" s="5"/>
      <c r="R4" s="5"/>
      <c r="S4" s="185">
        <v>4.5699999999999998E-2</v>
      </c>
      <c r="T4" s="1"/>
      <c r="U4" s="1"/>
      <c r="V4" s="1"/>
      <c r="W4" s="1"/>
      <c r="X4" s="1"/>
      <c r="Y4" s="1"/>
      <c r="Z4" s="1"/>
      <c r="AA4" s="1"/>
      <c r="AB4" s="1"/>
      <c r="AC4" s="1"/>
      <c r="AD4" s="1"/>
      <c r="AE4" s="1"/>
      <c r="AF4" s="1"/>
      <c r="AG4" s="1"/>
      <c r="AH4" s="1"/>
      <c r="AI4" s="1"/>
      <c r="AJ4" s="1"/>
      <c r="AK4" s="1"/>
      <c r="AL4" s="1"/>
    </row>
    <row r="5" spans="1:38" x14ac:dyDescent="0.25">
      <c r="A5" s="203" t="s">
        <v>47</v>
      </c>
      <c r="B5" s="9"/>
      <c r="C5" s="9"/>
      <c r="D5" s="5">
        <v>0</v>
      </c>
      <c r="E5" s="5">
        <v>1</v>
      </c>
      <c r="F5" s="5">
        <v>2</v>
      </c>
      <c r="G5" s="5">
        <v>3</v>
      </c>
      <c r="H5" s="5">
        <v>4</v>
      </c>
      <c r="I5" s="5">
        <v>1</v>
      </c>
      <c r="J5" s="5">
        <v>2</v>
      </c>
      <c r="K5" s="5">
        <v>3</v>
      </c>
      <c r="L5" s="5">
        <v>4</v>
      </c>
      <c r="M5" s="5">
        <v>5</v>
      </c>
      <c r="N5" s="5">
        <v>1</v>
      </c>
      <c r="O5" s="5">
        <v>2</v>
      </c>
      <c r="P5" s="5">
        <v>3</v>
      </c>
      <c r="Q5" s="5">
        <v>4</v>
      </c>
      <c r="R5" s="5">
        <v>5</v>
      </c>
      <c r="S5" s="5">
        <v>1</v>
      </c>
      <c r="T5" s="1"/>
      <c r="U5" s="1"/>
      <c r="V5" s="1"/>
      <c r="W5" s="1"/>
      <c r="X5" s="1"/>
      <c r="Y5" s="1"/>
      <c r="Z5" s="1"/>
      <c r="AA5" s="1"/>
      <c r="AB5" s="1"/>
      <c r="AC5" s="1"/>
      <c r="AD5" s="1"/>
      <c r="AE5" s="1"/>
      <c r="AF5" s="1"/>
      <c r="AG5" s="1"/>
      <c r="AH5" s="1"/>
      <c r="AI5" s="1"/>
      <c r="AJ5" s="1"/>
      <c r="AK5" s="1"/>
      <c r="AL5" s="1"/>
    </row>
    <row r="6" spans="1:38" x14ac:dyDescent="0.25">
      <c r="A6" s="5" t="s">
        <v>48</v>
      </c>
      <c r="B6" s="5"/>
      <c r="C6" s="5"/>
      <c r="D6" s="10">
        <f>1/((1+$D4)^D5)</f>
        <v>1</v>
      </c>
      <c r="E6" s="10">
        <f>1/((1+$D4)^E5)</f>
        <v>0.95629721717509797</v>
      </c>
      <c r="F6" s="10">
        <f>1/((1+$D4)^F5)</f>
        <v>0.91450436757683651</v>
      </c>
      <c r="G6" s="10">
        <f>1/((1+$D4)^G5)</f>
        <v>0.87453798180820153</v>
      </c>
      <c r="H6" s="10">
        <f>1/((1+$D4)^H5)</f>
        <v>0.83631823831710961</v>
      </c>
      <c r="I6" s="10">
        <f>1/(((1+$D$4)^$H$5)*(1+$I$4)^I5)</f>
        <v>0.79976880397543226</v>
      </c>
      <c r="J6" s="10">
        <f>1/(((1+$D$4)^$H$5)*(1+$I$4)^J5)</f>
        <v>0.76481668162516248</v>
      </c>
      <c r="K6" s="10">
        <f>1/(((1+$D$4)^$H$5)*(1+$I$4)^K5)</f>
        <v>0.73139206428723558</v>
      </c>
      <c r="L6" s="10">
        <f>1/(((1+$D$4)^$H$5)*(1+$I$4)^L5)</f>
        <v>0.69942819574183379</v>
      </c>
      <c r="M6" s="10">
        <f>1/(((1+$D$4)^$H$5)*(1+$I$4)^M5)</f>
        <v>0.66886123720171531</v>
      </c>
      <c r="N6" s="10">
        <f>1/((((1+$D$4)^$H$5)*(1+$I$4)^$M$5)*((1+$N$4)^N5))</f>
        <v>0.63963013981229344</v>
      </c>
      <c r="O6" s="10">
        <f>1/((((1+$D$4)^$H$5)*(1+$I$4)^$M$5)*((1+$N$4)^O5))</f>
        <v>0.61167652272381512</v>
      </c>
      <c r="P6" s="10">
        <f>1/((((1+$D$4)^$H$5)*(1+$I$4)^$M$5)*((1+$N$4)^P5))</f>
        <v>0.58494455649212485</v>
      </c>
      <c r="Q6" s="10">
        <f>1/((((1+$D$4)^$H$5)*(1+$I$4)^$M$5)*((1+$N$4)^Q5))</f>
        <v>0.55938085157514095</v>
      </c>
      <c r="R6" s="10">
        <f>1/((((1+$D$4)^$H$5)*(1+$I$4)^$M$5)*((1+$N$4)^R5))</f>
        <v>0.53493435170234382</v>
      </c>
      <c r="S6" s="10">
        <f>1/((((((1+$D$4)^$H$5)*(1+$I$4)^$M$5)*((1+$N$4)^$R$5))*(1+$S$4)^S5))</f>
        <v>0.51155623190431654</v>
      </c>
      <c r="T6" s="1"/>
      <c r="U6" s="1"/>
      <c r="V6" s="1"/>
      <c r="W6" s="1"/>
      <c r="X6" s="1"/>
      <c r="Y6" s="1"/>
      <c r="Z6" s="1"/>
      <c r="AA6" s="1"/>
      <c r="AB6" s="1"/>
      <c r="AC6" s="1"/>
      <c r="AD6" s="1"/>
      <c r="AE6" s="1"/>
      <c r="AF6" s="1"/>
      <c r="AG6" s="1"/>
      <c r="AH6" s="1"/>
      <c r="AI6" s="1"/>
      <c r="AJ6" s="1"/>
      <c r="AK6" s="1"/>
      <c r="AL6" s="1"/>
    </row>
    <row r="7" spans="1:3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25">
      <c r="A8" s="27" t="s">
        <v>49</v>
      </c>
      <c r="B8" s="28"/>
      <c r="C8" s="28"/>
      <c r="D8" s="28"/>
      <c r="E8" s="28"/>
      <c r="F8" s="28"/>
      <c r="G8" s="28"/>
      <c r="H8" s="28"/>
      <c r="I8" s="29"/>
      <c r="J8" s="29"/>
      <c r="K8" s="29"/>
      <c r="L8" s="29"/>
      <c r="M8" s="29"/>
      <c r="N8" s="30"/>
      <c r="O8" s="30"/>
      <c r="P8" s="30"/>
      <c r="Q8" s="30"/>
      <c r="R8" s="30"/>
      <c r="S8" s="30"/>
      <c r="T8" s="15"/>
      <c r="U8" s="15"/>
      <c r="V8" s="1"/>
      <c r="W8" s="1"/>
      <c r="X8" s="1"/>
      <c r="Y8" s="1"/>
      <c r="Z8" s="1"/>
      <c r="AA8" s="1"/>
      <c r="AB8" s="1"/>
      <c r="AC8" s="1"/>
      <c r="AD8" s="1"/>
      <c r="AE8" s="1"/>
      <c r="AF8" s="1"/>
      <c r="AG8" s="1"/>
      <c r="AH8" s="1"/>
      <c r="AI8" s="1"/>
      <c r="AJ8" s="1"/>
      <c r="AK8" s="1"/>
      <c r="AL8" s="1"/>
    </row>
    <row r="9" spans="1:38" x14ac:dyDescent="0.25">
      <c r="A9" s="3" t="s">
        <v>50</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25">
      <c r="A10" s="5" t="s">
        <v>51</v>
      </c>
      <c r="B10" s="9"/>
      <c r="C10" s="9"/>
      <c r="D10" s="105">
        <v>1000</v>
      </c>
      <c r="E10" s="105">
        <v>1000</v>
      </c>
      <c r="F10" s="105">
        <v>1000</v>
      </c>
      <c r="G10" s="105">
        <v>1000</v>
      </c>
      <c r="H10" s="105">
        <v>1000</v>
      </c>
      <c r="I10" s="105"/>
      <c r="J10" s="105"/>
      <c r="K10" s="105"/>
      <c r="L10" s="105"/>
      <c r="M10" s="105"/>
      <c r="N10" s="105"/>
      <c r="O10" s="105"/>
      <c r="P10" s="105"/>
      <c r="Q10" s="105"/>
      <c r="R10" s="105"/>
      <c r="S10" s="105"/>
      <c r="T10" s="1"/>
      <c r="U10" s="1"/>
      <c r="V10" s="1"/>
      <c r="W10" s="1"/>
      <c r="X10" s="1"/>
      <c r="Y10" s="1"/>
      <c r="Z10" s="1"/>
      <c r="AA10" s="1"/>
      <c r="AB10" s="1"/>
      <c r="AC10" s="1"/>
      <c r="AD10" s="1"/>
      <c r="AE10" s="1"/>
      <c r="AF10" s="1"/>
      <c r="AG10" s="1"/>
      <c r="AH10" s="1"/>
      <c r="AI10" s="1"/>
      <c r="AJ10" s="1"/>
      <c r="AK10" s="1"/>
      <c r="AL10" s="1"/>
    </row>
    <row r="11" spans="1:38" x14ac:dyDescent="0.25">
      <c r="A11" s="5" t="s">
        <v>52</v>
      </c>
      <c r="B11" s="9"/>
      <c r="C11" s="9"/>
      <c r="D11" s="105">
        <v>0</v>
      </c>
      <c r="E11" s="105">
        <v>0</v>
      </c>
      <c r="F11" s="105">
        <v>0</v>
      </c>
      <c r="G11" s="105">
        <v>0</v>
      </c>
      <c r="H11" s="105">
        <v>0</v>
      </c>
      <c r="I11" s="105">
        <v>0</v>
      </c>
      <c r="J11" s="105">
        <v>0</v>
      </c>
      <c r="K11" s="105">
        <v>0</v>
      </c>
      <c r="L11" s="105">
        <v>0</v>
      </c>
      <c r="M11" s="105">
        <v>0</v>
      </c>
      <c r="N11" s="105">
        <v>0</v>
      </c>
      <c r="O11" s="105">
        <v>0</v>
      </c>
      <c r="P11" s="105">
        <v>0</v>
      </c>
      <c r="Q11" s="105">
        <v>0</v>
      </c>
      <c r="R11" s="105">
        <v>0</v>
      </c>
      <c r="S11" s="105">
        <v>0</v>
      </c>
      <c r="T11" s="1"/>
      <c r="U11" s="1"/>
      <c r="V11" s="1"/>
      <c r="W11" s="1"/>
      <c r="X11" s="1"/>
      <c r="Y11" s="1"/>
      <c r="Z11" s="1"/>
      <c r="AA11" s="1"/>
      <c r="AB11" s="1"/>
      <c r="AC11" s="1"/>
      <c r="AD11" s="1"/>
      <c r="AE11" s="1"/>
      <c r="AF11" s="1"/>
      <c r="AG11" s="1"/>
      <c r="AH11" s="1"/>
      <c r="AI11" s="1"/>
      <c r="AJ11" s="1"/>
      <c r="AK11" s="1"/>
      <c r="AL11" s="1"/>
    </row>
    <row r="12" spans="1:38" x14ac:dyDescent="0.25">
      <c r="A12" s="5" t="s">
        <v>53</v>
      </c>
      <c r="B12" s="9"/>
      <c r="C12" s="9"/>
      <c r="D12" s="105">
        <v>0</v>
      </c>
      <c r="E12" s="105">
        <v>-100</v>
      </c>
      <c r="F12" s="105">
        <v>0</v>
      </c>
      <c r="G12" s="105">
        <v>0</v>
      </c>
      <c r="H12" s="105">
        <v>0</v>
      </c>
      <c r="I12" s="105">
        <v>0</v>
      </c>
      <c r="J12" s="105">
        <v>0</v>
      </c>
      <c r="K12" s="105">
        <v>0</v>
      </c>
      <c r="L12" s="105">
        <v>0</v>
      </c>
      <c r="M12" s="105">
        <v>0</v>
      </c>
      <c r="N12" s="105">
        <v>0</v>
      </c>
      <c r="O12" s="105">
        <v>0</v>
      </c>
      <c r="P12" s="105">
        <v>0</v>
      </c>
      <c r="Q12" s="105">
        <v>0</v>
      </c>
      <c r="R12" s="105">
        <v>0</v>
      </c>
      <c r="S12" s="105">
        <v>0</v>
      </c>
      <c r="T12" s="1"/>
      <c r="U12" s="1"/>
      <c r="V12" s="1"/>
      <c r="W12" s="1"/>
      <c r="X12" s="1"/>
      <c r="Y12" s="1"/>
      <c r="Z12" s="1"/>
      <c r="AA12" s="1"/>
      <c r="AB12" s="1"/>
      <c r="AC12" s="1"/>
      <c r="AD12" s="1"/>
      <c r="AE12" s="1"/>
      <c r="AF12" s="1"/>
      <c r="AG12" s="1"/>
      <c r="AH12" s="1"/>
      <c r="AI12" s="1"/>
      <c r="AJ12" s="1"/>
      <c r="AK12" s="1"/>
      <c r="AL12" s="1"/>
    </row>
    <row r="13" spans="1:38" x14ac:dyDescent="0.25">
      <c r="A13" s="1"/>
      <c r="B13" s="1"/>
      <c r="C13" s="1"/>
      <c r="T13" s="1"/>
      <c r="U13" s="1"/>
      <c r="V13" s="1"/>
      <c r="W13" s="1"/>
      <c r="X13" s="1"/>
      <c r="Y13" s="1"/>
      <c r="Z13" s="1"/>
      <c r="AA13" s="1"/>
      <c r="AB13" s="1"/>
      <c r="AC13" s="1"/>
      <c r="AD13" s="1"/>
      <c r="AE13" s="1"/>
      <c r="AF13" s="1"/>
      <c r="AG13" s="1"/>
      <c r="AH13" s="1"/>
      <c r="AI13" s="1"/>
      <c r="AJ13" s="1"/>
      <c r="AK13" s="1"/>
      <c r="AL13" s="1"/>
    </row>
    <row r="14" spans="1:38" x14ac:dyDescent="0.25">
      <c r="A14" s="3" t="s">
        <v>54</v>
      </c>
      <c r="B14" s="1"/>
      <c r="C14" s="1"/>
      <c r="T14" s="1"/>
      <c r="U14" s="1"/>
      <c r="V14" s="1"/>
      <c r="W14" s="1"/>
      <c r="X14" s="1"/>
      <c r="Y14" s="1"/>
      <c r="Z14" s="1"/>
      <c r="AA14" s="1"/>
      <c r="AB14" s="1"/>
      <c r="AC14" s="1"/>
      <c r="AD14" s="1"/>
      <c r="AE14" s="1"/>
      <c r="AF14" s="1"/>
      <c r="AG14" s="1"/>
      <c r="AH14" s="1"/>
      <c r="AI14" s="1"/>
      <c r="AJ14" s="1"/>
      <c r="AK14" s="1"/>
      <c r="AL14" s="1"/>
    </row>
    <row r="15" spans="1:38" x14ac:dyDescent="0.25">
      <c r="A15" s="5" t="s">
        <v>55</v>
      </c>
      <c r="B15" s="9"/>
      <c r="C15" s="9"/>
      <c r="D15" s="175">
        <v>0</v>
      </c>
      <c r="E15" s="175">
        <v>0</v>
      </c>
      <c r="F15" s="175">
        <v>0</v>
      </c>
      <c r="G15" s="175">
        <v>0</v>
      </c>
      <c r="H15" s="175">
        <v>0</v>
      </c>
      <c r="I15" s="105"/>
      <c r="J15" s="105"/>
      <c r="K15" s="105"/>
      <c r="L15" s="105"/>
      <c r="M15" s="105"/>
      <c r="N15" s="105"/>
      <c r="O15" s="105"/>
      <c r="P15" s="105"/>
      <c r="Q15" s="105"/>
      <c r="R15" s="105"/>
      <c r="S15" s="105"/>
      <c r="T15" s="1"/>
      <c r="U15" s="1"/>
      <c r="V15" s="1"/>
      <c r="W15" s="1"/>
      <c r="X15" s="1"/>
      <c r="Y15" s="1"/>
      <c r="Z15" s="1"/>
      <c r="AA15" s="1"/>
      <c r="AB15" s="1"/>
      <c r="AC15" s="1"/>
      <c r="AD15" s="1"/>
      <c r="AE15" s="1"/>
      <c r="AF15" s="1"/>
      <c r="AG15" s="1"/>
      <c r="AH15" s="1"/>
      <c r="AI15" s="1"/>
      <c r="AJ15" s="1"/>
      <c r="AK15" s="1"/>
      <c r="AL15" s="1"/>
    </row>
    <row r="16" spans="1:38" x14ac:dyDescent="0.25">
      <c r="A16" s="5" t="s">
        <v>56</v>
      </c>
      <c r="B16" s="9"/>
      <c r="C16" s="9"/>
      <c r="D16" s="175">
        <v>0</v>
      </c>
      <c r="E16" s="175">
        <v>100</v>
      </c>
      <c r="F16" s="175">
        <v>0</v>
      </c>
      <c r="G16" s="175">
        <v>0</v>
      </c>
      <c r="H16" s="175">
        <v>0</v>
      </c>
      <c r="I16" s="105"/>
      <c r="J16" s="105"/>
      <c r="K16" s="105"/>
      <c r="L16" s="105"/>
      <c r="M16" s="105"/>
      <c r="N16" s="105"/>
      <c r="O16" s="105"/>
      <c r="P16" s="105"/>
      <c r="Q16" s="105"/>
      <c r="R16" s="105"/>
      <c r="S16" s="105"/>
      <c r="T16" s="1"/>
      <c r="U16" s="1"/>
      <c r="V16" s="1"/>
      <c r="W16" s="1"/>
      <c r="X16" s="1"/>
      <c r="Y16" s="1"/>
      <c r="Z16" s="1"/>
      <c r="AA16" s="1"/>
      <c r="AB16" s="1"/>
      <c r="AC16" s="1"/>
      <c r="AD16" s="1"/>
      <c r="AE16" s="1"/>
      <c r="AF16" s="1"/>
      <c r="AG16" s="1"/>
      <c r="AH16" s="1"/>
      <c r="AI16" s="1"/>
      <c r="AJ16" s="1"/>
      <c r="AK16" s="1"/>
      <c r="AL16" s="1"/>
    </row>
    <row r="17" spans="1:38" x14ac:dyDescent="0.25">
      <c r="A17" s="5" t="s">
        <v>57</v>
      </c>
      <c r="B17" s="9"/>
      <c r="C17" s="9"/>
      <c r="D17" s="175">
        <f>D15-D16</f>
        <v>0</v>
      </c>
      <c r="E17" s="175">
        <f t="shared" ref="E17:H17" si="0">E15-E16</f>
        <v>-100</v>
      </c>
      <c r="F17" s="175">
        <f t="shared" si="0"/>
        <v>0</v>
      </c>
      <c r="G17" s="175">
        <f t="shared" si="0"/>
        <v>0</v>
      </c>
      <c r="H17" s="175">
        <f t="shared" si="0"/>
        <v>0</v>
      </c>
      <c r="I17" s="105"/>
      <c r="J17" s="105"/>
      <c r="K17" s="105"/>
      <c r="L17" s="105"/>
      <c r="M17" s="105"/>
      <c r="N17" s="105"/>
      <c r="O17" s="105"/>
      <c r="P17" s="105"/>
      <c r="Q17" s="105"/>
      <c r="R17" s="105"/>
      <c r="S17" s="105"/>
      <c r="T17" s="1"/>
      <c r="U17" s="1"/>
      <c r="V17" s="1"/>
      <c r="W17" s="1"/>
      <c r="X17" s="1"/>
      <c r="Y17" s="1"/>
      <c r="Z17" s="1"/>
      <c r="AA17" s="1"/>
      <c r="AB17" s="1"/>
      <c r="AC17" s="1"/>
      <c r="AD17" s="1"/>
      <c r="AE17" s="1"/>
      <c r="AF17" s="1"/>
      <c r="AG17" s="1"/>
      <c r="AH17" s="1"/>
      <c r="AI17" s="1"/>
      <c r="AJ17" s="1"/>
      <c r="AK17" s="1"/>
      <c r="AL17" s="1"/>
    </row>
    <row r="18" spans="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25">
      <c r="A19" s="143" t="s">
        <v>58</v>
      </c>
      <c r="C19" s="1"/>
      <c r="T19" s="1"/>
      <c r="U19" s="1"/>
      <c r="V19" s="1"/>
      <c r="W19" s="1"/>
      <c r="X19" s="1"/>
      <c r="Y19" s="1"/>
      <c r="Z19" s="1"/>
      <c r="AA19" s="1"/>
      <c r="AB19" s="1"/>
      <c r="AC19" s="1"/>
      <c r="AD19" s="1"/>
      <c r="AE19" s="1"/>
      <c r="AF19" s="1"/>
      <c r="AG19" s="1"/>
      <c r="AH19" s="1"/>
      <c r="AI19" s="1"/>
      <c r="AJ19" s="1"/>
      <c r="AK19" s="1"/>
    </row>
    <row r="20" spans="1:38" ht="18.75" x14ac:dyDescent="0.3">
      <c r="A20" s="144"/>
      <c r="B20" s="145" t="s">
        <v>59</v>
      </c>
      <c r="C20" s="1"/>
      <c r="T20" s="1"/>
      <c r="U20" s="1"/>
      <c r="V20" s="1"/>
      <c r="W20" s="1"/>
      <c r="X20" s="1"/>
      <c r="Y20" s="1"/>
      <c r="Z20" s="1"/>
      <c r="AA20" s="1"/>
      <c r="AB20" s="1"/>
      <c r="AC20" s="1"/>
      <c r="AD20" s="1"/>
      <c r="AE20" s="1"/>
      <c r="AF20" s="1"/>
      <c r="AG20" s="1"/>
      <c r="AH20" s="1"/>
      <c r="AI20" s="1"/>
      <c r="AJ20" s="1"/>
      <c r="AK20" s="1"/>
    </row>
    <row r="21" spans="1:38" x14ac:dyDescent="0.25">
      <c r="A21" s="146" t="s">
        <v>60</v>
      </c>
      <c r="B21" s="147">
        <f>B98</f>
        <v>-95.629721717509796</v>
      </c>
      <c r="C21" s="1"/>
      <c r="T21" s="1"/>
      <c r="U21" s="1"/>
      <c r="V21" s="1"/>
      <c r="W21" s="1"/>
      <c r="X21" s="1"/>
      <c r="Y21" s="1"/>
      <c r="Z21" s="1"/>
      <c r="AA21" s="1"/>
      <c r="AB21" s="1"/>
      <c r="AC21" s="1"/>
      <c r="AD21" s="1"/>
      <c r="AE21" s="1"/>
      <c r="AF21" s="1"/>
      <c r="AG21" s="1"/>
      <c r="AH21" s="1"/>
      <c r="AI21" s="1"/>
      <c r="AJ21" s="1"/>
      <c r="AK21" s="1"/>
    </row>
    <row r="22" spans="1:38" x14ac:dyDescent="0.25">
      <c r="A22" s="148" t="s">
        <v>61</v>
      </c>
      <c r="B22" s="149">
        <f>SUMPRODUCT(D17:S17,D6:S6)</f>
        <v>-95.629721717509796</v>
      </c>
      <c r="C22" s="1"/>
      <c r="T22" s="1"/>
      <c r="U22" s="1"/>
      <c r="V22" s="1"/>
      <c r="W22" s="1"/>
      <c r="X22" s="1"/>
      <c r="Y22" s="1"/>
      <c r="Z22" s="1"/>
      <c r="AA22" s="1"/>
      <c r="AB22" s="1"/>
      <c r="AC22" s="1"/>
      <c r="AD22" s="1"/>
      <c r="AE22" s="1"/>
      <c r="AF22" s="1"/>
      <c r="AG22" s="1"/>
      <c r="AH22" s="1"/>
      <c r="AI22" s="1"/>
      <c r="AJ22" s="1"/>
      <c r="AK22" s="1"/>
    </row>
    <row r="23" spans="1:38" x14ac:dyDescent="0.25">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25">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150" t="s">
        <v>62</v>
      </c>
      <c r="B25" s="15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25">
      <c r="A26" s="87" t="s">
        <v>63</v>
      </c>
      <c r="B26" s="91" t="str">
        <f>IF(ROUND(B21,0)=ROUND(B22,0),"YES","NO")</f>
        <v>YES</v>
      </c>
      <c r="C26" s="14"/>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18.75" x14ac:dyDescent="0.3">
      <c r="A28" s="26" t="s">
        <v>64</v>
      </c>
      <c r="B28" s="31"/>
      <c r="C28" s="31"/>
      <c r="D28" s="31"/>
      <c r="E28" s="31"/>
      <c r="F28" s="31"/>
      <c r="G28" s="31"/>
      <c r="H28" s="31"/>
      <c r="I28" s="32"/>
      <c r="J28" s="32"/>
      <c r="K28" s="32"/>
      <c r="L28" s="32"/>
      <c r="M28" s="32"/>
      <c r="N28" s="33"/>
      <c r="O28" s="33"/>
      <c r="P28" s="33"/>
      <c r="Q28" s="33"/>
      <c r="R28" s="33"/>
      <c r="S28" s="33"/>
      <c r="T28" s="15"/>
      <c r="U28" s="15"/>
      <c r="V28" s="1"/>
      <c r="W28" s="1"/>
      <c r="X28" s="1"/>
      <c r="Y28" s="1"/>
      <c r="Z28" s="1"/>
      <c r="AA28" s="1"/>
      <c r="AB28" s="1"/>
      <c r="AC28" s="1"/>
      <c r="AD28" s="1"/>
      <c r="AE28" s="1"/>
      <c r="AF28" s="1"/>
      <c r="AG28" s="1"/>
      <c r="AH28" s="1"/>
      <c r="AI28" s="1"/>
      <c r="AJ28" s="1"/>
      <c r="AK28" s="1"/>
      <c r="AL28" s="1"/>
    </row>
    <row r="29" spans="1:38" ht="18.75" x14ac:dyDescent="0.3">
      <c r="A29" s="88"/>
      <c r="B29" s="85"/>
      <c r="C29" s="85"/>
      <c r="D29" s="85"/>
      <c r="E29" s="85"/>
      <c r="F29" s="85"/>
      <c r="G29" s="85"/>
      <c r="H29" s="85"/>
      <c r="I29" s="86"/>
      <c r="J29" s="86"/>
      <c r="K29" s="86"/>
      <c r="L29" s="86"/>
      <c r="M29" s="86"/>
      <c r="N29" s="15"/>
      <c r="O29" s="15"/>
      <c r="P29" s="15"/>
      <c r="Q29" s="15"/>
      <c r="R29" s="15"/>
      <c r="S29" s="15"/>
      <c r="T29" s="15"/>
      <c r="U29" s="15"/>
      <c r="V29" s="1"/>
      <c r="W29" s="1"/>
      <c r="X29" s="1"/>
      <c r="Y29" s="1"/>
      <c r="Z29" s="1"/>
      <c r="AA29" s="1"/>
      <c r="AB29" s="1"/>
      <c r="AC29" s="1"/>
      <c r="AD29" s="1"/>
      <c r="AE29" s="1"/>
      <c r="AF29" s="1"/>
      <c r="AG29" s="1"/>
      <c r="AH29" s="1"/>
      <c r="AI29" s="1"/>
      <c r="AJ29" s="1"/>
      <c r="AK29" s="1"/>
      <c r="AL29" s="1"/>
    </row>
    <row r="30" spans="1:38" x14ac:dyDescent="0.25">
      <c r="A30" s="90" t="s">
        <v>65</v>
      </c>
      <c r="B30" s="133">
        <f>B99</f>
        <v>-22.490515288786241</v>
      </c>
      <c r="C30" s="7"/>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25">
      <c r="A31" s="89" t="s">
        <v>66</v>
      </c>
      <c r="B31" s="180">
        <f>B112</f>
        <v>-21.976432841878122</v>
      </c>
      <c r="C31" s="12"/>
      <c r="D31" s="1"/>
      <c r="E31" s="1"/>
      <c r="F31" s="1"/>
      <c r="G31" s="1"/>
      <c r="H31" s="1"/>
      <c r="I31" s="1"/>
      <c r="J31" s="1"/>
      <c r="K31" s="1"/>
      <c r="L31" s="1"/>
      <c r="M31" s="1"/>
      <c r="N31" s="1"/>
      <c r="O31" s="1"/>
      <c r="P31" s="1"/>
      <c r="Q31" s="1" t="s">
        <v>67</v>
      </c>
      <c r="R31" s="1"/>
      <c r="S31" s="1"/>
      <c r="T31" s="1"/>
      <c r="U31" s="1"/>
      <c r="V31" s="1"/>
      <c r="W31" s="1"/>
      <c r="X31" s="1"/>
      <c r="Y31" s="1"/>
      <c r="Z31" s="1"/>
      <c r="AA31" s="1"/>
      <c r="AB31" s="1"/>
      <c r="AC31" s="1"/>
      <c r="AD31" s="1"/>
      <c r="AE31" s="1"/>
      <c r="AF31" s="1"/>
      <c r="AG31" s="1"/>
      <c r="AH31" s="1"/>
      <c r="AI31" s="1"/>
      <c r="AJ31" s="1"/>
      <c r="AK31" s="1"/>
      <c r="AL31" s="1"/>
    </row>
    <row r="32" spans="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27" t="s">
        <v>68</v>
      </c>
      <c r="B34" s="28"/>
      <c r="C34" s="28"/>
      <c r="D34" s="28"/>
      <c r="E34" s="28"/>
      <c r="F34" s="28"/>
      <c r="G34" s="28"/>
      <c r="H34" s="28"/>
      <c r="I34" s="29"/>
      <c r="J34" s="29"/>
      <c r="K34" s="29"/>
      <c r="L34" s="29"/>
      <c r="M34" s="29"/>
      <c r="N34" s="30"/>
      <c r="O34" s="30"/>
      <c r="P34" s="30"/>
      <c r="Q34" s="30"/>
      <c r="R34" s="30"/>
      <c r="S34" s="30"/>
      <c r="T34" s="15"/>
      <c r="U34" s="15"/>
      <c r="V34" s="1"/>
      <c r="W34" s="1"/>
      <c r="X34" s="1"/>
      <c r="Y34" s="1"/>
      <c r="Z34" s="1"/>
      <c r="AA34" s="1"/>
      <c r="AB34" s="1"/>
      <c r="AC34" s="1"/>
      <c r="AD34" s="1"/>
      <c r="AE34" s="1"/>
      <c r="AF34" s="1"/>
      <c r="AG34" s="1"/>
      <c r="AH34" s="1"/>
      <c r="AI34" s="1"/>
      <c r="AJ34" s="1"/>
      <c r="AK34" s="1"/>
      <c r="AL34" s="1"/>
    </row>
    <row r="35" spans="1:38" x14ac:dyDescent="0.25">
      <c r="A35" s="3" t="s">
        <v>50</v>
      </c>
      <c r="B35" s="1"/>
      <c r="C35" s="1"/>
      <c r="D35" s="15"/>
      <c r="E35" s="15"/>
      <c r="F35" s="16"/>
      <c r="G35" s="15"/>
      <c r="H35" s="15"/>
      <c r="I35" s="15"/>
      <c r="J35" s="15"/>
      <c r="K35" s="16"/>
      <c r="L35" s="15"/>
      <c r="M35" s="15"/>
      <c r="N35" s="15"/>
      <c r="O35" s="15"/>
      <c r="P35" s="16"/>
      <c r="Q35" s="15"/>
      <c r="R35" s="15"/>
      <c r="S35" s="15"/>
      <c r="T35" s="1"/>
      <c r="U35" s="1"/>
      <c r="V35" s="1"/>
      <c r="W35" s="1"/>
      <c r="X35" s="1"/>
      <c r="Y35" s="1"/>
      <c r="Z35" s="1"/>
      <c r="AA35" s="1"/>
      <c r="AB35" s="1"/>
      <c r="AC35" s="1"/>
      <c r="AD35" s="1"/>
      <c r="AE35" s="1"/>
      <c r="AF35" s="1"/>
      <c r="AG35" s="1"/>
      <c r="AH35" s="1"/>
      <c r="AI35" s="1"/>
      <c r="AJ35" s="1"/>
      <c r="AK35" s="1"/>
      <c r="AL35" s="1"/>
    </row>
    <row r="36" spans="1:38" x14ac:dyDescent="0.25">
      <c r="A36" s="3"/>
      <c r="B36" s="1"/>
      <c r="C36" s="1"/>
      <c r="D36" s="15"/>
      <c r="E36" s="15"/>
      <c r="F36" s="16"/>
      <c r="G36" s="15"/>
      <c r="H36" s="15"/>
      <c r="I36" s="15"/>
      <c r="J36" s="15"/>
      <c r="K36" s="16"/>
      <c r="L36" s="15"/>
      <c r="M36" s="15"/>
      <c r="N36" s="15"/>
      <c r="O36" s="15"/>
      <c r="P36" s="16"/>
      <c r="Q36" s="15"/>
      <c r="R36" s="15"/>
      <c r="S36" s="15"/>
      <c r="T36" s="1"/>
      <c r="U36" s="1"/>
      <c r="V36" s="1"/>
      <c r="W36" s="1"/>
      <c r="X36" s="1"/>
      <c r="Y36" s="1"/>
      <c r="Z36" s="1"/>
      <c r="AA36" s="1"/>
      <c r="AB36" s="1"/>
      <c r="AC36" s="1"/>
      <c r="AD36" s="1"/>
      <c r="AE36" s="1"/>
      <c r="AF36" s="1"/>
      <c r="AG36" s="1"/>
      <c r="AH36" s="1"/>
      <c r="AI36" s="1"/>
      <c r="AJ36" s="1"/>
      <c r="AK36" s="1"/>
      <c r="AL36" s="1"/>
    </row>
    <row r="37" spans="1:38" hidden="1" outlineLevel="1" x14ac:dyDescent="0.25">
      <c r="A37" s="3"/>
      <c r="B37" s="1"/>
      <c r="C37" s="1"/>
      <c r="D37" s="15"/>
      <c r="E37" s="15"/>
      <c r="F37" s="16" t="s">
        <v>69</v>
      </c>
      <c r="G37" s="15"/>
      <c r="H37" s="15"/>
      <c r="I37" s="15"/>
      <c r="J37" s="15"/>
      <c r="K37" s="16" t="s">
        <v>70</v>
      </c>
      <c r="L37" s="15"/>
      <c r="M37" s="15"/>
      <c r="N37" s="15"/>
      <c r="O37" s="15"/>
      <c r="P37" s="16" t="s">
        <v>71</v>
      </c>
      <c r="Q37" s="15"/>
      <c r="R37" s="15"/>
      <c r="S37" s="15" t="s">
        <v>72</v>
      </c>
      <c r="T37" s="1"/>
      <c r="U37" s="1"/>
      <c r="V37" s="1"/>
      <c r="W37" s="1"/>
      <c r="X37" s="1"/>
      <c r="Y37" s="1"/>
      <c r="Z37" s="1"/>
      <c r="AA37" s="1"/>
      <c r="AB37" s="1"/>
      <c r="AC37" s="1"/>
      <c r="AD37" s="1"/>
      <c r="AE37" s="1"/>
      <c r="AF37" s="1"/>
      <c r="AG37" s="1"/>
      <c r="AH37" s="1"/>
      <c r="AI37" s="1"/>
      <c r="AJ37" s="1"/>
      <c r="AK37" s="1"/>
      <c r="AL37" s="1"/>
    </row>
    <row r="38" spans="1:38" hidden="1" outlineLevel="1" x14ac:dyDescent="0.25">
      <c r="A38" s="3"/>
      <c r="B38" s="1"/>
      <c r="C38" s="1"/>
      <c r="D38" s="34">
        <v>2021</v>
      </c>
      <c r="E38" s="35">
        <v>2022</v>
      </c>
      <c r="F38" s="35">
        <v>2023</v>
      </c>
      <c r="G38" s="35">
        <v>2024</v>
      </c>
      <c r="H38" s="36">
        <v>2025</v>
      </c>
      <c r="I38" s="34">
        <v>2026</v>
      </c>
      <c r="J38" s="35">
        <v>2027</v>
      </c>
      <c r="K38" s="35">
        <v>2028</v>
      </c>
      <c r="L38" s="35">
        <v>2029</v>
      </c>
      <c r="M38" s="36">
        <v>2030</v>
      </c>
      <c r="N38" s="34">
        <v>2031</v>
      </c>
      <c r="O38" s="35">
        <v>2032</v>
      </c>
      <c r="P38" s="35">
        <v>2033</v>
      </c>
      <c r="Q38" s="35">
        <v>2034</v>
      </c>
      <c r="R38" s="36">
        <v>2035</v>
      </c>
      <c r="S38" s="34">
        <v>2036</v>
      </c>
      <c r="T38" s="1"/>
      <c r="U38" s="1"/>
      <c r="V38" s="1"/>
      <c r="W38" s="1"/>
      <c r="X38" s="1"/>
      <c r="Y38" s="1"/>
      <c r="Z38" s="1"/>
      <c r="AA38" s="1"/>
      <c r="AB38" s="1"/>
      <c r="AC38" s="1"/>
      <c r="AD38" s="1"/>
      <c r="AE38" s="1"/>
      <c r="AF38" s="1"/>
      <c r="AG38" s="1"/>
      <c r="AH38" s="1"/>
      <c r="AI38" s="1"/>
      <c r="AJ38" s="1"/>
      <c r="AK38" s="1"/>
      <c r="AL38" s="1"/>
    </row>
    <row r="39" spans="1:38" hidden="1" outlineLevel="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idden="1" outlineLevel="1" x14ac:dyDescent="0.25">
      <c r="A40" s="18"/>
      <c r="B40" s="18"/>
      <c r="C40" s="18"/>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idden="1" outlineLevel="1" x14ac:dyDescent="0.25">
      <c r="A41" s="152" t="s">
        <v>73</v>
      </c>
      <c r="B41" s="152" t="s">
        <v>74</v>
      </c>
      <c r="C41" s="153"/>
      <c r="D41" s="154">
        <f>D10</f>
        <v>1000</v>
      </c>
      <c r="E41" s="154">
        <f>E10</f>
        <v>1000</v>
      </c>
      <c r="F41" s="154">
        <f>F10</f>
        <v>1000</v>
      </c>
      <c r="G41" s="154">
        <f>G10</f>
        <v>1000</v>
      </c>
      <c r="H41" s="155">
        <f>H10</f>
        <v>1000</v>
      </c>
      <c r="I41" s="39"/>
      <c r="J41" s="23"/>
      <c r="K41" s="23"/>
      <c r="L41" s="23"/>
      <c r="M41" s="38"/>
      <c r="N41" s="39"/>
      <c r="O41" s="23"/>
      <c r="P41" s="23"/>
      <c r="Q41" s="23"/>
      <c r="R41" s="38"/>
      <c r="S41" s="23"/>
      <c r="T41" s="1"/>
      <c r="U41" s="1"/>
      <c r="V41" s="1"/>
      <c r="W41" s="1"/>
      <c r="X41" s="1"/>
      <c r="Y41" s="1"/>
      <c r="Z41" s="1"/>
      <c r="AA41" s="1"/>
      <c r="AB41" s="1"/>
      <c r="AC41" s="1"/>
      <c r="AD41" s="1"/>
      <c r="AE41" s="1"/>
      <c r="AF41" s="1"/>
      <c r="AG41" s="1"/>
      <c r="AH41" s="1"/>
      <c r="AI41" s="1"/>
      <c r="AJ41" s="1"/>
      <c r="AK41" s="1"/>
      <c r="AL41" s="1"/>
    </row>
    <row r="42" spans="1:38" hidden="1" outlineLevel="1" x14ac:dyDescent="0.25">
      <c r="A42" s="152"/>
      <c r="B42" s="152" t="s">
        <v>75</v>
      </c>
      <c r="C42" s="153"/>
      <c r="D42" s="154"/>
      <c r="E42" s="154"/>
      <c r="F42" s="154"/>
      <c r="G42" s="154"/>
      <c r="H42" s="155"/>
      <c r="I42" s="40">
        <f>G44</f>
        <v>1000</v>
      </c>
      <c r="J42" s="23">
        <f>$I$42</f>
        <v>1000</v>
      </c>
      <c r="K42" s="23">
        <f t="shared" ref="K42:M42" si="1">$I$42</f>
        <v>1000</v>
      </c>
      <c r="L42" s="23">
        <f t="shared" si="1"/>
        <v>1000</v>
      </c>
      <c r="M42" s="23">
        <f t="shared" si="1"/>
        <v>1000</v>
      </c>
      <c r="N42" s="39"/>
      <c r="O42" s="23"/>
      <c r="P42" s="23"/>
      <c r="Q42" s="23"/>
      <c r="R42" s="38"/>
      <c r="S42" s="23"/>
      <c r="T42" s="1"/>
      <c r="U42" s="1"/>
      <c r="V42" s="1"/>
      <c r="W42" s="1"/>
      <c r="X42" s="1"/>
      <c r="Y42" s="1"/>
      <c r="Z42" s="1"/>
      <c r="AA42" s="1"/>
      <c r="AB42" s="1"/>
      <c r="AC42" s="1"/>
      <c r="AD42" s="1"/>
      <c r="AE42" s="1"/>
      <c r="AF42" s="1"/>
      <c r="AG42" s="1"/>
      <c r="AH42" s="1"/>
      <c r="AI42" s="1"/>
      <c r="AJ42" s="1"/>
      <c r="AK42" s="1"/>
      <c r="AL42" s="1"/>
    </row>
    <row r="43" spans="1:38" hidden="1" outlineLevel="1" x14ac:dyDescent="0.25">
      <c r="A43" s="152"/>
      <c r="B43" s="152" t="s">
        <v>76</v>
      </c>
      <c r="C43" s="156"/>
      <c r="D43" s="154"/>
      <c r="E43" s="154"/>
      <c r="F43" s="154"/>
      <c r="G43" s="154"/>
      <c r="H43" s="155"/>
      <c r="I43" s="39"/>
      <c r="J43" s="23"/>
      <c r="K43" s="23"/>
      <c r="L43" s="23"/>
      <c r="M43" s="38"/>
      <c r="N43" s="40">
        <f>L44</f>
        <v>1000</v>
      </c>
      <c r="O43" s="23">
        <f>$N$43</f>
        <v>1000</v>
      </c>
      <c r="P43" s="23">
        <f t="shared" ref="P43:R43" si="2">$N$43</f>
        <v>1000</v>
      </c>
      <c r="Q43" s="23">
        <f t="shared" si="2"/>
        <v>1000</v>
      </c>
      <c r="R43" s="38">
        <f t="shared" si="2"/>
        <v>1000</v>
      </c>
      <c r="S43" s="41">
        <f>Q44</f>
        <v>1000</v>
      </c>
      <c r="T43" s="1"/>
      <c r="U43" s="1"/>
      <c r="V43" s="1"/>
      <c r="W43" s="1"/>
      <c r="X43" s="1"/>
      <c r="Y43" s="1"/>
      <c r="Z43" s="1"/>
      <c r="AA43" s="1"/>
      <c r="AB43" s="1"/>
      <c r="AC43" s="1"/>
      <c r="AD43" s="1"/>
      <c r="AE43" s="1"/>
      <c r="AF43" s="1"/>
      <c r="AG43" s="1"/>
      <c r="AH43" s="1"/>
      <c r="AI43" s="1"/>
      <c r="AJ43" s="1"/>
      <c r="AK43" s="1"/>
      <c r="AL43" s="1"/>
    </row>
    <row r="44" spans="1:38" hidden="1" outlineLevel="1" x14ac:dyDescent="0.25">
      <c r="A44" s="152"/>
      <c r="B44" s="152" t="s">
        <v>77</v>
      </c>
      <c r="C44" s="156"/>
      <c r="D44" s="154">
        <f>SUM(D41:D43)</f>
        <v>1000</v>
      </c>
      <c r="E44" s="154">
        <f t="shared" ref="E44:P44" si="3">SUM(E41:E43)</f>
        <v>1000</v>
      </c>
      <c r="F44" s="154">
        <f t="shared" si="3"/>
        <v>1000</v>
      </c>
      <c r="G44" s="154">
        <f t="shared" si="3"/>
        <v>1000</v>
      </c>
      <c r="H44" s="155">
        <f t="shared" si="3"/>
        <v>1000</v>
      </c>
      <c r="I44" s="39">
        <f t="shared" si="3"/>
        <v>1000</v>
      </c>
      <c r="J44" s="23">
        <f t="shared" si="3"/>
        <v>1000</v>
      </c>
      <c r="K44" s="23">
        <f t="shared" si="3"/>
        <v>1000</v>
      </c>
      <c r="L44" s="23">
        <f t="shared" si="3"/>
        <v>1000</v>
      </c>
      <c r="M44" s="38">
        <f t="shared" si="3"/>
        <v>1000</v>
      </c>
      <c r="N44" s="39">
        <f t="shared" si="3"/>
        <v>1000</v>
      </c>
      <c r="O44" s="23">
        <f t="shared" si="3"/>
        <v>1000</v>
      </c>
      <c r="P44" s="23">
        <f t="shared" si="3"/>
        <v>1000</v>
      </c>
      <c r="Q44" s="23">
        <f>SUM(Q41:Q43)</f>
        <v>1000</v>
      </c>
      <c r="R44" s="38">
        <f t="shared" ref="R44:S44" si="4">SUM(R41:R43)</f>
        <v>1000</v>
      </c>
      <c r="S44" s="23">
        <f t="shared" si="4"/>
        <v>1000</v>
      </c>
      <c r="T44" s="1"/>
      <c r="U44" s="1"/>
      <c r="V44" s="1"/>
      <c r="W44" s="1"/>
      <c r="X44" s="1"/>
      <c r="Y44" s="1"/>
      <c r="Z44" s="1"/>
      <c r="AA44" s="1"/>
      <c r="AB44" s="1"/>
      <c r="AC44" s="1"/>
      <c r="AD44" s="1"/>
      <c r="AE44" s="1"/>
      <c r="AF44" s="1"/>
      <c r="AG44" s="1"/>
      <c r="AH44" s="1"/>
      <c r="AI44" s="1"/>
      <c r="AJ44" s="1"/>
      <c r="AK44" s="1"/>
      <c r="AL44" s="1"/>
    </row>
    <row r="45" spans="1:38" hidden="1" outlineLevel="1" x14ac:dyDescent="0.25">
      <c r="A45" s="152"/>
      <c r="B45" s="157" t="s">
        <v>78</v>
      </c>
      <c r="C45" s="158"/>
      <c r="D45" s="159">
        <f>D$41</f>
        <v>1000</v>
      </c>
      <c r="E45" s="159">
        <f t="shared" ref="E45:H45" si="5">E$41</f>
        <v>1000</v>
      </c>
      <c r="F45" s="159">
        <f t="shared" si="5"/>
        <v>1000</v>
      </c>
      <c r="G45" s="159">
        <f t="shared" si="5"/>
        <v>1000</v>
      </c>
      <c r="H45" s="159">
        <f t="shared" si="5"/>
        <v>1000</v>
      </c>
      <c r="I45" s="44"/>
      <c r="J45" s="42"/>
      <c r="K45" s="42"/>
      <c r="L45" s="42"/>
      <c r="M45" s="43"/>
      <c r="N45" s="44"/>
      <c r="O45" s="42"/>
      <c r="P45" s="42"/>
      <c r="Q45" s="42"/>
      <c r="R45" s="43"/>
      <c r="S45" s="42"/>
      <c r="T45" s="1"/>
      <c r="U45" s="1"/>
      <c r="V45" s="1"/>
      <c r="W45" s="1"/>
      <c r="X45" s="1"/>
      <c r="Y45" s="1"/>
      <c r="Z45" s="1"/>
      <c r="AA45" s="1"/>
      <c r="AB45" s="1"/>
      <c r="AC45" s="1"/>
      <c r="AD45" s="1"/>
      <c r="AE45" s="1"/>
      <c r="AF45" s="1"/>
      <c r="AG45" s="1"/>
      <c r="AH45" s="1"/>
      <c r="AI45" s="1"/>
      <c r="AJ45" s="1"/>
      <c r="AK45" s="1"/>
      <c r="AL45" s="1"/>
    </row>
    <row r="46" spans="1:38" hidden="1" outlineLevel="1" x14ac:dyDescent="0.25">
      <c r="A46" s="152"/>
      <c r="B46" s="157" t="s">
        <v>79</v>
      </c>
      <c r="C46" s="158"/>
      <c r="D46" s="159"/>
      <c r="E46" s="159"/>
      <c r="F46" s="159"/>
      <c r="G46" s="159"/>
      <c r="H46" s="160"/>
      <c r="I46" s="44">
        <f>I$42</f>
        <v>1000</v>
      </c>
      <c r="J46" s="42">
        <f t="shared" ref="J46:M46" si="6">J$42</f>
        <v>1000</v>
      </c>
      <c r="K46" s="42">
        <f t="shared" si="6"/>
        <v>1000</v>
      </c>
      <c r="L46" s="42">
        <f t="shared" si="6"/>
        <v>1000</v>
      </c>
      <c r="M46" s="43">
        <f t="shared" si="6"/>
        <v>1000</v>
      </c>
      <c r="N46" s="44"/>
      <c r="O46" s="42"/>
      <c r="P46" s="42"/>
      <c r="Q46" s="42"/>
      <c r="R46" s="43"/>
      <c r="S46" s="42"/>
      <c r="T46" s="1"/>
      <c r="U46" s="1"/>
      <c r="V46" s="1"/>
      <c r="W46" s="1"/>
      <c r="X46" s="1"/>
      <c r="Y46" s="1"/>
      <c r="Z46" s="1"/>
      <c r="AA46" s="1"/>
      <c r="AB46" s="1"/>
      <c r="AC46" s="1"/>
      <c r="AD46" s="1"/>
      <c r="AE46" s="1"/>
      <c r="AF46" s="1"/>
      <c r="AG46" s="1"/>
      <c r="AH46" s="1"/>
      <c r="AI46" s="1"/>
      <c r="AJ46" s="1"/>
      <c r="AK46" s="1"/>
      <c r="AL46" s="1"/>
    </row>
    <row r="47" spans="1:38" hidden="1" outlineLevel="1" x14ac:dyDescent="0.25">
      <c r="A47" s="152"/>
      <c r="B47" s="157" t="s">
        <v>80</v>
      </c>
      <c r="C47" s="158"/>
      <c r="D47" s="159"/>
      <c r="E47" s="159"/>
      <c r="F47" s="159"/>
      <c r="G47" s="159"/>
      <c r="H47" s="160"/>
      <c r="I47" s="44"/>
      <c r="J47" s="42"/>
      <c r="K47" s="42"/>
      <c r="L47" s="42"/>
      <c r="M47" s="43"/>
      <c r="N47" s="44">
        <f>N$43</f>
        <v>1000</v>
      </c>
      <c r="O47" s="42">
        <f t="shared" ref="O47:R47" si="7">O$43</f>
        <v>1000</v>
      </c>
      <c r="P47" s="42">
        <f t="shared" si="7"/>
        <v>1000</v>
      </c>
      <c r="Q47" s="42">
        <f t="shared" si="7"/>
        <v>1000</v>
      </c>
      <c r="R47" s="43">
        <f t="shared" si="7"/>
        <v>1000</v>
      </c>
      <c r="S47" s="42">
        <f>S$43</f>
        <v>1000</v>
      </c>
      <c r="T47" s="1"/>
      <c r="U47" s="1"/>
      <c r="V47" s="1"/>
      <c r="W47" s="1"/>
      <c r="X47" s="1"/>
      <c r="Y47" s="1"/>
      <c r="Z47" s="1"/>
      <c r="AA47" s="1"/>
      <c r="AB47" s="1"/>
      <c r="AC47" s="1"/>
      <c r="AD47" s="1"/>
      <c r="AE47" s="1"/>
      <c r="AF47" s="1"/>
      <c r="AG47" s="1"/>
      <c r="AH47" s="1"/>
      <c r="AI47" s="1"/>
      <c r="AJ47" s="1"/>
      <c r="AK47" s="1"/>
      <c r="AL47" s="1"/>
    </row>
    <row r="48" spans="1:38" hidden="1" outlineLevel="1" x14ac:dyDescent="0.25">
      <c r="A48" s="152"/>
      <c r="B48" s="157" t="s">
        <v>81</v>
      </c>
      <c r="C48" s="158"/>
      <c r="D48" s="159">
        <f>SUM(D45:D47)</f>
        <v>1000</v>
      </c>
      <c r="E48" s="159">
        <f t="shared" ref="E48:S48" si="8">SUM(E45:E47)</f>
        <v>1000</v>
      </c>
      <c r="F48" s="159">
        <f t="shared" si="8"/>
        <v>1000</v>
      </c>
      <c r="G48" s="159">
        <f t="shared" si="8"/>
        <v>1000</v>
      </c>
      <c r="H48" s="160">
        <f t="shared" si="8"/>
        <v>1000</v>
      </c>
      <c r="I48" s="44">
        <f t="shared" si="8"/>
        <v>1000</v>
      </c>
      <c r="J48" s="42">
        <f t="shared" si="8"/>
        <v>1000</v>
      </c>
      <c r="K48" s="42">
        <f t="shared" si="8"/>
        <v>1000</v>
      </c>
      <c r="L48" s="42">
        <f t="shared" si="8"/>
        <v>1000</v>
      </c>
      <c r="M48" s="43">
        <f t="shared" si="8"/>
        <v>1000</v>
      </c>
      <c r="N48" s="44">
        <f t="shared" si="8"/>
        <v>1000</v>
      </c>
      <c r="O48" s="42">
        <f t="shared" si="8"/>
        <v>1000</v>
      </c>
      <c r="P48" s="42">
        <f t="shared" si="8"/>
        <v>1000</v>
      </c>
      <c r="Q48" s="42">
        <f t="shared" si="8"/>
        <v>1000</v>
      </c>
      <c r="R48" s="43">
        <f t="shared" si="8"/>
        <v>1000</v>
      </c>
      <c r="S48" s="42">
        <f t="shared" si="8"/>
        <v>1000</v>
      </c>
      <c r="T48" s="1"/>
      <c r="U48" s="1"/>
      <c r="V48" s="1"/>
      <c r="W48" s="1"/>
      <c r="X48" s="1"/>
      <c r="Y48" s="1"/>
      <c r="Z48" s="1"/>
      <c r="AA48" s="1"/>
      <c r="AB48" s="1"/>
      <c r="AC48" s="1"/>
      <c r="AD48" s="1"/>
      <c r="AE48" s="1"/>
      <c r="AF48" s="1"/>
      <c r="AG48" s="1"/>
      <c r="AH48" s="1"/>
      <c r="AI48" s="1"/>
      <c r="AJ48" s="1"/>
      <c r="AK48" s="1"/>
      <c r="AL48" s="1"/>
    </row>
    <row r="49" spans="1:38" hidden="1" outlineLevel="1" x14ac:dyDescent="0.25">
      <c r="A49" s="152"/>
      <c r="B49" s="152"/>
      <c r="C49" s="152"/>
      <c r="D49" s="161"/>
      <c r="E49" s="161"/>
      <c r="F49" s="161"/>
      <c r="G49" s="161"/>
      <c r="H49" s="162"/>
      <c r="I49" s="25"/>
      <c r="J49" s="25"/>
      <c r="K49" s="25"/>
      <c r="L49" s="25"/>
      <c r="M49" s="92"/>
      <c r="N49" s="25"/>
      <c r="O49" s="25"/>
      <c r="P49" s="25"/>
      <c r="Q49" s="25"/>
      <c r="R49" s="92"/>
      <c r="S49" s="25"/>
      <c r="T49" s="1"/>
      <c r="U49" s="1"/>
      <c r="V49" s="1"/>
      <c r="W49" s="1"/>
      <c r="X49" s="1"/>
      <c r="Y49" s="1"/>
      <c r="Z49" s="1"/>
      <c r="AA49" s="1"/>
      <c r="AB49" s="1"/>
      <c r="AC49" s="1"/>
      <c r="AD49" s="1"/>
      <c r="AE49" s="1"/>
      <c r="AF49" s="1"/>
      <c r="AG49" s="1"/>
      <c r="AH49" s="1"/>
      <c r="AI49" s="1"/>
      <c r="AJ49" s="1"/>
      <c r="AK49" s="1"/>
      <c r="AL49" s="1"/>
    </row>
    <row r="50" spans="1:38" hidden="1" outlineLevel="1" x14ac:dyDescent="0.25">
      <c r="A50" s="163" t="s">
        <v>82</v>
      </c>
      <c r="B50" s="163" t="s">
        <v>83</v>
      </c>
      <c r="C50" s="153"/>
      <c r="D50" s="164">
        <f>D10</f>
        <v>1000</v>
      </c>
      <c r="E50" s="164">
        <f>E10</f>
        <v>1000</v>
      </c>
      <c r="F50" s="164">
        <f>F10</f>
        <v>1000</v>
      </c>
      <c r="G50" s="164">
        <f>G10</f>
        <v>1000</v>
      </c>
      <c r="H50" s="165">
        <f>H10</f>
        <v>1000</v>
      </c>
      <c r="I50" s="46"/>
      <c r="J50" s="47"/>
      <c r="K50" s="47"/>
      <c r="L50" s="47"/>
      <c r="M50" s="48"/>
      <c r="N50" s="46"/>
      <c r="O50" s="47"/>
      <c r="P50" s="47"/>
      <c r="Q50" s="47"/>
      <c r="R50" s="48"/>
      <c r="S50" s="47"/>
      <c r="T50" s="1"/>
      <c r="U50" s="1"/>
      <c r="V50" s="1"/>
      <c r="W50" s="1"/>
      <c r="X50" s="1"/>
      <c r="Y50" s="1"/>
      <c r="Z50" s="1"/>
      <c r="AA50" s="1"/>
      <c r="AB50" s="1"/>
      <c r="AC50" s="1"/>
      <c r="AD50" s="1"/>
      <c r="AE50" s="1"/>
      <c r="AF50" s="1"/>
      <c r="AG50" s="1"/>
      <c r="AH50" s="1"/>
      <c r="AI50" s="1"/>
      <c r="AJ50" s="1"/>
      <c r="AK50" s="1"/>
      <c r="AL50" s="1"/>
    </row>
    <row r="51" spans="1:38" hidden="1" outlineLevel="1" x14ac:dyDescent="0.25">
      <c r="A51" s="163"/>
      <c r="B51" s="163" t="s">
        <v>84</v>
      </c>
      <c r="C51" s="153"/>
      <c r="D51" s="164"/>
      <c r="E51" s="164"/>
      <c r="F51" s="164"/>
      <c r="G51" s="164"/>
      <c r="H51" s="165"/>
      <c r="I51" s="49">
        <f>G53</f>
        <v>1000</v>
      </c>
      <c r="J51" s="22">
        <f>$I$51</f>
        <v>1000</v>
      </c>
      <c r="K51" s="22">
        <f t="shared" ref="K51:M51" si="9">$I$51</f>
        <v>1000</v>
      </c>
      <c r="L51" s="22">
        <f t="shared" si="9"/>
        <v>1000</v>
      </c>
      <c r="M51" s="22">
        <f t="shared" si="9"/>
        <v>1000</v>
      </c>
      <c r="N51" s="50"/>
      <c r="O51" s="22"/>
      <c r="P51" s="22"/>
      <c r="Q51" s="22"/>
      <c r="R51" s="45"/>
      <c r="S51" s="22"/>
      <c r="T51" s="1"/>
      <c r="U51" s="1"/>
      <c r="V51" s="1"/>
      <c r="W51" s="1"/>
      <c r="X51" s="1"/>
      <c r="Y51" s="1"/>
      <c r="Z51" s="1"/>
      <c r="AA51" s="1"/>
      <c r="AB51" s="1"/>
      <c r="AC51" s="1"/>
      <c r="AD51" s="1"/>
      <c r="AE51" s="1"/>
      <c r="AF51" s="1"/>
      <c r="AG51" s="1"/>
      <c r="AH51" s="1"/>
      <c r="AI51" s="1"/>
      <c r="AJ51" s="1"/>
      <c r="AK51" s="1"/>
      <c r="AL51" s="1"/>
    </row>
    <row r="52" spans="1:38" hidden="1" outlineLevel="1" x14ac:dyDescent="0.25">
      <c r="A52" s="163"/>
      <c r="B52" s="163" t="s">
        <v>85</v>
      </c>
      <c r="C52" s="153"/>
      <c r="D52" s="164"/>
      <c r="E52" s="164"/>
      <c r="F52" s="164"/>
      <c r="G52" s="164"/>
      <c r="H52" s="165"/>
      <c r="I52" s="46"/>
      <c r="J52" s="47"/>
      <c r="K52" s="47"/>
      <c r="L52" s="47"/>
      <c r="M52" s="48"/>
      <c r="N52" s="49">
        <f>L53</f>
        <v>1000</v>
      </c>
      <c r="O52" s="47">
        <f>$N52</f>
        <v>1000</v>
      </c>
      <c r="P52" s="47">
        <f t="shared" ref="P52:R52" si="10">$N52</f>
        <v>1000</v>
      </c>
      <c r="Q52" s="47">
        <f t="shared" si="10"/>
        <v>1000</v>
      </c>
      <c r="R52" s="48">
        <f t="shared" si="10"/>
        <v>1000</v>
      </c>
      <c r="S52" s="51">
        <f>Q53</f>
        <v>1000</v>
      </c>
      <c r="T52" s="1"/>
      <c r="U52" s="1"/>
      <c r="V52" s="1"/>
      <c r="W52" s="1"/>
      <c r="X52" s="1"/>
      <c r="Y52" s="1"/>
      <c r="Z52" s="1"/>
      <c r="AA52" s="1"/>
      <c r="AB52" s="1"/>
      <c r="AC52" s="1"/>
      <c r="AD52" s="1"/>
      <c r="AE52" s="1"/>
      <c r="AF52" s="1"/>
      <c r="AG52" s="1"/>
      <c r="AH52" s="1"/>
      <c r="AI52" s="1"/>
      <c r="AJ52" s="1"/>
      <c r="AK52" s="1"/>
      <c r="AL52" s="1"/>
    </row>
    <row r="53" spans="1:38" hidden="1" outlineLevel="1" x14ac:dyDescent="0.25">
      <c r="A53" s="163"/>
      <c r="B53" s="163" t="s">
        <v>86</v>
      </c>
      <c r="C53" s="153"/>
      <c r="D53" s="164">
        <f>D10-SUM($D11:D11)-D12</f>
        <v>1000</v>
      </c>
      <c r="E53" s="164">
        <f>E10-SUM($D11:E11)-E12</f>
        <v>1100</v>
      </c>
      <c r="F53" s="164">
        <f>F10-SUM($D11:F11)-F12</f>
        <v>1000</v>
      </c>
      <c r="G53" s="164">
        <f>G10-SUM($D11:G11)-G12</f>
        <v>1000</v>
      </c>
      <c r="H53" s="165">
        <f>H10-SUM($D11:H11)-H12</f>
        <v>1000</v>
      </c>
      <c r="I53" s="52">
        <f>$G$53+$G$12-SUM($H11:I11)-I12</f>
        <v>1000</v>
      </c>
      <c r="J53" s="53">
        <f>$G$53+$G$12-SUM($H11:J11)-J12</f>
        <v>1000</v>
      </c>
      <c r="K53" s="53">
        <f>$G$53+$G$12-SUM($H11:K11)-K12</f>
        <v>1000</v>
      </c>
      <c r="L53" s="53">
        <f>$G$53+$G$12-SUM($H11:L11)-L12</f>
        <v>1000</v>
      </c>
      <c r="M53" s="54">
        <f>$G$53+$G$12-SUM($H11:M11)-M12</f>
        <v>1000</v>
      </c>
      <c r="N53" s="52">
        <f>$L$53+$L$12-N12-SUM($M11:N11)</f>
        <v>1000</v>
      </c>
      <c r="O53" s="53">
        <f>$L$53+$L$12-O12-SUM($M11:O11)</f>
        <v>1000</v>
      </c>
      <c r="P53" s="53">
        <f>$L$53+$L$12-P12-SUM($M11:P11)</f>
        <v>1000</v>
      </c>
      <c r="Q53" s="53">
        <f>$L$53+$L$12-Q12-SUM($M11:Q11)</f>
        <v>1000</v>
      </c>
      <c r="R53" s="54">
        <f>$L$53+$L$12-R12-SUM($M11:R11)</f>
        <v>1000</v>
      </c>
      <c r="S53" s="47">
        <f>$Q$53+$Q$12-S12-SUM($R11:S11)</f>
        <v>1000</v>
      </c>
      <c r="T53" s="1"/>
      <c r="U53" s="1"/>
      <c r="V53" s="1"/>
      <c r="W53" s="1"/>
      <c r="X53" s="1"/>
      <c r="Y53" s="1"/>
      <c r="Z53" s="1"/>
      <c r="AA53" s="1"/>
      <c r="AB53" s="1"/>
      <c r="AC53" s="1"/>
      <c r="AD53" s="1"/>
      <c r="AE53" s="1"/>
      <c r="AF53" s="1"/>
      <c r="AG53" s="1"/>
      <c r="AH53" s="1"/>
      <c r="AI53" s="1"/>
      <c r="AJ53" s="1"/>
      <c r="AK53" s="1"/>
      <c r="AL53" s="1"/>
    </row>
    <row r="54" spans="1:38" hidden="1" outlineLevel="1" x14ac:dyDescent="0.25">
      <c r="A54" s="163"/>
      <c r="B54" s="166" t="s">
        <v>87</v>
      </c>
      <c r="C54" s="167"/>
      <c r="D54" s="168">
        <f>D$50</f>
        <v>1000</v>
      </c>
      <c r="E54" s="168">
        <f t="shared" ref="E54:H54" si="11">E$50</f>
        <v>1000</v>
      </c>
      <c r="F54" s="168">
        <f t="shared" si="11"/>
        <v>1000</v>
      </c>
      <c r="G54" s="168">
        <f t="shared" si="11"/>
        <v>1000</v>
      </c>
      <c r="H54" s="169">
        <f t="shared" si="11"/>
        <v>1000</v>
      </c>
      <c r="I54" s="57"/>
      <c r="J54" s="55"/>
      <c r="K54" s="55"/>
      <c r="L54" s="55"/>
      <c r="M54" s="56"/>
      <c r="N54" s="57"/>
      <c r="O54" s="55"/>
      <c r="P54" s="55"/>
      <c r="Q54" s="55"/>
      <c r="R54" s="56"/>
      <c r="S54" s="55"/>
      <c r="T54" s="1"/>
      <c r="U54" s="1"/>
      <c r="V54" s="1"/>
      <c r="W54" s="1"/>
      <c r="X54" s="1"/>
      <c r="Y54" s="1"/>
      <c r="Z54" s="1"/>
      <c r="AA54" s="1"/>
      <c r="AB54" s="1"/>
      <c r="AC54" s="1"/>
      <c r="AD54" s="1"/>
      <c r="AE54" s="1"/>
      <c r="AF54" s="1"/>
      <c r="AG54" s="1"/>
      <c r="AH54" s="1"/>
      <c r="AI54" s="1"/>
      <c r="AJ54" s="1"/>
      <c r="AK54" s="1"/>
      <c r="AL54" s="1"/>
    </row>
    <row r="55" spans="1:38" hidden="1" outlineLevel="1" x14ac:dyDescent="0.25">
      <c r="A55" s="163"/>
      <c r="B55" s="166" t="s">
        <v>88</v>
      </c>
      <c r="C55" s="167"/>
      <c r="D55" s="168"/>
      <c r="E55" s="168"/>
      <c r="F55" s="168"/>
      <c r="G55" s="168"/>
      <c r="H55" s="169"/>
      <c r="I55" s="57">
        <f>I$51</f>
        <v>1000</v>
      </c>
      <c r="J55" s="55">
        <f t="shared" ref="J55:M55" si="12">J$51</f>
        <v>1000</v>
      </c>
      <c r="K55" s="55">
        <f t="shared" si="12"/>
        <v>1000</v>
      </c>
      <c r="L55" s="55">
        <f t="shared" si="12"/>
        <v>1000</v>
      </c>
      <c r="M55" s="56">
        <f t="shared" si="12"/>
        <v>1000</v>
      </c>
      <c r="N55" s="57"/>
      <c r="O55" s="55"/>
      <c r="P55" s="55"/>
      <c r="Q55" s="55"/>
      <c r="R55" s="56"/>
      <c r="S55" s="55"/>
      <c r="T55" s="1"/>
      <c r="U55" s="1"/>
      <c r="V55" s="1"/>
      <c r="W55" s="1"/>
      <c r="X55" s="1"/>
      <c r="Y55" s="1"/>
      <c r="Z55" s="1"/>
      <c r="AA55" s="1"/>
      <c r="AB55" s="1"/>
      <c r="AC55" s="1"/>
      <c r="AD55" s="1"/>
      <c r="AE55" s="1"/>
      <c r="AF55" s="1"/>
      <c r="AG55" s="1"/>
      <c r="AH55" s="1"/>
      <c r="AI55" s="1"/>
      <c r="AJ55" s="1"/>
      <c r="AK55" s="1"/>
      <c r="AL55" s="1"/>
    </row>
    <row r="56" spans="1:38" hidden="1" outlineLevel="1" x14ac:dyDescent="0.25">
      <c r="A56" s="163"/>
      <c r="B56" s="166" t="s">
        <v>89</v>
      </c>
      <c r="C56" s="167"/>
      <c r="D56" s="168"/>
      <c r="E56" s="168"/>
      <c r="F56" s="168"/>
      <c r="G56" s="168"/>
      <c r="H56" s="169"/>
      <c r="I56" s="57"/>
      <c r="J56" s="55"/>
      <c r="K56" s="55"/>
      <c r="L56" s="55"/>
      <c r="M56" s="56"/>
      <c r="N56" s="57">
        <f>N$52</f>
        <v>1000</v>
      </c>
      <c r="O56" s="55">
        <f t="shared" ref="O56:R56" si="13">O$52</f>
        <v>1000</v>
      </c>
      <c r="P56" s="55">
        <f t="shared" si="13"/>
        <v>1000</v>
      </c>
      <c r="Q56" s="55">
        <f t="shared" si="13"/>
        <v>1000</v>
      </c>
      <c r="R56" s="56">
        <f t="shared" si="13"/>
        <v>1000</v>
      </c>
      <c r="S56" s="55">
        <f>S$52</f>
        <v>1000</v>
      </c>
      <c r="T56" s="1"/>
      <c r="U56" s="1"/>
      <c r="V56" s="1"/>
      <c r="W56" s="1"/>
      <c r="X56" s="1"/>
      <c r="Y56" s="1"/>
      <c r="Z56" s="1"/>
      <c r="AA56" s="1"/>
      <c r="AB56" s="1"/>
      <c r="AC56" s="1"/>
      <c r="AD56" s="1"/>
      <c r="AE56" s="1"/>
      <c r="AF56" s="1"/>
      <c r="AG56" s="1"/>
      <c r="AH56" s="1"/>
      <c r="AI56" s="1"/>
      <c r="AJ56" s="1"/>
      <c r="AK56" s="1"/>
      <c r="AL56" s="1"/>
    </row>
    <row r="57" spans="1:38" hidden="1" outlineLevel="1" x14ac:dyDescent="0.25">
      <c r="A57" s="163"/>
      <c r="B57" s="166" t="s">
        <v>90</v>
      </c>
      <c r="C57" s="167"/>
      <c r="D57" s="168">
        <f>SUM(D54:D56)</f>
        <v>1000</v>
      </c>
      <c r="E57" s="168">
        <f t="shared" ref="E57:S57" si="14">SUM(E54:E56)</f>
        <v>1000</v>
      </c>
      <c r="F57" s="168">
        <f t="shared" si="14"/>
        <v>1000</v>
      </c>
      <c r="G57" s="168">
        <f t="shared" si="14"/>
        <v>1000</v>
      </c>
      <c r="H57" s="169">
        <f t="shared" si="14"/>
        <v>1000</v>
      </c>
      <c r="I57" s="57">
        <f t="shared" si="14"/>
        <v>1000</v>
      </c>
      <c r="J57" s="55">
        <f t="shared" si="14"/>
        <v>1000</v>
      </c>
      <c r="K57" s="55">
        <f t="shared" si="14"/>
        <v>1000</v>
      </c>
      <c r="L57" s="55">
        <f t="shared" si="14"/>
        <v>1000</v>
      </c>
      <c r="M57" s="56">
        <f t="shared" si="14"/>
        <v>1000</v>
      </c>
      <c r="N57" s="57">
        <f t="shared" si="14"/>
        <v>1000</v>
      </c>
      <c r="O57" s="55">
        <f t="shared" si="14"/>
        <v>1000</v>
      </c>
      <c r="P57" s="55">
        <f t="shared" si="14"/>
        <v>1000</v>
      </c>
      <c r="Q57" s="55">
        <f t="shared" si="14"/>
        <v>1000</v>
      </c>
      <c r="R57" s="56">
        <f t="shared" si="14"/>
        <v>1000</v>
      </c>
      <c r="S57" s="55">
        <f t="shared" si="14"/>
        <v>1000</v>
      </c>
      <c r="T57" s="1"/>
      <c r="U57" s="1"/>
      <c r="V57" s="1"/>
      <c r="W57" s="1"/>
      <c r="X57" s="1"/>
      <c r="Y57" s="1"/>
      <c r="Z57" s="1"/>
      <c r="AA57" s="1"/>
      <c r="AB57" s="1"/>
      <c r="AC57" s="1"/>
      <c r="AD57" s="1"/>
      <c r="AE57" s="1"/>
      <c r="AF57" s="1"/>
      <c r="AG57" s="1"/>
      <c r="AH57" s="1"/>
      <c r="AI57" s="1"/>
      <c r="AJ57" s="1"/>
      <c r="AK57" s="1"/>
      <c r="AL57" s="1"/>
    </row>
    <row r="58" spans="1:38" hidden="1" outlineLevel="1" x14ac:dyDescent="0.25">
      <c r="A58" s="163"/>
      <c r="B58" s="163"/>
      <c r="C58" s="163"/>
      <c r="D58" s="161"/>
      <c r="E58" s="161"/>
      <c r="F58" s="161"/>
      <c r="G58" s="161"/>
      <c r="H58" s="162"/>
      <c r="I58" s="25"/>
      <c r="J58" s="25"/>
      <c r="K58" s="25"/>
      <c r="L58" s="25"/>
      <c r="M58" s="92"/>
      <c r="N58" s="25"/>
      <c r="O58" s="25"/>
      <c r="P58" s="25"/>
      <c r="Q58" s="25"/>
      <c r="R58" s="92"/>
      <c r="S58" s="25"/>
      <c r="T58" s="1"/>
      <c r="U58" s="1"/>
      <c r="V58" s="1"/>
      <c r="W58" s="1"/>
      <c r="X58" s="1"/>
      <c r="Y58" s="1"/>
      <c r="Z58" s="1"/>
      <c r="AA58" s="1"/>
      <c r="AB58" s="1"/>
      <c r="AC58" s="1"/>
      <c r="AD58" s="1"/>
      <c r="AE58" s="1"/>
      <c r="AF58" s="1"/>
      <c r="AG58" s="1"/>
      <c r="AH58" s="1"/>
      <c r="AI58" s="1"/>
      <c r="AJ58" s="1"/>
      <c r="AK58" s="1"/>
      <c r="AL58" s="1"/>
    </row>
    <row r="59" spans="1:38" hidden="1" outlineLevel="1" x14ac:dyDescent="0.25">
      <c r="A59" s="163"/>
      <c r="B59" s="163" t="s">
        <v>91</v>
      </c>
      <c r="C59" s="153"/>
      <c r="D59" s="164">
        <f>SUM(D50:D52)-D53</f>
        <v>0</v>
      </c>
      <c r="E59" s="164">
        <f>(SUM(E50:E52)-E53)-(SUM(D50:D52)-D53)</f>
        <v>-100</v>
      </c>
      <c r="F59" s="164">
        <f t="shared" ref="F59:S59" si="15">(SUM(F50:F52)-F53)-(SUM(E50:E52)-E53)</f>
        <v>100</v>
      </c>
      <c r="G59" s="164">
        <f t="shared" si="15"/>
        <v>0</v>
      </c>
      <c r="H59" s="165">
        <f t="shared" si="15"/>
        <v>0</v>
      </c>
      <c r="I59" s="164">
        <f t="shared" si="15"/>
        <v>0</v>
      </c>
      <c r="J59" s="164">
        <f t="shared" si="15"/>
        <v>0</v>
      </c>
      <c r="K59" s="164">
        <f t="shared" si="15"/>
        <v>0</v>
      </c>
      <c r="L59" s="164">
        <f t="shared" si="15"/>
        <v>0</v>
      </c>
      <c r="M59" s="165">
        <f t="shared" si="15"/>
        <v>0</v>
      </c>
      <c r="N59" s="164">
        <f t="shared" si="15"/>
        <v>0</v>
      </c>
      <c r="O59" s="164">
        <f t="shared" si="15"/>
        <v>0</v>
      </c>
      <c r="P59" s="164">
        <f t="shared" si="15"/>
        <v>0</v>
      </c>
      <c r="Q59" s="164">
        <f t="shared" si="15"/>
        <v>0</v>
      </c>
      <c r="R59" s="165">
        <f t="shared" si="15"/>
        <v>0</v>
      </c>
      <c r="S59" s="164">
        <f t="shared" si="15"/>
        <v>0</v>
      </c>
      <c r="T59" s="1"/>
      <c r="U59" s="1"/>
      <c r="V59" s="1"/>
      <c r="W59" s="1"/>
      <c r="X59" s="1"/>
      <c r="Y59" s="1"/>
      <c r="Z59" s="1"/>
      <c r="AA59" s="1"/>
      <c r="AB59" s="1"/>
      <c r="AC59" s="1"/>
      <c r="AD59" s="1"/>
      <c r="AE59" s="1"/>
      <c r="AF59" s="1"/>
      <c r="AG59" s="1"/>
      <c r="AH59" s="1"/>
      <c r="AI59" s="1"/>
      <c r="AJ59" s="1"/>
      <c r="AK59" s="1"/>
      <c r="AL59" s="1"/>
    </row>
    <row r="60" spans="1:38" hidden="1" outlineLevel="1" x14ac:dyDescent="0.25">
      <c r="A60" s="163"/>
      <c r="B60" s="152"/>
      <c r="C60" s="152"/>
      <c r="D60" s="161"/>
      <c r="E60" s="161"/>
      <c r="F60" s="161"/>
      <c r="G60" s="161"/>
      <c r="H60" s="165"/>
      <c r="I60" s="25"/>
      <c r="J60" s="25"/>
      <c r="K60" s="25"/>
      <c r="L60" s="25"/>
      <c r="M60" s="45"/>
      <c r="N60" s="25"/>
      <c r="O60" s="25"/>
      <c r="P60" s="25"/>
      <c r="Q60" s="25"/>
      <c r="R60" s="93"/>
      <c r="S60" s="25"/>
      <c r="T60" s="1"/>
      <c r="U60" s="1"/>
      <c r="V60" s="1"/>
      <c r="W60" s="1"/>
      <c r="X60" s="1"/>
      <c r="Y60" s="1"/>
      <c r="Z60" s="1"/>
      <c r="AA60" s="1"/>
      <c r="AB60" s="1"/>
      <c r="AC60" s="1"/>
      <c r="AD60" s="1"/>
      <c r="AE60" s="1"/>
      <c r="AF60" s="1"/>
      <c r="AG60" s="1"/>
      <c r="AH60" s="1"/>
      <c r="AI60" s="1"/>
      <c r="AJ60" s="1"/>
      <c r="AK60" s="1"/>
      <c r="AL60" s="1"/>
    </row>
    <row r="61" spans="1:38" hidden="1" outlineLevel="1" x14ac:dyDescent="0.25">
      <c r="A61" s="163"/>
      <c r="B61" s="163" t="s">
        <v>92</v>
      </c>
      <c r="C61" s="153"/>
      <c r="D61" s="164"/>
      <c r="E61" s="164"/>
      <c r="F61" s="164"/>
      <c r="G61" s="164"/>
      <c r="H61" s="165"/>
      <c r="I61" s="46"/>
      <c r="J61" s="47"/>
      <c r="K61" s="47"/>
      <c r="L61" s="47"/>
      <c r="M61" s="48"/>
      <c r="N61" s="46"/>
      <c r="O61" s="47"/>
      <c r="P61" s="47"/>
      <c r="Q61" s="47"/>
      <c r="R61" s="48"/>
      <c r="S61" s="47"/>
      <c r="T61" s="1"/>
      <c r="U61" s="1"/>
      <c r="V61" s="1"/>
      <c r="W61" s="1"/>
      <c r="X61" s="1"/>
      <c r="Y61" s="1"/>
      <c r="Z61" s="1"/>
      <c r="AA61" s="1"/>
      <c r="AB61" s="1"/>
      <c r="AC61" s="1"/>
      <c r="AD61" s="1"/>
      <c r="AE61" s="1"/>
      <c r="AF61" s="1"/>
      <c r="AG61" s="1"/>
      <c r="AH61" s="1"/>
      <c r="AI61" s="1"/>
      <c r="AJ61" s="1"/>
      <c r="AK61" s="1"/>
      <c r="AL61" s="1"/>
    </row>
    <row r="62" spans="1:38" hidden="1" outlineLevel="1" x14ac:dyDescent="0.25">
      <c r="A62" s="163"/>
      <c r="B62" s="170" t="s">
        <v>93</v>
      </c>
      <c r="C62" s="171"/>
      <c r="D62" s="172">
        <f>SUM(D54:D56)-D53</f>
        <v>0</v>
      </c>
      <c r="E62" s="172"/>
      <c r="F62" s="172"/>
      <c r="G62" s="172"/>
      <c r="H62" s="173"/>
      <c r="I62" s="61">
        <f>SUM(I50:I52)-I53</f>
        <v>0</v>
      </c>
      <c r="J62" s="59"/>
      <c r="K62" s="59"/>
      <c r="L62" s="59"/>
      <c r="M62" s="60"/>
      <c r="N62" s="61">
        <f>SUM(N50:N52)-N53</f>
        <v>0</v>
      </c>
      <c r="O62" s="59"/>
      <c r="P62" s="59"/>
      <c r="Q62" s="59"/>
      <c r="R62" s="60"/>
      <c r="S62" s="59"/>
      <c r="T62" s="1"/>
      <c r="U62" s="1"/>
      <c r="V62" s="1"/>
      <c r="W62" s="1"/>
      <c r="X62" s="1"/>
      <c r="Y62" s="1"/>
      <c r="Z62" s="1"/>
      <c r="AA62" s="1"/>
      <c r="AB62" s="1"/>
      <c r="AC62" s="1"/>
      <c r="AD62" s="1"/>
      <c r="AE62" s="1"/>
      <c r="AF62" s="1"/>
      <c r="AG62" s="1"/>
      <c r="AH62" s="1"/>
      <c r="AI62" s="1"/>
      <c r="AJ62" s="1"/>
      <c r="AK62" s="1"/>
      <c r="AL62" s="1"/>
    </row>
    <row r="63" spans="1:38" hidden="1" outlineLevel="1" x14ac:dyDescent="0.25">
      <c r="A63" s="17"/>
      <c r="B63" s="19" t="s">
        <v>94</v>
      </c>
      <c r="C63" s="58"/>
      <c r="D63" s="59"/>
      <c r="E63" s="62">
        <f>(SUM(E54:E56)-E53)-(SUM(D54:D56)-D53)</f>
        <v>-100</v>
      </c>
      <c r="F63" s="62">
        <f t="shared" ref="F63:G63" si="16">(SUM(F54:F56)-F53)-(SUM(E54:E56)-E53)</f>
        <v>100</v>
      </c>
      <c r="G63" s="62">
        <f t="shared" si="16"/>
        <v>0</v>
      </c>
      <c r="H63" s="60"/>
      <c r="I63" s="61"/>
      <c r="J63" s="62">
        <f>(SUM(J54:J56)-J53)-(SUM(I54:I56)-I53)</f>
        <v>0</v>
      </c>
      <c r="K63" s="62">
        <f t="shared" ref="K63:L63" si="17">(SUM(K54:K56)-K53)-(SUM(J54:J56)-J53)</f>
        <v>0</v>
      </c>
      <c r="L63" s="62">
        <f t="shared" si="17"/>
        <v>0</v>
      </c>
      <c r="M63" s="60"/>
      <c r="N63" s="61"/>
      <c r="O63" s="62">
        <f t="shared" ref="O63:Q63" si="18">(SUM(O54:O56)-O53)-(SUM(N54:N56)-N53)</f>
        <v>0</v>
      </c>
      <c r="P63" s="62">
        <f t="shared" si="18"/>
        <v>0</v>
      </c>
      <c r="Q63" s="62">
        <f t="shared" si="18"/>
        <v>0</v>
      </c>
      <c r="R63" s="60"/>
      <c r="S63" s="59"/>
      <c r="T63" s="1"/>
      <c r="U63" s="1"/>
      <c r="V63" s="1"/>
      <c r="W63" s="1"/>
      <c r="X63" s="1"/>
      <c r="Y63" s="1"/>
      <c r="Z63" s="1"/>
      <c r="AA63" s="1"/>
      <c r="AB63" s="1"/>
      <c r="AC63" s="1"/>
      <c r="AD63" s="1"/>
      <c r="AE63" s="1"/>
      <c r="AF63" s="1"/>
      <c r="AG63" s="1"/>
      <c r="AH63" s="1"/>
      <c r="AI63" s="1"/>
      <c r="AJ63" s="1"/>
      <c r="AK63" s="1"/>
      <c r="AL63" s="1"/>
    </row>
    <row r="64" spans="1:38" hidden="1" outlineLevel="1" x14ac:dyDescent="0.25">
      <c r="A64" s="17"/>
      <c r="B64" s="19" t="s">
        <v>95</v>
      </c>
      <c r="C64" s="58"/>
      <c r="D64" s="62"/>
      <c r="E64" s="62"/>
      <c r="F64" s="62"/>
      <c r="G64" s="62"/>
      <c r="H64" s="63">
        <v>0</v>
      </c>
      <c r="I64" s="61"/>
      <c r="J64" s="59"/>
      <c r="K64" s="59"/>
      <c r="L64" s="59"/>
      <c r="M64" s="63">
        <v>0</v>
      </c>
      <c r="N64" s="61"/>
      <c r="O64" s="59"/>
      <c r="P64" s="59"/>
      <c r="Q64" s="59"/>
      <c r="R64" s="63">
        <v>0</v>
      </c>
      <c r="S64" s="59"/>
      <c r="T64" s="1"/>
      <c r="U64" s="1"/>
      <c r="V64" s="1"/>
      <c r="W64" s="1"/>
      <c r="X64" s="1"/>
      <c r="Y64" s="1"/>
      <c r="Z64" s="1"/>
      <c r="AA64" s="1"/>
      <c r="AB64" s="1"/>
      <c r="AC64" s="1"/>
      <c r="AD64" s="1"/>
      <c r="AE64" s="1"/>
      <c r="AF64" s="1"/>
      <c r="AG64" s="1"/>
      <c r="AH64" s="1"/>
      <c r="AI64" s="1"/>
      <c r="AJ64" s="1"/>
      <c r="AK64" s="1"/>
      <c r="AL64" s="1"/>
    </row>
    <row r="65" spans="1:38" hidden="1" outlineLevel="1" x14ac:dyDescent="0.25">
      <c r="A65" s="17"/>
      <c r="B65" s="19" t="s">
        <v>96</v>
      </c>
      <c r="C65" s="58"/>
      <c r="D65" s="55">
        <f>SUM(D62:D64)</f>
        <v>0</v>
      </c>
      <c r="E65" s="55">
        <f t="shared" ref="E65:S65" si="19">SUM(E62:E64)</f>
        <v>-100</v>
      </c>
      <c r="F65" s="55">
        <f t="shared" si="19"/>
        <v>100</v>
      </c>
      <c r="G65" s="55">
        <f t="shared" si="19"/>
        <v>0</v>
      </c>
      <c r="H65" s="98">
        <f t="shared" si="19"/>
        <v>0</v>
      </c>
      <c r="I65" s="55">
        <f t="shared" si="19"/>
        <v>0</v>
      </c>
      <c r="J65" s="55">
        <f t="shared" si="19"/>
        <v>0</v>
      </c>
      <c r="K65" s="55">
        <f t="shared" si="19"/>
        <v>0</v>
      </c>
      <c r="L65" s="55">
        <f t="shared" si="19"/>
        <v>0</v>
      </c>
      <c r="M65" s="98">
        <f t="shared" si="19"/>
        <v>0</v>
      </c>
      <c r="N65" s="55">
        <f t="shared" si="19"/>
        <v>0</v>
      </c>
      <c r="O65" s="55">
        <f t="shared" si="19"/>
        <v>0</v>
      </c>
      <c r="P65" s="55">
        <f t="shared" si="19"/>
        <v>0</v>
      </c>
      <c r="Q65" s="55">
        <f t="shared" si="19"/>
        <v>0</v>
      </c>
      <c r="R65" s="98">
        <f t="shared" si="19"/>
        <v>0</v>
      </c>
      <c r="S65" s="55">
        <f t="shared" si="19"/>
        <v>0</v>
      </c>
      <c r="T65" s="1"/>
      <c r="U65" s="1"/>
      <c r="V65" s="1"/>
      <c r="W65" s="1"/>
      <c r="X65" s="1"/>
      <c r="Y65" s="1"/>
      <c r="Z65" s="1"/>
      <c r="AA65" s="1"/>
      <c r="AB65" s="1"/>
      <c r="AC65" s="1"/>
      <c r="AD65" s="1"/>
      <c r="AE65" s="1"/>
      <c r="AF65" s="1"/>
      <c r="AG65" s="1"/>
      <c r="AH65" s="1"/>
      <c r="AI65" s="1"/>
      <c r="AJ65" s="1"/>
      <c r="AK65" s="1"/>
      <c r="AL65" s="1"/>
    </row>
    <row r="66" spans="1:38" hidden="1" outlineLevel="1" x14ac:dyDescent="0.25">
      <c r="A66" s="17"/>
      <c r="B66" s="19"/>
      <c r="C66" s="19"/>
      <c r="D66" s="25"/>
      <c r="E66" s="25"/>
      <c r="F66" s="25"/>
      <c r="G66" s="25"/>
      <c r="H66" s="92"/>
      <c r="I66" s="25"/>
      <c r="J66" s="25"/>
      <c r="K66" s="25"/>
      <c r="L66" s="25"/>
      <c r="M66" s="92"/>
      <c r="N66" s="25"/>
      <c r="O66" s="25"/>
      <c r="P66" s="25"/>
      <c r="Q66" s="25"/>
      <c r="R66" s="92"/>
      <c r="S66" s="25"/>
      <c r="T66" s="1"/>
      <c r="U66" s="1"/>
      <c r="V66" s="1"/>
      <c r="W66" s="1"/>
      <c r="X66" s="1"/>
      <c r="Y66" s="1"/>
      <c r="Z66" s="1"/>
      <c r="AA66" s="1"/>
      <c r="AB66" s="1"/>
      <c r="AC66" s="1"/>
      <c r="AD66" s="1"/>
      <c r="AE66" s="1"/>
      <c r="AF66" s="1"/>
      <c r="AG66" s="1"/>
      <c r="AH66" s="1"/>
      <c r="AI66" s="1"/>
      <c r="AJ66" s="1"/>
      <c r="AK66" s="1"/>
      <c r="AL66" s="1"/>
    </row>
    <row r="67" spans="1:38" hidden="1" outlineLevel="1" x14ac:dyDescent="0.25">
      <c r="A67" s="17"/>
      <c r="B67" s="17" t="s">
        <v>97</v>
      </c>
      <c r="C67" s="58"/>
      <c r="D67" s="62"/>
      <c r="E67" s="62"/>
      <c r="F67" s="62"/>
      <c r="G67" s="62"/>
      <c r="H67" s="63"/>
      <c r="I67" s="61"/>
      <c r="J67" s="59"/>
      <c r="K67" s="59"/>
      <c r="L67" s="59"/>
      <c r="M67" s="60"/>
      <c r="N67" s="61"/>
      <c r="O67" s="59"/>
      <c r="P67" s="59"/>
      <c r="Q67" s="59"/>
      <c r="R67" s="60"/>
      <c r="S67" s="59"/>
      <c r="T67" s="1"/>
      <c r="U67" s="1"/>
      <c r="V67" s="1"/>
      <c r="W67" s="1"/>
      <c r="X67" s="1"/>
      <c r="Y67" s="1"/>
      <c r="Z67" s="1"/>
      <c r="AA67" s="1"/>
      <c r="AB67" s="1"/>
      <c r="AC67" s="1"/>
      <c r="AD67" s="1"/>
      <c r="AE67" s="1"/>
      <c r="AF67" s="1"/>
      <c r="AG67" s="1"/>
      <c r="AH67" s="1"/>
      <c r="AI67" s="1"/>
      <c r="AJ67" s="1"/>
      <c r="AK67" s="1"/>
      <c r="AL67" s="1"/>
    </row>
    <row r="68" spans="1:38" hidden="1" outlineLevel="1" x14ac:dyDescent="0.25">
      <c r="A68" s="17"/>
      <c r="B68" s="20" t="s">
        <v>98</v>
      </c>
      <c r="C68" s="64"/>
      <c r="D68" s="66"/>
      <c r="E68" s="66">
        <f>D65</f>
        <v>0</v>
      </c>
      <c r="F68" s="66">
        <f>E68</f>
        <v>0</v>
      </c>
      <c r="G68" s="66">
        <f t="shared" ref="G68:S79" si="20">F68</f>
        <v>0</v>
      </c>
      <c r="H68" s="67">
        <f t="shared" si="20"/>
        <v>0</v>
      </c>
      <c r="I68" s="68">
        <f>H68</f>
        <v>0</v>
      </c>
      <c r="J68" s="66"/>
      <c r="K68" s="66"/>
      <c r="L68" s="66"/>
      <c r="M68" s="67"/>
      <c r="N68" s="68"/>
      <c r="O68" s="66"/>
      <c r="P68" s="66"/>
      <c r="Q68" s="66"/>
      <c r="R68" s="67"/>
      <c r="S68" s="66"/>
      <c r="T68" s="1"/>
      <c r="U68" s="1"/>
      <c r="V68" s="1"/>
      <c r="W68" s="1"/>
      <c r="X68" s="1"/>
      <c r="Y68" s="1"/>
      <c r="Z68" s="1"/>
      <c r="AA68" s="1"/>
      <c r="AB68" s="1"/>
      <c r="AC68" s="1"/>
      <c r="AD68" s="1"/>
      <c r="AE68" s="1"/>
      <c r="AF68" s="1"/>
      <c r="AG68" s="1"/>
      <c r="AH68" s="1"/>
      <c r="AI68" s="1"/>
      <c r="AJ68" s="1"/>
      <c r="AK68" s="1"/>
      <c r="AL68" s="1"/>
    </row>
    <row r="69" spans="1:38" hidden="1" outlineLevel="1" x14ac:dyDescent="0.25">
      <c r="A69" s="17"/>
      <c r="B69" s="19" t="s">
        <v>99</v>
      </c>
      <c r="C69" s="58"/>
      <c r="D69" s="62"/>
      <c r="E69" s="62"/>
      <c r="F69" s="62">
        <f>E63</f>
        <v>-100</v>
      </c>
      <c r="G69" s="62">
        <f>F69</f>
        <v>-100</v>
      </c>
      <c r="H69" s="63">
        <f t="shared" si="20"/>
        <v>-100</v>
      </c>
      <c r="I69" s="61">
        <f t="shared" si="20"/>
        <v>-100</v>
      </c>
      <c r="J69" s="59">
        <f t="shared" si="20"/>
        <v>-100</v>
      </c>
      <c r="K69" s="59"/>
      <c r="L69" s="59"/>
      <c r="M69" s="60"/>
      <c r="N69" s="61"/>
      <c r="O69" s="59"/>
      <c r="P69" s="59"/>
      <c r="Q69" s="59"/>
      <c r="R69" s="60"/>
      <c r="S69" s="59"/>
      <c r="T69" s="1"/>
      <c r="U69" s="1"/>
      <c r="V69" s="1"/>
      <c r="W69" s="1"/>
      <c r="X69" s="1"/>
      <c r="Y69" s="1"/>
      <c r="Z69" s="1"/>
      <c r="AA69" s="1"/>
      <c r="AB69" s="1"/>
      <c r="AC69" s="1"/>
      <c r="AD69" s="1"/>
      <c r="AE69" s="1"/>
      <c r="AF69" s="1"/>
      <c r="AG69" s="1"/>
      <c r="AH69" s="1"/>
      <c r="AI69" s="1"/>
      <c r="AJ69" s="1"/>
      <c r="AK69" s="1"/>
      <c r="AL69" s="1"/>
    </row>
    <row r="70" spans="1:38" hidden="1" outlineLevel="1" x14ac:dyDescent="0.25">
      <c r="A70" s="17"/>
      <c r="B70" s="19" t="s">
        <v>100</v>
      </c>
      <c r="C70" s="58"/>
      <c r="D70" s="62"/>
      <c r="E70" s="62"/>
      <c r="F70" s="62"/>
      <c r="G70" s="62">
        <f>F63</f>
        <v>100</v>
      </c>
      <c r="H70" s="63">
        <f>G70</f>
        <v>100</v>
      </c>
      <c r="I70" s="61">
        <f t="shared" si="20"/>
        <v>100</v>
      </c>
      <c r="J70" s="59">
        <f t="shared" si="20"/>
        <v>100</v>
      </c>
      <c r="K70" s="59">
        <f t="shared" si="20"/>
        <v>100</v>
      </c>
      <c r="L70" s="59"/>
      <c r="M70" s="60"/>
      <c r="N70" s="61"/>
      <c r="O70" s="59"/>
      <c r="P70" s="59"/>
      <c r="Q70" s="59"/>
      <c r="R70" s="60"/>
      <c r="S70" s="59"/>
      <c r="T70" s="1"/>
      <c r="U70" s="1"/>
      <c r="V70" s="1"/>
      <c r="W70" s="1"/>
      <c r="X70" s="1"/>
      <c r="Y70" s="1"/>
      <c r="Z70" s="1"/>
      <c r="AA70" s="1"/>
      <c r="AB70" s="1"/>
      <c r="AC70" s="1"/>
      <c r="AD70" s="1"/>
      <c r="AE70" s="1"/>
      <c r="AF70" s="1"/>
      <c r="AG70" s="1"/>
      <c r="AH70" s="1"/>
      <c r="AI70" s="1"/>
      <c r="AJ70" s="1"/>
      <c r="AK70" s="1"/>
      <c r="AL70" s="1"/>
    </row>
    <row r="71" spans="1:38" hidden="1" outlineLevel="1" x14ac:dyDescent="0.25">
      <c r="A71" s="17"/>
      <c r="B71" s="19" t="s">
        <v>101</v>
      </c>
      <c r="C71" s="58"/>
      <c r="D71" s="62"/>
      <c r="E71" s="62"/>
      <c r="F71" s="62"/>
      <c r="G71" s="62"/>
      <c r="H71" s="63">
        <f>G63</f>
        <v>0</v>
      </c>
      <c r="I71" s="61">
        <f>H71</f>
        <v>0</v>
      </c>
      <c r="J71" s="59">
        <f t="shared" si="20"/>
        <v>0</v>
      </c>
      <c r="K71" s="59">
        <f t="shared" si="20"/>
        <v>0</v>
      </c>
      <c r="L71" s="59">
        <f t="shared" si="20"/>
        <v>0</v>
      </c>
      <c r="M71" s="60"/>
      <c r="N71" s="61"/>
      <c r="O71" s="59"/>
      <c r="P71" s="59"/>
      <c r="Q71" s="59"/>
      <c r="R71" s="60"/>
      <c r="S71" s="59"/>
      <c r="T71" s="1"/>
      <c r="U71" s="1"/>
      <c r="V71" s="1"/>
      <c r="W71" s="1"/>
      <c r="X71" s="1"/>
      <c r="Y71" s="1"/>
      <c r="Z71" s="1"/>
      <c r="AA71" s="1"/>
      <c r="AB71" s="1"/>
      <c r="AC71" s="1"/>
      <c r="AD71" s="1"/>
      <c r="AE71" s="1"/>
      <c r="AF71" s="1"/>
      <c r="AG71" s="1"/>
      <c r="AH71" s="1"/>
      <c r="AI71" s="1"/>
      <c r="AJ71" s="1"/>
      <c r="AK71" s="1"/>
      <c r="AL71" s="1"/>
    </row>
    <row r="72" spans="1:38" hidden="1" outlineLevel="1" x14ac:dyDescent="0.25">
      <c r="A72" s="17"/>
      <c r="B72" s="21" t="s">
        <v>102</v>
      </c>
      <c r="C72" s="58"/>
      <c r="D72" s="62"/>
      <c r="E72" s="62"/>
      <c r="F72" s="62"/>
      <c r="G72" s="62"/>
      <c r="H72" s="63"/>
      <c r="I72" s="61">
        <f>H65</f>
        <v>0</v>
      </c>
      <c r="J72" s="59">
        <f>I72</f>
        <v>0</v>
      </c>
      <c r="K72" s="59">
        <f t="shared" si="20"/>
        <v>0</v>
      </c>
      <c r="L72" s="59">
        <f t="shared" si="20"/>
        <v>0</v>
      </c>
      <c r="M72" s="60">
        <f t="shared" si="20"/>
        <v>0</v>
      </c>
      <c r="N72" s="61"/>
      <c r="O72" s="59"/>
      <c r="P72" s="59"/>
      <c r="Q72" s="59"/>
      <c r="R72" s="60"/>
      <c r="S72" s="59"/>
      <c r="T72" s="1"/>
      <c r="U72" s="1"/>
      <c r="V72" s="1"/>
      <c r="W72" s="1"/>
      <c r="X72" s="1"/>
      <c r="Y72" s="1"/>
      <c r="Z72" s="1"/>
      <c r="AA72" s="1"/>
      <c r="AB72" s="1"/>
      <c r="AC72" s="1"/>
      <c r="AD72" s="1"/>
      <c r="AE72" s="1"/>
      <c r="AF72" s="1"/>
      <c r="AG72" s="1"/>
      <c r="AH72" s="1"/>
      <c r="AI72" s="1"/>
      <c r="AJ72" s="1"/>
      <c r="AK72" s="1"/>
      <c r="AL72" s="1"/>
    </row>
    <row r="73" spans="1:38" hidden="1" outlineLevel="1" x14ac:dyDescent="0.25">
      <c r="A73" s="17"/>
      <c r="B73" s="20" t="s">
        <v>103</v>
      </c>
      <c r="C73" s="64"/>
      <c r="D73" s="66"/>
      <c r="E73" s="66"/>
      <c r="F73" s="66"/>
      <c r="G73" s="66"/>
      <c r="H73" s="67"/>
      <c r="I73" s="68"/>
      <c r="J73" s="66">
        <f>I65</f>
        <v>0</v>
      </c>
      <c r="K73" s="66">
        <f>J73</f>
        <v>0</v>
      </c>
      <c r="L73" s="66">
        <f t="shared" si="20"/>
        <v>0</v>
      </c>
      <c r="M73" s="67">
        <f t="shared" si="20"/>
        <v>0</v>
      </c>
      <c r="N73" s="68">
        <f t="shared" si="20"/>
        <v>0</v>
      </c>
      <c r="O73" s="66"/>
      <c r="P73" s="66"/>
      <c r="Q73" s="66"/>
      <c r="R73" s="67"/>
      <c r="S73" s="66"/>
      <c r="T73" s="1"/>
      <c r="U73" s="1"/>
      <c r="V73" s="1"/>
      <c r="W73" s="1"/>
      <c r="X73" s="1"/>
      <c r="Y73" s="1"/>
      <c r="Z73" s="1"/>
      <c r="AA73" s="1"/>
      <c r="AB73" s="1"/>
      <c r="AC73" s="1"/>
      <c r="AD73" s="1"/>
      <c r="AE73" s="1"/>
      <c r="AF73" s="1"/>
      <c r="AG73" s="1"/>
      <c r="AH73" s="1"/>
      <c r="AI73" s="1"/>
      <c r="AJ73" s="1"/>
      <c r="AK73" s="1"/>
      <c r="AL73" s="1"/>
    </row>
    <row r="74" spans="1:38" hidden="1" outlineLevel="1" x14ac:dyDescent="0.25">
      <c r="A74" s="17"/>
      <c r="B74" s="19" t="s">
        <v>104</v>
      </c>
      <c r="C74" s="58"/>
      <c r="D74" s="62"/>
      <c r="E74" s="62"/>
      <c r="F74" s="62"/>
      <c r="G74" s="62"/>
      <c r="H74" s="63"/>
      <c r="I74" s="69"/>
      <c r="J74" s="62"/>
      <c r="K74" s="62">
        <f>J65</f>
        <v>0</v>
      </c>
      <c r="L74" s="62">
        <f>K74</f>
        <v>0</v>
      </c>
      <c r="M74" s="63">
        <f t="shared" si="20"/>
        <v>0</v>
      </c>
      <c r="N74" s="69">
        <f t="shared" si="20"/>
        <v>0</v>
      </c>
      <c r="O74" s="62">
        <f t="shared" si="20"/>
        <v>0</v>
      </c>
      <c r="P74" s="62"/>
      <c r="Q74" s="62"/>
      <c r="R74" s="63"/>
      <c r="S74" s="62"/>
      <c r="T74" s="1"/>
      <c r="U74" s="1"/>
      <c r="V74" s="1"/>
      <c r="W74" s="1"/>
      <c r="X74" s="1"/>
      <c r="Y74" s="1"/>
      <c r="Z74" s="1"/>
      <c r="AA74" s="1"/>
      <c r="AB74" s="1"/>
      <c r="AC74" s="1"/>
      <c r="AD74" s="1"/>
      <c r="AE74" s="1"/>
      <c r="AF74" s="1"/>
      <c r="AG74" s="1"/>
      <c r="AH74" s="1"/>
      <c r="AI74" s="1"/>
      <c r="AJ74" s="1"/>
      <c r="AK74" s="1"/>
      <c r="AL74" s="1"/>
    </row>
    <row r="75" spans="1:38" hidden="1" outlineLevel="1" x14ac:dyDescent="0.25">
      <c r="A75" s="17"/>
      <c r="B75" s="19" t="s">
        <v>105</v>
      </c>
      <c r="C75" s="58"/>
      <c r="D75" s="62"/>
      <c r="E75" s="62"/>
      <c r="F75" s="62"/>
      <c r="G75" s="62"/>
      <c r="H75" s="63"/>
      <c r="I75" s="69"/>
      <c r="J75" s="62"/>
      <c r="K75" s="62"/>
      <c r="L75" s="62">
        <f>K65</f>
        <v>0</v>
      </c>
      <c r="M75" s="63">
        <f>L75</f>
        <v>0</v>
      </c>
      <c r="N75" s="69">
        <f t="shared" si="20"/>
        <v>0</v>
      </c>
      <c r="O75" s="62">
        <f t="shared" si="20"/>
        <v>0</v>
      </c>
      <c r="P75" s="62">
        <f>O75</f>
        <v>0</v>
      </c>
      <c r="Q75" s="62"/>
      <c r="R75" s="63"/>
      <c r="S75" s="62"/>
      <c r="T75" s="1"/>
      <c r="U75" s="1"/>
      <c r="V75" s="1"/>
      <c r="W75" s="1"/>
      <c r="X75" s="1"/>
      <c r="Y75" s="1"/>
      <c r="Z75" s="1"/>
      <c r="AA75" s="1"/>
      <c r="AB75" s="1"/>
      <c r="AC75" s="1"/>
      <c r="AD75" s="1"/>
      <c r="AE75" s="1"/>
      <c r="AF75" s="1"/>
      <c r="AG75" s="1"/>
      <c r="AH75" s="1"/>
      <c r="AI75" s="1"/>
      <c r="AJ75" s="1"/>
      <c r="AK75" s="1"/>
      <c r="AL75" s="1"/>
    </row>
    <row r="76" spans="1:38" hidden="1" outlineLevel="1" x14ac:dyDescent="0.25">
      <c r="A76" s="17"/>
      <c r="B76" s="19" t="s">
        <v>106</v>
      </c>
      <c r="C76" s="58"/>
      <c r="D76" s="62"/>
      <c r="E76" s="62"/>
      <c r="F76" s="62"/>
      <c r="G76" s="62"/>
      <c r="H76" s="63"/>
      <c r="I76" s="69"/>
      <c r="J76" s="62"/>
      <c r="K76" s="62"/>
      <c r="L76" s="62"/>
      <c r="M76" s="63">
        <f>L65</f>
        <v>0</v>
      </c>
      <c r="N76" s="69">
        <f>M76</f>
        <v>0</v>
      </c>
      <c r="O76" s="62">
        <f t="shared" si="20"/>
        <v>0</v>
      </c>
      <c r="P76" s="62">
        <f t="shared" si="20"/>
        <v>0</v>
      </c>
      <c r="Q76" s="62">
        <f t="shared" si="20"/>
        <v>0</v>
      </c>
      <c r="R76" s="63"/>
      <c r="S76" s="62"/>
      <c r="T76" s="1"/>
      <c r="U76" s="1"/>
      <c r="V76" s="1"/>
      <c r="W76" s="1"/>
      <c r="X76" s="1"/>
      <c r="Y76" s="1"/>
      <c r="Z76" s="1"/>
      <c r="AA76" s="1"/>
      <c r="AB76" s="1"/>
      <c r="AC76" s="1"/>
      <c r="AD76" s="1"/>
      <c r="AE76" s="1"/>
      <c r="AF76" s="1"/>
      <c r="AG76" s="1"/>
      <c r="AH76" s="1"/>
      <c r="AI76" s="1"/>
      <c r="AJ76" s="1"/>
      <c r="AK76" s="1"/>
      <c r="AL76" s="1"/>
    </row>
    <row r="77" spans="1:38" hidden="1" outlineLevel="1" x14ac:dyDescent="0.25">
      <c r="A77" s="17"/>
      <c r="B77" s="21" t="s">
        <v>107</v>
      </c>
      <c r="C77" s="65"/>
      <c r="D77" s="62"/>
      <c r="E77" s="62"/>
      <c r="F77" s="62"/>
      <c r="G77" s="62"/>
      <c r="H77" s="63"/>
      <c r="I77" s="61"/>
      <c r="J77" s="59"/>
      <c r="K77" s="59"/>
      <c r="L77" s="59"/>
      <c r="M77" s="60"/>
      <c r="N77" s="61">
        <f>M65</f>
        <v>0</v>
      </c>
      <c r="O77" s="59">
        <f>N77</f>
        <v>0</v>
      </c>
      <c r="P77" s="59">
        <f t="shared" si="20"/>
        <v>0</v>
      </c>
      <c r="Q77" s="59">
        <f t="shared" si="20"/>
        <v>0</v>
      </c>
      <c r="R77" s="60">
        <f t="shared" si="20"/>
        <v>0</v>
      </c>
      <c r="S77" s="59"/>
      <c r="T77" s="1"/>
      <c r="U77" s="1"/>
      <c r="V77" s="1"/>
      <c r="W77" s="1"/>
      <c r="X77" s="1"/>
      <c r="Y77" s="1"/>
      <c r="Z77" s="1"/>
      <c r="AA77" s="1"/>
      <c r="AB77" s="1"/>
      <c r="AC77" s="1"/>
      <c r="AD77" s="1"/>
      <c r="AE77" s="1"/>
      <c r="AF77" s="1"/>
      <c r="AG77" s="1"/>
      <c r="AH77" s="1"/>
      <c r="AI77" s="1"/>
      <c r="AJ77" s="1"/>
      <c r="AK77" s="1"/>
      <c r="AL77" s="1"/>
    </row>
    <row r="78" spans="1:38" hidden="1" outlineLevel="1" x14ac:dyDescent="0.25">
      <c r="A78" s="17"/>
      <c r="B78" s="19" t="s">
        <v>108</v>
      </c>
      <c r="C78" s="58"/>
      <c r="D78" s="66"/>
      <c r="E78" s="66"/>
      <c r="F78" s="66"/>
      <c r="G78" s="66"/>
      <c r="H78" s="67"/>
      <c r="I78" s="68"/>
      <c r="J78" s="66"/>
      <c r="K78" s="66"/>
      <c r="L78" s="66"/>
      <c r="M78" s="67"/>
      <c r="N78" s="68"/>
      <c r="O78" s="66">
        <f>N65</f>
        <v>0</v>
      </c>
      <c r="P78" s="66">
        <f>O78</f>
        <v>0</v>
      </c>
      <c r="Q78" s="66">
        <f t="shared" si="20"/>
        <v>0</v>
      </c>
      <c r="R78" s="67">
        <f t="shared" si="20"/>
        <v>0</v>
      </c>
      <c r="S78" s="66">
        <f t="shared" si="20"/>
        <v>0</v>
      </c>
      <c r="T78" s="1"/>
      <c r="U78" s="1"/>
      <c r="V78" s="1"/>
      <c r="W78" s="1"/>
      <c r="X78" s="1"/>
      <c r="Y78" s="1"/>
      <c r="Z78" s="1"/>
      <c r="AA78" s="1"/>
      <c r="AB78" s="1"/>
      <c r="AC78" s="1"/>
      <c r="AD78" s="1"/>
      <c r="AE78" s="1"/>
      <c r="AF78" s="1"/>
      <c r="AG78" s="1"/>
      <c r="AH78" s="1"/>
      <c r="AI78" s="1"/>
      <c r="AJ78" s="1"/>
      <c r="AK78" s="1"/>
      <c r="AL78" s="1"/>
    </row>
    <row r="79" spans="1:38" hidden="1" outlineLevel="1" x14ac:dyDescent="0.25">
      <c r="A79" s="17"/>
      <c r="B79" s="19" t="s">
        <v>109</v>
      </c>
      <c r="C79" s="19"/>
      <c r="D79" s="25"/>
      <c r="E79" s="25"/>
      <c r="F79" s="25"/>
      <c r="G79" s="25"/>
      <c r="H79" s="25"/>
      <c r="I79" s="69"/>
      <c r="J79" s="25"/>
      <c r="K79" s="25"/>
      <c r="L79" s="25"/>
      <c r="M79" s="25"/>
      <c r="N79" s="69"/>
      <c r="O79" s="25"/>
      <c r="P79" s="25">
        <f>O65</f>
        <v>0</v>
      </c>
      <c r="Q79" s="25">
        <f>P79</f>
        <v>0</v>
      </c>
      <c r="R79" s="25">
        <f t="shared" si="20"/>
        <v>0</v>
      </c>
      <c r="S79" s="69">
        <f t="shared" si="20"/>
        <v>0</v>
      </c>
      <c r="T79" s="1"/>
      <c r="U79" s="1"/>
      <c r="V79" s="1"/>
      <c r="W79" s="1"/>
      <c r="X79" s="1"/>
      <c r="Y79" s="1"/>
      <c r="Z79" s="1"/>
      <c r="AA79" s="1"/>
      <c r="AB79" s="1"/>
      <c r="AC79" s="1"/>
      <c r="AD79" s="1"/>
      <c r="AE79" s="1"/>
      <c r="AF79" s="1"/>
      <c r="AG79" s="1"/>
      <c r="AH79" s="1"/>
      <c r="AI79" s="1"/>
      <c r="AJ79" s="1"/>
      <c r="AK79" s="1"/>
      <c r="AL79" s="1"/>
    </row>
    <row r="80" spans="1:38" hidden="1" outlineLevel="1" x14ac:dyDescent="0.25">
      <c r="A80" s="17"/>
      <c r="B80" s="21" t="s">
        <v>110</v>
      </c>
      <c r="C80" s="65"/>
      <c r="D80" s="62"/>
      <c r="E80" s="62"/>
      <c r="F80" s="62"/>
      <c r="G80" s="62"/>
      <c r="H80" s="63"/>
      <c r="I80" s="61"/>
      <c r="J80" s="59"/>
      <c r="K80" s="59"/>
      <c r="L80" s="59"/>
      <c r="M80" s="60"/>
      <c r="N80" s="61"/>
      <c r="O80" s="59"/>
      <c r="P80" s="59"/>
      <c r="Q80" s="59">
        <f>P65</f>
        <v>0</v>
      </c>
      <c r="R80" s="60">
        <f>Q80</f>
        <v>0</v>
      </c>
      <c r="S80" s="59">
        <f>R80</f>
        <v>0</v>
      </c>
      <c r="T80" s="1"/>
      <c r="U80" s="1"/>
      <c r="V80" s="1"/>
      <c r="W80" s="1"/>
      <c r="X80" s="1"/>
      <c r="Y80" s="1"/>
      <c r="Z80" s="1"/>
      <c r="AA80" s="1"/>
      <c r="AB80" s="1"/>
      <c r="AC80" s="1"/>
      <c r="AD80" s="1"/>
      <c r="AE80" s="1"/>
      <c r="AF80" s="1"/>
      <c r="AG80" s="1"/>
      <c r="AH80" s="1"/>
      <c r="AI80" s="1"/>
      <c r="AJ80" s="1"/>
      <c r="AK80" s="1"/>
      <c r="AL80" s="1"/>
    </row>
    <row r="81" spans="1:38" hidden="1" outlineLevel="1" x14ac:dyDescent="0.25">
      <c r="A81" s="17"/>
      <c r="B81" s="19" t="s">
        <v>111</v>
      </c>
      <c r="C81" s="19"/>
      <c r="D81" s="66"/>
      <c r="E81" s="66"/>
      <c r="F81" s="66"/>
      <c r="G81" s="66"/>
      <c r="H81" s="67"/>
      <c r="I81" s="68">
        <f>SUM(I68:I72)</f>
        <v>0</v>
      </c>
      <c r="J81" s="66">
        <f t="shared" ref="J81:M81" si="21">SUM(J68:J72)</f>
        <v>0</v>
      </c>
      <c r="K81" s="66">
        <f t="shared" si="21"/>
        <v>100</v>
      </c>
      <c r="L81" s="66">
        <f t="shared" si="21"/>
        <v>0</v>
      </c>
      <c r="M81" s="67">
        <f t="shared" si="21"/>
        <v>0</v>
      </c>
      <c r="N81" s="68">
        <f>SUM(N73:N77)</f>
        <v>0</v>
      </c>
      <c r="O81" s="66">
        <f t="shared" ref="O81:R81" si="22">SUM(O73:O77)</f>
        <v>0</v>
      </c>
      <c r="P81" s="66">
        <f t="shared" si="22"/>
        <v>0</v>
      </c>
      <c r="Q81" s="66">
        <f t="shared" si="22"/>
        <v>0</v>
      </c>
      <c r="R81" s="67">
        <f t="shared" si="22"/>
        <v>0</v>
      </c>
      <c r="S81" s="66">
        <f>SUM(S68:S80)</f>
        <v>0</v>
      </c>
      <c r="T81" s="1"/>
      <c r="U81" s="1"/>
      <c r="V81" s="1"/>
      <c r="W81" s="1"/>
      <c r="X81" s="1"/>
      <c r="Y81" s="1"/>
      <c r="Z81" s="1"/>
      <c r="AA81" s="1"/>
      <c r="AB81" s="1"/>
      <c r="AC81" s="1"/>
      <c r="AD81" s="1"/>
      <c r="AE81" s="1"/>
      <c r="AF81" s="1"/>
      <c r="AG81" s="1"/>
      <c r="AH81" s="1"/>
      <c r="AI81" s="1"/>
      <c r="AJ81" s="1"/>
      <c r="AK81" s="1"/>
      <c r="AL81" s="1"/>
    </row>
    <row r="82" spans="1:38" hidden="1" outlineLevel="1" x14ac:dyDescent="0.25">
      <c r="A82" s="17"/>
      <c r="B82" s="19"/>
      <c r="C82" s="19"/>
      <c r="D82" s="62"/>
      <c r="E82" s="62"/>
      <c r="F82" s="62"/>
      <c r="G82" s="62"/>
      <c r="H82" s="63"/>
      <c r="I82" s="69"/>
      <c r="J82" s="62"/>
      <c r="K82" s="62"/>
      <c r="L82" s="62"/>
      <c r="M82" s="63"/>
      <c r="N82" s="69"/>
      <c r="O82" s="62"/>
      <c r="P82" s="62"/>
      <c r="Q82" s="62"/>
      <c r="R82" s="63"/>
      <c r="S82" s="62"/>
      <c r="T82" s="1"/>
      <c r="U82" s="1"/>
      <c r="V82" s="1"/>
      <c r="W82" s="1"/>
      <c r="X82" s="1"/>
      <c r="Y82" s="1"/>
      <c r="Z82" s="1"/>
      <c r="AA82" s="1"/>
      <c r="AB82" s="1"/>
      <c r="AC82" s="1"/>
      <c r="AD82" s="1"/>
      <c r="AE82" s="1"/>
      <c r="AF82" s="1"/>
      <c r="AG82" s="1"/>
      <c r="AH82" s="1"/>
      <c r="AI82" s="1"/>
      <c r="AJ82" s="1"/>
      <c r="AK82" s="1"/>
      <c r="AL82" s="1"/>
    </row>
    <row r="83" spans="1:38" hidden="1" outlineLevel="1" x14ac:dyDescent="0.25">
      <c r="A83" s="17"/>
      <c r="B83" s="17" t="s">
        <v>112</v>
      </c>
      <c r="C83" s="37"/>
      <c r="D83" s="22"/>
      <c r="E83" s="22"/>
      <c r="F83" s="22"/>
      <c r="G83" s="22"/>
      <c r="H83" s="45"/>
      <c r="I83" s="46"/>
      <c r="J83" s="47"/>
      <c r="K83" s="47"/>
      <c r="L83" s="47"/>
      <c r="M83" s="48"/>
      <c r="N83" s="46"/>
      <c r="O83" s="47"/>
      <c r="P83" s="47"/>
      <c r="Q83" s="47"/>
      <c r="R83" s="48"/>
      <c r="S83" s="47"/>
      <c r="T83" s="1"/>
      <c r="U83" s="1"/>
      <c r="V83" s="1"/>
      <c r="W83" s="1"/>
      <c r="X83" s="1"/>
      <c r="Y83" s="1"/>
      <c r="Z83" s="1"/>
      <c r="AA83" s="1"/>
      <c r="AB83" s="1"/>
      <c r="AC83" s="1"/>
      <c r="AD83" s="1"/>
      <c r="AE83" s="1"/>
      <c r="AF83" s="1"/>
      <c r="AG83" s="1"/>
      <c r="AH83" s="1"/>
      <c r="AI83" s="1"/>
      <c r="AJ83" s="1"/>
      <c r="AK83" s="1"/>
      <c r="AL83" s="1"/>
    </row>
    <row r="84" spans="1:38" hidden="1" outlineLevel="1" x14ac:dyDescent="0.25">
      <c r="A84" s="17"/>
      <c r="B84" s="19" t="s">
        <v>113</v>
      </c>
      <c r="C84" s="58"/>
      <c r="D84" s="59"/>
      <c r="E84" s="59"/>
      <c r="F84" s="59"/>
      <c r="G84" s="59"/>
      <c r="H84" s="60"/>
      <c r="I84" s="61"/>
      <c r="J84" s="59">
        <f>-((SUM(H50:H52)-H53)-(SUM(G50:G52)-G53))/(1+$I$4)^4</f>
        <v>0</v>
      </c>
      <c r="K84" s="59"/>
      <c r="L84" s="59"/>
      <c r="M84" s="60"/>
      <c r="N84" s="179"/>
      <c r="O84" s="59">
        <f>-((SUM(M50:M52)-M53)-(SUM(L50:L52)-L53))/(1+$I$4)^4</f>
        <v>0</v>
      </c>
      <c r="P84" s="59"/>
      <c r="Q84" s="59"/>
      <c r="R84" s="60"/>
      <c r="S84" s="59"/>
      <c r="T84" s="1"/>
      <c r="U84" s="1"/>
      <c r="V84" s="1"/>
      <c r="W84" s="1"/>
      <c r="X84" s="1"/>
      <c r="Y84" s="1"/>
      <c r="Z84" s="1"/>
      <c r="AA84" s="1"/>
      <c r="AB84" s="1"/>
      <c r="AC84" s="1"/>
      <c r="AD84" s="1"/>
      <c r="AE84" s="1"/>
      <c r="AF84" s="1"/>
      <c r="AG84" s="1"/>
      <c r="AH84" s="1"/>
      <c r="AI84" s="1"/>
      <c r="AJ84" s="1"/>
      <c r="AK84" s="1"/>
      <c r="AL84" s="1"/>
    </row>
    <row r="85" spans="1:38" hidden="1" outlineLevel="1" x14ac:dyDescent="0.25">
      <c r="A85" s="17"/>
      <c r="B85" s="19"/>
      <c r="C85" s="19"/>
      <c r="D85" s="62"/>
      <c r="E85" s="62"/>
      <c r="F85" s="62"/>
      <c r="G85" s="62"/>
      <c r="H85" s="63"/>
      <c r="I85" s="69"/>
      <c r="J85" s="62"/>
      <c r="K85" s="62"/>
      <c r="L85" s="62"/>
      <c r="M85" s="63"/>
      <c r="N85" s="69"/>
      <c r="O85" s="62"/>
      <c r="P85" s="62"/>
      <c r="Q85" s="62"/>
      <c r="R85" s="63"/>
      <c r="S85" s="62"/>
      <c r="T85" s="1"/>
      <c r="U85" s="1"/>
      <c r="V85" s="1"/>
      <c r="W85" s="1"/>
      <c r="X85" s="1"/>
      <c r="Y85" s="1"/>
      <c r="Z85" s="1"/>
      <c r="AA85" s="1"/>
      <c r="AB85" s="1"/>
      <c r="AC85" s="1"/>
      <c r="AD85" s="1"/>
      <c r="AE85" s="1"/>
      <c r="AF85" s="1"/>
      <c r="AG85" s="1"/>
      <c r="AH85" s="1"/>
      <c r="AI85" s="1"/>
      <c r="AJ85" s="1"/>
      <c r="AK85" s="1"/>
      <c r="AL85" s="1"/>
    </row>
    <row r="86" spans="1:38" hidden="1" outlineLevel="1" x14ac:dyDescent="0.25">
      <c r="A86" s="17"/>
      <c r="B86" s="97" t="s">
        <v>114</v>
      </c>
      <c r="C86" s="19"/>
      <c r="D86" s="94">
        <f t="shared" ref="D86:S86" si="23">SUM(D81:D85)</f>
        <v>0</v>
      </c>
      <c r="E86" s="94">
        <f t="shared" si="23"/>
        <v>0</v>
      </c>
      <c r="F86" s="94">
        <f t="shared" si="23"/>
        <v>0</v>
      </c>
      <c r="G86" s="94">
        <f t="shared" si="23"/>
        <v>0</v>
      </c>
      <c r="H86" s="95">
        <f t="shared" si="23"/>
        <v>0</v>
      </c>
      <c r="I86" s="96">
        <f t="shared" si="23"/>
        <v>0</v>
      </c>
      <c r="J86" s="94">
        <f t="shared" si="23"/>
        <v>0</v>
      </c>
      <c r="K86" s="94">
        <f t="shared" si="23"/>
        <v>100</v>
      </c>
      <c r="L86" s="94">
        <f t="shared" si="23"/>
        <v>0</v>
      </c>
      <c r="M86" s="95">
        <f t="shared" si="23"/>
        <v>0</v>
      </c>
      <c r="N86" s="96">
        <f t="shared" si="23"/>
        <v>0</v>
      </c>
      <c r="O86" s="94">
        <f t="shared" si="23"/>
        <v>0</v>
      </c>
      <c r="P86" s="94">
        <f t="shared" si="23"/>
        <v>0</v>
      </c>
      <c r="Q86" s="94">
        <f t="shared" si="23"/>
        <v>0</v>
      </c>
      <c r="R86" s="95">
        <f t="shared" si="23"/>
        <v>0</v>
      </c>
      <c r="S86" s="94">
        <f t="shared" si="23"/>
        <v>0</v>
      </c>
      <c r="T86" s="1"/>
      <c r="U86" s="1"/>
      <c r="V86" s="1"/>
      <c r="W86" s="1"/>
      <c r="X86" s="1"/>
      <c r="Y86" s="1"/>
      <c r="Z86" s="1"/>
      <c r="AA86" s="1"/>
      <c r="AB86" s="1"/>
      <c r="AC86" s="1"/>
      <c r="AD86" s="1"/>
      <c r="AE86" s="1"/>
      <c r="AF86" s="1"/>
      <c r="AG86" s="1"/>
      <c r="AH86" s="1"/>
      <c r="AI86" s="1"/>
      <c r="AJ86" s="1"/>
      <c r="AK86" s="1"/>
      <c r="AL86" s="1"/>
    </row>
    <row r="87" spans="1:38" hidden="1" outlineLevel="1" x14ac:dyDescent="0.25">
      <c r="A87" s="17"/>
      <c r="B87" s="97"/>
      <c r="C87" s="19"/>
      <c r="D87" s="22"/>
      <c r="E87" s="22"/>
      <c r="F87" s="22"/>
      <c r="G87" s="22"/>
      <c r="H87" s="45"/>
      <c r="I87" s="50"/>
      <c r="J87" s="22"/>
      <c r="K87" s="22"/>
      <c r="L87" s="22"/>
      <c r="M87" s="45"/>
      <c r="N87" s="50"/>
      <c r="O87" s="22"/>
      <c r="P87" s="22"/>
      <c r="Q87" s="22"/>
      <c r="R87" s="45"/>
      <c r="S87" s="22"/>
      <c r="T87" s="1"/>
      <c r="U87" s="1"/>
      <c r="V87" s="1"/>
      <c r="W87" s="1"/>
      <c r="X87" s="1"/>
      <c r="Y87" s="1"/>
      <c r="Z87" s="1"/>
      <c r="AA87" s="1"/>
      <c r="AB87" s="1"/>
      <c r="AC87" s="1"/>
      <c r="AD87" s="1"/>
      <c r="AE87" s="1"/>
      <c r="AF87" s="1"/>
      <c r="AG87" s="1"/>
      <c r="AH87" s="1"/>
      <c r="AI87" s="1"/>
      <c r="AJ87" s="1"/>
      <c r="AK87" s="1"/>
      <c r="AL87" s="1"/>
    </row>
    <row r="88" spans="1:38" hidden="1" outlineLevel="1" x14ac:dyDescent="0.25">
      <c r="A88" s="17"/>
      <c r="B88" s="17" t="s">
        <v>115</v>
      </c>
      <c r="C88" s="19"/>
      <c r="D88" s="62"/>
      <c r="E88" s="62"/>
      <c r="F88" s="62"/>
      <c r="G88" s="62"/>
      <c r="H88" s="63"/>
      <c r="I88" s="62"/>
      <c r="J88" s="62"/>
      <c r="K88" s="62"/>
      <c r="L88" s="62"/>
      <c r="M88" s="63"/>
      <c r="N88" s="62"/>
      <c r="O88" s="62"/>
      <c r="P88" s="62"/>
      <c r="Q88" s="62"/>
      <c r="R88" s="63"/>
      <c r="S88" s="62"/>
      <c r="T88" s="1"/>
      <c r="U88" s="1"/>
      <c r="V88" s="1"/>
      <c r="W88" s="1"/>
      <c r="X88" s="1"/>
      <c r="Y88" s="1"/>
      <c r="Z88" s="1"/>
      <c r="AA88" s="1"/>
      <c r="AB88" s="1"/>
      <c r="AC88" s="1"/>
      <c r="AD88" s="1"/>
      <c r="AE88" s="1"/>
      <c r="AF88" s="1"/>
      <c r="AG88" s="1"/>
      <c r="AH88" s="1"/>
      <c r="AI88" s="1"/>
      <c r="AJ88" s="1"/>
      <c r="AK88" s="1"/>
      <c r="AL88" s="1"/>
    </row>
    <row r="89" spans="1:38" ht="12.95" hidden="1" customHeight="1" outlineLevel="1" x14ac:dyDescent="0.25">
      <c r="A89" s="17"/>
      <c r="B89" s="19" t="s">
        <v>116</v>
      </c>
      <c r="C89" s="19"/>
      <c r="D89" s="73">
        <f t="shared" ref="D89:S89" si="24">D11+D11/$D$4</f>
        <v>0</v>
      </c>
      <c r="E89" s="73">
        <f t="shared" si="24"/>
        <v>0</v>
      </c>
      <c r="F89" s="73">
        <f t="shared" si="24"/>
        <v>0</v>
      </c>
      <c r="G89" s="73">
        <f t="shared" si="24"/>
        <v>0</v>
      </c>
      <c r="H89" s="176">
        <f t="shared" si="24"/>
        <v>0</v>
      </c>
      <c r="I89" s="73">
        <f t="shared" si="24"/>
        <v>0</v>
      </c>
      <c r="J89" s="73">
        <f t="shared" si="24"/>
        <v>0</v>
      </c>
      <c r="K89" s="73">
        <f t="shared" si="24"/>
        <v>0</v>
      </c>
      <c r="L89" s="73">
        <f t="shared" si="24"/>
        <v>0</v>
      </c>
      <c r="M89" s="176">
        <f t="shared" si="24"/>
        <v>0</v>
      </c>
      <c r="N89" s="73">
        <f t="shared" si="24"/>
        <v>0</v>
      </c>
      <c r="O89" s="73">
        <f t="shared" si="24"/>
        <v>0</v>
      </c>
      <c r="P89" s="73">
        <f t="shared" si="24"/>
        <v>0</v>
      </c>
      <c r="Q89" s="73">
        <f t="shared" si="24"/>
        <v>0</v>
      </c>
      <c r="R89" s="176">
        <f t="shared" si="24"/>
        <v>0</v>
      </c>
      <c r="S89" s="73">
        <f t="shared" si="24"/>
        <v>0</v>
      </c>
      <c r="T89" s="1"/>
      <c r="U89" s="1"/>
      <c r="V89" s="1"/>
      <c r="W89" s="1"/>
      <c r="X89" s="1"/>
      <c r="Y89" s="1"/>
      <c r="Z89" s="1"/>
      <c r="AA89" s="1"/>
      <c r="AB89" s="1"/>
      <c r="AC89" s="1"/>
      <c r="AD89" s="1"/>
      <c r="AE89" s="1"/>
      <c r="AF89" s="1"/>
      <c r="AG89" s="1"/>
      <c r="AH89" s="1"/>
      <c r="AI89" s="1"/>
      <c r="AJ89" s="1"/>
      <c r="AK89" s="1"/>
      <c r="AL89" s="1"/>
    </row>
    <row r="90" spans="1:38" ht="12.95" hidden="1" customHeight="1" outlineLevel="1" x14ac:dyDescent="0.25">
      <c r="A90" s="17"/>
      <c r="B90" s="19" t="s">
        <v>117</v>
      </c>
      <c r="C90" s="19"/>
      <c r="D90" s="177">
        <f t="shared" ref="D90:S90" si="25">D12</f>
        <v>0</v>
      </c>
      <c r="E90" s="177">
        <f t="shared" si="25"/>
        <v>-100</v>
      </c>
      <c r="F90" s="177">
        <f t="shared" si="25"/>
        <v>0</v>
      </c>
      <c r="G90" s="177">
        <f t="shared" si="25"/>
        <v>0</v>
      </c>
      <c r="H90" s="178">
        <f t="shared" si="25"/>
        <v>0</v>
      </c>
      <c r="I90" s="177">
        <f t="shared" si="25"/>
        <v>0</v>
      </c>
      <c r="J90" s="177">
        <f t="shared" si="25"/>
        <v>0</v>
      </c>
      <c r="K90" s="177">
        <f t="shared" si="25"/>
        <v>0</v>
      </c>
      <c r="L90" s="177">
        <f t="shared" si="25"/>
        <v>0</v>
      </c>
      <c r="M90" s="178">
        <f t="shared" si="25"/>
        <v>0</v>
      </c>
      <c r="N90" s="177">
        <f t="shared" si="25"/>
        <v>0</v>
      </c>
      <c r="O90" s="177">
        <f t="shared" si="25"/>
        <v>0</v>
      </c>
      <c r="P90" s="177">
        <f t="shared" si="25"/>
        <v>0</v>
      </c>
      <c r="Q90" s="177">
        <f t="shared" si="25"/>
        <v>0</v>
      </c>
      <c r="R90" s="178">
        <f t="shared" si="25"/>
        <v>0</v>
      </c>
      <c r="S90" s="177">
        <f t="shared" si="25"/>
        <v>0</v>
      </c>
      <c r="T90" s="1"/>
      <c r="U90" s="1"/>
      <c r="V90" s="1"/>
      <c r="W90" s="1"/>
      <c r="X90" s="1"/>
      <c r="Y90" s="1"/>
      <c r="Z90" s="1"/>
      <c r="AA90" s="1"/>
      <c r="AB90" s="1"/>
      <c r="AC90" s="1"/>
      <c r="AD90" s="1"/>
      <c r="AE90" s="1"/>
      <c r="AF90" s="1"/>
      <c r="AG90" s="1"/>
      <c r="AH90" s="1"/>
      <c r="AI90" s="1"/>
      <c r="AJ90" s="1"/>
      <c r="AK90" s="1"/>
      <c r="AL90" s="1"/>
    </row>
    <row r="91" spans="1:38" ht="12.95" hidden="1" customHeight="1" outlineLevel="1" x14ac:dyDescent="0.25">
      <c r="A91" s="17"/>
      <c r="B91" s="19" t="s">
        <v>118</v>
      </c>
      <c r="C91" s="19"/>
      <c r="D91" s="23">
        <f>SUM(D89:D90)</f>
        <v>0</v>
      </c>
      <c r="E91" s="23">
        <f t="shared" ref="E91:S91" si="26">SUM(E89:E90)</f>
        <v>-100</v>
      </c>
      <c r="F91" s="23">
        <f t="shared" si="26"/>
        <v>0</v>
      </c>
      <c r="G91" s="23">
        <f t="shared" si="26"/>
        <v>0</v>
      </c>
      <c r="H91" s="38">
        <f t="shared" si="26"/>
        <v>0</v>
      </c>
      <c r="I91" s="23">
        <f t="shared" si="26"/>
        <v>0</v>
      </c>
      <c r="J91" s="23">
        <f t="shared" si="26"/>
        <v>0</v>
      </c>
      <c r="K91" s="23">
        <f t="shared" si="26"/>
        <v>0</v>
      </c>
      <c r="L91" s="23">
        <f t="shared" si="26"/>
        <v>0</v>
      </c>
      <c r="M91" s="38">
        <f t="shared" si="26"/>
        <v>0</v>
      </c>
      <c r="N91" s="23">
        <f t="shared" si="26"/>
        <v>0</v>
      </c>
      <c r="O91" s="23">
        <f t="shared" si="26"/>
        <v>0</v>
      </c>
      <c r="P91" s="23">
        <f t="shared" si="26"/>
        <v>0</v>
      </c>
      <c r="Q91" s="23">
        <f t="shared" si="26"/>
        <v>0</v>
      </c>
      <c r="R91" s="38">
        <f t="shared" si="26"/>
        <v>0</v>
      </c>
      <c r="S91" s="23">
        <f t="shared" si="26"/>
        <v>0</v>
      </c>
      <c r="T91" s="1"/>
      <c r="U91" s="1"/>
      <c r="V91" s="1"/>
      <c r="W91" s="1"/>
      <c r="X91" s="1"/>
      <c r="Y91" s="1"/>
      <c r="Z91" s="1"/>
      <c r="AA91" s="1"/>
      <c r="AB91" s="1"/>
      <c r="AC91" s="1"/>
      <c r="AD91" s="1"/>
      <c r="AE91" s="1"/>
      <c r="AF91" s="1"/>
      <c r="AG91" s="1"/>
      <c r="AH91" s="1"/>
      <c r="AI91" s="1"/>
      <c r="AJ91" s="1"/>
      <c r="AK91" s="1"/>
      <c r="AL91" s="1"/>
    </row>
    <row r="92" spans="1:38" ht="12.95" hidden="1" customHeight="1" outlineLevel="1" x14ac:dyDescent="0.25">
      <c r="A92" s="17"/>
      <c r="B92" s="19"/>
      <c r="C92" s="19"/>
      <c r="D92" s="62"/>
      <c r="E92" s="62"/>
      <c r="F92" s="62"/>
      <c r="G92" s="62"/>
      <c r="H92" s="63"/>
      <c r="I92" s="62"/>
      <c r="J92" s="62"/>
      <c r="K92" s="62"/>
      <c r="L92" s="62"/>
      <c r="M92" s="63"/>
      <c r="N92" s="62"/>
      <c r="O92" s="62"/>
      <c r="P92" s="62"/>
      <c r="Q92" s="62"/>
      <c r="R92" s="176"/>
      <c r="S92" s="62"/>
      <c r="T92" s="1"/>
      <c r="U92" s="1"/>
      <c r="V92" s="1"/>
      <c r="W92" s="1"/>
      <c r="X92" s="1"/>
      <c r="Y92" s="1"/>
      <c r="Z92" s="1"/>
      <c r="AA92" s="1"/>
      <c r="AB92" s="1"/>
      <c r="AC92" s="1"/>
      <c r="AD92" s="1"/>
      <c r="AE92" s="1"/>
      <c r="AF92" s="1"/>
      <c r="AG92" s="1"/>
      <c r="AH92" s="1"/>
      <c r="AI92" s="1"/>
      <c r="AJ92" s="1"/>
      <c r="AK92" s="1"/>
      <c r="AL92" s="1"/>
    </row>
    <row r="93" spans="1:38" collapsed="1" x14ac:dyDescent="0.25">
      <c r="A93" s="18" t="s">
        <v>119</v>
      </c>
      <c r="B93" s="17"/>
      <c r="C93" s="17"/>
      <c r="D93" s="25"/>
      <c r="E93" s="25"/>
      <c r="F93" s="25"/>
      <c r="G93" s="25"/>
      <c r="H93" s="38"/>
      <c r="I93" s="25"/>
      <c r="J93" s="25"/>
      <c r="K93" s="25"/>
      <c r="L93" s="25"/>
      <c r="M93" s="38"/>
      <c r="N93" s="25"/>
      <c r="O93" s="25"/>
      <c r="P93" s="25"/>
      <c r="Q93" s="25"/>
      <c r="R93" s="38"/>
      <c r="S93" s="25"/>
      <c r="T93" s="1"/>
      <c r="U93" s="1"/>
      <c r="V93" s="1"/>
      <c r="W93" s="1"/>
      <c r="X93" s="1"/>
      <c r="Y93" s="1"/>
      <c r="Z93" s="1"/>
      <c r="AA93" s="1"/>
      <c r="AB93" s="1"/>
      <c r="AC93" s="1"/>
      <c r="AD93" s="1"/>
      <c r="AE93" s="1"/>
      <c r="AF93" s="1"/>
      <c r="AG93" s="1"/>
      <c r="AH93" s="1"/>
      <c r="AI93" s="1"/>
      <c r="AJ93" s="1"/>
      <c r="AK93" s="1"/>
      <c r="AL93" s="1"/>
    </row>
    <row r="94" spans="1:38" x14ac:dyDescent="0.25">
      <c r="A94" s="23"/>
      <c r="B94" s="24" t="s">
        <v>120</v>
      </c>
      <c r="C94" s="24"/>
      <c r="D94" s="23">
        <f t="shared" ref="D94:S94" si="27">D44-D53</f>
        <v>0</v>
      </c>
      <c r="E94" s="23">
        <f t="shared" si="27"/>
        <v>-100</v>
      </c>
      <c r="F94" s="23">
        <f t="shared" si="27"/>
        <v>0</v>
      </c>
      <c r="G94" s="23">
        <f t="shared" si="27"/>
        <v>0</v>
      </c>
      <c r="H94" s="38">
        <f t="shared" si="27"/>
        <v>0</v>
      </c>
      <c r="I94" s="70">
        <f t="shared" si="27"/>
        <v>0</v>
      </c>
      <c r="J94" s="71">
        <f t="shared" si="27"/>
        <v>0</v>
      </c>
      <c r="K94" s="71">
        <f t="shared" si="27"/>
        <v>0</v>
      </c>
      <c r="L94" s="71">
        <f t="shared" si="27"/>
        <v>0</v>
      </c>
      <c r="M94" s="72">
        <f t="shared" si="27"/>
        <v>0</v>
      </c>
      <c r="N94" s="70">
        <f t="shared" si="27"/>
        <v>0</v>
      </c>
      <c r="O94" s="71">
        <f t="shared" si="27"/>
        <v>0</v>
      </c>
      <c r="P94" s="71">
        <f t="shared" si="27"/>
        <v>0</v>
      </c>
      <c r="Q94" s="71">
        <f t="shared" si="27"/>
        <v>0</v>
      </c>
      <c r="R94" s="72">
        <f t="shared" si="27"/>
        <v>0</v>
      </c>
      <c r="S94" s="71">
        <f t="shared" si="27"/>
        <v>0</v>
      </c>
      <c r="T94" s="1"/>
      <c r="U94" s="1"/>
      <c r="V94" s="1"/>
      <c r="W94" s="1"/>
      <c r="X94" s="1"/>
      <c r="Y94" s="1"/>
      <c r="Z94" s="1"/>
      <c r="AA94" s="1"/>
      <c r="AB94" s="1"/>
      <c r="AC94" s="1"/>
      <c r="AD94" s="1"/>
      <c r="AE94" s="1"/>
      <c r="AF94" s="1"/>
      <c r="AG94" s="1"/>
      <c r="AH94" s="1"/>
      <c r="AI94" s="1"/>
      <c r="AJ94" s="1"/>
      <c r="AK94" s="1"/>
      <c r="AL94" s="1"/>
    </row>
    <row r="95" spans="1:38" x14ac:dyDescent="0.25">
      <c r="A95" s="23"/>
      <c r="B95" s="156" t="s">
        <v>121</v>
      </c>
      <c r="C95" s="24"/>
      <c r="D95" s="23">
        <f>D48-D57-D86</f>
        <v>0</v>
      </c>
      <c r="E95" s="23">
        <f t="shared" ref="E95:S95" si="28">E48-E57-E86</f>
        <v>0</v>
      </c>
      <c r="F95" s="23">
        <f t="shared" si="28"/>
        <v>0</v>
      </c>
      <c r="G95" s="23">
        <f t="shared" si="28"/>
        <v>0</v>
      </c>
      <c r="H95" s="38">
        <f t="shared" si="28"/>
        <v>0</v>
      </c>
      <c r="I95" s="23">
        <f t="shared" si="28"/>
        <v>0</v>
      </c>
      <c r="J95" s="23">
        <f t="shared" si="28"/>
        <v>0</v>
      </c>
      <c r="K95" s="23">
        <f t="shared" si="28"/>
        <v>-100</v>
      </c>
      <c r="L95" s="23">
        <f t="shared" si="28"/>
        <v>0</v>
      </c>
      <c r="M95" s="72">
        <f t="shared" si="28"/>
        <v>0</v>
      </c>
      <c r="N95" s="23">
        <f t="shared" si="28"/>
        <v>0</v>
      </c>
      <c r="O95" s="23">
        <f t="shared" si="28"/>
        <v>0</v>
      </c>
      <c r="P95" s="23">
        <f t="shared" si="28"/>
        <v>0</v>
      </c>
      <c r="Q95" s="23">
        <f t="shared" si="28"/>
        <v>0</v>
      </c>
      <c r="R95" s="72">
        <f t="shared" si="28"/>
        <v>0</v>
      </c>
      <c r="S95" s="23">
        <f t="shared" si="28"/>
        <v>0</v>
      </c>
      <c r="T95" s="1"/>
      <c r="U95" s="1"/>
      <c r="V95" s="1"/>
      <c r="W95" s="1"/>
      <c r="X95" s="1"/>
      <c r="Y95" s="1"/>
      <c r="Z95" s="1"/>
      <c r="AA95" s="1"/>
      <c r="AB95" s="1"/>
      <c r="AC95" s="1"/>
      <c r="AD95" s="1"/>
      <c r="AE95" s="1"/>
      <c r="AF95" s="1"/>
      <c r="AG95" s="1"/>
      <c r="AH95" s="1"/>
      <c r="AI95" s="1"/>
      <c r="AJ95" s="1"/>
      <c r="AK95" s="1"/>
      <c r="AL95" s="1"/>
    </row>
    <row r="96" spans="1:38" x14ac:dyDescent="0.25">
      <c r="A96" s="23"/>
      <c r="B96" s="156" t="s">
        <v>122</v>
      </c>
      <c r="C96" s="24"/>
      <c r="D96" s="75">
        <f>D94-D95</f>
        <v>0</v>
      </c>
      <c r="E96" s="75">
        <f>E94-E95</f>
        <v>-100</v>
      </c>
      <c r="F96" s="75">
        <f t="shared" ref="F96:S96" si="29">F94-F95</f>
        <v>0</v>
      </c>
      <c r="G96" s="75">
        <f t="shared" si="29"/>
        <v>0</v>
      </c>
      <c r="H96" s="76">
        <f t="shared" si="29"/>
        <v>0</v>
      </c>
      <c r="I96" s="77">
        <f t="shared" si="29"/>
        <v>0</v>
      </c>
      <c r="J96" s="78">
        <f t="shared" si="29"/>
        <v>0</v>
      </c>
      <c r="K96" s="78">
        <f t="shared" si="29"/>
        <v>100</v>
      </c>
      <c r="L96" s="78">
        <f t="shared" si="29"/>
        <v>0</v>
      </c>
      <c r="M96" s="76">
        <f t="shared" si="29"/>
        <v>0</v>
      </c>
      <c r="N96" s="77">
        <f t="shared" si="29"/>
        <v>0</v>
      </c>
      <c r="O96" s="78">
        <f t="shared" si="29"/>
        <v>0</v>
      </c>
      <c r="P96" s="78">
        <f t="shared" si="29"/>
        <v>0</v>
      </c>
      <c r="Q96" s="78">
        <f t="shared" si="29"/>
        <v>0</v>
      </c>
      <c r="R96" s="79">
        <f t="shared" si="29"/>
        <v>0</v>
      </c>
      <c r="S96" s="78">
        <f t="shared" si="29"/>
        <v>0</v>
      </c>
      <c r="T96" s="1"/>
      <c r="U96" s="1"/>
      <c r="V96" s="1"/>
      <c r="W96" s="1"/>
      <c r="X96" s="1"/>
      <c r="Y96" s="1"/>
      <c r="Z96" s="1"/>
      <c r="AA96" s="1"/>
      <c r="AB96" s="1"/>
      <c r="AC96" s="1"/>
      <c r="AD96" s="1"/>
      <c r="AE96" s="1"/>
      <c r="AF96" s="1"/>
      <c r="AG96" s="1"/>
      <c r="AH96" s="1"/>
      <c r="AI96" s="1"/>
      <c r="AJ96" s="1"/>
      <c r="AK96" s="1"/>
      <c r="AL96" s="1"/>
    </row>
    <row r="97" spans="1:38" x14ac:dyDescent="0.25">
      <c r="A97" s="1"/>
      <c r="B97" s="1"/>
      <c r="C97" s="1"/>
      <c r="D97" s="73"/>
      <c r="E97" s="73"/>
      <c r="F97" s="73"/>
      <c r="G97" s="73"/>
      <c r="H97" s="73"/>
      <c r="I97" s="74"/>
      <c r="J97" s="74"/>
      <c r="K97" s="74"/>
      <c r="L97" s="74"/>
      <c r="M97" s="73"/>
      <c r="N97" s="74"/>
      <c r="O97" s="74"/>
      <c r="P97" s="74"/>
      <c r="Q97" s="74"/>
      <c r="R97" s="74"/>
      <c r="S97" s="74"/>
      <c r="T97" s="1"/>
      <c r="U97" s="1"/>
      <c r="V97" s="1"/>
      <c r="W97" s="1"/>
      <c r="X97" s="1"/>
      <c r="Y97" s="1"/>
      <c r="Z97" s="1"/>
      <c r="AA97" s="1"/>
      <c r="AB97" s="1"/>
      <c r="AC97" s="1"/>
      <c r="AD97" s="1"/>
      <c r="AE97" s="1"/>
      <c r="AF97" s="1"/>
      <c r="AG97" s="1"/>
      <c r="AH97" s="1"/>
      <c r="AI97" s="1"/>
      <c r="AJ97" s="1"/>
      <c r="AK97" s="1"/>
      <c r="AL97" s="1"/>
    </row>
    <row r="98" spans="1:38" x14ac:dyDescent="0.25">
      <c r="A98" s="81" t="s">
        <v>123</v>
      </c>
      <c r="B98" s="5">
        <f>SUMPRODUCT(D91:S91,D6:S6)</f>
        <v>-95.629721717509796</v>
      </c>
      <c r="C98" s="1"/>
      <c r="D98" s="73"/>
      <c r="E98" s="73"/>
      <c r="F98" s="73"/>
      <c r="G98" s="73"/>
      <c r="H98" s="73"/>
      <c r="I98" s="74"/>
      <c r="J98" s="74"/>
      <c r="K98" s="74"/>
      <c r="L98" s="74"/>
      <c r="M98" s="73"/>
      <c r="N98" s="74"/>
      <c r="O98" s="74"/>
      <c r="P98" s="74"/>
      <c r="Q98" s="74"/>
      <c r="R98" s="74"/>
      <c r="S98" s="74"/>
      <c r="T98" s="1"/>
      <c r="U98" s="1"/>
      <c r="V98" s="1"/>
      <c r="W98" s="1"/>
      <c r="X98" s="1"/>
      <c r="Y98" s="1"/>
      <c r="Z98" s="1"/>
      <c r="AA98" s="1"/>
      <c r="AB98" s="1"/>
      <c r="AC98" s="1"/>
      <c r="AD98" s="1"/>
      <c r="AE98" s="1"/>
      <c r="AF98" s="1"/>
      <c r="AG98" s="1"/>
      <c r="AH98" s="1"/>
      <c r="AI98" s="1"/>
      <c r="AJ98" s="1"/>
      <c r="AK98" s="1"/>
      <c r="AL98" s="1"/>
    </row>
    <row r="99" spans="1:38" x14ac:dyDescent="0.25">
      <c r="A99" s="81" t="s">
        <v>124</v>
      </c>
      <c r="B99" s="5">
        <f>SUMPRODUCT(D96:S96,D6:S6)</f>
        <v>-22.490515288786241</v>
      </c>
      <c r="C99" s="1"/>
      <c r="D99" s="7"/>
      <c r="E99" s="25"/>
      <c r="F99" s="25"/>
      <c r="G99" s="25"/>
      <c r="H99" s="25"/>
      <c r="I99" s="25" t="s">
        <v>67</v>
      </c>
      <c r="J99" s="25"/>
      <c r="K99" s="25"/>
      <c r="L99" s="25"/>
      <c r="M99" s="25"/>
      <c r="N99" s="25"/>
      <c r="O99" s="25"/>
      <c r="P99" s="25"/>
      <c r="Q99" s="25"/>
      <c r="R99" s="25"/>
      <c r="S99" s="25"/>
      <c r="T99" s="1"/>
      <c r="U99" s="1"/>
      <c r="V99" s="1"/>
      <c r="W99" s="1"/>
      <c r="X99" s="1"/>
      <c r="Y99" s="1"/>
      <c r="Z99" s="1"/>
      <c r="AA99" s="1"/>
      <c r="AB99" s="1"/>
      <c r="AC99" s="1"/>
      <c r="AD99" s="1"/>
      <c r="AE99" s="1"/>
      <c r="AF99" s="1"/>
      <c r="AG99" s="1"/>
      <c r="AH99" s="1"/>
      <c r="AI99" s="1"/>
      <c r="AJ99" s="1"/>
      <c r="AK99" s="1"/>
      <c r="AL99" s="1"/>
    </row>
    <row r="100" spans="1:38" x14ac:dyDescent="0.25">
      <c r="A100" s="81" t="s">
        <v>125</v>
      </c>
      <c r="B100" s="84">
        <f>B99/B98</f>
        <v>0.23518331837483775</v>
      </c>
      <c r="C100" s="1"/>
      <c r="D100" s="7"/>
      <c r="E100" s="25"/>
      <c r="F100" s="25"/>
      <c r="G100" s="25"/>
      <c r="H100" s="25"/>
      <c r="I100" s="25"/>
      <c r="J100" s="25"/>
      <c r="K100" s="25"/>
      <c r="L100" s="25"/>
      <c r="M100" s="25"/>
      <c r="N100" s="25"/>
      <c r="O100" s="25"/>
      <c r="P100" s="25"/>
      <c r="Q100" s="25"/>
      <c r="R100" s="25"/>
      <c r="S100" s="25"/>
      <c r="T100" s="1"/>
      <c r="U100" s="1"/>
      <c r="V100" s="1"/>
      <c r="W100" s="1"/>
      <c r="X100" s="1"/>
      <c r="Y100" s="1"/>
      <c r="Z100" s="1"/>
      <c r="AA100" s="1"/>
      <c r="AB100" s="1"/>
      <c r="AC100" s="1"/>
      <c r="AD100" s="1"/>
      <c r="AE100" s="1"/>
      <c r="AF100" s="1"/>
      <c r="AG100" s="1"/>
      <c r="AH100" s="1"/>
      <c r="AI100" s="1"/>
      <c r="AJ100" s="1"/>
      <c r="AK100" s="1"/>
      <c r="AL100" s="1"/>
    </row>
    <row r="101" spans="1:38" x14ac:dyDescent="0.25">
      <c r="A101" s="83"/>
      <c r="B101" s="83"/>
      <c r="C101" s="1"/>
      <c r="D101" s="7"/>
      <c r="E101" s="25"/>
      <c r="F101" s="25"/>
      <c r="G101" s="25"/>
      <c r="H101" s="25"/>
      <c r="I101" s="25"/>
      <c r="J101" s="25"/>
      <c r="K101" s="25"/>
      <c r="L101" s="25"/>
      <c r="M101" s="25"/>
      <c r="N101" s="25"/>
      <c r="O101" s="25"/>
      <c r="P101" s="25"/>
      <c r="Q101" s="25"/>
      <c r="R101" s="25"/>
      <c r="S101" s="25"/>
      <c r="T101" s="1"/>
      <c r="U101" s="1"/>
      <c r="V101" s="1"/>
      <c r="W101" s="1"/>
      <c r="X101" s="1"/>
      <c r="Y101" s="1"/>
      <c r="Z101" s="1"/>
      <c r="AA101" s="1"/>
      <c r="AB101" s="1"/>
      <c r="AC101" s="1"/>
      <c r="AD101" s="1"/>
      <c r="AE101" s="1"/>
      <c r="AF101" s="1"/>
      <c r="AG101" s="1"/>
      <c r="AH101" s="1"/>
      <c r="AI101" s="1"/>
      <c r="AJ101" s="1"/>
      <c r="AK101" s="1"/>
      <c r="AL101" s="1"/>
    </row>
    <row r="102" spans="1:38" x14ac:dyDescent="0.25">
      <c r="A102" s="3" t="s">
        <v>54</v>
      </c>
      <c r="B102" s="80"/>
      <c r="C102" s="1"/>
      <c r="D102" s="25"/>
      <c r="E102" s="25"/>
      <c r="F102" s="25"/>
      <c r="G102" s="25"/>
      <c r="H102" s="25"/>
      <c r="I102" s="25"/>
      <c r="J102" s="25"/>
      <c r="K102" s="25"/>
      <c r="L102" s="25"/>
      <c r="M102" s="25"/>
      <c r="N102" s="25"/>
      <c r="O102" s="25"/>
      <c r="P102" s="25"/>
      <c r="Q102" s="25"/>
      <c r="R102" s="25"/>
      <c r="S102" s="25"/>
      <c r="T102" s="1"/>
      <c r="U102" s="1"/>
      <c r="V102" s="1"/>
      <c r="W102" s="1"/>
      <c r="X102" s="1"/>
      <c r="Y102" s="1"/>
      <c r="Z102" s="1"/>
      <c r="AA102" s="1"/>
      <c r="AB102" s="1"/>
      <c r="AC102" s="1"/>
      <c r="AD102" s="1"/>
      <c r="AE102" s="1"/>
      <c r="AF102" s="1"/>
      <c r="AG102" s="1"/>
      <c r="AH102" s="1"/>
      <c r="AI102" s="1"/>
      <c r="AJ102" s="1"/>
      <c r="AK102" s="1"/>
      <c r="AL102" s="1"/>
    </row>
    <row r="103" spans="1:38" x14ac:dyDescent="0.25">
      <c r="A103" s="3"/>
      <c r="B103" s="80"/>
      <c r="C103" s="1"/>
      <c r="D103" s="25"/>
      <c r="E103" s="25"/>
      <c r="F103" s="25"/>
      <c r="G103" s="25"/>
      <c r="H103" s="25"/>
      <c r="I103" s="25"/>
      <c r="J103" s="25"/>
      <c r="K103" s="25"/>
      <c r="L103" s="25"/>
      <c r="M103" s="25"/>
      <c r="N103" s="25"/>
      <c r="O103" s="25"/>
      <c r="P103" s="25"/>
      <c r="Q103" s="25"/>
      <c r="R103" s="25"/>
      <c r="S103" s="25"/>
      <c r="T103" s="1"/>
      <c r="U103" s="1"/>
      <c r="V103" s="1"/>
      <c r="W103" s="1"/>
      <c r="X103" s="1"/>
      <c r="Y103" s="1"/>
      <c r="Z103" s="1"/>
      <c r="AA103" s="1"/>
      <c r="AB103" s="1"/>
      <c r="AC103" s="1"/>
      <c r="AD103" s="1"/>
      <c r="AE103" s="1"/>
      <c r="AF103" s="1"/>
      <c r="AG103" s="1"/>
      <c r="AH103" s="1"/>
      <c r="AI103" s="1"/>
      <c r="AJ103" s="1"/>
      <c r="AK103" s="1"/>
      <c r="AL103" s="1"/>
    </row>
    <row r="104" spans="1:38" x14ac:dyDescent="0.25">
      <c r="A104" s="105" t="s">
        <v>126</v>
      </c>
      <c r="B104" s="106">
        <v>0.23499999999999999</v>
      </c>
      <c r="D104" s="107" t="s">
        <v>30</v>
      </c>
      <c r="E104" s="108" t="s">
        <v>31</v>
      </c>
      <c r="F104" s="108" t="s">
        <v>32</v>
      </c>
      <c r="G104" s="108" t="s">
        <v>33</v>
      </c>
      <c r="H104" s="109" t="s">
        <v>34</v>
      </c>
      <c r="I104" s="82" t="s">
        <v>67</v>
      </c>
      <c r="J104" s="82"/>
      <c r="K104" s="82"/>
      <c r="L104" s="82"/>
      <c r="M104" s="82"/>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25">
      <c r="A105" s="105" t="s">
        <v>127</v>
      </c>
      <c r="B105" s="110">
        <v>4.5699999999999998E-2</v>
      </c>
      <c r="D105" s="111">
        <v>2021</v>
      </c>
      <c r="E105" s="112">
        <v>2022</v>
      </c>
      <c r="F105" s="112">
        <v>2023</v>
      </c>
      <c r="G105" s="112">
        <v>2024</v>
      </c>
      <c r="H105" s="113">
        <v>2025</v>
      </c>
      <c r="I105" s="6" t="s">
        <v>67</v>
      </c>
      <c r="J105" s="6"/>
      <c r="K105" s="6"/>
      <c r="L105" s="6"/>
      <c r="M105" s="6"/>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25">
      <c r="A106" s="105" t="s">
        <v>128</v>
      </c>
      <c r="B106" s="114"/>
      <c r="C106" s="115"/>
      <c r="D106" s="116">
        <v>-4.5</v>
      </c>
      <c r="E106" s="117">
        <v>-3.5</v>
      </c>
      <c r="F106" s="117">
        <v>-2.5</v>
      </c>
      <c r="G106" s="117">
        <v>-1.5</v>
      </c>
      <c r="H106" s="118">
        <v>-0.5</v>
      </c>
      <c r="I106" s="83"/>
      <c r="J106" s="83"/>
      <c r="K106" s="83"/>
      <c r="L106" s="83"/>
      <c r="M106" s="83"/>
      <c r="N106" s="83"/>
      <c r="O106" s="83"/>
      <c r="P106" s="83"/>
      <c r="Q106" s="83"/>
      <c r="R106" s="83"/>
      <c r="S106" s="83"/>
      <c r="T106" s="1"/>
      <c r="U106" s="1"/>
      <c r="V106" s="1"/>
      <c r="W106" s="1"/>
      <c r="X106" s="1"/>
      <c r="Y106" s="1"/>
      <c r="Z106" s="1"/>
      <c r="AA106" s="1"/>
      <c r="AB106" s="1"/>
      <c r="AC106" s="1"/>
      <c r="AD106" s="1"/>
      <c r="AE106" s="1"/>
      <c r="AF106" s="1"/>
      <c r="AG106" s="1"/>
      <c r="AH106" s="1"/>
      <c r="AI106" s="1"/>
      <c r="AJ106" s="1"/>
      <c r="AK106" s="1"/>
      <c r="AL106" s="1"/>
    </row>
    <row r="107" spans="1:38" x14ac:dyDescent="0.25">
      <c r="A107" s="119" t="s">
        <v>129</v>
      </c>
      <c r="B107" s="120"/>
      <c r="D107" s="121">
        <f>1/(1+$B$105)^D106</f>
        <v>1.2227339929176178</v>
      </c>
      <c r="E107" s="122">
        <f>1/(1+$B$105)^E106</f>
        <v>1.1692971147725137</v>
      </c>
      <c r="F107" s="122">
        <f t="shared" ref="F107:H107" si="30">1/(1+$B$105)^F106</f>
        <v>1.118195576907826</v>
      </c>
      <c r="G107" s="122">
        <f t="shared" si="30"/>
        <v>1.0693273184544572</v>
      </c>
      <c r="H107" s="123">
        <f t="shared" si="30"/>
        <v>1.0225947388873073</v>
      </c>
      <c r="I107" s="7"/>
      <c r="J107" s="7"/>
      <c r="K107" s="7"/>
      <c r="L107" s="7"/>
      <c r="M107" s="7"/>
      <c r="N107" s="7"/>
      <c r="O107" s="7"/>
      <c r="P107" s="7"/>
      <c r="Q107" s="7"/>
      <c r="R107" s="7"/>
      <c r="S107" s="7"/>
      <c r="T107" s="1"/>
      <c r="U107" s="1"/>
      <c r="V107" s="1"/>
      <c r="W107" s="1"/>
      <c r="X107" s="1"/>
      <c r="Y107" s="1"/>
      <c r="Z107" s="1"/>
      <c r="AA107" s="1"/>
      <c r="AB107" s="1"/>
      <c r="AC107" s="1"/>
      <c r="AD107" s="1"/>
      <c r="AE107" s="1"/>
      <c r="AF107" s="1"/>
      <c r="AG107" s="1"/>
      <c r="AH107" s="1"/>
      <c r="AI107" s="1"/>
      <c r="AJ107" s="1"/>
      <c r="AK107" s="1"/>
      <c r="AL107" s="1"/>
    </row>
    <row r="108" spans="1:38" x14ac:dyDescent="0.25">
      <c r="A108" s="119" t="s">
        <v>130</v>
      </c>
      <c r="B108" s="120"/>
      <c r="D108" s="124">
        <f>D15-D16</f>
        <v>0</v>
      </c>
      <c r="E108" s="125">
        <f>E15-E16</f>
        <v>-100</v>
      </c>
      <c r="F108" s="125">
        <f>F15-F16</f>
        <v>0</v>
      </c>
      <c r="G108" s="125">
        <f>G15-G16</f>
        <v>0</v>
      </c>
      <c r="H108" s="126">
        <f>H15-H16</f>
        <v>0</v>
      </c>
      <c r="I108" s="1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25">
      <c r="A109" s="119" t="s">
        <v>131</v>
      </c>
      <c r="B109" s="120"/>
      <c r="D109" s="124">
        <f>D108*D107</f>
        <v>0</v>
      </c>
      <c r="E109" s="125">
        <f>E108*E107</f>
        <v>-116.92971147725137</v>
      </c>
      <c r="F109" s="125">
        <f>F108*F107</f>
        <v>0</v>
      </c>
      <c r="G109" s="125">
        <f>G108*G107</f>
        <v>0</v>
      </c>
      <c r="H109" s="126">
        <f>H108*H107</f>
        <v>0</v>
      </c>
      <c r="I109" s="1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25">
      <c r="A110" s="119" t="s">
        <v>132</v>
      </c>
      <c r="B110" s="120"/>
      <c r="D110" s="127">
        <f>D109*$B$104</f>
        <v>0</v>
      </c>
      <c r="E110" s="128">
        <f>E109*$B$104</f>
        <v>-27.478482197154072</v>
      </c>
      <c r="F110" s="128">
        <f t="shared" ref="F110:H110" si="31">F109*$B$104</f>
        <v>0</v>
      </c>
      <c r="G110" s="128">
        <f t="shared" si="31"/>
        <v>0</v>
      </c>
      <c r="H110" s="129">
        <f t="shared" si="31"/>
        <v>0</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25">
      <c r="A111" s="119" t="s">
        <v>133</v>
      </c>
      <c r="B111" s="105">
        <f>SUM(D110:H110)</f>
        <v>-27.478482197154072</v>
      </c>
      <c r="D111" s="13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25">
      <c r="A112" s="119" t="s">
        <v>134</v>
      </c>
      <c r="B112" s="105">
        <f>B111*I6</f>
        <v>-21.976432841878122</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3872C-60EC-4BA9-B4C5-E742556EFC9A}">
  <sheetPr>
    <tabColor theme="4" tint="0.59999389629810485"/>
  </sheetPr>
  <dimension ref="A1:AL435"/>
  <sheetViews>
    <sheetView showGridLines="0" zoomScale="77" workbookViewId="0">
      <selection activeCell="A5" sqref="A5"/>
    </sheetView>
  </sheetViews>
  <sheetFormatPr defaultRowHeight="15" outlineLevelRow="1" x14ac:dyDescent="0.25"/>
  <cols>
    <col min="1" max="1" width="39.5703125" customWidth="1"/>
    <col min="2" max="2" width="53" customWidth="1"/>
    <col min="14" max="14" width="10.42578125" customWidth="1"/>
  </cols>
  <sheetData>
    <row r="1" spans="1:38" x14ac:dyDescent="0.25">
      <c r="A1" s="27" t="s">
        <v>29</v>
      </c>
      <c r="B1" s="28"/>
      <c r="C1" s="28"/>
      <c r="D1" s="28"/>
      <c r="E1" s="28"/>
      <c r="F1" s="28"/>
      <c r="G1" s="28"/>
      <c r="H1" s="28"/>
      <c r="I1" s="29"/>
      <c r="J1" s="29"/>
      <c r="K1" s="29"/>
      <c r="L1" s="29"/>
      <c r="M1" s="29"/>
      <c r="N1" s="30"/>
      <c r="O1" s="30"/>
      <c r="P1" s="30"/>
      <c r="Q1" s="30"/>
      <c r="R1" s="30"/>
      <c r="S1" s="30"/>
      <c r="T1" s="15"/>
      <c r="U1" s="15"/>
      <c r="V1" s="1"/>
      <c r="W1" s="1"/>
      <c r="X1" s="1"/>
      <c r="Y1" s="1"/>
      <c r="Z1" s="1"/>
      <c r="AA1" s="1"/>
      <c r="AB1" s="1"/>
      <c r="AC1" s="1"/>
      <c r="AD1" s="1"/>
      <c r="AE1" s="1"/>
      <c r="AF1" s="1"/>
      <c r="AG1" s="1"/>
      <c r="AH1" s="1"/>
      <c r="AI1" s="1"/>
      <c r="AJ1" s="1"/>
      <c r="AK1" s="1"/>
      <c r="AL1" s="1"/>
    </row>
    <row r="2" spans="1:38" ht="15.75" x14ac:dyDescent="0.25">
      <c r="A2" s="8"/>
      <c r="B2" s="2"/>
      <c r="C2" s="2"/>
      <c r="D2" s="2" t="s">
        <v>30</v>
      </c>
      <c r="E2" s="2" t="s">
        <v>31</v>
      </c>
      <c r="F2" s="2" t="s">
        <v>32</v>
      </c>
      <c r="G2" s="2" t="s">
        <v>33</v>
      </c>
      <c r="H2" s="2" t="s">
        <v>34</v>
      </c>
      <c r="I2" s="2" t="s">
        <v>35</v>
      </c>
      <c r="J2" s="2" t="s">
        <v>36</v>
      </c>
      <c r="K2" s="2" t="s">
        <v>37</v>
      </c>
      <c r="L2" s="2" t="s">
        <v>38</v>
      </c>
      <c r="M2" s="2" t="s">
        <v>39</v>
      </c>
      <c r="N2" s="2" t="s">
        <v>40</v>
      </c>
      <c r="O2" s="2" t="s">
        <v>41</v>
      </c>
      <c r="P2" s="2" t="s">
        <v>42</v>
      </c>
      <c r="Q2" s="2" t="s">
        <v>43</v>
      </c>
      <c r="R2" s="2" t="s">
        <v>44</v>
      </c>
      <c r="S2" s="2" t="s">
        <v>45</v>
      </c>
      <c r="T2" s="1"/>
      <c r="U2" s="1"/>
      <c r="V2" s="1"/>
      <c r="W2" s="1"/>
      <c r="X2" s="1"/>
      <c r="Y2" s="1"/>
      <c r="Z2" s="1"/>
      <c r="AA2" s="1"/>
      <c r="AB2" s="1"/>
      <c r="AC2" s="1"/>
      <c r="AD2" s="1"/>
      <c r="AE2" s="1"/>
      <c r="AF2" s="1"/>
      <c r="AG2" s="1"/>
      <c r="AH2" s="1"/>
      <c r="AI2" s="1"/>
      <c r="AJ2" s="1"/>
      <c r="AK2" s="1"/>
      <c r="AL2" s="1"/>
    </row>
    <row r="3" spans="1:38" x14ac:dyDescent="0.25">
      <c r="A3" s="2"/>
      <c r="B3" s="2"/>
      <c r="C3" s="2"/>
      <c r="D3" s="2">
        <v>2021</v>
      </c>
      <c r="E3" s="2">
        <v>2022</v>
      </c>
      <c r="F3" s="2">
        <v>2023</v>
      </c>
      <c r="G3" s="2">
        <v>2024</v>
      </c>
      <c r="H3" s="2">
        <v>2025</v>
      </c>
      <c r="I3" s="2">
        <v>2026</v>
      </c>
      <c r="J3" s="2">
        <v>2027</v>
      </c>
      <c r="K3" s="2">
        <v>2028</v>
      </c>
      <c r="L3" s="2">
        <v>2029</v>
      </c>
      <c r="M3" s="2">
        <v>2030</v>
      </c>
      <c r="N3" s="2">
        <v>2031</v>
      </c>
      <c r="O3" s="2">
        <v>2032</v>
      </c>
      <c r="P3" s="2">
        <v>2033</v>
      </c>
      <c r="Q3" s="2">
        <v>2034</v>
      </c>
      <c r="R3" s="2">
        <v>2035</v>
      </c>
      <c r="S3" s="2">
        <v>2036</v>
      </c>
      <c r="T3" s="1"/>
      <c r="U3" s="1"/>
      <c r="V3" s="1"/>
      <c r="W3" s="1"/>
      <c r="X3" s="1"/>
      <c r="Y3" s="1"/>
      <c r="Z3" s="1"/>
      <c r="AA3" s="1"/>
      <c r="AB3" s="1"/>
      <c r="AC3" s="1"/>
      <c r="AD3" s="1"/>
      <c r="AE3" s="1"/>
      <c r="AF3" s="1"/>
      <c r="AG3" s="1"/>
      <c r="AH3" s="1"/>
      <c r="AI3" s="1"/>
      <c r="AJ3" s="1"/>
      <c r="AK3" s="1"/>
      <c r="AL3" s="1"/>
    </row>
    <row r="4" spans="1:38" x14ac:dyDescent="0.25">
      <c r="A4" s="5" t="s">
        <v>46</v>
      </c>
      <c r="C4" s="9"/>
      <c r="D4" s="185">
        <v>4.5699999999999998E-2</v>
      </c>
      <c r="E4" s="5"/>
      <c r="F4" s="5"/>
      <c r="G4" s="5"/>
      <c r="H4" s="5"/>
      <c r="I4" s="185">
        <v>4.5699999999999998E-2</v>
      </c>
      <c r="J4" s="5"/>
      <c r="K4" s="5"/>
      <c r="L4" s="5"/>
      <c r="M4" s="5"/>
      <c r="N4" s="185">
        <v>4.5699999999999998E-2</v>
      </c>
      <c r="O4" s="5"/>
      <c r="P4" s="5"/>
      <c r="Q4" s="5"/>
      <c r="R4" s="5"/>
      <c r="S4" s="185">
        <v>4.5699999999999998E-2</v>
      </c>
      <c r="T4" s="1"/>
      <c r="U4" s="1"/>
      <c r="V4" s="1"/>
      <c r="W4" s="1"/>
      <c r="X4" s="1"/>
      <c r="Y4" s="1"/>
      <c r="Z4" s="1"/>
      <c r="AA4" s="1"/>
      <c r="AB4" s="1"/>
      <c r="AC4" s="1"/>
      <c r="AD4" s="1"/>
      <c r="AE4" s="1"/>
      <c r="AF4" s="1"/>
      <c r="AG4" s="1"/>
      <c r="AH4" s="1"/>
      <c r="AI4" s="1"/>
      <c r="AJ4" s="1"/>
      <c r="AK4" s="1"/>
      <c r="AL4" s="1"/>
    </row>
    <row r="5" spans="1:38" x14ac:dyDescent="0.25">
      <c r="A5" s="203" t="s">
        <v>47</v>
      </c>
      <c r="B5" s="9"/>
      <c r="C5" s="9"/>
      <c r="D5" s="5">
        <v>0</v>
      </c>
      <c r="E5" s="5">
        <v>1</v>
      </c>
      <c r="F5" s="5">
        <v>2</v>
      </c>
      <c r="G5" s="5">
        <v>3</v>
      </c>
      <c r="H5" s="5">
        <v>4</v>
      </c>
      <c r="I5" s="5">
        <v>1</v>
      </c>
      <c r="J5" s="5">
        <v>2</v>
      </c>
      <c r="K5" s="5">
        <v>3</v>
      </c>
      <c r="L5" s="5">
        <v>4</v>
      </c>
      <c r="M5" s="5">
        <v>5</v>
      </c>
      <c r="N5" s="5">
        <v>1</v>
      </c>
      <c r="O5" s="5">
        <v>2</v>
      </c>
      <c r="P5" s="5">
        <v>3</v>
      </c>
      <c r="Q5" s="5">
        <v>4</v>
      </c>
      <c r="R5" s="5">
        <v>5</v>
      </c>
      <c r="S5" s="5">
        <v>1</v>
      </c>
      <c r="T5" s="1"/>
      <c r="U5" s="1"/>
      <c r="V5" s="1"/>
      <c r="W5" s="1"/>
      <c r="X5" s="1"/>
      <c r="Y5" s="1"/>
      <c r="Z5" s="1"/>
      <c r="AA5" s="1"/>
      <c r="AB5" s="1"/>
      <c r="AC5" s="1"/>
      <c r="AD5" s="1"/>
      <c r="AE5" s="1"/>
      <c r="AF5" s="1"/>
      <c r="AG5" s="1"/>
      <c r="AH5" s="1"/>
      <c r="AI5" s="1"/>
      <c r="AJ5" s="1"/>
      <c r="AK5" s="1"/>
      <c r="AL5" s="1"/>
    </row>
    <row r="6" spans="1:38" x14ac:dyDescent="0.25">
      <c r="A6" s="5" t="s">
        <v>48</v>
      </c>
      <c r="B6" s="5"/>
      <c r="C6" s="5"/>
      <c r="D6" s="10">
        <f>1/((1+$D4)^D5)</f>
        <v>1</v>
      </c>
      <c r="E6" s="10">
        <f>1/((1+$D4)^E5)</f>
        <v>0.95629721717509797</v>
      </c>
      <c r="F6" s="10">
        <f>1/((1+$D4)^F5)</f>
        <v>0.91450436757683651</v>
      </c>
      <c r="G6" s="10">
        <f>1/((1+$D4)^G5)</f>
        <v>0.87453798180820153</v>
      </c>
      <c r="H6" s="10">
        <f>1/((1+$D4)^H5)</f>
        <v>0.83631823831710961</v>
      </c>
      <c r="I6" s="10">
        <f>1/(((1+$D$4)^$H$5)*(1+$I$4)^I5)</f>
        <v>0.79976880397543226</v>
      </c>
      <c r="J6" s="10">
        <f>1/(((1+$D$4)^$H$5)*(1+$I$4)^J5)</f>
        <v>0.76481668162516248</v>
      </c>
      <c r="K6" s="10">
        <f>1/(((1+$D$4)^$H$5)*(1+$I$4)^K5)</f>
        <v>0.73139206428723558</v>
      </c>
      <c r="L6" s="10">
        <f>1/(((1+$D$4)^$H$5)*(1+$I$4)^L5)</f>
        <v>0.69942819574183379</v>
      </c>
      <c r="M6" s="10">
        <f>1/(((1+$D$4)^$H$5)*(1+$I$4)^M5)</f>
        <v>0.66886123720171531</v>
      </c>
      <c r="N6" s="10">
        <f>1/((((1+$D$4)^$H$5)*(1+$I$4)^$M$5)*((1+$N$4)^N5))</f>
        <v>0.63963013981229344</v>
      </c>
      <c r="O6" s="10">
        <f>1/((((1+$D$4)^$H$5)*(1+$I$4)^$M$5)*((1+$N$4)^O5))</f>
        <v>0.61167652272381512</v>
      </c>
      <c r="P6" s="10">
        <f>1/((((1+$D$4)^$H$5)*(1+$I$4)^$M$5)*((1+$N$4)^P5))</f>
        <v>0.58494455649212485</v>
      </c>
      <c r="Q6" s="10">
        <f>1/((((1+$D$4)^$H$5)*(1+$I$4)^$M$5)*((1+$N$4)^Q5))</f>
        <v>0.55938085157514095</v>
      </c>
      <c r="R6" s="10">
        <f>1/((((1+$D$4)^$H$5)*(1+$I$4)^$M$5)*((1+$N$4)^R5))</f>
        <v>0.53493435170234382</v>
      </c>
      <c r="S6" s="10">
        <f>1/((((((1+$D$4)^$H$5)*(1+$I$4)^$M$5)*((1+$N$4)^$R$5))*(1+$S$4)^S5))</f>
        <v>0.51155623190431654</v>
      </c>
      <c r="T6" s="1"/>
      <c r="U6" s="1"/>
      <c r="V6" s="1"/>
      <c r="W6" s="1"/>
      <c r="X6" s="1"/>
      <c r="Y6" s="1"/>
      <c r="Z6" s="1"/>
      <c r="AA6" s="1"/>
      <c r="AB6" s="1"/>
      <c r="AC6" s="1"/>
      <c r="AD6" s="1"/>
      <c r="AE6" s="1"/>
      <c r="AF6" s="1"/>
      <c r="AG6" s="1"/>
      <c r="AH6" s="1"/>
      <c r="AI6" s="1"/>
      <c r="AJ6" s="1"/>
      <c r="AK6" s="1"/>
      <c r="AL6" s="1"/>
    </row>
    <row r="7" spans="1:3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25">
      <c r="A8" s="27" t="s">
        <v>49</v>
      </c>
      <c r="B8" s="28"/>
      <c r="C8" s="28"/>
      <c r="D8" s="28"/>
      <c r="E8" s="28"/>
      <c r="F8" s="28"/>
      <c r="G8" s="28"/>
      <c r="H8" s="28"/>
      <c r="I8" s="29"/>
      <c r="J8" s="29"/>
      <c r="K8" s="29"/>
      <c r="L8" s="29"/>
      <c r="M8" s="29"/>
      <c r="N8" s="30"/>
      <c r="O8" s="30"/>
      <c r="P8" s="30"/>
      <c r="Q8" s="30"/>
      <c r="R8" s="30"/>
      <c r="S8" s="30"/>
      <c r="T8" s="15"/>
      <c r="U8" s="15"/>
      <c r="V8" s="1"/>
      <c r="W8" s="1"/>
      <c r="X8" s="1"/>
      <c r="Y8" s="1"/>
      <c r="Z8" s="1"/>
      <c r="AA8" s="1"/>
      <c r="AB8" s="1"/>
      <c r="AC8" s="1"/>
      <c r="AD8" s="1"/>
      <c r="AE8" s="1"/>
      <c r="AF8" s="1"/>
      <c r="AG8" s="1"/>
      <c r="AH8" s="1"/>
      <c r="AI8" s="1"/>
      <c r="AJ8" s="1"/>
      <c r="AK8" s="1"/>
      <c r="AL8" s="1"/>
    </row>
    <row r="9" spans="1:38" x14ac:dyDescent="0.25">
      <c r="A9" s="3" t="s">
        <v>50</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25">
      <c r="A10" s="5" t="s">
        <v>51</v>
      </c>
      <c r="B10" s="9"/>
      <c r="C10" s="9"/>
      <c r="D10" s="105">
        <v>1000</v>
      </c>
      <c r="E10" s="105">
        <v>1000</v>
      </c>
      <c r="F10" s="105">
        <v>1000</v>
      </c>
      <c r="G10" s="105">
        <v>1000</v>
      </c>
      <c r="H10" s="105">
        <v>1000</v>
      </c>
      <c r="I10" s="105"/>
      <c r="J10" s="105"/>
      <c r="K10" s="105"/>
      <c r="L10" s="105"/>
      <c r="M10" s="105"/>
      <c r="N10" s="105"/>
      <c r="O10" s="105"/>
      <c r="P10" s="105"/>
      <c r="Q10" s="105"/>
      <c r="R10" s="105"/>
      <c r="S10" s="105"/>
      <c r="T10" s="1"/>
      <c r="U10" s="1"/>
      <c r="V10" s="1"/>
      <c r="W10" s="1"/>
      <c r="X10" s="1"/>
      <c r="Y10" s="1"/>
      <c r="Z10" s="1"/>
      <c r="AA10" s="1"/>
      <c r="AB10" s="1"/>
      <c r="AC10" s="1"/>
      <c r="AD10" s="1"/>
      <c r="AE10" s="1"/>
      <c r="AF10" s="1"/>
      <c r="AG10" s="1"/>
      <c r="AH10" s="1"/>
      <c r="AI10" s="1"/>
      <c r="AJ10" s="1"/>
      <c r="AK10" s="1"/>
      <c r="AL10" s="1"/>
    </row>
    <row r="11" spans="1:38" x14ac:dyDescent="0.25">
      <c r="A11" s="5" t="s">
        <v>52</v>
      </c>
      <c r="B11" s="9"/>
      <c r="C11" s="9"/>
      <c r="D11" s="105">
        <v>-100</v>
      </c>
      <c r="E11" s="105">
        <v>0</v>
      </c>
      <c r="F11" s="105">
        <v>0</v>
      </c>
      <c r="G11" s="105">
        <v>0</v>
      </c>
      <c r="H11" s="105">
        <v>0</v>
      </c>
      <c r="I11" s="105">
        <v>0</v>
      </c>
      <c r="J11" s="105">
        <v>0</v>
      </c>
      <c r="K11" s="105">
        <v>0</v>
      </c>
      <c r="L11" s="105">
        <v>0</v>
      </c>
      <c r="M11" s="105">
        <v>0</v>
      </c>
      <c r="N11" s="105">
        <v>100</v>
      </c>
      <c r="O11" s="105">
        <v>0</v>
      </c>
      <c r="P11" s="105">
        <v>0</v>
      </c>
      <c r="Q11" s="105">
        <v>0</v>
      </c>
      <c r="R11" s="105">
        <v>0</v>
      </c>
      <c r="S11" s="105">
        <v>0</v>
      </c>
      <c r="T11" s="1"/>
      <c r="U11" s="1"/>
      <c r="V11" s="1"/>
      <c r="W11" s="1"/>
      <c r="X11" s="1"/>
      <c r="Y11" s="1"/>
      <c r="Z11" s="1"/>
      <c r="AA11" s="1"/>
      <c r="AB11" s="1"/>
      <c r="AC11" s="1"/>
      <c r="AD11" s="1"/>
      <c r="AE11" s="1"/>
      <c r="AF11" s="1"/>
      <c r="AG11" s="1"/>
      <c r="AH11" s="1"/>
      <c r="AI11" s="1"/>
      <c r="AJ11" s="1"/>
      <c r="AK11" s="1"/>
      <c r="AL11" s="1"/>
    </row>
    <row r="12" spans="1:38" x14ac:dyDescent="0.25">
      <c r="A12" s="5" t="s">
        <v>53</v>
      </c>
      <c r="B12" s="9"/>
      <c r="C12" s="9"/>
      <c r="D12" s="105">
        <v>0</v>
      </c>
      <c r="E12" s="105">
        <v>0</v>
      </c>
      <c r="F12" s="105">
        <v>0</v>
      </c>
      <c r="G12" s="105">
        <v>0</v>
      </c>
      <c r="H12" s="105">
        <v>0</v>
      </c>
      <c r="I12" s="105">
        <v>0</v>
      </c>
      <c r="J12" s="105">
        <v>0</v>
      </c>
      <c r="K12" s="105">
        <v>0</v>
      </c>
      <c r="L12" s="105">
        <v>0</v>
      </c>
      <c r="M12" s="105">
        <v>0</v>
      </c>
      <c r="N12" s="105">
        <v>0</v>
      </c>
      <c r="O12" s="105">
        <v>0</v>
      </c>
      <c r="P12" s="105">
        <v>0</v>
      </c>
      <c r="Q12" s="105">
        <v>0</v>
      </c>
      <c r="R12" s="105">
        <v>0</v>
      </c>
      <c r="S12" s="105">
        <v>0</v>
      </c>
      <c r="T12" s="1"/>
      <c r="U12" s="1"/>
      <c r="V12" s="1"/>
      <c r="W12" s="1"/>
      <c r="X12" s="1"/>
      <c r="Y12" s="1"/>
      <c r="Z12" s="1"/>
      <c r="AA12" s="1"/>
      <c r="AB12" s="1"/>
      <c r="AC12" s="1"/>
      <c r="AD12" s="1"/>
      <c r="AE12" s="1"/>
      <c r="AF12" s="1"/>
      <c r="AG12" s="1"/>
      <c r="AH12" s="1"/>
      <c r="AI12" s="1"/>
      <c r="AJ12" s="1"/>
      <c r="AK12" s="1"/>
      <c r="AL12" s="1"/>
    </row>
    <row r="13" spans="1:38" x14ac:dyDescent="0.25">
      <c r="A13" s="1"/>
      <c r="B13" s="1"/>
      <c r="C13" s="1"/>
      <c r="T13" s="1"/>
      <c r="U13" s="1"/>
      <c r="V13" s="1"/>
      <c r="W13" s="1"/>
      <c r="X13" s="1"/>
      <c r="Y13" s="1"/>
      <c r="Z13" s="1"/>
      <c r="AA13" s="1"/>
      <c r="AB13" s="1"/>
      <c r="AC13" s="1"/>
      <c r="AD13" s="1"/>
      <c r="AE13" s="1"/>
      <c r="AF13" s="1"/>
      <c r="AG13" s="1"/>
      <c r="AH13" s="1"/>
      <c r="AI13" s="1"/>
      <c r="AJ13" s="1"/>
      <c r="AK13" s="1"/>
      <c r="AL13" s="1"/>
    </row>
    <row r="14" spans="1:38" x14ac:dyDescent="0.25">
      <c r="A14" s="3" t="s">
        <v>54</v>
      </c>
      <c r="B14" s="1"/>
      <c r="C14" s="1"/>
      <c r="T14" s="1"/>
      <c r="U14" s="1"/>
      <c r="V14" s="1"/>
      <c r="W14" s="1"/>
      <c r="X14" s="1"/>
      <c r="Y14" s="1"/>
      <c r="Z14" s="1"/>
      <c r="AA14" s="1"/>
      <c r="AB14" s="1"/>
      <c r="AC14" s="1"/>
      <c r="AD14" s="1"/>
      <c r="AE14" s="1"/>
      <c r="AF14" s="1"/>
      <c r="AG14" s="1"/>
      <c r="AH14" s="1"/>
      <c r="AI14" s="1"/>
      <c r="AJ14" s="1"/>
      <c r="AK14" s="1"/>
      <c r="AL14" s="1"/>
    </row>
    <row r="15" spans="1:38" x14ac:dyDescent="0.25">
      <c r="A15" s="5" t="s">
        <v>55</v>
      </c>
      <c r="B15" s="9"/>
      <c r="C15" s="9"/>
      <c r="D15" s="175">
        <v>0</v>
      </c>
      <c r="E15" s="175">
        <v>0</v>
      </c>
      <c r="F15" s="175">
        <v>0</v>
      </c>
      <c r="G15" s="175">
        <v>0</v>
      </c>
      <c r="H15" s="175">
        <v>0</v>
      </c>
      <c r="I15" s="105"/>
      <c r="J15" s="105"/>
      <c r="K15" s="105"/>
      <c r="L15" s="105"/>
      <c r="M15" s="105"/>
      <c r="N15" s="105"/>
      <c r="O15" s="105"/>
      <c r="P15" s="105"/>
      <c r="Q15" s="105"/>
      <c r="R15" s="105"/>
      <c r="S15" s="105"/>
      <c r="T15" s="1"/>
      <c r="U15" s="1"/>
      <c r="V15" s="1"/>
      <c r="W15" s="1"/>
      <c r="X15" s="1"/>
      <c r="Y15" s="1"/>
      <c r="Z15" s="1"/>
      <c r="AA15" s="1"/>
      <c r="AB15" s="1"/>
      <c r="AC15" s="1"/>
      <c r="AD15" s="1"/>
      <c r="AE15" s="1"/>
      <c r="AF15" s="1"/>
      <c r="AG15" s="1"/>
      <c r="AH15" s="1"/>
      <c r="AI15" s="1"/>
      <c r="AJ15" s="1"/>
      <c r="AK15" s="1"/>
      <c r="AL15" s="1"/>
    </row>
    <row r="16" spans="1:38" x14ac:dyDescent="0.25">
      <c r="A16" s="5" t="s">
        <v>56</v>
      </c>
      <c r="B16" s="9"/>
      <c r="C16" s="9"/>
      <c r="D16" s="175">
        <v>825</v>
      </c>
      <c r="E16" s="175">
        <v>0</v>
      </c>
      <c r="F16" s="175">
        <v>0</v>
      </c>
      <c r="G16" s="175">
        <v>0</v>
      </c>
      <c r="H16" s="175">
        <v>0</v>
      </c>
      <c r="I16" s="105"/>
      <c r="J16" s="105"/>
      <c r="K16" s="105"/>
      <c r="L16" s="105"/>
      <c r="M16" s="105"/>
      <c r="N16" s="105"/>
      <c r="O16" s="105"/>
      <c r="P16" s="105"/>
      <c r="Q16" s="105"/>
      <c r="R16" s="105"/>
      <c r="S16" s="105"/>
      <c r="T16" s="1"/>
      <c r="U16" s="1"/>
      <c r="V16" s="1"/>
      <c r="W16" s="1"/>
      <c r="X16" s="1"/>
      <c r="Y16" s="1"/>
      <c r="Z16" s="1"/>
      <c r="AA16" s="1"/>
      <c r="AB16" s="1"/>
      <c r="AC16" s="1"/>
      <c r="AD16" s="1"/>
      <c r="AE16" s="1"/>
      <c r="AF16" s="1"/>
      <c r="AG16" s="1"/>
      <c r="AH16" s="1"/>
      <c r="AI16" s="1"/>
      <c r="AJ16" s="1"/>
      <c r="AK16" s="1"/>
      <c r="AL16" s="1"/>
    </row>
    <row r="17" spans="1:38" x14ac:dyDescent="0.25">
      <c r="A17" s="5" t="s">
        <v>57</v>
      </c>
      <c r="B17" s="9"/>
      <c r="C17" s="9"/>
      <c r="D17" s="175">
        <f>D15-D16</f>
        <v>-825</v>
      </c>
      <c r="E17" s="175">
        <f t="shared" ref="E17:H17" si="0">E15-E16</f>
        <v>0</v>
      </c>
      <c r="F17" s="175">
        <f t="shared" si="0"/>
        <v>0</v>
      </c>
      <c r="G17" s="175">
        <f t="shared" si="0"/>
        <v>0</v>
      </c>
      <c r="H17" s="175">
        <f t="shared" si="0"/>
        <v>0</v>
      </c>
      <c r="I17" s="5"/>
      <c r="J17" s="5"/>
      <c r="K17" s="5"/>
      <c r="L17" s="5"/>
      <c r="M17" s="5"/>
      <c r="N17" s="5"/>
      <c r="O17" s="5"/>
      <c r="P17" s="5"/>
      <c r="Q17" s="5"/>
      <c r="R17" s="5"/>
      <c r="S17" s="5"/>
      <c r="T17" s="1"/>
      <c r="U17" s="1"/>
      <c r="V17" s="1"/>
      <c r="W17" s="1"/>
      <c r="X17" s="1"/>
      <c r="Y17" s="1"/>
      <c r="Z17" s="1"/>
      <c r="AA17" s="1"/>
      <c r="AB17" s="1"/>
      <c r="AC17" s="1"/>
      <c r="AD17" s="1"/>
      <c r="AE17" s="1"/>
      <c r="AF17" s="1"/>
      <c r="AG17" s="1"/>
      <c r="AH17" s="1"/>
      <c r="AI17" s="1"/>
      <c r="AJ17" s="1"/>
      <c r="AK17" s="1"/>
      <c r="AL17" s="1"/>
    </row>
    <row r="18" spans="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25">
      <c r="A19" s="143" t="s">
        <v>58</v>
      </c>
      <c r="C19" s="1"/>
      <c r="T19" s="1"/>
      <c r="U19" s="1"/>
      <c r="V19" s="1"/>
      <c r="W19" s="1"/>
      <c r="X19" s="1"/>
      <c r="Y19" s="1"/>
      <c r="Z19" s="1"/>
      <c r="AA19" s="1"/>
      <c r="AB19" s="1"/>
      <c r="AC19" s="1"/>
      <c r="AD19" s="1"/>
      <c r="AE19" s="1"/>
      <c r="AF19" s="1"/>
      <c r="AG19" s="1"/>
      <c r="AH19" s="1"/>
      <c r="AI19" s="1"/>
      <c r="AJ19" s="1"/>
      <c r="AK19" s="1"/>
    </row>
    <row r="20" spans="1:38" ht="18.75" x14ac:dyDescent="0.3">
      <c r="A20" s="144"/>
      <c r="B20" s="145" t="s">
        <v>59</v>
      </c>
      <c r="C20" s="1"/>
      <c r="T20" s="1"/>
      <c r="U20" s="1"/>
      <c r="V20" s="1"/>
      <c r="W20" s="1"/>
      <c r="X20" s="1"/>
      <c r="Y20" s="1"/>
      <c r="Z20" s="1"/>
      <c r="AA20" s="1"/>
      <c r="AB20" s="1"/>
      <c r="AC20" s="1"/>
      <c r="AD20" s="1"/>
      <c r="AE20" s="1"/>
      <c r="AF20" s="1"/>
      <c r="AG20" s="1"/>
      <c r="AH20" s="1"/>
      <c r="AI20" s="1"/>
      <c r="AJ20" s="1"/>
      <c r="AK20" s="1"/>
    </row>
    <row r="21" spans="1:38" x14ac:dyDescent="0.25">
      <c r="A21" s="146" t="s">
        <v>60</v>
      </c>
      <c r="B21" s="147">
        <f>B98</f>
        <v>-824.59247877086386</v>
      </c>
      <c r="C21" s="1"/>
      <c r="T21" s="1"/>
      <c r="U21" s="1"/>
      <c r="V21" s="1"/>
      <c r="W21" s="1"/>
      <c r="X21" s="1"/>
      <c r="Y21" s="1"/>
      <c r="Z21" s="1"/>
      <c r="AA21" s="1"/>
      <c r="AB21" s="1"/>
      <c r="AC21" s="1"/>
      <c r="AD21" s="1"/>
      <c r="AE21" s="1"/>
      <c r="AF21" s="1"/>
      <c r="AG21" s="1"/>
      <c r="AH21" s="1"/>
      <c r="AI21" s="1"/>
      <c r="AJ21" s="1"/>
      <c r="AK21" s="1"/>
    </row>
    <row r="22" spans="1:38" x14ac:dyDescent="0.25">
      <c r="A22" s="148" t="s">
        <v>61</v>
      </c>
      <c r="B22" s="149">
        <f>SUMPRODUCT(D17:S17,D6:S6)</f>
        <v>-825</v>
      </c>
      <c r="C22" s="1"/>
      <c r="T22" s="1"/>
      <c r="U22" s="1"/>
      <c r="V22" s="1"/>
      <c r="W22" s="1"/>
      <c r="X22" s="1"/>
      <c r="Y22" s="1"/>
      <c r="Z22" s="1"/>
      <c r="AA22" s="1"/>
      <c r="AB22" s="1"/>
      <c r="AC22" s="1"/>
      <c r="AD22" s="1"/>
      <c r="AE22" s="1"/>
      <c r="AF22" s="1"/>
      <c r="AG22" s="1"/>
      <c r="AH22" s="1"/>
      <c r="AI22" s="1"/>
      <c r="AJ22" s="1"/>
      <c r="AK22" s="1"/>
    </row>
    <row r="23" spans="1:38" x14ac:dyDescent="0.25">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25">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150" t="s">
        <v>62</v>
      </c>
      <c r="B25" s="15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25">
      <c r="A26" s="87" t="s">
        <v>63</v>
      </c>
      <c r="B26" s="91" t="str">
        <f>IF(ROUND(B21,0)=ROUND(B22,0),"YES","NO")</f>
        <v>YES</v>
      </c>
      <c r="C26" s="14"/>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18.75" x14ac:dyDescent="0.3">
      <c r="A28" s="26" t="s">
        <v>64</v>
      </c>
      <c r="B28" s="31"/>
      <c r="C28" s="31"/>
      <c r="D28" s="31"/>
      <c r="E28" s="31"/>
      <c r="F28" s="31"/>
      <c r="G28" s="31"/>
      <c r="H28" s="31"/>
      <c r="I28" s="32"/>
      <c r="J28" s="32"/>
      <c r="K28" s="32"/>
      <c r="L28" s="32"/>
      <c r="M28" s="32"/>
      <c r="N28" s="33"/>
      <c r="O28" s="33"/>
      <c r="P28" s="33"/>
      <c r="Q28" s="33"/>
      <c r="R28" s="33"/>
      <c r="S28" s="33"/>
      <c r="T28" s="15"/>
      <c r="U28" s="15"/>
      <c r="V28" s="1"/>
      <c r="W28" s="1"/>
      <c r="X28" s="1"/>
      <c r="Y28" s="1"/>
      <c r="Z28" s="1"/>
      <c r="AA28" s="1"/>
      <c r="AB28" s="1"/>
      <c r="AC28" s="1"/>
      <c r="AD28" s="1"/>
      <c r="AE28" s="1"/>
      <c r="AF28" s="1"/>
      <c r="AG28" s="1"/>
      <c r="AH28" s="1"/>
      <c r="AI28" s="1"/>
      <c r="AJ28" s="1"/>
      <c r="AK28" s="1"/>
      <c r="AL28" s="1"/>
    </row>
    <row r="29" spans="1:38" ht="18.75" x14ac:dyDescent="0.3">
      <c r="A29" s="88"/>
      <c r="B29" s="85"/>
      <c r="C29" s="85"/>
      <c r="D29" s="85"/>
      <c r="E29" s="85"/>
      <c r="F29" s="85"/>
      <c r="G29" s="85"/>
      <c r="H29" s="85"/>
      <c r="I29" s="86"/>
      <c r="J29" s="86"/>
      <c r="K29" s="86"/>
      <c r="L29" s="86"/>
      <c r="M29" s="86"/>
      <c r="N29" s="15"/>
      <c r="O29" s="15"/>
      <c r="P29" s="15"/>
      <c r="Q29" s="15"/>
      <c r="R29" s="15"/>
      <c r="S29" s="15"/>
      <c r="T29" s="15"/>
      <c r="U29" s="15"/>
      <c r="V29" s="1"/>
      <c r="W29" s="1"/>
      <c r="X29" s="1"/>
      <c r="Y29" s="1"/>
      <c r="Z29" s="1"/>
      <c r="AA29" s="1"/>
      <c r="AB29" s="1"/>
      <c r="AC29" s="1"/>
      <c r="AD29" s="1"/>
      <c r="AE29" s="1"/>
      <c r="AF29" s="1"/>
      <c r="AG29" s="1"/>
      <c r="AH29" s="1"/>
      <c r="AI29" s="1"/>
      <c r="AJ29" s="1"/>
      <c r="AK29" s="1"/>
      <c r="AL29" s="1"/>
    </row>
    <row r="30" spans="1:38" x14ac:dyDescent="0.25">
      <c r="A30" s="90" t="s">
        <v>65</v>
      </c>
      <c r="B30" s="133">
        <f>B99</f>
        <v>-193.93039546426428</v>
      </c>
      <c r="C30" s="7"/>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1:38" x14ac:dyDescent="0.25">
      <c r="A31" s="89" t="s">
        <v>66</v>
      </c>
      <c r="B31" s="180">
        <f>B112</f>
        <v>-189.5912355377036</v>
      </c>
      <c r="C31" s="12"/>
      <c r="D31" s="1"/>
      <c r="E31" s="1"/>
      <c r="F31" s="1"/>
      <c r="G31" s="1"/>
      <c r="H31" s="1"/>
      <c r="I31" s="1"/>
      <c r="J31" s="1"/>
      <c r="K31" s="1"/>
      <c r="L31" s="1"/>
      <c r="M31" s="1"/>
      <c r="N31" s="1"/>
      <c r="O31" s="1"/>
      <c r="P31" s="1"/>
      <c r="Q31" s="1" t="s">
        <v>67</v>
      </c>
      <c r="R31" s="1"/>
      <c r="S31" s="1"/>
      <c r="T31" s="1"/>
      <c r="U31" s="1"/>
      <c r="V31" s="1"/>
      <c r="W31" s="1"/>
      <c r="X31" s="1"/>
      <c r="Y31" s="1"/>
      <c r="Z31" s="1"/>
      <c r="AA31" s="1"/>
      <c r="AB31" s="1"/>
      <c r="AC31" s="1"/>
      <c r="AD31" s="1"/>
      <c r="AE31" s="1"/>
      <c r="AF31" s="1"/>
      <c r="AG31" s="1"/>
      <c r="AH31" s="1"/>
      <c r="AI31" s="1"/>
      <c r="AJ31" s="1"/>
      <c r="AK31" s="1"/>
      <c r="AL31" s="1"/>
    </row>
    <row r="32" spans="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27" t="s">
        <v>68</v>
      </c>
      <c r="B34" s="28"/>
      <c r="C34" s="28"/>
      <c r="D34" s="28"/>
      <c r="E34" s="28"/>
      <c r="F34" s="28"/>
      <c r="G34" s="28"/>
      <c r="H34" s="28"/>
      <c r="I34" s="29"/>
      <c r="J34" s="29"/>
      <c r="K34" s="29"/>
      <c r="L34" s="29"/>
      <c r="M34" s="29"/>
      <c r="N34" s="30"/>
      <c r="O34" s="30"/>
      <c r="P34" s="30"/>
      <c r="Q34" s="30"/>
      <c r="R34" s="30"/>
      <c r="S34" s="30"/>
      <c r="T34" s="15"/>
      <c r="U34" s="15"/>
      <c r="V34" s="1"/>
      <c r="W34" s="1"/>
      <c r="X34" s="1"/>
      <c r="Y34" s="1"/>
      <c r="Z34" s="1"/>
      <c r="AA34" s="1"/>
      <c r="AB34" s="1"/>
      <c r="AC34" s="1"/>
      <c r="AD34" s="1"/>
      <c r="AE34" s="1"/>
      <c r="AF34" s="1"/>
      <c r="AG34" s="1"/>
      <c r="AH34" s="1"/>
      <c r="AI34" s="1"/>
      <c r="AJ34" s="1"/>
      <c r="AK34" s="1"/>
      <c r="AL34" s="1"/>
    </row>
    <row r="35" spans="1:38" x14ac:dyDescent="0.25">
      <c r="A35" s="3" t="s">
        <v>50</v>
      </c>
      <c r="B35" s="1"/>
      <c r="C35" s="1"/>
      <c r="D35" s="15"/>
      <c r="E35" s="15"/>
      <c r="F35" s="16"/>
      <c r="G35" s="15"/>
      <c r="H35" s="15"/>
      <c r="I35" s="15"/>
      <c r="J35" s="15"/>
      <c r="K35" s="16"/>
      <c r="L35" s="15"/>
      <c r="M35" s="15"/>
      <c r="N35" s="15"/>
      <c r="O35" s="15"/>
      <c r="P35" s="16"/>
      <c r="Q35" s="15"/>
      <c r="R35" s="15"/>
      <c r="S35" s="15"/>
      <c r="T35" s="1"/>
      <c r="U35" s="1"/>
      <c r="V35" s="1"/>
      <c r="W35" s="1"/>
      <c r="X35" s="1"/>
      <c r="Y35" s="1"/>
      <c r="Z35" s="1"/>
      <c r="AA35" s="1"/>
      <c r="AB35" s="1"/>
      <c r="AC35" s="1"/>
      <c r="AD35" s="1"/>
      <c r="AE35" s="1"/>
      <c r="AF35" s="1"/>
      <c r="AG35" s="1"/>
      <c r="AH35" s="1"/>
      <c r="AI35" s="1"/>
      <c r="AJ35" s="1"/>
      <c r="AK35" s="1"/>
      <c r="AL35" s="1"/>
    </row>
    <row r="36" spans="1:38" x14ac:dyDescent="0.25">
      <c r="A36" s="3"/>
      <c r="B36" s="1"/>
      <c r="C36" s="1"/>
      <c r="D36" s="15"/>
      <c r="E36" s="15"/>
      <c r="F36" s="16"/>
      <c r="G36" s="15"/>
      <c r="H36" s="15"/>
      <c r="I36" s="15"/>
      <c r="J36" s="15"/>
      <c r="K36" s="16"/>
      <c r="L36" s="15"/>
      <c r="M36" s="15"/>
      <c r="N36" s="15"/>
      <c r="O36" s="15"/>
      <c r="P36" s="16"/>
      <c r="Q36" s="15"/>
      <c r="R36" s="15"/>
      <c r="S36" s="15"/>
      <c r="T36" s="1"/>
      <c r="U36" s="1"/>
      <c r="V36" s="1"/>
      <c r="W36" s="1"/>
      <c r="X36" s="1"/>
      <c r="Y36" s="1"/>
      <c r="Z36" s="1"/>
      <c r="AA36" s="1"/>
      <c r="AB36" s="1"/>
      <c r="AC36" s="1"/>
      <c r="AD36" s="1"/>
      <c r="AE36" s="1"/>
      <c r="AF36" s="1"/>
      <c r="AG36" s="1"/>
      <c r="AH36" s="1"/>
      <c r="AI36" s="1"/>
      <c r="AJ36" s="1"/>
      <c r="AK36" s="1"/>
      <c r="AL36" s="1"/>
    </row>
    <row r="37" spans="1:38" hidden="1" outlineLevel="1" x14ac:dyDescent="0.25">
      <c r="A37" s="3"/>
      <c r="B37" s="1"/>
      <c r="C37" s="1"/>
      <c r="D37" s="15"/>
      <c r="E37" s="15"/>
      <c r="F37" s="16" t="s">
        <v>69</v>
      </c>
      <c r="G37" s="15"/>
      <c r="H37" s="15"/>
      <c r="I37" s="15"/>
      <c r="J37" s="15"/>
      <c r="K37" s="16" t="s">
        <v>70</v>
      </c>
      <c r="L37" s="15"/>
      <c r="M37" s="15"/>
      <c r="N37" s="15"/>
      <c r="O37" s="15"/>
      <c r="P37" s="16" t="s">
        <v>71</v>
      </c>
      <c r="Q37" s="15"/>
      <c r="R37" s="15"/>
      <c r="S37" s="15" t="s">
        <v>72</v>
      </c>
      <c r="T37" s="1"/>
      <c r="U37" s="1"/>
      <c r="V37" s="1"/>
      <c r="W37" s="1"/>
      <c r="X37" s="1"/>
      <c r="Y37" s="1"/>
      <c r="Z37" s="1"/>
      <c r="AA37" s="1"/>
      <c r="AB37" s="1"/>
      <c r="AC37" s="1"/>
      <c r="AD37" s="1"/>
      <c r="AE37" s="1"/>
      <c r="AF37" s="1"/>
      <c r="AG37" s="1"/>
      <c r="AH37" s="1"/>
      <c r="AI37" s="1"/>
      <c r="AJ37" s="1"/>
      <c r="AK37" s="1"/>
      <c r="AL37" s="1"/>
    </row>
    <row r="38" spans="1:38" hidden="1" outlineLevel="1" x14ac:dyDescent="0.25">
      <c r="A38" s="3"/>
      <c r="B38" s="1"/>
      <c r="C38" s="1"/>
      <c r="D38" s="34">
        <v>2021</v>
      </c>
      <c r="E38" s="35">
        <v>2022</v>
      </c>
      <c r="F38" s="35">
        <v>2023</v>
      </c>
      <c r="G38" s="35">
        <v>2024</v>
      </c>
      <c r="H38" s="36">
        <v>2025</v>
      </c>
      <c r="I38" s="34">
        <v>2026</v>
      </c>
      <c r="J38" s="35">
        <v>2027</v>
      </c>
      <c r="K38" s="35">
        <v>2028</v>
      </c>
      <c r="L38" s="35">
        <v>2029</v>
      </c>
      <c r="M38" s="36">
        <v>2030</v>
      </c>
      <c r="N38" s="34">
        <v>2031</v>
      </c>
      <c r="O38" s="35">
        <v>2032</v>
      </c>
      <c r="P38" s="35">
        <v>2033</v>
      </c>
      <c r="Q38" s="35">
        <v>2034</v>
      </c>
      <c r="R38" s="36">
        <v>2035</v>
      </c>
      <c r="S38" s="34">
        <v>2036</v>
      </c>
      <c r="T38" s="1"/>
      <c r="U38" s="1"/>
      <c r="V38" s="1"/>
      <c r="W38" s="1"/>
      <c r="X38" s="1"/>
      <c r="Y38" s="1"/>
      <c r="Z38" s="1"/>
      <c r="AA38" s="1"/>
      <c r="AB38" s="1"/>
      <c r="AC38" s="1"/>
      <c r="AD38" s="1"/>
      <c r="AE38" s="1"/>
      <c r="AF38" s="1"/>
      <c r="AG38" s="1"/>
      <c r="AH38" s="1"/>
      <c r="AI38" s="1"/>
      <c r="AJ38" s="1"/>
      <c r="AK38" s="1"/>
      <c r="AL38" s="1"/>
    </row>
    <row r="39" spans="1:38" hidden="1" outlineLevel="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hidden="1" outlineLevel="1" x14ac:dyDescent="0.25">
      <c r="A40" s="18"/>
      <c r="B40" s="18"/>
      <c r="C40" s="18"/>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idden="1" outlineLevel="1" x14ac:dyDescent="0.25">
      <c r="A41" s="152" t="s">
        <v>73</v>
      </c>
      <c r="B41" s="152" t="s">
        <v>74</v>
      </c>
      <c r="C41" s="153"/>
      <c r="D41" s="154">
        <f>D10</f>
        <v>1000</v>
      </c>
      <c r="E41" s="154">
        <f>E10</f>
        <v>1000</v>
      </c>
      <c r="F41" s="154">
        <f>F10</f>
        <v>1000</v>
      </c>
      <c r="G41" s="154">
        <f>G10</f>
        <v>1000</v>
      </c>
      <c r="H41" s="155">
        <f>H10</f>
        <v>1000</v>
      </c>
      <c r="I41" s="39"/>
      <c r="J41" s="23"/>
      <c r="K41" s="23"/>
      <c r="L41" s="23"/>
      <c r="M41" s="38"/>
      <c r="N41" s="39"/>
      <c r="O41" s="23"/>
      <c r="P41" s="23"/>
      <c r="Q41" s="23"/>
      <c r="R41" s="38"/>
      <c r="S41" s="23"/>
      <c r="T41" s="1"/>
      <c r="U41" s="1"/>
      <c r="V41" s="1"/>
      <c r="W41" s="1"/>
      <c r="X41" s="1"/>
      <c r="Y41" s="1"/>
      <c r="Z41" s="1"/>
      <c r="AA41" s="1"/>
      <c r="AB41" s="1"/>
      <c r="AC41" s="1"/>
      <c r="AD41" s="1"/>
      <c r="AE41" s="1"/>
      <c r="AF41" s="1"/>
      <c r="AG41" s="1"/>
      <c r="AH41" s="1"/>
      <c r="AI41" s="1"/>
      <c r="AJ41" s="1"/>
      <c r="AK41" s="1"/>
      <c r="AL41" s="1"/>
    </row>
    <row r="42" spans="1:38" hidden="1" outlineLevel="1" x14ac:dyDescent="0.25">
      <c r="A42" s="152"/>
      <c r="B42" s="152" t="s">
        <v>75</v>
      </c>
      <c r="C42" s="153"/>
      <c r="D42" s="154"/>
      <c r="E42" s="154"/>
      <c r="F42" s="154"/>
      <c r="G42" s="154"/>
      <c r="H42" s="155"/>
      <c r="I42" s="40">
        <f>G44</f>
        <v>1000</v>
      </c>
      <c r="J42" s="23">
        <f>$I$42</f>
        <v>1000</v>
      </c>
      <c r="K42" s="23">
        <f t="shared" ref="K42:M42" si="1">$I$42</f>
        <v>1000</v>
      </c>
      <c r="L42" s="23">
        <f t="shared" si="1"/>
        <v>1000</v>
      </c>
      <c r="M42" s="23">
        <f t="shared" si="1"/>
        <v>1000</v>
      </c>
      <c r="N42" s="39"/>
      <c r="O42" s="23"/>
      <c r="P42" s="23"/>
      <c r="Q42" s="23"/>
      <c r="R42" s="38"/>
      <c r="S42" s="23"/>
      <c r="T42" s="1"/>
      <c r="U42" s="1"/>
      <c r="V42" s="1"/>
      <c r="W42" s="1"/>
      <c r="X42" s="1"/>
      <c r="Y42" s="1"/>
      <c r="Z42" s="1"/>
      <c r="AA42" s="1"/>
      <c r="AB42" s="1"/>
      <c r="AC42" s="1"/>
      <c r="AD42" s="1"/>
      <c r="AE42" s="1"/>
      <c r="AF42" s="1"/>
      <c r="AG42" s="1"/>
      <c r="AH42" s="1"/>
      <c r="AI42" s="1"/>
      <c r="AJ42" s="1"/>
      <c r="AK42" s="1"/>
      <c r="AL42" s="1"/>
    </row>
    <row r="43" spans="1:38" hidden="1" outlineLevel="1" x14ac:dyDescent="0.25">
      <c r="A43" s="152"/>
      <c r="B43" s="152" t="s">
        <v>76</v>
      </c>
      <c r="C43" s="156"/>
      <c r="D43" s="154"/>
      <c r="E43" s="154"/>
      <c r="F43" s="154"/>
      <c r="G43" s="154"/>
      <c r="H43" s="155"/>
      <c r="I43" s="39"/>
      <c r="J43" s="23"/>
      <c r="K43" s="23"/>
      <c r="L43" s="23"/>
      <c r="M43" s="38"/>
      <c r="N43" s="40">
        <f>L44</f>
        <v>1000</v>
      </c>
      <c r="O43" s="23">
        <f>$N$43</f>
        <v>1000</v>
      </c>
      <c r="P43" s="23">
        <f t="shared" ref="P43:R43" si="2">$N$43</f>
        <v>1000</v>
      </c>
      <c r="Q43" s="23">
        <f t="shared" si="2"/>
        <v>1000</v>
      </c>
      <c r="R43" s="38">
        <f t="shared" si="2"/>
        <v>1000</v>
      </c>
      <c r="S43" s="41">
        <f>Q44</f>
        <v>1000</v>
      </c>
      <c r="T43" s="1"/>
      <c r="U43" s="1"/>
      <c r="V43" s="1"/>
      <c r="W43" s="1"/>
      <c r="X43" s="1"/>
      <c r="Y43" s="1"/>
      <c r="Z43" s="1"/>
      <c r="AA43" s="1"/>
      <c r="AB43" s="1"/>
      <c r="AC43" s="1"/>
      <c r="AD43" s="1"/>
      <c r="AE43" s="1"/>
      <c r="AF43" s="1"/>
      <c r="AG43" s="1"/>
      <c r="AH43" s="1"/>
      <c r="AI43" s="1"/>
      <c r="AJ43" s="1"/>
      <c r="AK43" s="1"/>
      <c r="AL43" s="1"/>
    </row>
    <row r="44" spans="1:38" hidden="1" outlineLevel="1" x14ac:dyDescent="0.25">
      <c r="A44" s="152"/>
      <c r="B44" s="152" t="s">
        <v>77</v>
      </c>
      <c r="C44" s="156"/>
      <c r="D44" s="154">
        <f>SUM(D41:D43)</f>
        <v>1000</v>
      </c>
      <c r="E44" s="154">
        <f t="shared" ref="E44:P44" si="3">SUM(E41:E43)</f>
        <v>1000</v>
      </c>
      <c r="F44" s="154">
        <f t="shared" si="3"/>
        <v>1000</v>
      </c>
      <c r="G44" s="154">
        <f t="shared" si="3"/>
        <v>1000</v>
      </c>
      <c r="H44" s="155">
        <f t="shared" si="3"/>
        <v>1000</v>
      </c>
      <c r="I44" s="39">
        <f t="shared" si="3"/>
        <v>1000</v>
      </c>
      <c r="J44" s="23">
        <f t="shared" si="3"/>
        <v>1000</v>
      </c>
      <c r="K44" s="23">
        <f t="shared" si="3"/>
        <v>1000</v>
      </c>
      <c r="L44" s="23">
        <f t="shared" si="3"/>
        <v>1000</v>
      </c>
      <c r="M44" s="38">
        <f t="shared" si="3"/>
        <v>1000</v>
      </c>
      <c r="N44" s="39">
        <f t="shared" si="3"/>
        <v>1000</v>
      </c>
      <c r="O44" s="23">
        <f t="shared" si="3"/>
        <v>1000</v>
      </c>
      <c r="P44" s="23">
        <f t="shared" si="3"/>
        <v>1000</v>
      </c>
      <c r="Q44" s="23">
        <f>SUM(Q41:Q43)</f>
        <v>1000</v>
      </c>
      <c r="R44" s="38">
        <f t="shared" ref="R44:S44" si="4">SUM(R41:R43)</f>
        <v>1000</v>
      </c>
      <c r="S44" s="23">
        <f t="shared" si="4"/>
        <v>1000</v>
      </c>
      <c r="T44" s="1"/>
      <c r="U44" s="1"/>
      <c r="V44" s="1"/>
      <c r="W44" s="1"/>
      <c r="X44" s="1"/>
      <c r="Y44" s="1"/>
      <c r="Z44" s="1"/>
      <c r="AA44" s="1"/>
      <c r="AB44" s="1"/>
      <c r="AC44" s="1"/>
      <c r="AD44" s="1"/>
      <c r="AE44" s="1"/>
      <c r="AF44" s="1"/>
      <c r="AG44" s="1"/>
      <c r="AH44" s="1"/>
      <c r="AI44" s="1"/>
      <c r="AJ44" s="1"/>
      <c r="AK44" s="1"/>
      <c r="AL44" s="1"/>
    </row>
    <row r="45" spans="1:38" hidden="1" outlineLevel="1" x14ac:dyDescent="0.25">
      <c r="A45" s="152"/>
      <c r="B45" s="157" t="s">
        <v>78</v>
      </c>
      <c r="C45" s="158"/>
      <c r="D45" s="159">
        <f>D$41</f>
        <v>1000</v>
      </c>
      <c r="E45" s="159">
        <f t="shared" ref="E45:H45" si="5">E$41</f>
        <v>1000</v>
      </c>
      <c r="F45" s="159">
        <f t="shared" si="5"/>
        <v>1000</v>
      </c>
      <c r="G45" s="159">
        <f t="shared" si="5"/>
        <v>1000</v>
      </c>
      <c r="H45" s="159">
        <f t="shared" si="5"/>
        <v>1000</v>
      </c>
      <c r="I45" s="44"/>
      <c r="J45" s="42"/>
      <c r="K45" s="42"/>
      <c r="L45" s="42"/>
      <c r="M45" s="43"/>
      <c r="N45" s="44"/>
      <c r="O45" s="42"/>
      <c r="P45" s="42"/>
      <c r="Q45" s="42"/>
      <c r="R45" s="43"/>
      <c r="S45" s="42"/>
      <c r="T45" s="1"/>
      <c r="U45" s="1"/>
      <c r="V45" s="1"/>
      <c r="W45" s="1"/>
      <c r="X45" s="1"/>
      <c r="Y45" s="1"/>
      <c r="Z45" s="1"/>
      <c r="AA45" s="1"/>
      <c r="AB45" s="1"/>
      <c r="AC45" s="1"/>
      <c r="AD45" s="1"/>
      <c r="AE45" s="1"/>
      <c r="AF45" s="1"/>
      <c r="AG45" s="1"/>
      <c r="AH45" s="1"/>
      <c r="AI45" s="1"/>
      <c r="AJ45" s="1"/>
      <c r="AK45" s="1"/>
      <c r="AL45" s="1"/>
    </row>
    <row r="46" spans="1:38" hidden="1" outlineLevel="1" x14ac:dyDescent="0.25">
      <c r="A46" s="152"/>
      <c r="B46" s="157" t="s">
        <v>79</v>
      </c>
      <c r="C46" s="158"/>
      <c r="D46" s="159"/>
      <c r="E46" s="159"/>
      <c r="F46" s="159"/>
      <c r="G46" s="159"/>
      <c r="H46" s="160"/>
      <c r="I46" s="44">
        <f>I$42</f>
        <v>1000</v>
      </c>
      <c r="J46" s="42">
        <f t="shared" ref="J46:M46" si="6">J$42</f>
        <v>1000</v>
      </c>
      <c r="K46" s="42">
        <f t="shared" si="6"/>
        <v>1000</v>
      </c>
      <c r="L46" s="42">
        <f t="shared" si="6"/>
        <v>1000</v>
      </c>
      <c r="M46" s="43">
        <f t="shared" si="6"/>
        <v>1000</v>
      </c>
      <c r="N46" s="44"/>
      <c r="O46" s="42"/>
      <c r="P46" s="42"/>
      <c r="Q46" s="42"/>
      <c r="R46" s="43"/>
      <c r="S46" s="42"/>
      <c r="T46" s="1"/>
      <c r="U46" s="1"/>
      <c r="V46" s="1"/>
      <c r="W46" s="1"/>
      <c r="X46" s="1"/>
      <c r="Y46" s="1"/>
      <c r="Z46" s="1"/>
      <c r="AA46" s="1"/>
      <c r="AB46" s="1"/>
      <c r="AC46" s="1"/>
      <c r="AD46" s="1"/>
      <c r="AE46" s="1"/>
      <c r="AF46" s="1"/>
      <c r="AG46" s="1"/>
      <c r="AH46" s="1"/>
      <c r="AI46" s="1"/>
      <c r="AJ46" s="1"/>
      <c r="AK46" s="1"/>
      <c r="AL46" s="1"/>
    </row>
    <row r="47" spans="1:38" hidden="1" outlineLevel="1" x14ac:dyDescent="0.25">
      <c r="A47" s="152"/>
      <c r="B47" s="157" t="s">
        <v>80</v>
      </c>
      <c r="C47" s="158"/>
      <c r="D47" s="159"/>
      <c r="E47" s="159"/>
      <c r="F47" s="159"/>
      <c r="G47" s="159"/>
      <c r="H47" s="160"/>
      <c r="I47" s="44"/>
      <c r="J47" s="42"/>
      <c r="K47" s="42"/>
      <c r="L47" s="42"/>
      <c r="M47" s="43"/>
      <c r="N47" s="44">
        <f>N$43</f>
        <v>1000</v>
      </c>
      <c r="O47" s="42">
        <f t="shared" ref="O47:R47" si="7">O$43</f>
        <v>1000</v>
      </c>
      <c r="P47" s="42">
        <f t="shared" si="7"/>
        <v>1000</v>
      </c>
      <c r="Q47" s="42">
        <f t="shared" si="7"/>
        <v>1000</v>
      </c>
      <c r="R47" s="43">
        <f t="shared" si="7"/>
        <v>1000</v>
      </c>
      <c r="S47" s="42">
        <f>S$43</f>
        <v>1000</v>
      </c>
      <c r="T47" s="1"/>
      <c r="U47" s="1"/>
      <c r="V47" s="1"/>
      <c r="W47" s="1"/>
      <c r="X47" s="1"/>
      <c r="Y47" s="1"/>
      <c r="Z47" s="1"/>
      <c r="AA47" s="1"/>
      <c r="AB47" s="1"/>
      <c r="AC47" s="1"/>
      <c r="AD47" s="1"/>
      <c r="AE47" s="1"/>
      <c r="AF47" s="1"/>
      <c r="AG47" s="1"/>
      <c r="AH47" s="1"/>
      <c r="AI47" s="1"/>
      <c r="AJ47" s="1"/>
      <c r="AK47" s="1"/>
      <c r="AL47" s="1"/>
    </row>
    <row r="48" spans="1:38" hidden="1" outlineLevel="1" x14ac:dyDescent="0.25">
      <c r="A48" s="152"/>
      <c r="B48" s="157" t="s">
        <v>81</v>
      </c>
      <c r="C48" s="158"/>
      <c r="D48" s="159">
        <f>SUM(D45:D47)</f>
        <v>1000</v>
      </c>
      <c r="E48" s="159">
        <f t="shared" ref="E48:S48" si="8">SUM(E45:E47)</f>
        <v>1000</v>
      </c>
      <c r="F48" s="159">
        <f t="shared" si="8"/>
        <v>1000</v>
      </c>
      <c r="G48" s="159">
        <f t="shared" si="8"/>
        <v>1000</v>
      </c>
      <c r="H48" s="160">
        <f t="shared" si="8"/>
        <v>1000</v>
      </c>
      <c r="I48" s="44">
        <f t="shared" si="8"/>
        <v>1000</v>
      </c>
      <c r="J48" s="42">
        <f t="shared" si="8"/>
        <v>1000</v>
      </c>
      <c r="K48" s="42">
        <f t="shared" si="8"/>
        <v>1000</v>
      </c>
      <c r="L48" s="42">
        <f t="shared" si="8"/>
        <v>1000</v>
      </c>
      <c r="M48" s="43">
        <f t="shared" si="8"/>
        <v>1000</v>
      </c>
      <c r="N48" s="44">
        <f t="shared" si="8"/>
        <v>1000</v>
      </c>
      <c r="O48" s="42">
        <f t="shared" si="8"/>
        <v>1000</v>
      </c>
      <c r="P48" s="42">
        <f t="shared" si="8"/>
        <v>1000</v>
      </c>
      <c r="Q48" s="42">
        <f t="shared" si="8"/>
        <v>1000</v>
      </c>
      <c r="R48" s="43">
        <f t="shared" si="8"/>
        <v>1000</v>
      </c>
      <c r="S48" s="42">
        <f t="shared" si="8"/>
        <v>1000</v>
      </c>
      <c r="T48" s="1"/>
      <c r="U48" s="1"/>
      <c r="V48" s="1"/>
      <c r="W48" s="1"/>
      <c r="X48" s="1"/>
      <c r="Y48" s="1"/>
      <c r="Z48" s="1"/>
      <c r="AA48" s="1"/>
      <c r="AB48" s="1"/>
      <c r="AC48" s="1"/>
      <c r="AD48" s="1"/>
      <c r="AE48" s="1"/>
      <c r="AF48" s="1"/>
      <c r="AG48" s="1"/>
      <c r="AH48" s="1"/>
      <c r="AI48" s="1"/>
      <c r="AJ48" s="1"/>
      <c r="AK48" s="1"/>
      <c r="AL48" s="1"/>
    </row>
    <row r="49" spans="1:38" hidden="1" outlineLevel="1" x14ac:dyDescent="0.25">
      <c r="A49" s="152"/>
      <c r="B49" s="152"/>
      <c r="C49" s="152"/>
      <c r="D49" s="161"/>
      <c r="E49" s="161"/>
      <c r="F49" s="161"/>
      <c r="G49" s="161"/>
      <c r="H49" s="162"/>
      <c r="I49" s="25"/>
      <c r="J49" s="25"/>
      <c r="K49" s="25"/>
      <c r="L49" s="25"/>
      <c r="M49" s="92"/>
      <c r="N49" s="25"/>
      <c r="O49" s="25"/>
      <c r="P49" s="25"/>
      <c r="Q49" s="25"/>
      <c r="R49" s="92"/>
      <c r="S49" s="25"/>
      <c r="T49" s="1"/>
      <c r="U49" s="1"/>
      <c r="V49" s="1"/>
      <c r="W49" s="1"/>
      <c r="X49" s="1"/>
      <c r="Y49" s="1"/>
      <c r="Z49" s="1"/>
      <c r="AA49" s="1"/>
      <c r="AB49" s="1"/>
      <c r="AC49" s="1"/>
      <c r="AD49" s="1"/>
      <c r="AE49" s="1"/>
      <c r="AF49" s="1"/>
      <c r="AG49" s="1"/>
      <c r="AH49" s="1"/>
      <c r="AI49" s="1"/>
      <c r="AJ49" s="1"/>
      <c r="AK49" s="1"/>
      <c r="AL49" s="1"/>
    </row>
    <row r="50" spans="1:38" hidden="1" outlineLevel="1" x14ac:dyDescent="0.25">
      <c r="A50" s="163" t="s">
        <v>82</v>
      </c>
      <c r="B50" s="163" t="s">
        <v>83</v>
      </c>
      <c r="C50" s="153"/>
      <c r="D50" s="164">
        <f>D10</f>
        <v>1000</v>
      </c>
      <c r="E50" s="164">
        <f>E10</f>
        <v>1000</v>
      </c>
      <c r="F50" s="164">
        <f>F10</f>
        <v>1000</v>
      </c>
      <c r="G50" s="164">
        <f>G10</f>
        <v>1000</v>
      </c>
      <c r="H50" s="165">
        <f>H10</f>
        <v>1000</v>
      </c>
      <c r="I50" s="46"/>
      <c r="J50" s="47"/>
      <c r="K50" s="47"/>
      <c r="L50" s="47"/>
      <c r="M50" s="48"/>
      <c r="N50" s="46"/>
      <c r="O50" s="47"/>
      <c r="P50" s="47"/>
      <c r="Q50" s="47"/>
      <c r="R50" s="48"/>
      <c r="S50" s="47"/>
      <c r="T50" s="1"/>
      <c r="U50" s="1"/>
      <c r="V50" s="1"/>
      <c r="W50" s="1"/>
      <c r="X50" s="1"/>
      <c r="Y50" s="1"/>
      <c r="Z50" s="1"/>
      <c r="AA50" s="1"/>
      <c r="AB50" s="1"/>
      <c r="AC50" s="1"/>
      <c r="AD50" s="1"/>
      <c r="AE50" s="1"/>
      <c r="AF50" s="1"/>
      <c r="AG50" s="1"/>
      <c r="AH50" s="1"/>
      <c r="AI50" s="1"/>
      <c r="AJ50" s="1"/>
      <c r="AK50" s="1"/>
      <c r="AL50" s="1"/>
    </row>
    <row r="51" spans="1:38" hidden="1" outlineLevel="1" x14ac:dyDescent="0.25">
      <c r="A51" s="163"/>
      <c r="B51" s="163" t="s">
        <v>84</v>
      </c>
      <c r="C51" s="153"/>
      <c r="D51" s="164"/>
      <c r="E51" s="164"/>
      <c r="F51" s="164"/>
      <c r="G51" s="164"/>
      <c r="H51" s="165"/>
      <c r="I51" s="49">
        <f>G53</f>
        <v>1100</v>
      </c>
      <c r="J51" s="22">
        <f>$I$51</f>
        <v>1100</v>
      </c>
      <c r="K51" s="22">
        <f t="shared" ref="K51:M51" si="9">$I$51</f>
        <v>1100</v>
      </c>
      <c r="L51" s="22">
        <f t="shared" si="9"/>
        <v>1100</v>
      </c>
      <c r="M51" s="22">
        <f t="shared" si="9"/>
        <v>1100</v>
      </c>
      <c r="N51" s="50"/>
      <c r="O51" s="22"/>
      <c r="P51" s="22"/>
      <c r="Q51" s="22"/>
      <c r="R51" s="45"/>
      <c r="S51" s="22"/>
      <c r="T51" s="1"/>
      <c r="U51" s="1"/>
      <c r="V51" s="1"/>
      <c r="W51" s="1"/>
      <c r="X51" s="1"/>
      <c r="Y51" s="1"/>
      <c r="Z51" s="1"/>
      <c r="AA51" s="1"/>
      <c r="AB51" s="1"/>
      <c r="AC51" s="1"/>
      <c r="AD51" s="1"/>
      <c r="AE51" s="1"/>
      <c r="AF51" s="1"/>
      <c r="AG51" s="1"/>
      <c r="AH51" s="1"/>
      <c r="AI51" s="1"/>
      <c r="AJ51" s="1"/>
      <c r="AK51" s="1"/>
      <c r="AL51" s="1"/>
    </row>
    <row r="52" spans="1:38" hidden="1" outlineLevel="1" x14ac:dyDescent="0.25">
      <c r="A52" s="163"/>
      <c r="B52" s="163" t="s">
        <v>85</v>
      </c>
      <c r="C52" s="153"/>
      <c r="D52" s="164"/>
      <c r="E52" s="164"/>
      <c r="F52" s="164"/>
      <c r="G52" s="164"/>
      <c r="H52" s="165"/>
      <c r="I52" s="46"/>
      <c r="J52" s="47"/>
      <c r="K52" s="47"/>
      <c r="L52" s="47"/>
      <c r="M52" s="48"/>
      <c r="N52" s="49">
        <f>L53</f>
        <v>1100</v>
      </c>
      <c r="O52" s="47">
        <f>$N52</f>
        <v>1100</v>
      </c>
      <c r="P52" s="47">
        <f t="shared" ref="P52:R52" si="10">$N52</f>
        <v>1100</v>
      </c>
      <c r="Q52" s="47">
        <f t="shared" si="10"/>
        <v>1100</v>
      </c>
      <c r="R52" s="48">
        <f t="shared" si="10"/>
        <v>1100</v>
      </c>
      <c r="S52" s="51">
        <f>Q53</f>
        <v>1000</v>
      </c>
      <c r="T52" s="1"/>
      <c r="U52" s="1"/>
      <c r="V52" s="1"/>
      <c r="W52" s="1"/>
      <c r="X52" s="1"/>
      <c r="Y52" s="1"/>
      <c r="Z52" s="1"/>
      <c r="AA52" s="1"/>
      <c r="AB52" s="1"/>
      <c r="AC52" s="1"/>
      <c r="AD52" s="1"/>
      <c r="AE52" s="1"/>
      <c r="AF52" s="1"/>
      <c r="AG52" s="1"/>
      <c r="AH52" s="1"/>
      <c r="AI52" s="1"/>
      <c r="AJ52" s="1"/>
      <c r="AK52" s="1"/>
      <c r="AL52" s="1"/>
    </row>
    <row r="53" spans="1:38" hidden="1" outlineLevel="1" x14ac:dyDescent="0.25">
      <c r="A53" s="163"/>
      <c r="B53" s="163" t="s">
        <v>86</v>
      </c>
      <c r="C53" s="153"/>
      <c r="D53" s="164">
        <f>D10-SUM($D11:D11)-D12</f>
        <v>1100</v>
      </c>
      <c r="E53" s="164">
        <f>E10-SUM($D11:E11)-E12</f>
        <v>1100</v>
      </c>
      <c r="F53" s="164">
        <f>F10-SUM($D11:F11)-F12</f>
        <v>1100</v>
      </c>
      <c r="G53" s="164">
        <f>G10-SUM($D11:G11)-G12</f>
        <v>1100</v>
      </c>
      <c r="H53" s="165">
        <f>H10-SUM($D11:H11)-H12</f>
        <v>1100</v>
      </c>
      <c r="I53" s="52">
        <f>$G$53+$G$12-SUM($H11:I11)-I12</f>
        <v>1100</v>
      </c>
      <c r="J53" s="53">
        <f>$G$53+$G$12-SUM($H11:J11)-J12</f>
        <v>1100</v>
      </c>
      <c r="K53" s="53">
        <f>$G$53+$G$12-SUM($H11:K11)-K12</f>
        <v>1100</v>
      </c>
      <c r="L53" s="53">
        <f>$G$53+$G$12-SUM($H11:L11)-L12</f>
        <v>1100</v>
      </c>
      <c r="M53" s="54">
        <f>$G$53+$G$12-SUM($H11:M11)-M12</f>
        <v>1100</v>
      </c>
      <c r="N53" s="52">
        <f>$L$53+$L$12-N12-SUM($M11:N11)</f>
        <v>1000</v>
      </c>
      <c r="O53" s="53">
        <f>$L$53+$L$12-O12-SUM($M11:O11)</f>
        <v>1000</v>
      </c>
      <c r="P53" s="53">
        <f>$L$53+$L$12-P12-SUM($M11:P11)</f>
        <v>1000</v>
      </c>
      <c r="Q53" s="53">
        <f>$L$53+$L$12-Q12-SUM($M11:Q11)</f>
        <v>1000</v>
      </c>
      <c r="R53" s="54">
        <f>$L$53+$L$12-R12-SUM($M11:R11)</f>
        <v>1000</v>
      </c>
      <c r="S53" s="47">
        <f>$Q$53+$Q$12-S12-SUM($R11:S11)</f>
        <v>1000</v>
      </c>
      <c r="T53" s="1"/>
      <c r="U53" s="1"/>
      <c r="V53" s="1"/>
      <c r="W53" s="1"/>
      <c r="X53" s="1"/>
      <c r="Y53" s="1"/>
      <c r="Z53" s="1"/>
      <c r="AA53" s="1"/>
      <c r="AB53" s="1"/>
      <c r="AC53" s="1"/>
      <c r="AD53" s="1"/>
      <c r="AE53" s="1"/>
      <c r="AF53" s="1"/>
      <c r="AG53" s="1"/>
      <c r="AH53" s="1"/>
      <c r="AI53" s="1"/>
      <c r="AJ53" s="1"/>
      <c r="AK53" s="1"/>
      <c r="AL53" s="1"/>
    </row>
    <row r="54" spans="1:38" hidden="1" outlineLevel="1" x14ac:dyDescent="0.25">
      <c r="A54" s="163"/>
      <c r="B54" s="166" t="s">
        <v>87</v>
      </c>
      <c r="C54" s="167"/>
      <c r="D54" s="168">
        <f>D$50</f>
        <v>1000</v>
      </c>
      <c r="E54" s="168">
        <f t="shared" ref="E54:H54" si="11">E$50</f>
        <v>1000</v>
      </c>
      <c r="F54" s="168">
        <f t="shared" si="11"/>
        <v>1000</v>
      </c>
      <c r="G54" s="168">
        <f t="shared" si="11"/>
        <v>1000</v>
      </c>
      <c r="H54" s="169">
        <f t="shared" si="11"/>
        <v>1000</v>
      </c>
      <c r="I54" s="57"/>
      <c r="J54" s="55"/>
      <c r="K54" s="55"/>
      <c r="L54" s="55"/>
      <c r="M54" s="56"/>
      <c r="N54" s="57"/>
      <c r="O54" s="55"/>
      <c r="P54" s="55"/>
      <c r="Q54" s="55"/>
      <c r="R54" s="56"/>
      <c r="S54" s="55"/>
      <c r="T54" s="1"/>
      <c r="U54" s="1"/>
      <c r="V54" s="1"/>
      <c r="W54" s="1"/>
      <c r="X54" s="1"/>
      <c r="Y54" s="1"/>
      <c r="Z54" s="1"/>
      <c r="AA54" s="1"/>
      <c r="AB54" s="1"/>
      <c r="AC54" s="1"/>
      <c r="AD54" s="1"/>
      <c r="AE54" s="1"/>
      <c r="AF54" s="1"/>
      <c r="AG54" s="1"/>
      <c r="AH54" s="1"/>
      <c r="AI54" s="1"/>
      <c r="AJ54" s="1"/>
      <c r="AK54" s="1"/>
      <c r="AL54" s="1"/>
    </row>
    <row r="55" spans="1:38" hidden="1" outlineLevel="1" x14ac:dyDescent="0.25">
      <c r="A55" s="163"/>
      <c r="B55" s="166" t="s">
        <v>88</v>
      </c>
      <c r="C55" s="167"/>
      <c r="D55" s="168"/>
      <c r="E55" s="168"/>
      <c r="F55" s="168"/>
      <c r="G55" s="168"/>
      <c r="H55" s="169"/>
      <c r="I55" s="57">
        <f>I$51</f>
        <v>1100</v>
      </c>
      <c r="J55" s="55">
        <f t="shared" ref="J55:M55" si="12">J$51</f>
        <v>1100</v>
      </c>
      <c r="K55" s="55">
        <f t="shared" si="12"/>
        <v>1100</v>
      </c>
      <c r="L55" s="55">
        <f t="shared" si="12"/>
        <v>1100</v>
      </c>
      <c r="M55" s="56">
        <f t="shared" si="12"/>
        <v>1100</v>
      </c>
      <c r="N55" s="57"/>
      <c r="O55" s="55"/>
      <c r="P55" s="55"/>
      <c r="Q55" s="55"/>
      <c r="R55" s="56"/>
      <c r="S55" s="55"/>
      <c r="T55" s="1"/>
      <c r="U55" s="1"/>
      <c r="V55" s="1"/>
      <c r="W55" s="1"/>
      <c r="X55" s="1"/>
      <c r="Y55" s="1"/>
      <c r="Z55" s="1"/>
      <c r="AA55" s="1"/>
      <c r="AB55" s="1"/>
      <c r="AC55" s="1"/>
      <c r="AD55" s="1"/>
      <c r="AE55" s="1"/>
      <c r="AF55" s="1"/>
      <c r="AG55" s="1"/>
      <c r="AH55" s="1"/>
      <c r="AI55" s="1"/>
      <c r="AJ55" s="1"/>
      <c r="AK55" s="1"/>
      <c r="AL55" s="1"/>
    </row>
    <row r="56" spans="1:38" hidden="1" outlineLevel="1" x14ac:dyDescent="0.25">
      <c r="A56" s="163"/>
      <c r="B56" s="166" t="s">
        <v>89</v>
      </c>
      <c r="C56" s="167"/>
      <c r="D56" s="168"/>
      <c r="E56" s="168"/>
      <c r="F56" s="168"/>
      <c r="G56" s="168"/>
      <c r="H56" s="169"/>
      <c r="I56" s="57"/>
      <c r="J56" s="55"/>
      <c r="K56" s="55"/>
      <c r="L56" s="55"/>
      <c r="M56" s="56"/>
      <c r="N56" s="57">
        <f>N$52</f>
        <v>1100</v>
      </c>
      <c r="O56" s="55">
        <f t="shared" ref="O56:R56" si="13">O$52</f>
        <v>1100</v>
      </c>
      <c r="P56" s="55">
        <f t="shared" si="13"/>
        <v>1100</v>
      </c>
      <c r="Q56" s="55">
        <f t="shared" si="13"/>
        <v>1100</v>
      </c>
      <c r="R56" s="56">
        <f t="shared" si="13"/>
        <v>1100</v>
      </c>
      <c r="S56" s="55">
        <f>S$52</f>
        <v>1000</v>
      </c>
      <c r="T56" s="1"/>
      <c r="U56" s="1"/>
      <c r="V56" s="1"/>
      <c r="W56" s="1"/>
      <c r="X56" s="1"/>
      <c r="Y56" s="1"/>
      <c r="Z56" s="1"/>
      <c r="AA56" s="1"/>
      <c r="AB56" s="1"/>
      <c r="AC56" s="1"/>
      <c r="AD56" s="1"/>
      <c r="AE56" s="1"/>
      <c r="AF56" s="1"/>
      <c r="AG56" s="1"/>
      <c r="AH56" s="1"/>
      <c r="AI56" s="1"/>
      <c r="AJ56" s="1"/>
      <c r="AK56" s="1"/>
      <c r="AL56" s="1"/>
    </row>
    <row r="57" spans="1:38" hidden="1" outlineLevel="1" x14ac:dyDescent="0.25">
      <c r="A57" s="163"/>
      <c r="B57" s="166" t="s">
        <v>90</v>
      </c>
      <c r="C57" s="167"/>
      <c r="D57" s="168">
        <f>SUM(D54:D56)</f>
        <v>1000</v>
      </c>
      <c r="E57" s="168">
        <f t="shared" ref="E57:S57" si="14">SUM(E54:E56)</f>
        <v>1000</v>
      </c>
      <c r="F57" s="168">
        <f t="shared" si="14"/>
        <v>1000</v>
      </c>
      <c r="G57" s="168">
        <f t="shared" si="14"/>
        <v>1000</v>
      </c>
      <c r="H57" s="169">
        <f t="shared" si="14"/>
        <v>1000</v>
      </c>
      <c r="I57" s="57">
        <f t="shared" si="14"/>
        <v>1100</v>
      </c>
      <c r="J57" s="55">
        <f t="shared" si="14"/>
        <v>1100</v>
      </c>
      <c r="K57" s="55">
        <f t="shared" si="14"/>
        <v>1100</v>
      </c>
      <c r="L57" s="55">
        <f t="shared" si="14"/>
        <v>1100</v>
      </c>
      <c r="M57" s="56">
        <f t="shared" si="14"/>
        <v>1100</v>
      </c>
      <c r="N57" s="57">
        <f t="shared" si="14"/>
        <v>1100</v>
      </c>
      <c r="O57" s="55">
        <f t="shared" si="14"/>
        <v>1100</v>
      </c>
      <c r="P57" s="55">
        <f t="shared" si="14"/>
        <v>1100</v>
      </c>
      <c r="Q57" s="55">
        <f t="shared" si="14"/>
        <v>1100</v>
      </c>
      <c r="R57" s="56">
        <f t="shared" si="14"/>
        <v>1100</v>
      </c>
      <c r="S57" s="55">
        <f t="shared" si="14"/>
        <v>1000</v>
      </c>
      <c r="T57" s="1"/>
      <c r="U57" s="1"/>
      <c r="V57" s="1"/>
      <c r="W57" s="1"/>
      <c r="X57" s="1"/>
      <c r="Y57" s="1"/>
      <c r="Z57" s="1"/>
      <c r="AA57" s="1"/>
      <c r="AB57" s="1"/>
      <c r="AC57" s="1"/>
      <c r="AD57" s="1"/>
      <c r="AE57" s="1"/>
      <c r="AF57" s="1"/>
      <c r="AG57" s="1"/>
      <c r="AH57" s="1"/>
      <c r="AI57" s="1"/>
      <c r="AJ57" s="1"/>
      <c r="AK57" s="1"/>
      <c r="AL57" s="1"/>
    </row>
    <row r="58" spans="1:38" hidden="1" outlineLevel="1" x14ac:dyDescent="0.25">
      <c r="A58" s="163"/>
      <c r="B58" s="163"/>
      <c r="C58" s="163"/>
      <c r="D58" s="161"/>
      <c r="E58" s="161"/>
      <c r="F58" s="161"/>
      <c r="G58" s="161"/>
      <c r="H58" s="162"/>
      <c r="I58" s="25"/>
      <c r="J58" s="25"/>
      <c r="K58" s="25"/>
      <c r="L58" s="25"/>
      <c r="M58" s="92"/>
      <c r="N58" s="25"/>
      <c r="O58" s="25"/>
      <c r="P58" s="25"/>
      <c r="Q58" s="25"/>
      <c r="R58" s="92"/>
      <c r="S58" s="25"/>
      <c r="T58" s="1"/>
      <c r="U58" s="1"/>
      <c r="V58" s="1"/>
      <c r="W58" s="1"/>
      <c r="X58" s="1"/>
      <c r="Y58" s="1"/>
      <c r="Z58" s="1"/>
      <c r="AA58" s="1"/>
      <c r="AB58" s="1"/>
      <c r="AC58" s="1"/>
      <c r="AD58" s="1"/>
      <c r="AE58" s="1"/>
      <c r="AF58" s="1"/>
      <c r="AG58" s="1"/>
      <c r="AH58" s="1"/>
      <c r="AI58" s="1"/>
      <c r="AJ58" s="1"/>
      <c r="AK58" s="1"/>
      <c r="AL58" s="1"/>
    </row>
    <row r="59" spans="1:38" hidden="1" outlineLevel="1" x14ac:dyDescent="0.25">
      <c r="A59" s="163"/>
      <c r="B59" s="163" t="s">
        <v>91</v>
      </c>
      <c r="C59" s="153"/>
      <c r="D59" s="164">
        <f>SUM(D50:D52)-D53</f>
        <v>-100</v>
      </c>
      <c r="E59" s="164">
        <f>(SUM(E50:E52)-E53)-(SUM(D50:D52)-D53)</f>
        <v>0</v>
      </c>
      <c r="F59" s="164">
        <f t="shared" ref="F59:S59" si="15">(SUM(F50:F52)-F53)-(SUM(E50:E52)-E53)</f>
        <v>0</v>
      </c>
      <c r="G59" s="164">
        <f t="shared" si="15"/>
        <v>0</v>
      </c>
      <c r="H59" s="165">
        <f t="shared" si="15"/>
        <v>0</v>
      </c>
      <c r="I59" s="164">
        <f t="shared" si="15"/>
        <v>100</v>
      </c>
      <c r="J59" s="164">
        <f t="shared" si="15"/>
        <v>0</v>
      </c>
      <c r="K59" s="164">
        <f t="shared" si="15"/>
        <v>0</v>
      </c>
      <c r="L59" s="164">
        <f t="shared" si="15"/>
        <v>0</v>
      </c>
      <c r="M59" s="165">
        <f t="shared" si="15"/>
        <v>0</v>
      </c>
      <c r="N59" s="164">
        <f t="shared" si="15"/>
        <v>100</v>
      </c>
      <c r="O59" s="164">
        <f t="shared" si="15"/>
        <v>0</v>
      </c>
      <c r="P59" s="164">
        <f t="shared" si="15"/>
        <v>0</v>
      </c>
      <c r="Q59" s="164">
        <f t="shared" si="15"/>
        <v>0</v>
      </c>
      <c r="R59" s="165">
        <f t="shared" si="15"/>
        <v>0</v>
      </c>
      <c r="S59" s="164">
        <f t="shared" si="15"/>
        <v>-100</v>
      </c>
      <c r="T59" s="1"/>
      <c r="U59" s="1"/>
      <c r="V59" s="1"/>
      <c r="W59" s="1"/>
      <c r="X59" s="1"/>
      <c r="Y59" s="1"/>
      <c r="Z59" s="1"/>
      <c r="AA59" s="1"/>
      <c r="AB59" s="1"/>
      <c r="AC59" s="1"/>
      <c r="AD59" s="1"/>
      <c r="AE59" s="1"/>
      <c r="AF59" s="1"/>
      <c r="AG59" s="1"/>
      <c r="AH59" s="1"/>
      <c r="AI59" s="1"/>
      <c r="AJ59" s="1"/>
      <c r="AK59" s="1"/>
      <c r="AL59" s="1"/>
    </row>
    <row r="60" spans="1:38" hidden="1" outlineLevel="1" x14ac:dyDescent="0.25">
      <c r="A60" s="163"/>
      <c r="B60" s="152"/>
      <c r="C60" s="152"/>
      <c r="D60" s="161"/>
      <c r="E60" s="161"/>
      <c r="F60" s="161"/>
      <c r="G60" s="161"/>
      <c r="H60" s="165"/>
      <c r="I60" s="25"/>
      <c r="J60" s="25"/>
      <c r="K60" s="25"/>
      <c r="L60" s="25"/>
      <c r="M60" s="45"/>
      <c r="N60" s="25"/>
      <c r="O60" s="25"/>
      <c r="P60" s="25"/>
      <c r="Q60" s="25"/>
      <c r="R60" s="93"/>
      <c r="S60" s="25"/>
      <c r="T60" s="1"/>
      <c r="U60" s="1"/>
      <c r="V60" s="1"/>
      <c r="W60" s="1"/>
      <c r="X60" s="1"/>
      <c r="Y60" s="1"/>
      <c r="Z60" s="1"/>
      <c r="AA60" s="1"/>
      <c r="AB60" s="1"/>
      <c r="AC60" s="1"/>
      <c r="AD60" s="1"/>
      <c r="AE60" s="1"/>
      <c r="AF60" s="1"/>
      <c r="AG60" s="1"/>
      <c r="AH60" s="1"/>
      <c r="AI60" s="1"/>
      <c r="AJ60" s="1"/>
      <c r="AK60" s="1"/>
      <c r="AL60" s="1"/>
    </row>
    <row r="61" spans="1:38" hidden="1" outlineLevel="1" x14ac:dyDescent="0.25">
      <c r="A61" s="163"/>
      <c r="B61" s="163" t="s">
        <v>92</v>
      </c>
      <c r="C61" s="153"/>
      <c r="D61" s="164"/>
      <c r="E61" s="164"/>
      <c r="F61" s="164"/>
      <c r="G61" s="164"/>
      <c r="H61" s="165"/>
      <c r="I61" s="46"/>
      <c r="J61" s="47"/>
      <c r="K61" s="47"/>
      <c r="L61" s="47"/>
      <c r="M61" s="48"/>
      <c r="N61" s="46"/>
      <c r="O61" s="47"/>
      <c r="P61" s="47"/>
      <c r="Q61" s="47"/>
      <c r="R61" s="48"/>
      <c r="S61" s="47"/>
      <c r="T61" s="1"/>
      <c r="U61" s="1"/>
      <c r="V61" s="1"/>
      <c r="W61" s="1"/>
      <c r="X61" s="1"/>
      <c r="Y61" s="1"/>
      <c r="Z61" s="1"/>
      <c r="AA61" s="1"/>
      <c r="AB61" s="1"/>
      <c r="AC61" s="1"/>
      <c r="AD61" s="1"/>
      <c r="AE61" s="1"/>
      <c r="AF61" s="1"/>
      <c r="AG61" s="1"/>
      <c r="AH61" s="1"/>
      <c r="AI61" s="1"/>
      <c r="AJ61" s="1"/>
      <c r="AK61" s="1"/>
      <c r="AL61" s="1"/>
    </row>
    <row r="62" spans="1:38" hidden="1" outlineLevel="1" x14ac:dyDescent="0.25">
      <c r="A62" s="163"/>
      <c r="B62" s="170" t="s">
        <v>93</v>
      </c>
      <c r="C62" s="171"/>
      <c r="D62" s="172">
        <f>SUM(D54:D56)-D53</f>
        <v>-100</v>
      </c>
      <c r="E62" s="172"/>
      <c r="F62" s="172"/>
      <c r="G62" s="172"/>
      <c r="H62" s="173"/>
      <c r="I62" s="61">
        <f>SUM(I50:I52)-I53</f>
        <v>0</v>
      </c>
      <c r="J62" s="59"/>
      <c r="K62" s="59"/>
      <c r="L62" s="59"/>
      <c r="M62" s="60"/>
      <c r="N62" s="61">
        <f>SUM(N50:N52)-N53</f>
        <v>100</v>
      </c>
      <c r="O62" s="59"/>
      <c r="P62" s="59"/>
      <c r="Q62" s="59"/>
      <c r="R62" s="60"/>
      <c r="S62" s="59"/>
      <c r="T62" s="1"/>
      <c r="U62" s="1"/>
      <c r="V62" s="1"/>
      <c r="W62" s="1"/>
      <c r="X62" s="1"/>
      <c r="Y62" s="1"/>
      <c r="Z62" s="1"/>
      <c r="AA62" s="1"/>
      <c r="AB62" s="1"/>
      <c r="AC62" s="1"/>
      <c r="AD62" s="1"/>
      <c r="AE62" s="1"/>
      <c r="AF62" s="1"/>
      <c r="AG62" s="1"/>
      <c r="AH62" s="1"/>
      <c r="AI62" s="1"/>
      <c r="AJ62" s="1"/>
      <c r="AK62" s="1"/>
      <c r="AL62" s="1"/>
    </row>
    <row r="63" spans="1:38" hidden="1" outlineLevel="1" x14ac:dyDescent="0.25">
      <c r="A63" s="17"/>
      <c r="B63" s="19" t="s">
        <v>94</v>
      </c>
      <c r="C63" s="58"/>
      <c r="D63" s="59"/>
      <c r="E63" s="62">
        <f>(SUM(E54:E56)-E53)-(SUM(D54:D56)-D53)</f>
        <v>0</v>
      </c>
      <c r="F63" s="62">
        <f t="shared" ref="F63:G63" si="16">(SUM(F54:F56)-F53)-(SUM(E54:E56)-E53)</f>
        <v>0</v>
      </c>
      <c r="G63" s="62">
        <f t="shared" si="16"/>
        <v>0</v>
      </c>
      <c r="H63" s="60"/>
      <c r="I63" s="61"/>
      <c r="J63" s="62">
        <f>(SUM(J54:J56)-J53)-(SUM(I54:I56)-I53)</f>
        <v>0</v>
      </c>
      <c r="K63" s="62">
        <f t="shared" ref="K63:L63" si="17">(SUM(K54:K56)-K53)-(SUM(J54:J56)-J53)</f>
        <v>0</v>
      </c>
      <c r="L63" s="62">
        <f t="shared" si="17"/>
        <v>0</v>
      </c>
      <c r="M63" s="60"/>
      <c r="N63" s="61"/>
      <c r="O63" s="62">
        <f t="shared" ref="O63:Q63" si="18">(SUM(O54:O56)-O53)-(SUM(N54:N56)-N53)</f>
        <v>0</v>
      </c>
      <c r="P63" s="62">
        <f t="shared" si="18"/>
        <v>0</v>
      </c>
      <c r="Q63" s="62">
        <f t="shared" si="18"/>
        <v>0</v>
      </c>
      <c r="R63" s="60"/>
      <c r="S63" s="59"/>
      <c r="T63" s="1"/>
      <c r="U63" s="1"/>
      <c r="V63" s="1"/>
      <c r="W63" s="1"/>
      <c r="X63" s="1"/>
      <c r="Y63" s="1"/>
      <c r="Z63" s="1"/>
      <c r="AA63" s="1"/>
      <c r="AB63" s="1"/>
      <c r="AC63" s="1"/>
      <c r="AD63" s="1"/>
      <c r="AE63" s="1"/>
      <c r="AF63" s="1"/>
      <c r="AG63" s="1"/>
      <c r="AH63" s="1"/>
      <c r="AI63" s="1"/>
      <c r="AJ63" s="1"/>
      <c r="AK63" s="1"/>
      <c r="AL63" s="1"/>
    </row>
    <row r="64" spans="1:38" hidden="1" outlineLevel="1" x14ac:dyDescent="0.25">
      <c r="A64" s="17"/>
      <c r="B64" s="19" t="s">
        <v>95</v>
      </c>
      <c r="C64" s="58"/>
      <c r="D64" s="62"/>
      <c r="E64" s="62"/>
      <c r="F64" s="62"/>
      <c r="G64" s="62"/>
      <c r="H64" s="63">
        <v>0</v>
      </c>
      <c r="I64" s="61"/>
      <c r="J64" s="59"/>
      <c r="K64" s="59"/>
      <c r="L64" s="59"/>
      <c r="M64" s="63">
        <v>0</v>
      </c>
      <c r="N64" s="61"/>
      <c r="O64" s="59"/>
      <c r="P64" s="59"/>
      <c r="Q64" s="59"/>
      <c r="R64" s="63">
        <v>0</v>
      </c>
      <c r="S64" s="59"/>
      <c r="T64" s="1"/>
      <c r="U64" s="1"/>
      <c r="V64" s="1"/>
      <c r="W64" s="1"/>
      <c r="X64" s="1"/>
      <c r="Y64" s="1"/>
      <c r="Z64" s="1"/>
      <c r="AA64" s="1"/>
      <c r="AB64" s="1"/>
      <c r="AC64" s="1"/>
      <c r="AD64" s="1"/>
      <c r="AE64" s="1"/>
      <c r="AF64" s="1"/>
      <c r="AG64" s="1"/>
      <c r="AH64" s="1"/>
      <c r="AI64" s="1"/>
      <c r="AJ64" s="1"/>
      <c r="AK64" s="1"/>
      <c r="AL64" s="1"/>
    </row>
    <row r="65" spans="1:38" hidden="1" outlineLevel="1" x14ac:dyDescent="0.25">
      <c r="A65" s="17"/>
      <c r="B65" s="19" t="s">
        <v>96</v>
      </c>
      <c r="C65" s="58"/>
      <c r="D65" s="55">
        <f>SUM(D62:D64)</f>
        <v>-100</v>
      </c>
      <c r="E65" s="55">
        <f t="shared" ref="E65:S65" si="19">SUM(E62:E64)</f>
        <v>0</v>
      </c>
      <c r="F65" s="55">
        <f t="shared" si="19"/>
        <v>0</v>
      </c>
      <c r="G65" s="55">
        <f t="shared" si="19"/>
        <v>0</v>
      </c>
      <c r="H65" s="98">
        <f t="shared" si="19"/>
        <v>0</v>
      </c>
      <c r="I65" s="55">
        <f t="shared" si="19"/>
        <v>0</v>
      </c>
      <c r="J65" s="55">
        <f t="shared" si="19"/>
        <v>0</v>
      </c>
      <c r="K65" s="55">
        <f t="shared" si="19"/>
        <v>0</v>
      </c>
      <c r="L65" s="55">
        <f t="shared" si="19"/>
        <v>0</v>
      </c>
      <c r="M65" s="98">
        <f t="shared" si="19"/>
        <v>0</v>
      </c>
      <c r="N65" s="55">
        <f t="shared" si="19"/>
        <v>100</v>
      </c>
      <c r="O65" s="55">
        <f t="shared" si="19"/>
        <v>0</v>
      </c>
      <c r="P65" s="55">
        <f t="shared" si="19"/>
        <v>0</v>
      </c>
      <c r="Q65" s="55">
        <f t="shared" si="19"/>
        <v>0</v>
      </c>
      <c r="R65" s="98">
        <f t="shared" si="19"/>
        <v>0</v>
      </c>
      <c r="S65" s="55">
        <f t="shared" si="19"/>
        <v>0</v>
      </c>
      <c r="T65" s="1"/>
      <c r="U65" s="1"/>
      <c r="V65" s="1"/>
      <c r="W65" s="1"/>
      <c r="X65" s="1"/>
      <c r="Y65" s="1"/>
      <c r="Z65" s="1"/>
      <c r="AA65" s="1"/>
      <c r="AB65" s="1"/>
      <c r="AC65" s="1"/>
      <c r="AD65" s="1"/>
      <c r="AE65" s="1"/>
      <c r="AF65" s="1"/>
      <c r="AG65" s="1"/>
      <c r="AH65" s="1"/>
      <c r="AI65" s="1"/>
      <c r="AJ65" s="1"/>
      <c r="AK65" s="1"/>
      <c r="AL65" s="1"/>
    </row>
    <row r="66" spans="1:38" hidden="1" outlineLevel="1" x14ac:dyDescent="0.25">
      <c r="A66" s="17"/>
      <c r="B66" s="19"/>
      <c r="C66" s="19"/>
      <c r="D66" s="25"/>
      <c r="E66" s="25"/>
      <c r="F66" s="25"/>
      <c r="G66" s="25"/>
      <c r="H66" s="92"/>
      <c r="I66" s="25"/>
      <c r="J66" s="25"/>
      <c r="K66" s="25"/>
      <c r="L66" s="25"/>
      <c r="M66" s="92"/>
      <c r="N66" s="25"/>
      <c r="O66" s="25"/>
      <c r="P66" s="25"/>
      <c r="Q66" s="25"/>
      <c r="R66" s="92"/>
      <c r="S66" s="25"/>
      <c r="T66" s="1"/>
      <c r="U66" s="1"/>
      <c r="V66" s="1"/>
      <c r="W66" s="1"/>
      <c r="X66" s="1"/>
      <c r="Y66" s="1"/>
      <c r="Z66" s="1"/>
      <c r="AA66" s="1"/>
      <c r="AB66" s="1"/>
      <c r="AC66" s="1"/>
      <c r="AD66" s="1"/>
      <c r="AE66" s="1"/>
      <c r="AF66" s="1"/>
      <c r="AG66" s="1"/>
      <c r="AH66" s="1"/>
      <c r="AI66" s="1"/>
      <c r="AJ66" s="1"/>
      <c r="AK66" s="1"/>
      <c r="AL66" s="1"/>
    </row>
    <row r="67" spans="1:38" hidden="1" outlineLevel="1" x14ac:dyDescent="0.25">
      <c r="A67" s="17"/>
      <c r="B67" s="17" t="s">
        <v>97</v>
      </c>
      <c r="C67" s="58"/>
      <c r="D67" s="62"/>
      <c r="E67" s="62"/>
      <c r="F67" s="62"/>
      <c r="G67" s="62"/>
      <c r="H67" s="63"/>
      <c r="I67" s="61"/>
      <c r="J67" s="59"/>
      <c r="K67" s="59"/>
      <c r="L67" s="59"/>
      <c r="M67" s="60"/>
      <c r="N67" s="61"/>
      <c r="O67" s="59"/>
      <c r="P67" s="59"/>
      <c r="Q67" s="59"/>
      <c r="R67" s="60"/>
      <c r="S67" s="59"/>
      <c r="T67" s="1"/>
      <c r="U67" s="1"/>
      <c r="V67" s="1"/>
      <c r="W67" s="1"/>
      <c r="X67" s="1"/>
      <c r="Y67" s="1"/>
      <c r="Z67" s="1"/>
      <c r="AA67" s="1"/>
      <c r="AB67" s="1"/>
      <c r="AC67" s="1"/>
      <c r="AD67" s="1"/>
      <c r="AE67" s="1"/>
      <c r="AF67" s="1"/>
      <c r="AG67" s="1"/>
      <c r="AH67" s="1"/>
      <c r="AI67" s="1"/>
      <c r="AJ67" s="1"/>
      <c r="AK67" s="1"/>
      <c r="AL67" s="1"/>
    </row>
    <row r="68" spans="1:38" hidden="1" outlineLevel="1" x14ac:dyDescent="0.25">
      <c r="A68" s="17"/>
      <c r="B68" s="20" t="s">
        <v>98</v>
      </c>
      <c r="C68" s="64"/>
      <c r="D68" s="66"/>
      <c r="E68" s="66">
        <f>D65</f>
        <v>-100</v>
      </c>
      <c r="F68" s="66">
        <f>E68</f>
        <v>-100</v>
      </c>
      <c r="G68" s="66">
        <f t="shared" ref="G68:S79" si="20">F68</f>
        <v>-100</v>
      </c>
      <c r="H68" s="67">
        <f t="shared" si="20"/>
        <v>-100</v>
      </c>
      <c r="I68" s="68">
        <f>H68</f>
        <v>-100</v>
      </c>
      <c r="J68" s="66"/>
      <c r="K68" s="66"/>
      <c r="L68" s="66"/>
      <c r="M68" s="67"/>
      <c r="N68" s="68"/>
      <c r="O68" s="66"/>
      <c r="P68" s="66"/>
      <c r="Q68" s="66"/>
      <c r="R68" s="67"/>
      <c r="S68" s="66"/>
      <c r="T68" s="1"/>
      <c r="U68" s="1"/>
      <c r="V68" s="1"/>
      <c r="W68" s="1"/>
      <c r="X68" s="1"/>
      <c r="Y68" s="1"/>
      <c r="Z68" s="1"/>
      <c r="AA68" s="1"/>
      <c r="AB68" s="1"/>
      <c r="AC68" s="1"/>
      <c r="AD68" s="1"/>
      <c r="AE68" s="1"/>
      <c r="AF68" s="1"/>
      <c r="AG68" s="1"/>
      <c r="AH68" s="1"/>
      <c r="AI68" s="1"/>
      <c r="AJ68" s="1"/>
      <c r="AK68" s="1"/>
      <c r="AL68" s="1"/>
    </row>
    <row r="69" spans="1:38" hidden="1" outlineLevel="1" x14ac:dyDescent="0.25">
      <c r="A69" s="17"/>
      <c r="B69" s="19" t="s">
        <v>99</v>
      </c>
      <c r="C69" s="58"/>
      <c r="D69" s="62"/>
      <c r="E69" s="62"/>
      <c r="F69" s="62">
        <f>E63</f>
        <v>0</v>
      </c>
      <c r="G69" s="62">
        <f>F69</f>
        <v>0</v>
      </c>
      <c r="H69" s="63">
        <f t="shared" si="20"/>
        <v>0</v>
      </c>
      <c r="I69" s="61">
        <f t="shared" si="20"/>
        <v>0</v>
      </c>
      <c r="J69" s="59">
        <f t="shared" si="20"/>
        <v>0</v>
      </c>
      <c r="K69" s="59"/>
      <c r="L69" s="59"/>
      <c r="M69" s="60"/>
      <c r="N69" s="61"/>
      <c r="O69" s="59"/>
      <c r="P69" s="59"/>
      <c r="Q69" s="59"/>
      <c r="R69" s="60"/>
      <c r="S69" s="59"/>
      <c r="T69" s="1"/>
      <c r="U69" s="1"/>
      <c r="V69" s="1"/>
      <c r="W69" s="1"/>
      <c r="X69" s="1"/>
      <c r="Y69" s="1"/>
      <c r="Z69" s="1"/>
      <c r="AA69" s="1"/>
      <c r="AB69" s="1"/>
      <c r="AC69" s="1"/>
      <c r="AD69" s="1"/>
      <c r="AE69" s="1"/>
      <c r="AF69" s="1"/>
      <c r="AG69" s="1"/>
      <c r="AH69" s="1"/>
      <c r="AI69" s="1"/>
      <c r="AJ69" s="1"/>
      <c r="AK69" s="1"/>
      <c r="AL69" s="1"/>
    </row>
    <row r="70" spans="1:38" hidden="1" outlineLevel="1" x14ac:dyDescent="0.25">
      <c r="A70" s="17"/>
      <c r="B70" s="19" t="s">
        <v>100</v>
      </c>
      <c r="C70" s="58"/>
      <c r="D70" s="62"/>
      <c r="E70" s="62"/>
      <c r="F70" s="62"/>
      <c r="G70" s="62">
        <f>F63</f>
        <v>0</v>
      </c>
      <c r="H70" s="63">
        <f>G70</f>
        <v>0</v>
      </c>
      <c r="I70" s="61">
        <f t="shared" si="20"/>
        <v>0</v>
      </c>
      <c r="J70" s="59">
        <f t="shared" si="20"/>
        <v>0</v>
      </c>
      <c r="K70" s="59">
        <f t="shared" si="20"/>
        <v>0</v>
      </c>
      <c r="L70" s="59"/>
      <c r="M70" s="60"/>
      <c r="N70" s="61"/>
      <c r="O70" s="59"/>
      <c r="P70" s="59"/>
      <c r="Q70" s="59"/>
      <c r="R70" s="60"/>
      <c r="S70" s="59"/>
      <c r="T70" s="1"/>
      <c r="U70" s="1"/>
      <c r="V70" s="1"/>
      <c r="W70" s="1"/>
      <c r="X70" s="1"/>
      <c r="Y70" s="1"/>
      <c r="Z70" s="1"/>
      <c r="AA70" s="1"/>
      <c r="AB70" s="1"/>
      <c r="AC70" s="1"/>
      <c r="AD70" s="1"/>
      <c r="AE70" s="1"/>
      <c r="AF70" s="1"/>
      <c r="AG70" s="1"/>
      <c r="AH70" s="1"/>
      <c r="AI70" s="1"/>
      <c r="AJ70" s="1"/>
      <c r="AK70" s="1"/>
      <c r="AL70" s="1"/>
    </row>
    <row r="71" spans="1:38" hidden="1" outlineLevel="1" x14ac:dyDescent="0.25">
      <c r="A71" s="17"/>
      <c r="B71" s="19" t="s">
        <v>101</v>
      </c>
      <c r="C71" s="58"/>
      <c r="D71" s="62"/>
      <c r="E71" s="62"/>
      <c r="F71" s="62"/>
      <c r="G71" s="62"/>
      <c r="H71" s="63">
        <f>G63</f>
        <v>0</v>
      </c>
      <c r="I71" s="61">
        <f>H71</f>
        <v>0</v>
      </c>
      <c r="J71" s="59">
        <f t="shared" si="20"/>
        <v>0</v>
      </c>
      <c r="K71" s="59">
        <f t="shared" si="20"/>
        <v>0</v>
      </c>
      <c r="L71" s="59">
        <f t="shared" si="20"/>
        <v>0</v>
      </c>
      <c r="M71" s="60"/>
      <c r="N71" s="61"/>
      <c r="O71" s="59"/>
      <c r="P71" s="59"/>
      <c r="Q71" s="59"/>
      <c r="R71" s="60"/>
      <c r="S71" s="59"/>
      <c r="T71" s="1"/>
      <c r="U71" s="1"/>
      <c r="V71" s="1"/>
      <c r="W71" s="1"/>
      <c r="X71" s="1"/>
      <c r="Y71" s="1"/>
      <c r="Z71" s="1"/>
      <c r="AA71" s="1"/>
      <c r="AB71" s="1"/>
      <c r="AC71" s="1"/>
      <c r="AD71" s="1"/>
      <c r="AE71" s="1"/>
      <c r="AF71" s="1"/>
      <c r="AG71" s="1"/>
      <c r="AH71" s="1"/>
      <c r="AI71" s="1"/>
      <c r="AJ71" s="1"/>
      <c r="AK71" s="1"/>
      <c r="AL71" s="1"/>
    </row>
    <row r="72" spans="1:38" hidden="1" outlineLevel="1" x14ac:dyDescent="0.25">
      <c r="A72" s="17"/>
      <c r="B72" s="21" t="s">
        <v>102</v>
      </c>
      <c r="C72" s="58"/>
      <c r="D72" s="62"/>
      <c r="E72" s="62"/>
      <c r="F72" s="62"/>
      <c r="G72" s="62"/>
      <c r="H72" s="63"/>
      <c r="I72" s="61">
        <f>H65</f>
        <v>0</v>
      </c>
      <c r="J72" s="59">
        <f>I72</f>
        <v>0</v>
      </c>
      <c r="K72" s="59">
        <f t="shared" si="20"/>
        <v>0</v>
      </c>
      <c r="L72" s="59">
        <f t="shared" si="20"/>
        <v>0</v>
      </c>
      <c r="M72" s="60">
        <f t="shared" si="20"/>
        <v>0</v>
      </c>
      <c r="N72" s="61"/>
      <c r="O72" s="59"/>
      <c r="P72" s="59"/>
      <c r="Q72" s="59"/>
      <c r="R72" s="60"/>
      <c r="S72" s="59"/>
      <c r="T72" s="1"/>
      <c r="U72" s="1"/>
      <c r="V72" s="1"/>
      <c r="W72" s="1"/>
      <c r="X72" s="1"/>
      <c r="Y72" s="1"/>
      <c r="Z72" s="1"/>
      <c r="AA72" s="1"/>
      <c r="AB72" s="1"/>
      <c r="AC72" s="1"/>
      <c r="AD72" s="1"/>
      <c r="AE72" s="1"/>
      <c r="AF72" s="1"/>
      <c r="AG72" s="1"/>
      <c r="AH72" s="1"/>
      <c r="AI72" s="1"/>
      <c r="AJ72" s="1"/>
      <c r="AK72" s="1"/>
      <c r="AL72" s="1"/>
    </row>
    <row r="73" spans="1:38" hidden="1" outlineLevel="1" x14ac:dyDescent="0.25">
      <c r="A73" s="17"/>
      <c r="B73" s="20" t="s">
        <v>103</v>
      </c>
      <c r="C73" s="64"/>
      <c r="D73" s="66"/>
      <c r="E73" s="66"/>
      <c r="F73" s="66"/>
      <c r="G73" s="66"/>
      <c r="H73" s="67"/>
      <c r="I73" s="68"/>
      <c r="J73" s="66">
        <f>I65</f>
        <v>0</v>
      </c>
      <c r="K73" s="66">
        <f>J73</f>
        <v>0</v>
      </c>
      <c r="L73" s="66">
        <f t="shared" si="20"/>
        <v>0</v>
      </c>
      <c r="M73" s="67">
        <f t="shared" si="20"/>
        <v>0</v>
      </c>
      <c r="N73" s="68">
        <f t="shared" si="20"/>
        <v>0</v>
      </c>
      <c r="O73" s="66"/>
      <c r="P73" s="66"/>
      <c r="Q73" s="66"/>
      <c r="R73" s="67"/>
      <c r="S73" s="66"/>
      <c r="T73" s="1"/>
      <c r="U73" s="1"/>
      <c r="V73" s="1"/>
      <c r="W73" s="1"/>
      <c r="X73" s="1"/>
      <c r="Y73" s="1"/>
      <c r="Z73" s="1"/>
      <c r="AA73" s="1"/>
      <c r="AB73" s="1"/>
      <c r="AC73" s="1"/>
      <c r="AD73" s="1"/>
      <c r="AE73" s="1"/>
      <c r="AF73" s="1"/>
      <c r="AG73" s="1"/>
      <c r="AH73" s="1"/>
      <c r="AI73" s="1"/>
      <c r="AJ73" s="1"/>
      <c r="AK73" s="1"/>
      <c r="AL73" s="1"/>
    </row>
    <row r="74" spans="1:38" hidden="1" outlineLevel="1" x14ac:dyDescent="0.25">
      <c r="A74" s="17"/>
      <c r="B74" s="19" t="s">
        <v>104</v>
      </c>
      <c r="C74" s="58"/>
      <c r="D74" s="62"/>
      <c r="E74" s="62"/>
      <c r="F74" s="62"/>
      <c r="G74" s="62"/>
      <c r="H74" s="63"/>
      <c r="I74" s="69"/>
      <c r="J74" s="62"/>
      <c r="K74" s="62">
        <f>J65</f>
        <v>0</v>
      </c>
      <c r="L74" s="62">
        <f>K74</f>
        <v>0</v>
      </c>
      <c r="M74" s="63">
        <f t="shared" si="20"/>
        <v>0</v>
      </c>
      <c r="N74" s="69">
        <f t="shared" si="20"/>
        <v>0</v>
      </c>
      <c r="O74" s="62">
        <f t="shared" si="20"/>
        <v>0</v>
      </c>
      <c r="P74" s="62"/>
      <c r="Q74" s="62"/>
      <c r="R74" s="63"/>
      <c r="S74" s="62"/>
      <c r="T74" s="1"/>
      <c r="U74" s="1"/>
      <c r="V74" s="1"/>
      <c r="W74" s="1"/>
      <c r="X74" s="1"/>
      <c r="Y74" s="1"/>
      <c r="Z74" s="1"/>
      <c r="AA74" s="1"/>
      <c r="AB74" s="1"/>
      <c r="AC74" s="1"/>
      <c r="AD74" s="1"/>
      <c r="AE74" s="1"/>
      <c r="AF74" s="1"/>
      <c r="AG74" s="1"/>
      <c r="AH74" s="1"/>
      <c r="AI74" s="1"/>
      <c r="AJ74" s="1"/>
      <c r="AK74" s="1"/>
      <c r="AL74" s="1"/>
    </row>
    <row r="75" spans="1:38" hidden="1" outlineLevel="1" x14ac:dyDescent="0.25">
      <c r="A75" s="17"/>
      <c r="B75" s="19" t="s">
        <v>105</v>
      </c>
      <c r="C75" s="58"/>
      <c r="D75" s="62"/>
      <c r="E75" s="62"/>
      <c r="F75" s="62"/>
      <c r="G75" s="62"/>
      <c r="H75" s="63"/>
      <c r="I75" s="69"/>
      <c r="J75" s="62"/>
      <c r="K75" s="62"/>
      <c r="L75" s="62">
        <f>K65</f>
        <v>0</v>
      </c>
      <c r="M75" s="63">
        <f>L75</f>
        <v>0</v>
      </c>
      <c r="N75" s="69">
        <f t="shared" si="20"/>
        <v>0</v>
      </c>
      <c r="O75" s="62">
        <f t="shared" si="20"/>
        <v>0</v>
      </c>
      <c r="P75" s="62">
        <f>O75</f>
        <v>0</v>
      </c>
      <c r="Q75" s="62"/>
      <c r="R75" s="63"/>
      <c r="S75" s="62"/>
      <c r="T75" s="1"/>
      <c r="U75" s="1"/>
      <c r="V75" s="1"/>
      <c r="W75" s="1"/>
      <c r="X75" s="1"/>
      <c r="Y75" s="1"/>
      <c r="Z75" s="1"/>
      <c r="AA75" s="1"/>
      <c r="AB75" s="1"/>
      <c r="AC75" s="1"/>
      <c r="AD75" s="1"/>
      <c r="AE75" s="1"/>
      <c r="AF75" s="1"/>
      <c r="AG75" s="1"/>
      <c r="AH75" s="1"/>
      <c r="AI75" s="1"/>
      <c r="AJ75" s="1"/>
      <c r="AK75" s="1"/>
      <c r="AL75" s="1"/>
    </row>
    <row r="76" spans="1:38" hidden="1" outlineLevel="1" x14ac:dyDescent="0.25">
      <c r="A76" s="17"/>
      <c r="B76" s="19" t="s">
        <v>106</v>
      </c>
      <c r="C76" s="58"/>
      <c r="D76" s="62"/>
      <c r="E76" s="62"/>
      <c r="F76" s="62"/>
      <c r="G76" s="62"/>
      <c r="H76" s="63"/>
      <c r="I76" s="69"/>
      <c r="J76" s="62"/>
      <c r="K76" s="62"/>
      <c r="L76" s="62"/>
      <c r="M76" s="63">
        <f>L65</f>
        <v>0</v>
      </c>
      <c r="N76" s="69">
        <f>M76</f>
        <v>0</v>
      </c>
      <c r="O76" s="62">
        <f t="shared" si="20"/>
        <v>0</v>
      </c>
      <c r="P76" s="62">
        <f t="shared" si="20"/>
        <v>0</v>
      </c>
      <c r="Q76" s="62">
        <f t="shared" si="20"/>
        <v>0</v>
      </c>
      <c r="R76" s="63"/>
      <c r="S76" s="62"/>
      <c r="T76" s="1"/>
      <c r="U76" s="1"/>
      <c r="V76" s="1"/>
      <c r="W76" s="1"/>
      <c r="X76" s="1"/>
      <c r="Y76" s="1"/>
      <c r="Z76" s="1"/>
      <c r="AA76" s="1"/>
      <c r="AB76" s="1"/>
      <c r="AC76" s="1"/>
      <c r="AD76" s="1"/>
      <c r="AE76" s="1"/>
      <c r="AF76" s="1"/>
      <c r="AG76" s="1"/>
      <c r="AH76" s="1"/>
      <c r="AI76" s="1"/>
      <c r="AJ76" s="1"/>
      <c r="AK76" s="1"/>
      <c r="AL76" s="1"/>
    </row>
    <row r="77" spans="1:38" hidden="1" outlineLevel="1" x14ac:dyDescent="0.25">
      <c r="A77" s="17"/>
      <c r="B77" s="21" t="s">
        <v>107</v>
      </c>
      <c r="C77" s="65"/>
      <c r="D77" s="62"/>
      <c r="E77" s="62"/>
      <c r="F77" s="62"/>
      <c r="G77" s="62"/>
      <c r="H77" s="63"/>
      <c r="I77" s="61"/>
      <c r="J77" s="59"/>
      <c r="K77" s="59"/>
      <c r="L77" s="59"/>
      <c r="M77" s="60"/>
      <c r="N77" s="61">
        <f>M65</f>
        <v>0</v>
      </c>
      <c r="O77" s="59">
        <f>N77</f>
        <v>0</v>
      </c>
      <c r="P77" s="59">
        <f t="shared" si="20"/>
        <v>0</v>
      </c>
      <c r="Q77" s="59">
        <f t="shared" si="20"/>
        <v>0</v>
      </c>
      <c r="R77" s="60">
        <f t="shared" si="20"/>
        <v>0</v>
      </c>
      <c r="S77" s="59"/>
      <c r="T77" s="1"/>
      <c r="U77" s="1"/>
      <c r="V77" s="1"/>
      <c r="W77" s="1"/>
      <c r="X77" s="1"/>
      <c r="Y77" s="1"/>
      <c r="Z77" s="1"/>
      <c r="AA77" s="1"/>
      <c r="AB77" s="1"/>
      <c r="AC77" s="1"/>
      <c r="AD77" s="1"/>
      <c r="AE77" s="1"/>
      <c r="AF77" s="1"/>
      <c r="AG77" s="1"/>
      <c r="AH77" s="1"/>
      <c r="AI77" s="1"/>
      <c r="AJ77" s="1"/>
      <c r="AK77" s="1"/>
      <c r="AL77" s="1"/>
    </row>
    <row r="78" spans="1:38" hidden="1" outlineLevel="1" x14ac:dyDescent="0.25">
      <c r="A78" s="17"/>
      <c r="B78" s="19" t="s">
        <v>108</v>
      </c>
      <c r="C78" s="58"/>
      <c r="D78" s="66"/>
      <c r="E78" s="66"/>
      <c r="F78" s="66"/>
      <c r="G78" s="66"/>
      <c r="H78" s="67"/>
      <c r="I78" s="68"/>
      <c r="J78" s="66"/>
      <c r="K78" s="66"/>
      <c r="L78" s="66"/>
      <c r="M78" s="67"/>
      <c r="N78" s="68"/>
      <c r="O78" s="66">
        <f>N65</f>
        <v>100</v>
      </c>
      <c r="P78" s="66">
        <f>O78</f>
        <v>100</v>
      </c>
      <c r="Q78" s="66">
        <f t="shared" si="20"/>
        <v>100</v>
      </c>
      <c r="R78" s="67">
        <f t="shared" si="20"/>
        <v>100</v>
      </c>
      <c r="S78" s="66">
        <f t="shared" si="20"/>
        <v>100</v>
      </c>
      <c r="T78" s="1"/>
      <c r="U78" s="1"/>
      <c r="V78" s="1"/>
      <c r="W78" s="1"/>
      <c r="X78" s="1"/>
      <c r="Y78" s="1"/>
      <c r="Z78" s="1"/>
      <c r="AA78" s="1"/>
      <c r="AB78" s="1"/>
      <c r="AC78" s="1"/>
      <c r="AD78" s="1"/>
      <c r="AE78" s="1"/>
      <c r="AF78" s="1"/>
      <c r="AG78" s="1"/>
      <c r="AH78" s="1"/>
      <c r="AI78" s="1"/>
      <c r="AJ78" s="1"/>
      <c r="AK78" s="1"/>
      <c r="AL78" s="1"/>
    </row>
    <row r="79" spans="1:38" hidden="1" outlineLevel="1" x14ac:dyDescent="0.25">
      <c r="A79" s="17"/>
      <c r="B79" s="19" t="s">
        <v>109</v>
      </c>
      <c r="C79" s="19"/>
      <c r="D79" s="25"/>
      <c r="E79" s="25"/>
      <c r="F79" s="25"/>
      <c r="G79" s="25"/>
      <c r="H79" s="25"/>
      <c r="I79" s="69"/>
      <c r="J79" s="25"/>
      <c r="K79" s="25"/>
      <c r="L79" s="25"/>
      <c r="M79" s="25"/>
      <c r="N79" s="69"/>
      <c r="O79" s="25"/>
      <c r="P79" s="25">
        <f>O65</f>
        <v>0</v>
      </c>
      <c r="Q79" s="25">
        <f>P79</f>
        <v>0</v>
      </c>
      <c r="R79" s="25">
        <f t="shared" si="20"/>
        <v>0</v>
      </c>
      <c r="S79" s="69">
        <f t="shared" si="20"/>
        <v>0</v>
      </c>
      <c r="T79" s="1"/>
      <c r="U79" s="1"/>
      <c r="V79" s="1"/>
      <c r="W79" s="1"/>
      <c r="X79" s="1"/>
      <c r="Y79" s="1"/>
      <c r="Z79" s="1"/>
      <c r="AA79" s="1"/>
      <c r="AB79" s="1"/>
      <c r="AC79" s="1"/>
      <c r="AD79" s="1"/>
      <c r="AE79" s="1"/>
      <c r="AF79" s="1"/>
      <c r="AG79" s="1"/>
      <c r="AH79" s="1"/>
      <c r="AI79" s="1"/>
      <c r="AJ79" s="1"/>
      <c r="AK79" s="1"/>
      <c r="AL79" s="1"/>
    </row>
    <row r="80" spans="1:38" hidden="1" outlineLevel="1" x14ac:dyDescent="0.25">
      <c r="A80" s="17"/>
      <c r="B80" s="21" t="s">
        <v>110</v>
      </c>
      <c r="C80" s="65"/>
      <c r="D80" s="62"/>
      <c r="E80" s="62"/>
      <c r="F80" s="62"/>
      <c r="G80" s="62"/>
      <c r="H80" s="63"/>
      <c r="I80" s="61"/>
      <c r="J80" s="59"/>
      <c r="K80" s="59"/>
      <c r="L80" s="59"/>
      <c r="M80" s="60"/>
      <c r="N80" s="61"/>
      <c r="O80" s="59"/>
      <c r="P80" s="59"/>
      <c r="Q80" s="59">
        <f>P65</f>
        <v>0</v>
      </c>
      <c r="R80" s="60">
        <f>Q80</f>
        <v>0</v>
      </c>
      <c r="S80" s="59">
        <f>R80</f>
        <v>0</v>
      </c>
      <c r="T80" s="1"/>
      <c r="U80" s="1"/>
      <c r="V80" s="1"/>
      <c r="W80" s="1"/>
      <c r="X80" s="1"/>
      <c r="Y80" s="1"/>
      <c r="Z80" s="1"/>
      <c r="AA80" s="1"/>
      <c r="AB80" s="1"/>
      <c r="AC80" s="1"/>
      <c r="AD80" s="1"/>
      <c r="AE80" s="1"/>
      <c r="AF80" s="1"/>
      <c r="AG80" s="1"/>
      <c r="AH80" s="1"/>
      <c r="AI80" s="1"/>
      <c r="AJ80" s="1"/>
      <c r="AK80" s="1"/>
      <c r="AL80" s="1"/>
    </row>
    <row r="81" spans="1:38" hidden="1" outlineLevel="1" x14ac:dyDescent="0.25">
      <c r="A81" s="17"/>
      <c r="B81" s="19" t="s">
        <v>111</v>
      </c>
      <c r="C81" s="19"/>
      <c r="D81" s="66"/>
      <c r="E81" s="66"/>
      <c r="F81" s="66"/>
      <c r="G81" s="66"/>
      <c r="H81" s="67"/>
      <c r="I81" s="68">
        <f>SUM(I68:I72)</f>
        <v>-100</v>
      </c>
      <c r="J81" s="66">
        <f t="shared" ref="J81:M81" si="21">SUM(J68:J72)</f>
        <v>0</v>
      </c>
      <c r="K81" s="66">
        <f t="shared" si="21"/>
        <v>0</v>
      </c>
      <c r="L81" s="66">
        <f t="shared" si="21"/>
        <v>0</v>
      </c>
      <c r="M81" s="67">
        <f t="shared" si="21"/>
        <v>0</v>
      </c>
      <c r="N81" s="68">
        <f>SUM(N73:N77)</f>
        <v>0</v>
      </c>
      <c r="O81" s="66">
        <f t="shared" ref="O81:R81" si="22">SUM(O73:O77)</f>
        <v>0</v>
      </c>
      <c r="P81" s="66">
        <f t="shared" si="22"/>
        <v>0</v>
      </c>
      <c r="Q81" s="66">
        <f t="shared" si="22"/>
        <v>0</v>
      </c>
      <c r="R81" s="67">
        <f t="shared" si="22"/>
        <v>0</v>
      </c>
      <c r="S81" s="66">
        <f>SUM(S68:S80)</f>
        <v>100</v>
      </c>
      <c r="T81" s="1"/>
      <c r="U81" s="1"/>
      <c r="V81" s="1"/>
      <c r="W81" s="1"/>
      <c r="X81" s="1"/>
      <c r="Y81" s="1"/>
      <c r="Z81" s="1"/>
      <c r="AA81" s="1"/>
      <c r="AB81" s="1"/>
      <c r="AC81" s="1"/>
      <c r="AD81" s="1"/>
      <c r="AE81" s="1"/>
      <c r="AF81" s="1"/>
      <c r="AG81" s="1"/>
      <c r="AH81" s="1"/>
      <c r="AI81" s="1"/>
      <c r="AJ81" s="1"/>
      <c r="AK81" s="1"/>
      <c r="AL81" s="1"/>
    </row>
    <row r="82" spans="1:38" hidden="1" outlineLevel="1" x14ac:dyDescent="0.25">
      <c r="A82" s="17"/>
      <c r="B82" s="19"/>
      <c r="C82" s="19"/>
      <c r="D82" s="62"/>
      <c r="E82" s="62"/>
      <c r="F82" s="62"/>
      <c r="G82" s="62"/>
      <c r="H82" s="63"/>
      <c r="I82" s="69"/>
      <c r="J82" s="62"/>
      <c r="K82" s="62"/>
      <c r="L82" s="62"/>
      <c r="M82" s="63"/>
      <c r="N82" s="69"/>
      <c r="O82" s="62"/>
      <c r="P82" s="62"/>
      <c r="Q82" s="62"/>
      <c r="R82" s="63"/>
      <c r="S82" s="62"/>
      <c r="T82" s="1"/>
      <c r="U82" s="1"/>
      <c r="V82" s="1"/>
      <c r="W82" s="1"/>
      <c r="X82" s="1"/>
      <c r="Y82" s="1"/>
      <c r="Z82" s="1"/>
      <c r="AA82" s="1"/>
      <c r="AB82" s="1"/>
      <c r="AC82" s="1"/>
      <c r="AD82" s="1"/>
      <c r="AE82" s="1"/>
      <c r="AF82" s="1"/>
      <c r="AG82" s="1"/>
      <c r="AH82" s="1"/>
      <c r="AI82" s="1"/>
      <c r="AJ82" s="1"/>
      <c r="AK82" s="1"/>
      <c r="AL82" s="1"/>
    </row>
    <row r="83" spans="1:38" hidden="1" outlineLevel="1" x14ac:dyDescent="0.25">
      <c r="A83" s="17"/>
      <c r="B83" s="17" t="s">
        <v>112</v>
      </c>
      <c r="C83" s="37"/>
      <c r="D83" s="22"/>
      <c r="E83" s="22"/>
      <c r="F83" s="22"/>
      <c r="G83" s="22"/>
      <c r="H83" s="45"/>
      <c r="I83" s="46"/>
      <c r="J83" s="47"/>
      <c r="K83" s="47"/>
      <c r="L83" s="47"/>
      <c r="M83" s="48"/>
      <c r="N83" s="46"/>
      <c r="O83" s="47"/>
      <c r="P83" s="47"/>
      <c r="Q83" s="47"/>
      <c r="R83" s="48"/>
      <c r="S83" s="47"/>
      <c r="T83" s="1"/>
      <c r="U83" s="1"/>
      <c r="V83" s="1"/>
      <c r="W83" s="1"/>
      <c r="X83" s="1"/>
      <c r="Y83" s="1"/>
      <c r="Z83" s="1"/>
      <c r="AA83" s="1"/>
      <c r="AB83" s="1"/>
      <c r="AC83" s="1"/>
      <c r="AD83" s="1"/>
      <c r="AE83" s="1"/>
      <c r="AF83" s="1"/>
      <c r="AG83" s="1"/>
      <c r="AH83" s="1"/>
      <c r="AI83" s="1"/>
      <c r="AJ83" s="1"/>
      <c r="AK83" s="1"/>
      <c r="AL83" s="1"/>
    </row>
    <row r="84" spans="1:38" hidden="1" outlineLevel="1" x14ac:dyDescent="0.25">
      <c r="A84" s="17"/>
      <c r="B84" s="19" t="s">
        <v>113</v>
      </c>
      <c r="C84" s="58"/>
      <c r="D84" s="59"/>
      <c r="E84" s="59"/>
      <c r="F84" s="59"/>
      <c r="G84" s="59"/>
      <c r="H84" s="60"/>
      <c r="I84" s="61"/>
      <c r="J84" s="59">
        <f>-((SUM(H50:H52)-H53)-(SUM(G50:G52)-G53))/(1+$I$4)^4</f>
        <v>0</v>
      </c>
      <c r="K84" s="59"/>
      <c r="L84" s="59"/>
      <c r="M84" s="60"/>
      <c r="N84" s="179"/>
      <c r="O84" s="59">
        <f>-((SUM(M50:M52)-M53)-(SUM(L50:L52)-L53))/(1+$I$4)^4</f>
        <v>0</v>
      </c>
      <c r="P84" s="59"/>
      <c r="Q84" s="59"/>
      <c r="R84" s="60"/>
      <c r="S84" s="59"/>
      <c r="T84" s="1"/>
      <c r="U84" s="1"/>
      <c r="V84" s="1"/>
      <c r="W84" s="1"/>
      <c r="X84" s="1"/>
      <c r="Y84" s="1"/>
      <c r="Z84" s="1"/>
      <c r="AA84" s="1"/>
      <c r="AB84" s="1"/>
      <c r="AC84" s="1"/>
      <c r="AD84" s="1"/>
      <c r="AE84" s="1"/>
      <c r="AF84" s="1"/>
      <c r="AG84" s="1"/>
      <c r="AH84" s="1"/>
      <c r="AI84" s="1"/>
      <c r="AJ84" s="1"/>
      <c r="AK84" s="1"/>
      <c r="AL84" s="1"/>
    </row>
    <row r="85" spans="1:38" hidden="1" outlineLevel="1" x14ac:dyDescent="0.25">
      <c r="A85" s="17"/>
      <c r="B85" s="19"/>
      <c r="C85" s="19"/>
      <c r="D85" s="62"/>
      <c r="E85" s="62"/>
      <c r="F85" s="62"/>
      <c r="G85" s="62"/>
      <c r="H85" s="63"/>
      <c r="I85" s="69"/>
      <c r="J85" s="62"/>
      <c r="K85" s="62"/>
      <c r="L85" s="62"/>
      <c r="M85" s="63"/>
      <c r="N85" s="69"/>
      <c r="O85" s="62"/>
      <c r="P85" s="62"/>
      <c r="Q85" s="62"/>
      <c r="R85" s="63"/>
      <c r="S85" s="62"/>
      <c r="T85" s="1"/>
      <c r="U85" s="1"/>
      <c r="V85" s="1"/>
      <c r="W85" s="1"/>
      <c r="X85" s="1"/>
      <c r="Y85" s="1"/>
      <c r="Z85" s="1"/>
      <c r="AA85" s="1"/>
      <c r="AB85" s="1"/>
      <c r="AC85" s="1"/>
      <c r="AD85" s="1"/>
      <c r="AE85" s="1"/>
      <c r="AF85" s="1"/>
      <c r="AG85" s="1"/>
      <c r="AH85" s="1"/>
      <c r="AI85" s="1"/>
      <c r="AJ85" s="1"/>
      <c r="AK85" s="1"/>
      <c r="AL85" s="1"/>
    </row>
    <row r="86" spans="1:38" hidden="1" outlineLevel="1" x14ac:dyDescent="0.25">
      <c r="A86" s="17"/>
      <c r="B86" s="97" t="s">
        <v>114</v>
      </c>
      <c r="C86" s="19"/>
      <c r="D86" s="94">
        <f t="shared" ref="D86:S86" si="23">SUM(D81:D85)</f>
        <v>0</v>
      </c>
      <c r="E86" s="94">
        <f t="shared" si="23"/>
        <v>0</v>
      </c>
      <c r="F86" s="94">
        <f t="shared" si="23"/>
        <v>0</v>
      </c>
      <c r="G86" s="94">
        <f t="shared" si="23"/>
        <v>0</v>
      </c>
      <c r="H86" s="95">
        <f t="shared" si="23"/>
        <v>0</v>
      </c>
      <c r="I86" s="96">
        <f t="shared" si="23"/>
        <v>-100</v>
      </c>
      <c r="J86" s="94">
        <f t="shared" si="23"/>
        <v>0</v>
      </c>
      <c r="K86" s="94">
        <f t="shared" si="23"/>
        <v>0</v>
      </c>
      <c r="L86" s="94">
        <f t="shared" si="23"/>
        <v>0</v>
      </c>
      <c r="M86" s="95">
        <f t="shared" si="23"/>
        <v>0</v>
      </c>
      <c r="N86" s="96">
        <f t="shared" si="23"/>
        <v>0</v>
      </c>
      <c r="O86" s="94">
        <f t="shared" si="23"/>
        <v>0</v>
      </c>
      <c r="P86" s="94">
        <f t="shared" si="23"/>
        <v>0</v>
      </c>
      <c r="Q86" s="94">
        <f t="shared" si="23"/>
        <v>0</v>
      </c>
      <c r="R86" s="95">
        <f t="shared" si="23"/>
        <v>0</v>
      </c>
      <c r="S86" s="94">
        <f t="shared" si="23"/>
        <v>100</v>
      </c>
      <c r="T86" s="1"/>
      <c r="U86" s="1"/>
      <c r="V86" s="1"/>
      <c r="W86" s="1"/>
      <c r="X86" s="1"/>
      <c r="Y86" s="1"/>
      <c r="Z86" s="1"/>
      <c r="AA86" s="1"/>
      <c r="AB86" s="1"/>
      <c r="AC86" s="1"/>
      <c r="AD86" s="1"/>
      <c r="AE86" s="1"/>
      <c r="AF86" s="1"/>
      <c r="AG86" s="1"/>
      <c r="AH86" s="1"/>
      <c r="AI86" s="1"/>
      <c r="AJ86" s="1"/>
      <c r="AK86" s="1"/>
      <c r="AL86" s="1"/>
    </row>
    <row r="87" spans="1:38" hidden="1" outlineLevel="1" x14ac:dyDescent="0.25">
      <c r="A87" s="17"/>
      <c r="B87" s="97"/>
      <c r="C87" s="19"/>
      <c r="D87" s="22"/>
      <c r="E87" s="22"/>
      <c r="F87" s="22"/>
      <c r="G87" s="22"/>
      <c r="H87" s="45"/>
      <c r="I87" s="50"/>
      <c r="J87" s="22"/>
      <c r="K87" s="22"/>
      <c r="L87" s="22"/>
      <c r="M87" s="45"/>
      <c r="N87" s="50"/>
      <c r="O87" s="22"/>
      <c r="P87" s="22"/>
      <c r="Q87" s="22"/>
      <c r="R87" s="45"/>
      <c r="S87" s="22"/>
      <c r="T87" s="1"/>
      <c r="U87" s="1"/>
      <c r="V87" s="1"/>
      <c r="W87" s="1"/>
      <c r="X87" s="1"/>
      <c r="Y87" s="1"/>
      <c r="Z87" s="1"/>
      <c r="AA87" s="1"/>
      <c r="AB87" s="1"/>
      <c r="AC87" s="1"/>
      <c r="AD87" s="1"/>
      <c r="AE87" s="1"/>
      <c r="AF87" s="1"/>
      <c r="AG87" s="1"/>
      <c r="AH87" s="1"/>
      <c r="AI87" s="1"/>
      <c r="AJ87" s="1"/>
      <c r="AK87" s="1"/>
      <c r="AL87" s="1"/>
    </row>
    <row r="88" spans="1:38" hidden="1" outlineLevel="1" x14ac:dyDescent="0.25">
      <c r="A88" s="17"/>
      <c r="B88" s="17" t="s">
        <v>115</v>
      </c>
      <c r="C88" s="19"/>
      <c r="D88" s="62"/>
      <c r="E88" s="62"/>
      <c r="F88" s="62"/>
      <c r="G88" s="62"/>
      <c r="H88" s="63"/>
      <c r="I88" s="62"/>
      <c r="J88" s="62"/>
      <c r="K88" s="62"/>
      <c r="L88" s="62"/>
      <c r="M88" s="63"/>
      <c r="N88" s="62"/>
      <c r="O88" s="62"/>
      <c r="P88" s="62"/>
      <c r="Q88" s="62"/>
      <c r="R88" s="63"/>
      <c r="S88" s="62"/>
      <c r="T88" s="1"/>
      <c r="U88" s="1"/>
      <c r="V88" s="1"/>
      <c r="W88" s="1"/>
      <c r="X88" s="1"/>
      <c r="Y88" s="1"/>
      <c r="Z88" s="1"/>
      <c r="AA88" s="1"/>
      <c r="AB88" s="1"/>
      <c r="AC88" s="1"/>
      <c r="AD88" s="1"/>
      <c r="AE88" s="1"/>
      <c r="AF88" s="1"/>
      <c r="AG88" s="1"/>
      <c r="AH88" s="1"/>
      <c r="AI88" s="1"/>
      <c r="AJ88" s="1"/>
      <c r="AK88" s="1"/>
      <c r="AL88" s="1"/>
    </row>
    <row r="89" spans="1:38" ht="12.95" hidden="1" customHeight="1" outlineLevel="1" x14ac:dyDescent="0.25">
      <c r="A89" s="17"/>
      <c r="B89" s="19" t="s">
        <v>116</v>
      </c>
      <c r="C89" s="19"/>
      <c r="D89" s="73">
        <f t="shared" ref="D89:S89" si="24">D11+D11/$D$4</f>
        <v>-2288.1838074398252</v>
      </c>
      <c r="E89" s="73">
        <f t="shared" si="24"/>
        <v>0</v>
      </c>
      <c r="F89" s="73">
        <f t="shared" si="24"/>
        <v>0</v>
      </c>
      <c r="G89" s="73">
        <f t="shared" si="24"/>
        <v>0</v>
      </c>
      <c r="H89" s="176">
        <f t="shared" si="24"/>
        <v>0</v>
      </c>
      <c r="I89" s="73">
        <f t="shared" si="24"/>
        <v>0</v>
      </c>
      <c r="J89" s="73">
        <f t="shared" si="24"/>
        <v>0</v>
      </c>
      <c r="K89" s="73">
        <f t="shared" si="24"/>
        <v>0</v>
      </c>
      <c r="L89" s="73">
        <f t="shared" si="24"/>
        <v>0</v>
      </c>
      <c r="M89" s="176">
        <f t="shared" si="24"/>
        <v>0</v>
      </c>
      <c r="N89" s="73">
        <f t="shared" si="24"/>
        <v>2288.1838074398252</v>
      </c>
      <c r="O89" s="73">
        <f t="shared" si="24"/>
        <v>0</v>
      </c>
      <c r="P89" s="73">
        <f t="shared" si="24"/>
        <v>0</v>
      </c>
      <c r="Q89" s="73">
        <f t="shared" si="24"/>
        <v>0</v>
      </c>
      <c r="R89" s="176">
        <f t="shared" si="24"/>
        <v>0</v>
      </c>
      <c r="S89" s="73">
        <f t="shared" si="24"/>
        <v>0</v>
      </c>
      <c r="T89" s="1"/>
      <c r="U89" s="1"/>
      <c r="V89" s="1"/>
      <c r="W89" s="1"/>
      <c r="X89" s="1"/>
      <c r="Y89" s="1"/>
      <c r="Z89" s="1"/>
      <c r="AA89" s="1"/>
      <c r="AB89" s="1"/>
      <c r="AC89" s="1"/>
      <c r="AD89" s="1"/>
      <c r="AE89" s="1"/>
      <c r="AF89" s="1"/>
      <c r="AG89" s="1"/>
      <c r="AH89" s="1"/>
      <c r="AI89" s="1"/>
      <c r="AJ89" s="1"/>
      <c r="AK89" s="1"/>
      <c r="AL89" s="1"/>
    </row>
    <row r="90" spans="1:38" ht="12.95" hidden="1" customHeight="1" outlineLevel="1" x14ac:dyDescent="0.25">
      <c r="A90" s="17"/>
      <c r="B90" s="19" t="s">
        <v>117</v>
      </c>
      <c r="C90" s="19"/>
      <c r="D90" s="177">
        <f t="shared" ref="D90:S90" si="25">D12</f>
        <v>0</v>
      </c>
      <c r="E90" s="177">
        <f t="shared" si="25"/>
        <v>0</v>
      </c>
      <c r="F90" s="177">
        <f t="shared" si="25"/>
        <v>0</v>
      </c>
      <c r="G90" s="177">
        <f t="shared" si="25"/>
        <v>0</v>
      </c>
      <c r="H90" s="178">
        <f t="shared" si="25"/>
        <v>0</v>
      </c>
      <c r="I90" s="177">
        <f t="shared" si="25"/>
        <v>0</v>
      </c>
      <c r="J90" s="177">
        <f t="shared" si="25"/>
        <v>0</v>
      </c>
      <c r="K90" s="177">
        <f t="shared" si="25"/>
        <v>0</v>
      </c>
      <c r="L90" s="177">
        <f t="shared" si="25"/>
        <v>0</v>
      </c>
      <c r="M90" s="178">
        <f t="shared" si="25"/>
        <v>0</v>
      </c>
      <c r="N90" s="177">
        <f t="shared" si="25"/>
        <v>0</v>
      </c>
      <c r="O90" s="177">
        <f t="shared" si="25"/>
        <v>0</v>
      </c>
      <c r="P90" s="177">
        <f t="shared" si="25"/>
        <v>0</v>
      </c>
      <c r="Q90" s="177">
        <f t="shared" si="25"/>
        <v>0</v>
      </c>
      <c r="R90" s="178">
        <f t="shared" si="25"/>
        <v>0</v>
      </c>
      <c r="S90" s="177">
        <f t="shared" si="25"/>
        <v>0</v>
      </c>
      <c r="T90" s="1"/>
      <c r="U90" s="1"/>
      <c r="V90" s="1"/>
      <c r="W90" s="1"/>
      <c r="X90" s="1"/>
      <c r="Y90" s="1"/>
      <c r="Z90" s="1"/>
      <c r="AA90" s="1"/>
      <c r="AB90" s="1"/>
      <c r="AC90" s="1"/>
      <c r="AD90" s="1"/>
      <c r="AE90" s="1"/>
      <c r="AF90" s="1"/>
      <c r="AG90" s="1"/>
      <c r="AH90" s="1"/>
      <c r="AI90" s="1"/>
      <c r="AJ90" s="1"/>
      <c r="AK90" s="1"/>
      <c r="AL90" s="1"/>
    </row>
    <row r="91" spans="1:38" ht="12.95" hidden="1" customHeight="1" outlineLevel="1" x14ac:dyDescent="0.25">
      <c r="A91" s="17"/>
      <c r="B91" s="19" t="s">
        <v>118</v>
      </c>
      <c r="C91" s="19"/>
      <c r="D91" s="23">
        <f>SUM(D89:D90)</f>
        <v>-2288.1838074398252</v>
      </c>
      <c r="E91" s="23">
        <f t="shared" ref="E91:S91" si="26">SUM(E89:E90)</f>
        <v>0</v>
      </c>
      <c r="F91" s="23">
        <f t="shared" si="26"/>
        <v>0</v>
      </c>
      <c r="G91" s="23">
        <f t="shared" si="26"/>
        <v>0</v>
      </c>
      <c r="H91" s="38">
        <f t="shared" si="26"/>
        <v>0</v>
      </c>
      <c r="I91" s="23">
        <f t="shared" si="26"/>
        <v>0</v>
      </c>
      <c r="J91" s="23">
        <f t="shared" si="26"/>
        <v>0</v>
      </c>
      <c r="K91" s="23">
        <f t="shared" si="26"/>
        <v>0</v>
      </c>
      <c r="L91" s="23">
        <f t="shared" si="26"/>
        <v>0</v>
      </c>
      <c r="M91" s="38">
        <f t="shared" si="26"/>
        <v>0</v>
      </c>
      <c r="N91" s="23">
        <f t="shared" si="26"/>
        <v>2288.1838074398252</v>
      </c>
      <c r="O91" s="23">
        <f t="shared" si="26"/>
        <v>0</v>
      </c>
      <c r="P91" s="23">
        <f t="shared" si="26"/>
        <v>0</v>
      </c>
      <c r="Q91" s="23">
        <f t="shared" si="26"/>
        <v>0</v>
      </c>
      <c r="R91" s="38">
        <f t="shared" si="26"/>
        <v>0</v>
      </c>
      <c r="S91" s="23">
        <f t="shared" si="26"/>
        <v>0</v>
      </c>
      <c r="T91" s="1"/>
      <c r="U91" s="1"/>
      <c r="V91" s="1"/>
      <c r="W91" s="1"/>
      <c r="X91" s="1"/>
      <c r="Y91" s="1"/>
      <c r="Z91" s="1"/>
      <c r="AA91" s="1"/>
      <c r="AB91" s="1"/>
      <c r="AC91" s="1"/>
      <c r="AD91" s="1"/>
      <c r="AE91" s="1"/>
      <c r="AF91" s="1"/>
      <c r="AG91" s="1"/>
      <c r="AH91" s="1"/>
      <c r="AI91" s="1"/>
      <c r="AJ91" s="1"/>
      <c r="AK91" s="1"/>
      <c r="AL91" s="1"/>
    </row>
    <row r="92" spans="1:38" ht="12.95" hidden="1" customHeight="1" outlineLevel="1" x14ac:dyDescent="0.25">
      <c r="A92" s="17"/>
      <c r="B92" s="19"/>
      <c r="C92" s="19"/>
      <c r="D92" s="62"/>
      <c r="E92" s="62"/>
      <c r="F92" s="62"/>
      <c r="G92" s="62"/>
      <c r="H92" s="63"/>
      <c r="I92" s="62"/>
      <c r="J92" s="62"/>
      <c r="K92" s="62"/>
      <c r="L92" s="62"/>
      <c r="M92" s="63"/>
      <c r="N92" s="62"/>
      <c r="O92" s="62"/>
      <c r="P92" s="62"/>
      <c r="Q92" s="62"/>
      <c r="R92" s="176"/>
      <c r="S92" s="62"/>
      <c r="T92" s="1"/>
      <c r="U92" s="1"/>
      <c r="V92" s="1"/>
      <c r="W92" s="1"/>
      <c r="X92" s="1"/>
      <c r="Y92" s="1"/>
      <c r="Z92" s="1"/>
      <c r="AA92" s="1"/>
      <c r="AB92" s="1"/>
      <c r="AC92" s="1"/>
      <c r="AD92" s="1"/>
      <c r="AE92" s="1"/>
      <c r="AF92" s="1"/>
      <c r="AG92" s="1"/>
      <c r="AH92" s="1"/>
      <c r="AI92" s="1"/>
      <c r="AJ92" s="1"/>
      <c r="AK92" s="1"/>
      <c r="AL92" s="1"/>
    </row>
    <row r="93" spans="1:38" collapsed="1" x14ac:dyDescent="0.25">
      <c r="A93" s="18" t="s">
        <v>119</v>
      </c>
      <c r="B93" s="17"/>
      <c r="C93" s="17"/>
      <c r="D93" s="25"/>
      <c r="E93" s="25"/>
      <c r="F93" s="25"/>
      <c r="G93" s="25"/>
      <c r="H93" s="38"/>
      <c r="I93" s="25"/>
      <c r="J93" s="25"/>
      <c r="K93" s="25"/>
      <c r="L93" s="25"/>
      <c r="M93" s="38"/>
      <c r="N93" s="25"/>
      <c r="O93" s="25"/>
      <c r="P93" s="25"/>
      <c r="Q93" s="25"/>
      <c r="R93" s="38"/>
      <c r="S93" s="25"/>
      <c r="T93" s="1"/>
      <c r="U93" s="1"/>
      <c r="V93" s="1"/>
      <c r="W93" s="1"/>
      <c r="X93" s="1"/>
      <c r="Y93" s="1"/>
      <c r="Z93" s="1"/>
      <c r="AA93" s="1"/>
      <c r="AB93" s="1"/>
      <c r="AC93" s="1"/>
      <c r="AD93" s="1"/>
      <c r="AE93" s="1"/>
      <c r="AF93" s="1"/>
      <c r="AG93" s="1"/>
      <c r="AH93" s="1"/>
      <c r="AI93" s="1"/>
      <c r="AJ93" s="1"/>
      <c r="AK93" s="1"/>
      <c r="AL93" s="1"/>
    </row>
    <row r="94" spans="1:38" x14ac:dyDescent="0.25">
      <c r="A94" s="23"/>
      <c r="B94" s="24" t="s">
        <v>120</v>
      </c>
      <c r="C94" s="24"/>
      <c r="D94" s="23">
        <f t="shared" ref="D94:S94" si="27">D44-D53</f>
        <v>-100</v>
      </c>
      <c r="E94" s="23">
        <f t="shared" si="27"/>
        <v>-100</v>
      </c>
      <c r="F94" s="23">
        <f t="shared" si="27"/>
        <v>-100</v>
      </c>
      <c r="G94" s="23">
        <f t="shared" si="27"/>
        <v>-100</v>
      </c>
      <c r="H94" s="38">
        <f t="shared" si="27"/>
        <v>-100</v>
      </c>
      <c r="I94" s="70">
        <f t="shared" si="27"/>
        <v>-100</v>
      </c>
      <c r="J94" s="71">
        <f t="shared" si="27"/>
        <v>-100</v>
      </c>
      <c r="K94" s="71">
        <f t="shared" si="27"/>
        <v>-100</v>
      </c>
      <c r="L94" s="71">
        <f t="shared" si="27"/>
        <v>-100</v>
      </c>
      <c r="M94" s="72">
        <f t="shared" si="27"/>
        <v>-100</v>
      </c>
      <c r="N94" s="70">
        <f t="shared" si="27"/>
        <v>0</v>
      </c>
      <c r="O94" s="71">
        <f t="shared" si="27"/>
        <v>0</v>
      </c>
      <c r="P94" s="71">
        <f t="shared" si="27"/>
        <v>0</v>
      </c>
      <c r="Q94" s="71">
        <f t="shared" si="27"/>
        <v>0</v>
      </c>
      <c r="R94" s="72">
        <f t="shared" si="27"/>
        <v>0</v>
      </c>
      <c r="S94" s="71">
        <f t="shared" si="27"/>
        <v>0</v>
      </c>
      <c r="T94" s="1"/>
      <c r="U94" s="1"/>
      <c r="V94" s="1"/>
      <c r="W94" s="1"/>
      <c r="X94" s="1"/>
      <c r="Y94" s="1"/>
      <c r="Z94" s="1"/>
      <c r="AA94" s="1"/>
      <c r="AB94" s="1"/>
      <c r="AC94" s="1"/>
      <c r="AD94" s="1"/>
      <c r="AE94" s="1"/>
      <c r="AF94" s="1"/>
      <c r="AG94" s="1"/>
      <c r="AH94" s="1"/>
      <c r="AI94" s="1"/>
      <c r="AJ94" s="1"/>
      <c r="AK94" s="1"/>
      <c r="AL94" s="1"/>
    </row>
    <row r="95" spans="1:38" x14ac:dyDescent="0.25">
      <c r="A95" s="23"/>
      <c r="B95" s="156" t="s">
        <v>121</v>
      </c>
      <c r="C95" s="24"/>
      <c r="D95" s="23">
        <f>D48-D57-D86</f>
        <v>0</v>
      </c>
      <c r="E95" s="23">
        <f t="shared" ref="E95:S95" si="28">E48-E57-E86</f>
        <v>0</v>
      </c>
      <c r="F95" s="23">
        <f t="shared" si="28"/>
        <v>0</v>
      </c>
      <c r="G95" s="23">
        <f t="shared" si="28"/>
        <v>0</v>
      </c>
      <c r="H95" s="38">
        <f t="shared" si="28"/>
        <v>0</v>
      </c>
      <c r="I95" s="23">
        <f t="shared" si="28"/>
        <v>0</v>
      </c>
      <c r="J95" s="23">
        <f t="shared" si="28"/>
        <v>-100</v>
      </c>
      <c r="K95" s="23">
        <f t="shared" si="28"/>
        <v>-100</v>
      </c>
      <c r="L95" s="23">
        <f t="shared" si="28"/>
        <v>-100</v>
      </c>
      <c r="M95" s="72">
        <f t="shared" si="28"/>
        <v>-100</v>
      </c>
      <c r="N95" s="23">
        <f t="shared" si="28"/>
        <v>-100</v>
      </c>
      <c r="O95" s="23">
        <f t="shared" si="28"/>
        <v>-100</v>
      </c>
      <c r="P95" s="23">
        <f t="shared" si="28"/>
        <v>-100</v>
      </c>
      <c r="Q95" s="23">
        <f t="shared" si="28"/>
        <v>-100</v>
      </c>
      <c r="R95" s="72">
        <f t="shared" si="28"/>
        <v>-100</v>
      </c>
      <c r="S95" s="23">
        <f t="shared" si="28"/>
        <v>-100</v>
      </c>
      <c r="T95" s="1"/>
      <c r="U95" s="1"/>
      <c r="V95" s="1"/>
      <c r="W95" s="1"/>
      <c r="X95" s="1"/>
      <c r="Y95" s="1"/>
      <c r="Z95" s="1"/>
      <c r="AA95" s="1"/>
      <c r="AB95" s="1"/>
      <c r="AC95" s="1"/>
      <c r="AD95" s="1"/>
      <c r="AE95" s="1"/>
      <c r="AF95" s="1"/>
      <c r="AG95" s="1"/>
      <c r="AH95" s="1"/>
      <c r="AI95" s="1"/>
      <c r="AJ95" s="1"/>
      <c r="AK95" s="1"/>
      <c r="AL95" s="1"/>
    </row>
    <row r="96" spans="1:38" x14ac:dyDescent="0.25">
      <c r="A96" s="23"/>
      <c r="B96" s="156" t="s">
        <v>122</v>
      </c>
      <c r="C96" s="24"/>
      <c r="D96" s="75">
        <f>D94-D95</f>
        <v>-100</v>
      </c>
      <c r="E96" s="75">
        <f>E94-E95</f>
        <v>-100</v>
      </c>
      <c r="F96" s="75">
        <f t="shared" ref="F96:S96" si="29">F94-F95</f>
        <v>-100</v>
      </c>
      <c r="G96" s="75">
        <f t="shared" si="29"/>
        <v>-100</v>
      </c>
      <c r="H96" s="76">
        <f t="shared" si="29"/>
        <v>-100</v>
      </c>
      <c r="I96" s="77">
        <f t="shared" si="29"/>
        <v>-100</v>
      </c>
      <c r="J96" s="78">
        <f t="shared" si="29"/>
        <v>0</v>
      </c>
      <c r="K96" s="78">
        <f t="shared" si="29"/>
        <v>0</v>
      </c>
      <c r="L96" s="78">
        <f t="shared" si="29"/>
        <v>0</v>
      </c>
      <c r="M96" s="76">
        <f t="shared" si="29"/>
        <v>0</v>
      </c>
      <c r="N96" s="77">
        <f t="shared" si="29"/>
        <v>100</v>
      </c>
      <c r="O96" s="78">
        <f t="shared" si="29"/>
        <v>100</v>
      </c>
      <c r="P96" s="78">
        <f t="shared" si="29"/>
        <v>100</v>
      </c>
      <c r="Q96" s="78">
        <f t="shared" si="29"/>
        <v>100</v>
      </c>
      <c r="R96" s="79">
        <f t="shared" si="29"/>
        <v>100</v>
      </c>
      <c r="S96" s="78">
        <f t="shared" si="29"/>
        <v>100</v>
      </c>
      <c r="T96" s="1"/>
      <c r="U96" s="1"/>
      <c r="V96" s="1"/>
      <c r="W96" s="1"/>
      <c r="X96" s="1"/>
      <c r="Y96" s="1"/>
      <c r="Z96" s="1"/>
      <c r="AA96" s="1"/>
      <c r="AB96" s="1"/>
      <c r="AC96" s="1"/>
      <c r="AD96" s="1"/>
      <c r="AE96" s="1"/>
      <c r="AF96" s="1"/>
      <c r="AG96" s="1"/>
      <c r="AH96" s="1"/>
      <c r="AI96" s="1"/>
      <c r="AJ96" s="1"/>
      <c r="AK96" s="1"/>
      <c r="AL96" s="1"/>
    </row>
    <row r="97" spans="1:38" x14ac:dyDescent="0.25">
      <c r="A97" s="1"/>
      <c r="B97" s="1"/>
      <c r="C97" s="1"/>
      <c r="D97" s="73"/>
      <c r="E97" s="73"/>
      <c r="F97" s="73"/>
      <c r="G97" s="73"/>
      <c r="H97" s="73"/>
      <c r="I97" s="74"/>
      <c r="J97" s="74"/>
      <c r="K97" s="74"/>
      <c r="L97" s="74"/>
      <c r="M97" s="73"/>
      <c r="N97" s="74"/>
      <c r="O97" s="74"/>
      <c r="P97" s="74"/>
      <c r="Q97" s="74"/>
      <c r="R97" s="74"/>
      <c r="S97" s="74"/>
      <c r="T97" s="1"/>
      <c r="U97" s="1"/>
      <c r="V97" s="1"/>
      <c r="W97" s="1"/>
      <c r="X97" s="1"/>
      <c r="Y97" s="1"/>
      <c r="Z97" s="1"/>
      <c r="AA97" s="1"/>
      <c r="AB97" s="1"/>
      <c r="AC97" s="1"/>
      <c r="AD97" s="1"/>
      <c r="AE97" s="1"/>
      <c r="AF97" s="1"/>
      <c r="AG97" s="1"/>
      <c r="AH97" s="1"/>
      <c r="AI97" s="1"/>
      <c r="AJ97" s="1"/>
      <c r="AK97" s="1"/>
      <c r="AL97" s="1"/>
    </row>
    <row r="98" spans="1:38" x14ac:dyDescent="0.25">
      <c r="A98" s="81" t="s">
        <v>123</v>
      </c>
      <c r="B98" s="5">
        <f>SUMPRODUCT(D91:S91,D6:S6)</f>
        <v>-824.59247877086386</v>
      </c>
      <c r="C98" s="1"/>
      <c r="D98" s="73"/>
      <c r="E98" s="73"/>
      <c r="F98" s="73"/>
      <c r="G98" s="73"/>
      <c r="H98" s="73"/>
      <c r="I98" s="74"/>
      <c r="J98" s="74"/>
      <c r="K98" s="74"/>
      <c r="L98" s="74"/>
      <c r="M98" s="73"/>
      <c r="N98" s="74"/>
      <c r="O98" s="74"/>
      <c r="P98" s="74"/>
      <c r="Q98" s="74"/>
      <c r="R98" s="74"/>
      <c r="S98" s="74"/>
      <c r="T98" s="1"/>
      <c r="U98" s="1"/>
      <c r="V98" s="1"/>
      <c r="W98" s="1"/>
      <c r="X98" s="1"/>
      <c r="Y98" s="1"/>
      <c r="Z98" s="1"/>
      <c r="AA98" s="1"/>
      <c r="AB98" s="1"/>
      <c r="AC98" s="1"/>
      <c r="AD98" s="1"/>
      <c r="AE98" s="1"/>
      <c r="AF98" s="1"/>
      <c r="AG98" s="1"/>
      <c r="AH98" s="1"/>
      <c r="AI98" s="1"/>
      <c r="AJ98" s="1"/>
      <c r="AK98" s="1"/>
      <c r="AL98" s="1"/>
    </row>
    <row r="99" spans="1:38" x14ac:dyDescent="0.25">
      <c r="A99" s="81" t="s">
        <v>124</v>
      </c>
      <c r="B99" s="5">
        <f>SUMPRODUCT(D96:S96,D6:S6)</f>
        <v>-193.93039546426428</v>
      </c>
      <c r="C99" s="1"/>
      <c r="D99" s="7"/>
      <c r="E99" s="25"/>
      <c r="F99" s="25"/>
      <c r="G99" s="25"/>
      <c r="H99" s="25"/>
      <c r="I99" s="25" t="s">
        <v>67</v>
      </c>
      <c r="J99" s="25"/>
      <c r="K99" s="25"/>
      <c r="L99" s="25"/>
      <c r="M99" s="25"/>
      <c r="N99" s="25"/>
      <c r="O99" s="25"/>
      <c r="P99" s="25"/>
      <c r="Q99" s="25"/>
      <c r="R99" s="25"/>
      <c r="S99" s="25"/>
      <c r="T99" s="1"/>
      <c r="U99" s="1"/>
      <c r="V99" s="1"/>
      <c r="W99" s="1"/>
      <c r="X99" s="1"/>
      <c r="Y99" s="1"/>
      <c r="Z99" s="1"/>
      <c r="AA99" s="1"/>
      <c r="AB99" s="1"/>
      <c r="AC99" s="1"/>
      <c r="AD99" s="1"/>
      <c r="AE99" s="1"/>
      <c r="AF99" s="1"/>
      <c r="AG99" s="1"/>
      <c r="AH99" s="1"/>
      <c r="AI99" s="1"/>
      <c r="AJ99" s="1"/>
      <c r="AK99" s="1"/>
      <c r="AL99" s="1"/>
    </row>
    <row r="100" spans="1:38" x14ac:dyDescent="0.25">
      <c r="A100" s="81" t="s">
        <v>125</v>
      </c>
      <c r="B100" s="84">
        <f>B99/B98</f>
        <v>0.23518331837483722</v>
      </c>
      <c r="C100" s="1"/>
      <c r="D100" s="7"/>
      <c r="E100" s="25"/>
      <c r="F100" s="25"/>
      <c r="G100" s="25"/>
      <c r="H100" s="25"/>
      <c r="I100" s="25"/>
      <c r="J100" s="25"/>
      <c r="K100" s="25"/>
      <c r="L100" s="25"/>
      <c r="M100" s="25"/>
      <c r="N100" s="25"/>
      <c r="O100" s="25"/>
      <c r="P100" s="25"/>
      <c r="Q100" s="25"/>
      <c r="R100" s="25"/>
      <c r="S100" s="25"/>
      <c r="T100" s="1"/>
      <c r="U100" s="1"/>
      <c r="V100" s="1"/>
      <c r="W100" s="1"/>
      <c r="X100" s="1"/>
      <c r="Y100" s="1"/>
      <c r="Z100" s="1"/>
      <c r="AA100" s="1"/>
      <c r="AB100" s="1"/>
      <c r="AC100" s="1"/>
      <c r="AD100" s="1"/>
      <c r="AE100" s="1"/>
      <c r="AF100" s="1"/>
      <c r="AG100" s="1"/>
      <c r="AH100" s="1"/>
      <c r="AI100" s="1"/>
      <c r="AJ100" s="1"/>
      <c r="AK100" s="1"/>
      <c r="AL100" s="1"/>
    </row>
    <row r="101" spans="1:38" x14ac:dyDescent="0.25">
      <c r="A101" s="83"/>
      <c r="B101" s="83"/>
      <c r="C101" s="1"/>
      <c r="D101" s="7"/>
      <c r="E101" s="25"/>
      <c r="F101" s="25"/>
      <c r="G101" s="25"/>
      <c r="H101" s="25"/>
      <c r="I101" s="25"/>
      <c r="J101" s="25"/>
      <c r="K101" s="25"/>
      <c r="L101" s="25"/>
      <c r="M101" s="25"/>
      <c r="N101" s="25"/>
      <c r="O101" s="25"/>
      <c r="P101" s="25"/>
      <c r="Q101" s="25"/>
      <c r="R101" s="25"/>
      <c r="S101" s="25"/>
      <c r="T101" s="1"/>
      <c r="U101" s="1"/>
      <c r="V101" s="1"/>
      <c r="W101" s="1"/>
      <c r="X101" s="1"/>
      <c r="Y101" s="1"/>
      <c r="Z101" s="1"/>
      <c r="AA101" s="1"/>
      <c r="AB101" s="1"/>
      <c r="AC101" s="1"/>
      <c r="AD101" s="1"/>
      <c r="AE101" s="1"/>
      <c r="AF101" s="1"/>
      <c r="AG101" s="1"/>
      <c r="AH101" s="1"/>
      <c r="AI101" s="1"/>
      <c r="AJ101" s="1"/>
      <c r="AK101" s="1"/>
      <c r="AL101" s="1"/>
    </row>
    <row r="102" spans="1:38" x14ac:dyDescent="0.25">
      <c r="A102" s="3" t="s">
        <v>54</v>
      </c>
      <c r="B102" s="80"/>
      <c r="C102" s="1"/>
      <c r="D102" s="25"/>
      <c r="E102" s="25"/>
      <c r="F102" s="25"/>
      <c r="G102" s="25"/>
      <c r="H102" s="25"/>
      <c r="I102" s="25"/>
      <c r="J102" s="25"/>
      <c r="K102" s="25"/>
      <c r="L102" s="25"/>
      <c r="M102" s="25"/>
      <c r="N102" s="25"/>
      <c r="O102" s="25"/>
      <c r="P102" s="25"/>
      <c r="Q102" s="25"/>
      <c r="R102" s="25"/>
      <c r="S102" s="25"/>
      <c r="T102" s="1"/>
      <c r="U102" s="1"/>
      <c r="V102" s="1"/>
      <c r="W102" s="1"/>
      <c r="X102" s="1"/>
      <c r="Y102" s="1"/>
      <c r="Z102" s="1"/>
      <c r="AA102" s="1"/>
      <c r="AB102" s="1"/>
      <c r="AC102" s="1"/>
      <c r="AD102" s="1"/>
      <c r="AE102" s="1"/>
      <c r="AF102" s="1"/>
      <c r="AG102" s="1"/>
      <c r="AH102" s="1"/>
      <c r="AI102" s="1"/>
      <c r="AJ102" s="1"/>
      <c r="AK102" s="1"/>
      <c r="AL102" s="1"/>
    </row>
    <row r="103" spans="1:38" x14ac:dyDescent="0.25">
      <c r="A103" s="3"/>
      <c r="B103" s="80"/>
      <c r="C103" s="1"/>
      <c r="D103" s="25"/>
      <c r="E103" s="25"/>
      <c r="F103" s="25"/>
      <c r="G103" s="25"/>
      <c r="H103" s="25"/>
      <c r="I103" s="25"/>
      <c r="J103" s="25"/>
      <c r="K103" s="25"/>
      <c r="L103" s="25"/>
      <c r="M103" s="25"/>
      <c r="N103" s="25"/>
      <c r="O103" s="25"/>
      <c r="P103" s="25"/>
      <c r="Q103" s="25"/>
      <c r="R103" s="25"/>
      <c r="S103" s="25"/>
      <c r="T103" s="1"/>
      <c r="U103" s="1"/>
      <c r="V103" s="1"/>
      <c r="W103" s="1"/>
      <c r="X103" s="1"/>
      <c r="Y103" s="1"/>
      <c r="Z103" s="1"/>
      <c r="AA103" s="1"/>
      <c r="AB103" s="1"/>
      <c r="AC103" s="1"/>
      <c r="AD103" s="1"/>
      <c r="AE103" s="1"/>
      <c r="AF103" s="1"/>
      <c r="AG103" s="1"/>
      <c r="AH103" s="1"/>
      <c r="AI103" s="1"/>
      <c r="AJ103" s="1"/>
      <c r="AK103" s="1"/>
      <c r="AL103" s="1"/>
    </row>
    <row r="104" spans="1:38" x14ac:dyDescent="0.25">
      <c r="A104" s="105" t="s">
        <v>126</v>
      </c>
      <c r="B104" s="106">
        <v>0.23499999999999999</v>
      </c>
      <c r="D104" s="107" t="s">
        <v>30</v>
      </c>
      <c r="E104" s="108" t="s">
        <v>31</v>
      </c>
      <c r="F104" s="108" t="s">
        <v>32</v>
      </c>
      <c r="G104" s="108" t="s">
        <v>33</v>
      </c>
      <c r="H104" s="109" t="s">
        <v>34</v>
      </c>
      <c r="I104" s="82" t="s">
        <v>67</v>
      </c>
      <c r="J104" s="82"/>
      <c r="K104" s="82"/>
      <c r="L104" s="82"/>
      <c r="M104" s="82"/>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1:38" x14ac:dyDescent="0.25">
      <c r="A105" s="105" t="s">
        <v>127</v>
      </c>
      <c r="B105" s="110">
        <v>4.5699999999999998E-2</v>
      </c>
      <c r="D105" s="111">
        <v>2021</v>
      </c>
      <c r="E105" s="112">
        <v>2022</v>
      </c>
      <c r="F105" s="112">
        <v>2023</v>
      </c>
      <c r="G105" s="112">
        <v>2024</v>
      </c>
      <c r="H105" s="113">
        <v>2025</v>
      </c>
      <c r="I105" s="6" t="s">
        <v>67</v>
      </c>
      <c r="J105" s="6"/>
      <c r="K105" s="6"/>
      <c r="L105" s="6"/>
      <c r="M105" s="6"/>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1:38" x14ac:dyDescent="0.25">
      <c r="A106" s="105" t="s">
        <v>128</v>
      </c>
      <c r="B106" s="114"/>
      <c r="C106" s="115"/>
      <c r="D106" s="116">
        <v>-4.5</v>
      </c>
      <c r="E106" s="117">
        <v>-3.5</v>
      </c>
      <c r="F106" s="117">
        <v>-2.5</v>
      </c>
      <c r="G106" s="117">
        <v>-1.5</v>
      </c>
      <c r="H106" s="118">
        <v>-0.5</v>
      </c>
      <c r="I106" s="83"/>
      <c r="J106" s="83"/>
      <c r="K106" s="83"/>
      <c r="L106" s="83"/>
      <c r="M106" s="83"/>
      <c r="N106" s="83"/>
      <c r="O106" s="83"/>
      <c r="P106" s="83"/>
      <c r="Q106" s="83"/>
      <c r="R106" s="83"/>
      <c r="S106" s="83"/>
      <c r="T106" s="1"/>
      <c r="U106" s="1"/>
      <c r="V106" s="1"/>
      <c r="W106" s="1"/>
      <c r="X106" s="1"/>
      <c r="Y106" s="1"/>
      <c r="Z106" s="1"/>
      <c r="AA106" s="1"/>
      <c r="AB106" s="1"/>
      <c r="AC106" s="1"/>
      <c r="AD106" s="1"/>
      <c r="AE106" s="1"/>
      <c r="AF106" s="1"/>
      <c r="AG106" s="1"/>
      <c r="AH106" s="1"/>
      <c r="AI106" s="1"/>
      <c r="AJ106" s="1"/>
      <c r="AK106" s="1"/>
      <c r="AL106" s="1"/>
    </row>
    <row r="107" spans="1:38" x14ac:dyDescent="0.25">
      <c r="A107" s="119" t="s">
        <v>129</v>
      </c>
      <c r="B107" s="120"/>
      <c r="D107" s="121">
        <f>1/(1+$B$105)^D106</f>
        <v>1.2227339929176178</v>
      </c>
      <c r="E107" s="122">
        <f>1/(1+$B$105)^E106</f>
        <v>1.1692971147725137</v>
      </c>
      <c r="F107" s="122">
        <f t="shared" ref="F107:H107" si="30">1/(1+$B$105)^F106</f>
        <v>1.118195576907826</v>
      </c>
      <c r="G107" s="122">
        <f t="shared" si="30"/>
        <v>1.0693273184544572</v>
      </c>
      <c r="H107" s="123">
        <f t="shared" si="30"/>
        <v>1.0225947388873073</v>
      </c>
      <c r="I107" s="7"/>
      <c r="J107" s="7"/>
      <c r="K107" s="7"/>
      <c r="L107" s="7"/>
      <c r="M107" s="7"/>
      <c r="N107" s="7"/>
      <c r="O107" s="7"/>
      <c r="P107" s="7"/>
      <c r="Q107" s="7"/>
      <c r="R107" s="7"/>
      <c r="S107" s="7"/>
      <c r="T107" s="1"/>
      <c r="U107" s="1"/>
      <c r="V107" s="1"/>
      <c r="W107" s="1"/>
      <c r="X107" s="1"/>
      <c r="Y107" s="1"/>
      <c r="Z107" s="1"/>
      <c r="AA107" s="1"/>
      <c r="AB107" s="1"/>
      <c r="AC107" s="1"/>
      <c r="AD107" s="1"/>
      <c r="AE107" s="1"/>
      <c r="AF107" s="1"/>
      <c r="AG107" s="1"/>
      <c r="AH107" s="1"/>
      <c r="AI107" s="1"/>
      <c r="AJ107" s="1"/>
      <c r="AK107" s="1"/>
      <c r="AL107" s="1"/>
    </row>
    <row r="108" spans="1:38" x14ac:dyDescent="0.25">
      <c r="A108" s="119" t="s">
        <v>130</v>
      </c>
      <c r="B108" s="120"/>
      <c r="D108" s="124">
        <f>D15-D16</f>
        <v>-825</v>
      </c>
      <c r="E108" s="125">
        <f>E15-E16</f>
        <v>0</v>
      </c>
      <c r="F108" s="125">
        <f>F15-F16</f>
        <v>0</v>
      </c>
      <c r="G108" s="125">
        <f>G15-G16</f>
        <v>0</v>
      </c>
      <c r="H108" s="126">
        <f>H15-H16</f>
        <v>0</v>
      </c>
      <c r="I108" s="1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1:38" x14ac:dyDescent="0.25">
      <c r="A109" s="119" t="s">
        <v>131</v>
      </c>
      <c r="B109" s="120"/>
      <c r="D109" s="124">
        <f>D108*D107</f>
        <v>-1008.7555441570346</v>
      </c>
      <c r="E109" s="125">
        <f>E108*E107</f>
        <v>0</v>
      </c>
      <c r="F109" s="125">
        <f>F108*F107</f>
        <v>0</v>
      </c>
      <c r="G109" s="125">
        <f>G108*G107</f>
        <v>0</v>
      </c>
      <c r="H109" s="126">
        <f>H108*H107</f>
        <v>0</v>
      </c>
      <c r="I109" s="1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1:38" x14ac:dyDescent="0.25">
      <c r="A110" s="119" t="s">
        <v>132</v>
      </c>
      <c r="B110" s="120"/>
      <c r="D110" s="127">
        <f>D109*$B$104</f>
        <v>-237.05755287690312</v>
      </c>
      <c r="E110" s="128">
        <f>E109*$B$104</f>
        <v>0</v>
      </c>
      <c r="F110" s="128">
        <f t="shared" ref="F110:H110" si="31">F109*$B$104</f>
        <v>0</v>
      </c>
      <c r="G110" s="128">
        <f t="shared" si="31"/>
        <v>0</v>
      </c>
      <c r="H110" s="129">
        <f t="shared" si="31"/>
        <v>0</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1:38" x14ac:dyDescent="0.25">
      <c r="A111" s="119" t="s">
        <v>133</v>
      </c>
      <c r="B111" s="105">
        <f>SUM(D110:H110)</f>
        <v>-237.05755287690312</v>
      </c>
      <c r="D111" s="130"/>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1:38" x14ac:dyDescent="0.25">
      <c r="A112" s="119" t="s">
        <v>134</v>
      </c>
      <c r="B112" s="105">
        <f>B111*I6</f>
        <v>-189.5912355377036</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E1D47-F002-41F3-B0FA-EC92D3615AF7}">
  <sheetPr>
    <tabColor theme="4" tint="0.59999389629810485"/>
  </sheetPr>
  <dimension ref="A1:AL448"/>
  <sheetViews>
    <sheetView showGridLines="0" zoomScale="66" workbookViewId="0">
      <selection activeCell="A5" sqref="A5"/>
    </sheetView>
  </sheetViews>
  <sheetFormatPr defaultRowHeight="15" outlineLevelRow="1" x14ac:dyDescent="0.25"/>
  <cols>
    <col min="1" max="1" width="39.5703125" customWidth="1"/>
    <col min="2" max="2" width="53.140625" customWidth="1"/>
    <col min="14" max="14" width="10.42578125" customWidth="1"/>
  </cols>
  <sheetData>
    <row r="1" spans="1:38" x14ac:dyDescent="0.25">
      <c r="A1" s="27" t="s">
        <v>29</v>
      </c>
      <c r="B1" s="28"/>
      <c r="C1" s="28"/>
      <c r="D1" s="28"/>
      <c r="E1" s="28"/>
      <c r="F1" s="28"/>
      <c r="G1" s="28"/>
      <c r="H1" s="28"/>
      <c r="I1" s="29"/>
      <c r="J1" s="29"/>
      <c r="K1" s="29"/>
      <c r="L1" s="29"/>
      <c r="M1" s="29"/>
      <c r="N1" s="30"/>
      <c r="O1" s="30"/>
      <c r="P1" s="30"/>
      <c r="Q1" s="30"/>
      <c r="R1" s="30"/>
      <c r="S1" s="30"/>
      <c r="T1" s="15"/>
      <c r="U1" s="15"/>
      <c r="V1" s="1"/>
      <c r="W1" s="1"/>
      <c r="X1" s="1"/>
      <c r="Y1" s="1"/>
      <c r="Z1" s="1"/>
      <c r="AA1" s="1"/>
      <c r="AB1" s="1"/>
      <c r="AC1" s="1"/>
      <c r="AD1" s="1"/>
      <c r="AE1" s="1"/>
      <c r="AF1" s="1"/>
      <c r="AG1" s="1"/>
      <c r="AH1" s="1"/>
      <c r="AI1" s="1"/>
      <c r="AJ1" s="1"/>
      <c r="AK1" s="1"/>
      <c r="AL1" s="1"/>
    </row>
    <row r="2" spans="1:38" ht="15.75" x14ac:dyDescent="0.25">
      <c r="A2" s="8"/>
      <c r="B2" s="2"/>
      <c r="C2" s="2"/>
      <c r="D2" s="2" t="s">
        <v>30</v>
      </c>
      <c r="E2" s="2" t="s">
        <v>31</v>
      </c>
      <c r="F2" s="2" t="s">
        <v>32</v>
      </c>
      <c r="G2" s="2" t="s">
        <v>33</v>
      </c>
      <c r="H2" s="2" t="s">
        <v>34</v>
      </c>
      <c r="I2" s="2" t="s">
        <v>35</v>
      </c>
      <c r="J2" s="2" t="s">
        <v>36</v>
      </c>
      <c r="K2" s="2" t="s">
        <v>37</v>
      </c>
      <c r="L2" s="2" t="s">
        <v>38</v>
      </c>
      <c r="M2" s="2" t="s">
        <v>39</v>
      </c>
      <c r="N2" s="2" t="s">
        <v>40</v>
      </c>
      <c r="O2" s="2" t="s">
        <v>41</v>
      </c>
      <c r="P2" s="2" t="s">
        <v>42</v>
      </c>
      <c r="Q2" s="2" t="s">
        <v>43</v>
      </c>
      <c r="R2" s="2" t="s">
        <v>44</v>
      </c>
      <c r="S2" s="2" t="s">
        <v>45</v>
      </c>
      <c r="T2" s="1"/>
      <c r="U2" s="1"/>
      <c r="V2" s="1"/>
      <c r="W2" s="1"/>
      <c r="X2" s="1"/>
      <c r="Y2" s="1"/>
      <c r="Z2" s="1"/>
      <c r="AA2" s="1"/>
      <c r="AB2" s="1"/>
      <c r="AC2" s="1"/>
      <c r="AD2" s="1"/>
      <c r="AE2" s="1"/>
      <c r="AF2" s="1"/>
      <c r="AG2" s="1"/>
      <c r="AH2" s="1"/>
      <c r="AI2" s="1"/>
      <c r="AJ2" s="1"/>
      <c r="AK2" s="1"/>
      <c r="AL2" s="1"/>
    </row>
    <row r="3" spans="1:38" x14ac:dyDescent="0.25">
      <c r="A3" s="2"/>
      <c r="B3" s="2"/>
      <c r="C3" s="2"/>
      <c r="D3" s="183">
        <v>2021</v>
      </c>
      <c r="E3" s="2">
        <v>2022</v>
      </c>
      <c r="F3" s="2">
        <v>2023</v>
      </c>
      <c r="G3" s="2">
        <v>2024</v>
      </c>
      <c r="H3" s="2">
        <v>2025</v>
      </c>
      <c r="I3" s="183">
        <v>2026</v>
      </c>
      <c r="J3" s="2">
        <v>2027</v>
      </c>
      <c r="K3" s="2">
        <v>2028</v>
      </c>
      <c r="L3" s="2">
        <v>2029</v>
      </c>
      <c r="M3" s="2">
        <v>2030</v>
      </c>
      <c r="N3" s="183">
        <v>2031</v>
      </c>
      <c r="O3" s="2">
        <v>2032</v>
      </c>
      <c r="P3" s="2">
        <v>2033</v>
      </c>
      <c r="Q3" s="2">
        <v>2034</v>
      </c>
      <c r="R3" s="2">
        <v>2035</v>
      </c>
      <c r="S3" s="183">
        <v>2036</v>
      </c>
      <c r="T3" s="1"/>
      <c r="U3" s="1"/>
      <c r="V3" s="1"/>
      <c r="W3" s="1"/>
      <c r="X3" s="1"/>
      <c r="Y3" s="1"/>
      <c r="Z3" s="1"/>
      <c r="AA3" s="1"/>
      <c r="AB3" s="1"/>
      <c r="AC3" s="1"/>
      <c r="AD3" s="1"/>
      <c r="AE3" s="1"/>
      <c r="AF3" s="1"/>
      <c r="AG3" s="1"/>
      <c r="AH3" s="1"/>
      <c r="AI3" s="1"/>
      <c r="AJ3" s="1"/>
      <c r="AK3" s="1"/>
      <c r="AL3" s="1"/>
    </row>
    <row r="4" spans="1:38" x14ac:dyDescent="0.25">
      <c r="A4" s="5" t="s">
        <v>46</v>
      </c>
      <c r="C4" s="9"/>
      <c r="D4" s="185">
        <v>4.1300000000000003E-2</v>
      </c>
      <c r="E4" s="5"/>
      <c r="F4" s="5"/>
      <c r="G4" s="5"/>
      <c r="H4" s="5"/>
      <c r="I4" s="185">
        <v>4.1300000000000003E-2</v>
      </c>
      <c r="J4" s="5"/>
      <c r="K4" s="5"/>
      <c r="L4" s="5"/>
      <c r="M4" s="5"/>
      <c r="N4" s="185">
        <v>4.1300000000000003E-2</v>
      </c>
      <c r="O4" s="5"/>
      <c r="P4" s="5"/>
      <c r="Q4" s="5"/>
      <c r="R4" s="5"/>
      <c r="S4" s="185">
        <v>4.1300000000000003E-2</v>
      </c>
      <c r="T4" s="1"/>
      <c r="U4" s="1"/>
      <c r="V4" s="1"/>
      <c r="W4" s="1"/>
      <c r="X4" s="1"/>
      <c r="Y4" s="1"/>
      <c r="Z4" s="1"/>
      <c r="AA4" s="1"/>
      <c r="AB4" s="1"/>
      <c r="AC4" s="1"/>
      <c r="AD4" s="1"/>
      <c r="AE4" s="1"/>
      <c r="AF4" s="1"/>
      <c r="AG4" s="1"/>
      <c r="AH4" s="1"/>
      <c r="AI4" s="1"/>
      <c r="AJ4" s="1"/>
      <c r="AK4" s="1"/>
      <c r="AL4" s="1"/>
    </row>
    <row r="5" spans="1:38" x14ac:dyDescent="0.25">
      <c r="A5" s="203" t="s">
        <v>47</v>
      </c>
      <c r="B5" s="9"/>
      <c r="C5" s="9"/>
      <c r="D5" s="184">
        <v>0</v>
      </c>
      <c r="E5" s="5">
        <v>1</v>
      </c>
      <c r="F5" s="5">
        <v>2</v>
      </c>
      <c r="G5" s="5">
        <v>3</v>
      </c>
      <c r="H5" s="5">
        <v>4</v>
      </c>
      <c r="I5" s="184">
        <v>1</v>
      </c>
      <c r="J5" s="5">
        <v>2</v>
      </c>
      <c r="K5" s="5">
        <v>3</v>
      </c>
      <c r="L5" s="5">
        <v>4</v>
      </c>
      <c r="M5" s="5">
        <v>5</v>
      </c>
      <c r="N5" s="184">
        <v>1</v>
      </c>
      <c r="O5" s="5">
        <v>2</v>
      </c>
      <c r="P5" s="5">
        <v>3</v>
      </c>
      <c r="Q5" s="5">
        <v>4</v>
      </c>
      <c r="R5" s="5">
        <v>5</v>
      </c>
      <c r="S5" s="184">
        <v>1</v>
      </c>
      <c r="T5" s="1"/>
      <c r="U5" s="1"/>
      <c r="V5" s="1"/>
      <c r="W5" s="1"/>
      <c r="X5" s="1"/>
      <c r="Y5" s="1"/>
      <c r="Z5" s="1"/>
      <c r="AA5" s="1"/>
      <c r="AB5" s="1"/>
      <c r="AC5" s="1"/>
      <c r="AD5" s="1"/>
      <c r="AE5" s="1"/>
      <c r="AF5" s="1"/>
      <c r="AG5" s="1"/>
      <c r="AH5" s="1"/>
      <c r="AI5" s="1"/>
      <c r="AJ5" s="1"/>
      <c r="AK5" s="1"/>
      <c r="AL5" s="1"/>
    </row>
    <row r="6" spans="1:38" x14ac:dyDescent="0.25">
      <c r="A6" s="5" t="s">
        <v>48</v>
      </c>
      <c r="B6" s="5"/>
      <c r="C6" s="5"/>
      <c r="D6" s="10">
        <f>1/((1+$D4)^D5)</f>
        <v>1</v>
      </c>
      <c r="E6" s="10">
        <f>1/((1+$D4)^E5)</f>
        <v>0.96033803898972425</v>
      </c>
      <c r="F6" s="10">
        <f>1/((1+$D4)^F5)</f>
        <v>0.92224914913062916</v>
      </c>
      <c r="G6" s="10">
        <f>1/((1+$D4)^G5)</f>
        <v>0.88567093933605012</v>
      </c>
      <c r="H6" s="10">
        <f>1/((1+$D4)^H5)</f>
        <v>0.85054349307216948</v>
      </c>
      <c r="I6" s="10">
        <f>1/(((1+$D$4)^$H$5)*(1+$I$4)^I5)</f>
        <v>0.81680927021239735</v>
      </c>
      <c r="J6" s="10">
        <f>1/(((1+$D$4)^$H$5)*(1+$I$4)^J5)</f>
        <v>0.78441301278440145</v>
      </c>
      <c r="K6" s="10">
        <f>1/(((1+$D$4)^$H$5)*(1+$I$4)^K5)</f>
        <v>0.75330165445539343</v>
      </c>
      <c r="L6" s="10">
        <f>1/(((1+$D$4)^$H$5)*(1+$I$4)^L5)</f>
        <v>0.7234242336074076</v>
      </c>
      <c r="M6" s="10">
        <f>1/(((1+$D$4)^$H$5)*(1+$I$4)^M5)</f>
        <v>0.69473180986018201</v>
      </c>
      <c r="N6" s="10">
        <f>1/((((1+$D$4)^$H$5)*(1+$I$4)^$M$5)*((1+$N$4)^N5))</f>
        <v>0.6671773839049091</v>
      </c>
      <c r="O6" s="10">
        <f>1/((((1+$D$4)^$H$5)*(1+$I$4)^$M$5)*((1+$N$4)^O5))</f>
        <v>0.64071582051753484</v>
      </c>
      <c r="P6" s="10">
        <f>1/((((1+$D$4)^$H$5)*(1+$I$4)^$M$5)*((1+$N$4)^P5))</f>
        <v>0.61530377462550156</v>
      </c>
      <c r="Q6" s="10">
        <f>1/((((1+$D$4)^$H$5)*(1+$I$4)^$M$5)*((1+$N$4)^Q5))</f>
        <v>0.59089962030682941</v>
      </c>
      <c r="R6" s="10">
        <f>1/((((1+$D$4)^$H$5)*(1+$I$4)^$M$5)*((1+$N$4)^R5))</f>
        <v>0.56746338260523321</v>
      </c>
      <c r="S6" s="10">
        <f>1/((((((1+$D$4)^$H$5)*(1+$I$4)^$M$5)*((1+$N$4)^$R$5))*(1+$S$4)^S5))</f>
        <v>0.54495667204958531</v>
      </c>
      <c r="T6" s="1"/>
      <c r="U6" s="1"/>
      <c r="V6" s="1"/>
      <c r="W6" s="1"/>
      <c r="X6" s="1"/>
      <c r="Y6" s="1"/>
      <c r="Z6" s="1"/>
      <c r="AA6" s="1"/>
      <c r="AB6" s="1"/>
      <c r="AC6" s="1"/>
      <c r="AD6" s="1"/>
      <c r="AE6" s="1"/>
      <c r="AF6" s="1"/>
      <c r="AG6" s="1"/>
      <c r="AH6" s="1"/>
      <c r="AI6" s="1"/>
      <c r="AJ6" s="1"/>
      <c r="AK6" s="1"/>
      <c r="AL6" s="1"/>
    </row>
    <row r="7" spans="1:3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1:38" x14ac:dyDescent="0.25">
      <c r="A8" s="27" t="s">
        <v>49</v>
      </c>
      <c r="B8" s="28"/>
      <c r="C8" s="28"/>
      <c r="D8" s="28"/>
      <c r="E8" s="28"/>
      <c r="F8" s="28"/>
      <c r="G8" s="28"/>
      <c r="H8" s="28"/>
      <c r="I8" s="29"/>
      <c r="J8" s="29"/>
      <c r="K8" s="29"/>
      <c r="L8" s="29"/>
      <c r="M8" s="29"/>
      <c r="N8" s="30"/>
      <c r="O8" s="30"/>
      <c r="P8" s="30"/>
      <c r="Q8" s="30"/>
      <c r="R8" s="30"/>
      <c r="S8" s="30"/>
      <c r="T8" s="15"/>
      <c r="U8" s="15"/>
      <c r="V8" s="1"/>
      <c r="W8" s="1"/>
      <c r="X8" s="1"/>
      <c r="Y8" s="1"/>
      <c r="Z8" s="1"/>
      <c r="AA8" s="1"/>
      <c r="AB8" s="1"/>
      <c r="AC8" s="1"/>
      <c r="AD8" s="1"/>
      <c r="AE8" s="1"/>
      <c r="AF8" s="1"/>
      <c r="AG8" s="1"/>
      <c r="AH8" s="1"/>
      <c r="AI8" s="1"/>
      <c r="AJ8" s="1"/>
      <c r="AK8" s="1"/>
      <c r="AL8" s="1"/>
    </row>
    <row r="9" spans="1:38" x14ac:dyDescent="0.25">
      <c r="A9" s="3" t="s">
        <v>50</v>
      </c>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1:38" x14ac:dyDescent="0.25">
      <c r="A10" s="5" t="s">
        <v>51</v>
      </c>
      <c r="B10" s="9"/>
      <c r="C10" s="9"/>
      <c r="D10" s="187">
        <v>1000</v>
      </c>
      <c r="E10" s="187">
        <v>1000</v>
      </c>
      <c r="F10" s="187">
        <v>1000</v>
      </c>
      <c r="G10" s="187">
        <v>1000</v>
      </c>
      <c r="H10" s="187">
        <v>1000</v>
      </c>
      <c r="I10" s="186"/>
      <c r="J10" s="186"/>
      <c r="K10" s="186"/>
      <c r="L10" s="186"/>
      <c r="M10" s="186"/>
      <c r="N10" s="186"/>
      <c r="O10" s="186"/>
      <c r="P10" s="186"/>
      <c r="Q10" s="186"/>
      <c r="R10" s="186"/>
      <c r="S10" s="186"/>
      <c r="T10" s="1"/>
      <c r="U10" s="1"/>
      <c r="V10" s="1"/>
      <c r="W10" s="1"/>
      <c r="X10" s="1"/>
      <c r="Y10" s="1"/>
      <c r="Z10" s="1"/>
      <c r="AA10" s="1"/>
      <c r="AB10" s="1"/>
      <c r="AC10" s="1"/>
      <c r="AD10" s="1"/>
      <c r="AE10" s="1"/>
      <c r="AF10" s="1"/>
      <c r="AG10" s="1"/>
      <c r="AH10" s="1"/>
      <c r="AI10" s="1"/>
      <c r="AJ10" s="1"/>
      <c r="AK10" s="1"/>
      <c r="AL10" s="1"/>
    </row>
    <row r="11" spans="1:38" x14ac:dyDescent="0.25">
      <c r="A11" s="5" t="s">
        <v>52</v>
      </c>
      <c r="B11" s="9"/>
      <c r="C11" s="9"/>
      <c r="D11" s="187">
        <v>0</v>
      </c>
      <c r="E11" s="187">
        <v>0</v>
      </c>
      <c r="F11" s="187">
        <v>0</v>
      </c>
      <c r="G11" s="187">
        <v>0</v>
      </c>
      <c r="H11" s="187">
        <v>0</v>
      </c>
      <c r="I11" s="187">
        <v>0</v>
      </c>
      <c r="J11" s="187">
        <v>0</v>
      </c>
      <c r="K11" s="187">
        <v>0</v>
      </c>
      <c r="L11" s="187">
        <v>0</v>
      </c>
      <c r="M11" s="187">
        <v>0</v>
      </c>
      <c r="N11" s="5"/>
      <c r="O11" s="5"/>
      <c r="P11" s="5"/>
      <c r="Q11" s="5"/>
      <c r="R11" s="5"/>
      <c r="S11" s="5"/>
      <c r="T11" s="1"/>
      <c r="U11" s="1"/>
      <c r="V11" s="1"/>
      <c r="W11" s="1"/>
      <c r="X11" s="1"/>
      <c r="Y11" s="1"/>
      <c r="Z11" s="1"/>
      <c r="AA11" s="1"/>
      <c r="AB11" s="1"/>
      <c r="AC11" s="1"/>
      <c r="AD11" s="1"/>
      <c r="AE11" s="1"/>
      <c r="AF11" s="1"/>
      <c r="AG11" s="1"/>
      <c r="AH11" s="1"/>
      <c r="AI11" s="1"/>
      <c r="AJ11" s="1"/>
      <c r="AK11" s="1"/>
      <c r="AL11" s="1"/>
    </row>
    <row r="12" spans="1:38" x14ac:dyDescent="0.25">
      <c r="A12" s="5" t="s">
        <v>53</v>
      </c>
      <c r="B12" s="9"/>
      <c r="C12" s="9"/>
      <c r="D12" s="187">
        <v>0</v>
      </c>
      <c r="E12" s="187">
        <v>-100</v>
      </c>
      <c r="F12" s="187">
        <v>0</v>
      </c>
      <c r="G12" s="187">
        <v>0</v>
      </c>
      <c r="H12" s="187">
        <v>0</v>
      </c>
      <c r="I12" s="187">
        <v>0</v>
      </c>
      <c r="J12" s="187">
        <v>0</v>
      </c>
      <c r="K12" s="187">
        <v>0</v>
      </c>
      <c r="L12" s="187">
        <v>0</v>
      </c>
      <c r="M12" s="187">
        <v>0</v>
      </c>
      <c r="N12" s="5"/>
      <c r="O12" s="5"/>
      <c r="P12" s="5"/>
      <c r="Q12" s="5"/>
      <c r="R12" s="5"/>
      <c r="S12" s="5"/>
      <c r="T12" s="1"/>
      <c r="U12" s="1"/>
      <c r="V12" s="1"/>
      <c r="W12" s="1"/>
      <c r="X12" s="1"/>
      <c r="Y12" s="1"/>
      <c r="Z12" s="1"/>
      <c r="AA12" s="1"/>
      <c r="AB12" s="1"/>
      <c r="AC12" s="1"/>
      <c r="AD12" s="1"/>
      <c r="AE12" s="1"/>
      <c r="AF12" s="1"/>
      <c r="AG12" s="1"/>
      <c r="AH12" s="1"/>
      <c r="AI12" s="1"/>
      <c r="AJ12" s="1"/>
      <c r="AK12" s="1"/>
      <c r="AL12" s="1"/>
    </row>
    <row r="13" spans="1:38" x14ac:dyDescent="0.2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1:38" x14ac:dyDescent="0.25">
      <c r="A14" s="3" t="s">
        <v>54</v>
      </c>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x14ac:dyDescent="0.25">
      <c r="A15" s="5" t="s">
        <v>55</v>
      </c>
      <c r="B15" s="9"/>
      <c r="C15" s="9"/>
      <c r="D15" s="187">
        <v>0</v>
      </c>
      <c r="E15" s="187">
        <v>0</v>
      </c>
      <c r="F15" s="187">
        <v>0</v>
      </c>
      <c r="G15" s="187">
        <v>0</v>
      </c>
      <c r="H15" s="187">
        <v>0</v>
      </c>
      <c r="I15" s="5"/>
      <c r="J15" s="5"/>
      <c r="K15" s="5"/>
      <c r="L15" s="5"/>
      <c r="M15" s="5"/>
      <c r="N15" s="5"/>
      <c r="O15" s="5"/>
      <c r="P15" s="5"/>
      <c r="Q15" s="5"/>
      <c r="R15" s="5"/>
      <c r="S15" s="5"/>
      <c r="T15" s="1"/>
      <c r="U15" s="1"/>
      <c r="V15" s="1"/>
      <c r="W15" s="1"/>
      <c r="X15" s="1"/>
      <c r="Y15" s="1"/>
      <c r="Z15" s="1"/>
      <c r="AA15" s="1"/>
      <c r="AB15" s="1"/>
      <c r="AC15" s="1"/>
      <c r="AD15" s="1"/>
      <c r="AE15" s="1"/>
      <c r="AF15" s="1"/>
      <c r="AG15" s="1"/>
      <c r="AH15" s="1"/>
      <c r="AI15" s="1"/>
      <c r="AJ15" s="1"/>
      <c r="AK15" s="1"/>
      <c r="AL15" s="1"/>
    </row>
    <row r="16" spans="1:38" x14ac:dyDescent="0.25">
      <c r="A16" s="5" t="s">
        <v>56</v>
      </c>
      <c r="B16" s="9"/>
      <c r="C16" s="9"/>
      <c r="D16" s="187">
        <v>0</v>
      </c>
      <c r="E16" s="187">
        <v>100</v>
      </c>
      <c r="F16" s="187">
        <v>0</v>
      </c>
      <c r="G16" s="187">
        <v>0</v>
      </c>
      <c r="H16" s="187">
        <v>0</v>
      </c>
      <c r="I16" s="5"/>
      <c r="J16" s="5"/>
      <c r="K16" s="5"/>
      <c r="L16" s="5"/>
      <c r="M16" s="5"/>
      <c r="N16" s="5"/>
      <c r="O16" s="5"/>
      <c r="P16" s="5"/>
      <c r="Q16" s="5"/>
      <c r="R16" s="5"/>
      <c r="S16" s="5"/>
      <c r="T16" s="1"/>
      <c r="U16" s="1"/>
      <c r="V16" s="1"/>
      <c r="W16" s="1"/>
      <c r="X16" s="1"/>
      <c r="Y16" s="1"/>
      <c r="Z16" s="1"/>
      <c r="AA16" s="1"/>
      <c r="AB16" s="1"/>
      <c r="AC16" s="1"/>
      <c r="AD16" s="1"/>
      <c r="AE16" s="1"/>
      <c r="AF16" s="1"/>
      <c r="AG16" s="1"/>
      <c r="AH16" s="1"/>
      <c r="AI16" s="1"/>
      <c r="AJ16" s="1"/>
      <c r="AK16" s="1"/>
      <c r="AL16" s="1"/>
    </row>
    <row r="17" spans="1:38" x14ac:dyDescent="0.25">
      <c r="A17" s="5" t="s">
        <v>57</v>
      </c>
      <c r="B17" s="9"/>
      <c r="C17" s="9"/>
      <c r="D17" s="175">
        <f>D15-D16</f>
        <v>0</v>
      </c>
      <c r="E17" s="175">
        <f t="shared" ref="E17:H17" si="0">E15-E16</f>
        <v>-100</v>
      </c>
      <c r="F17" s="175">
        <f t="shared" si="0"/>
        <v>0</v>
      </c>
      <c r="G17" s="175">
        <f t="shared" si="0"/>
        <v>0</v>
      </c>
      <c r="H17" s="175">
        <f t="shared" si="0"/>
        <v>0</v>
      </c>
      <c r="I17" s="5"/>
      <c r="J17" s="5"/>
      <c r="K17" s="5"/>
      <c r="L17" s="5"/>
      <c r="M17" s="5"/>
      <c r="N17" s="5"/>
      <c r="O17" s="5"/>
      <c r="P17" s="5"/>
      <c r="Q17" s="5"/>
      <c r="R17" s="5"/>
      <c r="S17" s="5"/>
      <c r="T17" s="1"/>
      <c r="U17" s="1"/>
      <c r="V17" s="1"/>
      <c r="W17" s="1"/>
      <c r="X17" s="1"/>
      <c r="Y17" s="1"/>
      <c r="Z17" s="1"/>
      <c r="AA17" s="1"/>
      <c r="AB17" s="1"/>
      <c r="AC17" s="1"/>
      <c r="AD17" s="1"/>
      <c r="AE17" s="1"/>
      <c r="AF17" s="1"/>
      <c r="AG17" s="1"/>
      <c r="AH17" s="1"/>
      <c r="AI17" s="1"/>
      <c r="AJ17" s="1"/>
      <c r="AK17" s="1"/>
      <c r="AL17" s="1"/>
    </row>
    <row r="18" spans="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1:38" x14ac:dyDescent="0.25">
      <c r="A19" s="143" t="s">
        <v>58</v>
      </c>
      <c r="C19" s="1"/>
      <c r="T19" s="1"/>
      <c r="U19" s="1"/>
      <c r="V19" s="1"/>
      <c r="W19" s="1"/>
      <c r="X19" s="1"/>
      <c r="Y19" s="1"/>
      <c r="Z19" s="1"/>
      <c r="AA19" s="1"/>
      <c r="AB19" s="1"/>
      <c r="AC19" s="1"/>
      <c r="AD19" s="1"/>
      <c r="AE19" s="1"/>
      <c r="AF19" s="1"/>
      <c r="AG19" s="1"/>
      <c r="AH19" s="1"/>
      <c r="AI19" s="1"/>
      <c r="AJ19" s="1"/>
      <c r="AK19" s="1"/>
    </row>
    <row r="20" spans="1:38" ht="18.75" x14ac:dyDescent="0.3">
      <c r="A20" s="144"/>
      <c r="B20" s="145" t="s">
        <v>59</v>
      </c>
      <c r="C20" s="1"/>
      <c r="T20" s="1"/>
      <c r="U20" s="1"/>
      <c r="V20" s="1"/>
      <c r="W20" s="1"/>
      <c r="X20" s="1"/>
      <c r="Y20" s="1"/>
      <c r="Z20" s="1"/>
      <c r="AA20" s="1"/>
      <c r="AB20" s="1"/>
      <c r="AC20" s="1"/>
      <c r="AD20" s="1"/>
      <c r="AE20" s="1"/>
      <c r="AF20" s="1"/>
      <c r="AG20" s="1"/>
      <c r="AH20" s="1"/>
      <c r="AI20" s="1"/>
      <c r="AJ20" s="1"/>
      <c r="AK20" s="1"/>
    </row>
    <row r="21" spans="1:38" x14ac:dyDescent="0.25">
      <c r="A21" s="146" t="s">
        <v>60</v>
      </c>
      <c r="B21" s="147">
        <f>B111</f>
        <v>-96.033803898972423</v>
      </c>
      <c r="C21" s="1"/>
      <c r="T21" s="1"/>
      <c r="U21" s="1"/>
      <c r="V21" s="1"/>
      <c r="W21" s="1"/>
      <c r="X21" s="1"/>
      <c r="Y21" s="1"/>
      <c r="Z21" s="1"/>
      <c r="AA21" s="1"/>
      <c r="AB21" s="1"/>
      <c r="AC21" s="1"/>
      <c r="AD21" s="1"/>
      <c r="AE21" s="1"/>
      <c r="AF21" s="1"/>
      <c r="AG21" s="1"/>
      <c r="AH21" s="1"/>
      <c r="AI21" s="1"/>
      <c r="AJ21" s="1"/>
      <c r="AK21" s="1"/>
    </row>
    <row r="22" spans="1:38" x14ac:dyDescent="0.25">
      <c r="A22" s="148" t="s">
        <v>61</v>
      </c>
      <c r="B22" s="149">
        <f>SUMPRODUCT(D17:S17,D6:S6)</f>
        <v>-96.033803898972423</v>
      </c>
      <c r="C22" s="1"/>
      <c r="T22" s="1"/>
      <c r="U22" s="1"/>
      <c r="V22" s="1"/>
      <c r="W22" s="1"/>
      <c r="X22" s="1"/>
      <c r="Y22" s="1"/>
      <c r="Z22" s="1"/>
      <c r="AA22" s="1"/>
      <c r="AB22" s="1"/>
      <c r="AC22" s="1"/>
      <c r="AD22" s="1"/>
      <c r="AE22" s="1"/>
      <c r="AF22" s="1"/>
      <c r="AG22" s="1"/>
      <c r="AH22" s="1"/>
      <c r="AI22" s="1"/>
      <c r="AJ22" s="1"/>
      <c r="AK22" s="1"/>
    </row>
    <row r="23" spans="1:38" x14ac:dyDescent="0.25">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1:38" x14ac:dyDescent="0.25">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1:38" x14ac:dyDescent="0.25">
      <c r="A25" s="150" t="s">
        <v>62</v>
      </c>
      <c r="B25" s="15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1:38" x14ac:dyDescent="0.25">
      <c r="A26" s="87" t="s">
        <v>63</v>
      </c>
      <c r="B26" s="91" t="str">
        <f>IF(ROUND(B21,0)=ROUND(B22,0),"YES","NO")</f>
        <v>YES</v>
      </c>
      <c r="C26" s="14"/>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1:38" x14ac:dyDescent="0.25">
      <c r="A27" s="4"/>
      <c r="B27" s="181"/>
      <c r="C27" s="14"/>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1:38" ht="18.75" x14ac:dyDescent="0.3">
      <c r="A28" s="99" t="s">
        <v>135</v>
      </c>
      <c r="B28" s="100"/>
      <c r="C28" s="100"/>
      <c r="D28" s="100"/>
      <c r="E28" s="100"/>
      <c r="F28" s="100"/>
      <c r="G28" s="100"/>
      <c r="H28" s="100"/>
      <c r="I28" s="101"/>
      <c r="J28" s="101"/>
      <c r="K28" s="101"/>
      <c r="L28" s="101"/>
      <c r="M28" s="101"/>
      <c r="N28" s="102"/>
      <c r="O28" s="102"/>
      <c r="P28" s="102"/>
      <c r="Q28" s="102"/>
      <c r="R28" s="102"/>
      <c r="S28" s="102"/>
      <c r="T28" s="15"/>
      <c r="U28" s="15"/>
      <c r="V28" s="1"/>
      <c r="W28" s="1"/>
      <c r="X28" s="1"/>
      <c r="Y28" s="1"/>
      <c r="Z28" s="1"/>
      <c r="AA28" s="1"/>
      <c r="AB28" s="1"/>
      <c r="AC28" s="1"/>
      <c r="AD28" s="1"/>
      <c r="AE28" s="1"/>
      <c r="AF28" s="1"/>
      <c r="AG28" s="1"/>
      <c r="AH28" s="1"/>
      <c r="AI28" s="1"/>
      <c r="AJ28" s="1"/>
      <c r="AK28" s="1"/>
      <c r="AL28" s="1"/>
    </row>
    <row r="29" spans="1:38" x14ac:dyDescent="0.25">
      <c r="T29" s="15"/>
      <c r="U29" s="15"/>
      <c r="V29" s="1"/>
      <c r="W29" s="1"/>
      <c r="X29" s="1"/>
      <c r="Y29" s="1"/>
      <c r="Z29" s="1"/>
      <c r="AA29" s="1"/>
      <c r="AB29" s="1"/>
      <c r="AC29" s="1"/>
      <c r="AD29" s="1"/>
      <c r="AE29" s="1"/>
      <c r="AF29" s="1"/>
      <c r="AG29" s="1"/>
      <c r="AH29" s="1"/>
      <c r="AI29" s="1"/>
      <c r="AJ29" s="1"/>
      <c r="AK29" s="1"/>
      <c r="AL29" s="1"/>
    </row>
    <row r="30" spans="1:38" x14ac:dyDescent="0.25">
      <c r="A30" s="105" t="s">
        <v>136</v>
      </c>
      <c r="B30" s="140">
        <v>4.1300000000000003E-2</v>
      </c>
      <c r="T30" s="15"/>
      <c r="U30" s="15"/>
      <c r="V30" s="1"/>
      <c r="W30" s="1"/>
      <c r="X30" s="1"/>
      <c r="Y30" s="1"/>
      <c r="Z30" s="1"/>
      <c r="AA30" s="1"/>
      <c r="AB30" s="1"/>
      <c r="AC30" s="1"/>
      <c r="AD30" s="1"/>
      <c r="AE30" s="1"/>
      <c r="AF30" s="1"/>
      <c r="AG30" s="1"/>
      <c r="AH30" s="1"/>
      <c r="AI30" s="1"/>
      <c r="AJ30" s="1"/>
      <c r="AK30" s="1"/>
      <c r="AL30" s="1"/>
    </row>
    <row r="31" spans="1:38" x14ac:dyDescent="0.25">
      <c r="A31" s="105" t="s">
        <v>137</v>
      </c>
      <c r="B31" s="140">
        <v>4.5699999999999998E-2</v>
      </c>
      <c r="C31" s="85"/>
      <c r="D31" s="85" t="s">
        <v>67</v>
      </c>
      <c r="E31" s="85"/>
      <c r="F31" s="85"/>
      <c r="G31" s="85"/>
      <c r="H31" s="85"/>
      <c r="I31" s="86"/>
      <c r="J31" s="86"/>
      <c r="K31" s="86"/>
      <c r="L31" s="86"/>
      <c r="M31" s="86"/>
      <c r="N31" s="15"/>
      <c r="O31" s="15"/>
      <c r="P31" s="15"/>
      <c r="Q31" s="15"/>
      <c r="R31" s="15"/>
      <c r="S31" s="15"/>
      <c r="T31" s="15"/>
      <c r="U31" s="15"/>
      <c r="V31" s="1"/>
      <c r="W31" s="1"/>
      <c r="X31" s="1"/>
      <c r="Y31" s="1"/>
      <c r="Z31" s="1"/>
      <c r="AA31" s="1"/>
      <c r="AB31" s="1"/>
      <c r="AC31" s="1"/>
      <c r="AD31" s="1"/>
      <c r="AE31" s="1"/>
      <c r="AF31" s="1"/>
      <c r="AG31" s="1"/>
      <c r="AH31" s="1"/>
      <c r="AI31" s="1"/>
      <c r="AJ31" s="1"/>
      <c r="AK31" s="1"/>
      <c r="AL31" s="1"/>
    </row>
    <row r="32" spans="1:38" x14ac:dyDescent="0.25">
      <c r="A32" s="105"/>
      <c r="B32" s="140"/>
      <c r="C32" s="85"/>
      <c r="D32" s="85"/>
      <c r="E32" s="85"/>
      <c r="F32" s="85"/>
      <c r="G32" s="85"/>
      <c r="H32" s="85"/>
      <c r="I32" s="86"/>
      <c r="J32" s="86"/>
      <c r="K32" s="86"/>
      <c r="L32" s="86"/>
      <c r="M32" s="86"/>
      <c r="N32" s="15"/>
      <c r="O32" s="15"/>
      <c r="P32" s="15"/>
      <c r="Q32" s="15"/>
      <c r="R32" s="15"/>
      <c r="S32" s="15"/>
      <c r="T32" s="15"/>
      <c r="U32" s="15"/>
      <c r="V32" s="1"/>
      <c r="W32" s="1"/>
      <c r="X32" s="1"/>
      <c r="Y32" s="1"/>
      <c r="Z32" s="1"/>
      <c r="AA32" s="1"/>
      <c r="AB32" s="1"/>
      <c r="AC32" s="1"/>
      <c r="AD32" s="1"/>
      <c r="AE32" s="1"/>
      <c r="AF32" s="1"/>
      <c r="AG32" s="1"/>
      <c r="AH32" s="1"/>
      <c r="AI32" s="1"/>
      <c r="AJ32" s="1"/>
      <c r="AK32" s="1"/>
      <c r="AL32" s="1"/>
    </row>
    <row r="33" spans="1:38" x14ac:dyDescent="0.25">
      <c r="A33" s="105" t="s">
        <v>138</v>
      </c>
      <c r="B33" s="141">
        <v>10</v>
      </c>
      <c r="C33" s="85"/>
      <c r="P33" s="15"/>
      <c r="Q33" s="15"/>
      <c r="R33" s="15"/>
      <c r="S33" s="15"/>
      <c r="T33" s="15"/>
      <c r="U33" s="15"/>
      <c r="V33" s="1"/>
      <c r="W33" s="1"/>
      <c r="X33" s="1"/>
      <c r="Y33" s="1"/>
      <c r="Z33" s="1"/>
      <c r="AA33" s="1"/>
      <c r="AB33" s="1"/>
      <c r="AC33" s="1"/>
      <c r="AD33" s="1"/>
      <c r="AE33" s="1"/>
      <c r="AF33" s="1"/>
      <c r="AG33" s="1"/>
      <c r="AH33" s="1"/>
      <c r="AI33" s="1"/>
      <c r="AJ33" s="1"/>
      <c r="AK33" s="1"/>
      <c r="AL33" s="1"/>
    </row>
    <row r="34" spans="1:38" x14ac:dyDescent="0.25">
      <c r="A34" s="105" t="s">
        <v>139</v>
      </c>
      <c r="B34" s="140">
        <f>B31-B30</f>
        <v>4.3999999999999942E-3</v>
      </c>
      <c r="C34" s="85"/>
      <c r="D34" s="85"/>
      <c r="E34" s="85"/>
      <c r="F34" s="85"/>
      <c r="G34" s="85"/>
      <c r="H34" s="85"/>
      <c r="I34" s="86"/>
      <c r="J34" s="86"/>
      <c r="K34" s="86"/>
      <c r="L34" s="86"/>
      <c r="M34" s="86"/>
      <c r="N34" s="15"/>
      <c r="O34" s="15"/>
      <c r="P34" s="15"/>
      <c r="Q34" s="15"/>
      <c r="R34" s="15"/>
      <c r="S34" s="15"/>
      <c r="T34" s="15"/>
      <c r="U34" s="15"/>
      <c r="V34" s="1"/>
      <c r="W34" s="1"/>
      <c r="X34" s="1"/>
      <c r="Y34" s="1"/>
      <c r="Z34" s="1"/>
      <c r="AA34" s="1"/>
      <c r="AB34" s="1"/>
      <c r="AC34" s="1"/>
      <c r="AD34" s="1"/>
      <c r="AE34" s="1"/>
      <c r="AF34" s="1"/>
      <c r="AG34" s="1"/>
      <c r="AH34" s="1"/>
      <c r="AI34" s="1"/>
      <c r="AJ34" s="1"/>
      <c r="AK34" s="1"/>
      <c r="AL34" s="1"/>
    </row>
    <row r="35" spans="1:38" x14ac:dyDescent="0.25">
      <c r="A35" s="105" t="s">
        <v>140</v>
      </c>
      <c r="B35" s="142">
        <f>SUMPRODUCT(F35:O35,F6:O6)</f>
        <v>3.4051761774276681</v>
      </c>
      <c r="C35" s="85"/>
      <c r="D35" s="132" t="s">
        <v>141</v>
      </c>
      <c r="E35" s="85"/>
      <c r="F35" s="131">
        <f>-$B$34*$E$17</f>
        <v>0.43999999999999939</v>
      </c>
      <c r="G35" s="131">
        <f t="shared" ref="G35:O35" si="1">-$B$34*$E$17</f>
        <v>0.43999999999999939</v>
      </c>
      <c r="H35" s="131">
        <f t="shared" si="1"/>
        <v>0.43999999999999939</v>
      </c>
      <c r="I35" s="131">
        <f t="shared" si="1"/>
        <v>0.43999999999999939</v>
      </c>
      <c r="J35" s="131">
        <f t="shared" si="1"/>
        <v>0.43999999999999939</v>
      </c>
      <c r="K35" s="131">
        <f t="shared" si="1"/>
        <v>0.43999999999999939</v>
      </c>
      <c r="L35" s="131">
        <f t="shared" si="1"/>
        <v>0.43999999999999939</v>
      </c>
      <c r="M35" s="131">
        <f t="shared" si="1"/>
        <v>0.43999999999999939</v>
      </c>
      <c r="N35" s="131">
        <f t="shared" si="1"/>
        <v>0.43999999999999939</v>
      </c>
      <c r="O35" s="131">
        <f t="shared" si="1"/>
        <v>0.43999999999999939</v>
      </c>
      <c r="P35" s="15"/>
      <c r="Q35" s="15"/>
      <c r="R35" s="15"/>
      <c r="S35" s="15"/>
      <c r="T35" s="15"/>
      <c r="U35" s="15"/>
      <c r="V35" s="1"/>
      <c r="W35" s="1"/>
      <c r="X35" s="1"/>
      <c r="Y35" s="1"/>
      <c r="Z35" s="1"/>
      <c r="AA35" s="1"/>
      <c r="AB35" s="1"/>
      <c r="AC35" s="1"/>
      <c r="AD35" s="1"/>
      <c r="AE35" s="1"/>
      <c r="AF35" s="1"/>
      <c r="AG35" s="1"/>
      <c r="AH35" s="1"/>
      <c r="AI35" s="1"/>
      <c r="AJ35" s="1"/>
      <c r="AK35" s="1"/>
      <c r="AL35" s="1"/>
    </row>
    <row r="36" spans="1:38" x14ac:dyDescent="0.25">
      <c r="A36" s="4"/>
      <c r="B36" s="181"/>
      <c r="C36" s="14"/>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18.75" x14ac:dyDescent="0.3">
      <c r="A37" s="26" t="s">
        <v>64</v>
      </c>
      <c r="B37" s="31"/>
      <c r="C37" s="31"/>
      <c r="D37" s="31"/>
      <c r="E37" s="31"/>
      <c r="F37" s="31"/>
      <c r="G37" s="31"/>
      <c r="H37" s="31"/>
      <c r="I37" s="32"/>
      <c r="J37" s="32"/>
      <c r="K37" s="32"/>
      <c r="L37" s="32"/>
      <c r="M37" s="32"/>
      <c r="N37" s="33"/>
      <c r="O37" s="33"/>
      <c r="P37" s="33"/>
      <c r="Q37" s="33"/>
      <c r="R37" s="33"/>
      <c r="S37" s="33"/>
      <c r="T37" s="15"/>
      <c r="U37" s="15"/>
      <c r="V37" s="1"/>
      <c r="W37" s="1"/>
      <c r="X37" s="1"/>
      <c r="Y37" s="1"/>
      <c r="Z37" s="1"/>
      <c r="AA37" s="1"/>
      <c r="AB37" s="1"/>
      <c r="AC37" s="1"/>
      <c r="AD37" s="1"/>
      <c r="AE37" s="1"/>
      <c r="AF37" s="1"/>
      <c r="AG37" s="1"/>
      <c r="AH37" s="1"/>
      <c r="AI37" s="1"/>
      <c r="AJ37" s="1"/>
      <c r="AK37" s="1"/>
      <c r="AL37" s="1"/>
    </row>
    <row r="38" spans="1:38" ht="18.75" x14ac:dyDescent="0.3">
      <c r="A38" s="88"/>
      <c r="B38" s="85"/>
      <c r="C38" s="85"/>
      <c r="D38" s="85"/>
      <c r="E38" s="85"/>
      <c r="F38" s="85"/>
      <c r="G38" s="85"/>
      <c r="H38" s="85"/>
      <c r="I38" s="86"/>
      <c r="J38" s="86"/>
      <c r="K38" s="86"/>
      <c r="L38" s="86"/>
      <c r="M38" s="86"/>
      <c r="N38" s="15"/>
      <c r="O38" s="15"/>
      <c r="P38" s="15"/>
      <c r="Q38" s="15"/>
      <c r="R38" s="15"/>
      <c r="S38" s="15"/>
      <c r="T38" s="15"/>
      <c r="U38" s="15"/>
      <c r="V38" s="1"/>
      <c r="W38" s="1"/>
      <c r="X38" s="1"/>
      <c r="Y38" s="1"/>
      <c r="Z38" s="1"/>
      <c r="AA38" s="1"/>
      <c r="AB38" s="1"/>
      <c r="AC38" s="1"/>
      <c r="AD38" s="1"/>
      <c r="AE38" s="1"/>
      <c r="AF38" s="1"/>
      <c r="AG38" s="1"/>
      <c r="AH38" s="1"/>
      <c r="AI38" s="1"/>
      <c r="AJ38" s="1"/>
      <c r="AK38" s="1"/>
      <c r="AL38" s="1"/>
    </row>
    <row r="39" spans="1:38" x14ac:dyDescent="0.25">
      <c r="A39" s="136" t="s">
        <v>65</v>
      </c>
      <c r="B39" s="133">
        <f>B112</f>
        <v>-20.703638453433086</v>
      </c>
      <c r="C39" s="7"/>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134" t="s">
        <v>66</v>
      </c>
      <c r="B40" s="138">
        <f>B125</f>
        <v>-22.444678990001769</v>
      </c>
      <c r="C40" s="12"/>
      <c r="D40" s="1"/>
      <c r="E40" s="1"/>
      <c r="F40" s="1"/>
      <c r="G40" s="1"/>
      <c r="H40" s="1"/>
      <c r="I40" s="1"/>
      <c r="J40" s="1"/>
      <c r="K40" s="1"/>
      <c r="L40" s="1"/>
      <c r="M40" s="1"/>
      <c r="N40" s="1"/>
      <c r="O40" s="1"/>
      <c r="P40" s="1"/>
      <c r="Q40" s="1" t="s">
        <v>67</v>
      </c>
      <c r="R40" s="1"/>
      <c r="S40" s="1"/>
      <c r="T40" s="1"/>
      <c r="U40" s="1"/>
      <c r="V40" s="1"/>
      <c r="W40" s="1"/>
      <c r="X40" s="1"/>
      <c r="Y40" s="1"/>
      <c r="Z40" s="1"/>
      <c r="AA40" s="1"/>
      <c r="AB40" s="1"/>
      <c r="AC40" s="1"/>
      <c r="AD40" s="1"/>
      <c r="AE40" s="1"/>
      <c r="AF40" s="1"/>
      <c r="AG40" s="1"/>
      <c r="AH40" s="1"/>
      <c r="AI40" s="1"/>
      <c r="AJ40" s="1"/>
      <c r="AK40" s="1"/>
      <c r="AL40" s="1"/>
    </row>
    <row r="41" spans="1:38" ht="30" x14ac:dyDescent="0.25">
      <c r="A41" s="135" t="s">
        <v>142</v>
      </c>
      <c r="B41" s="139">
        <f>(B40+B35)</f>
        <v>-19.039502812574099</v>
      </c>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136" t="s">
        <v>143</v>
      </c>
      <c r="B43" s="103">
        <f>B113</f>
        <v>0.21558698721559877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137" t="s">
        <v>144</v>
      </c>
      <c r="B44" s="104">
        <f>(B40+B35)/(B22)</f>
        <v>0.19825834278733412</v>
      </c>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27" t="s">
        <v>68</v>
      </c>
      <c r="B47" s="28"/>
      <c r="C47" s="28"/>
      <c r="D47" s="28"/>
      <c r="E47" s="28"/>
      <c r="F47" s="28"/>
      <c r="G47" s="28"/>
      <c r="H47" s="28"/>
      <c r="I47" s="29"/>
      <c r="J47" s="29"/>
      <c r="K47" s="29"/>
      <c r="L47" s="29"/>
      <c r="M47" s="29"/>
      <c r="N47" s="30"/>
      <c r="O47" s="30"/>
      <c r="P47" s="30"/>
      <c r="Q47" s="30"/>
      <c r="R47" s="30"/>
      <c r="S47" s="30"/>
      <c r="T47" s="15"/>
      <c r="U47" s="15"/>
      <c r="V47" s="1"/>
      <c r="W47" s="1"/>
      <c r="X47" s="1"/>
      <c r="Y47" s="1"/>
      <c r="Z47" s="1"/>
      <c r="AA47" s="1"/>
      <c r="AB47" s="1"/>
      <c r="AC47" s="1"/>
      <c r="AD47" s="1"/>
      <c r="AE47" s="1"/>
      <c r="AF47" s="1"/>
      <c r="AG47" s="1"/>
      <c r="AH47" s="1"/>
      <c r="AI47" s="1"/>
      <c r="AJ47" s="1"/>
      <c r="AK47" s="1"/>
      <c r="AL47" s="1"/>
    </row>
    <row r="48" spans="1:38" x14ac:dyDescent="0.25">
      <c r="A48" s="3" t="s">
        <v>50</v>
      </c>
      <c r="B48" s="1"/>
      <c r="C48" s="1"/>
      <c r="D48" s="15"/>
      <c r="E48" s="15"/>
      <c r="F48" s="16"/>
      <c r="G48" s="15"/>
      <c r="H48" s="15"/>
      <c r="I48" s="15"/>
      <c r="J48" s="15"/>
      <c r="K48" s="16"/>
      <c r="L48" s="15"/>
      <c r="M48" s="15"/>
      <c r="N48" s="15"/>
      <c r="O48" s="15"/>
      <c r="P48" s="16"/>
      <c r="Q48" s="15"/>
      <c r="R48" s="15"/>
      <c r="S48" s="15"/>
      <c r="T48" s="1"/>
      <c r="U48" s="1"/>
      <c r="V48" s="1"/>
      <c r="W48" s="1"/>
      <c r="X48" s="1"/>
      <c r="Y48" s="1"/>
      <c r="Z48" s="1"/>
      <c r="AA48" s="1"/>
      <c r="AB48" s="1"/>
      <c r="AC48" s="1"/>
      <c r="AD48" s="1"/>
      <c r="AE48" s="1"/>
      <c r="AF48" s="1"/>
      <c r="AG48" s="1"/>
      <c r="AH48" s="1"/>
      <c r="AI48" s="1"/>
      <c r="AJ48" s="1"/>
      <c r="AK48" s="1"/>
      <c r="AL48" s="1"/>
    </row>
    <row r="49" spans="1:38" x14ac:dyDescent="0.25">
      <c r="A49" s="3"/>
      <c r="B49" s="1"/>
      <c r="C49" s="1"/>
      <c r="D49" s="15"/>
      <c r="E49" s="15"/>
      <c r="F49" s="16"/>
      <c r="G49" s="15"/>
      <c r="H49" s="15"/>
      <c r="I49" s="15"/>
      <c r="J49" s="15"/>
      <c r="K49" s="16"/>
      <c r="L49" s="15"/>
      <c r="M49" s="15"/>
      <c r="N49" s="15"/>
      <c r="O49" s="15"/>
      <c r="P49" s="16"/>
      <c r="Q49" s="15"/>
      <c r="R49" s="15"/>
      <c r="S49" s="15"/>
      <c r="T49" s="1"/>
      <c r="U49" s="1"/>
      <c r="V49" s="1"/>
      <c r="W49" s="1"/>
      <c r="X49" s="1"/>
      <c r="Y49" s="1"/>
      <c r="Z49" s="1"/>
      <c r="AA49" s="1"/>
      <c r="AB49" s="1"/>
      <c r="AC49" s="1"/>
      <c r="AD49" s="1"/>
      <c r="AE49" s="1"/>
      <c r="AF49" s="1"/>
      <c r="AG49" s="1"/>
      <c r="AH49" s="1"/>
      <c r="AI49" s="1"/>
      <c r="AJ49" s="1"/>
      <c r="AK49" s="1"/>
      <c r="AL49" s="1"/>
    </row>
    <row r="50" spans="1:38" hidden="1" outlineLevel="1" x14ac:dyDescent="0.25">
      <c r="A50" s="3"/>
      <c r="B50" s="1"/>
      <c r="C50" s="1"/>
      <c r="D50" s="15"/>
      <c r="E50" s="15"/>
      <c r="F50" s="16" t="s">
        <v>69</v>
      </c>
      <c r="G50" s="15"/>
      <c r="H50" s="15"/>
      <c r="I50" s="15"/>
      <c r="J50" s="15"/>
      <c r="K50" s="16" t="s">
        <v>70</v>
      </c>
      <c r="L50" s="15"/>
      <c r="M50" s="15"/>
      <c r="N50" s="15"/>
      <c r="O50" s="15"/>
      <c r="P50" s="16" t="s">
        <v>71</v>
      </c>
      <c r="Q50" s="15"/>
      <c r="R50" s="15"/>
      <c r="S50" s="15" t="s">
        <v>72</v>
      </c>
      <c r="T50" s="1"/>
      <c r="U50" s="1"/>
      <c r="V50" s="1"/>
      <c r="W50" s="1"/>
      <c r="X50" s="1"/>
      <c r="Y50" s="1"/>
      <c r="Z50" s="1"/>
      <c r="AA50" s="1"/>
      <c r="AB50" s="1"/>
      <c r="AC50" s="1"/>
      <c r="AD50" s="1"/>
      <c r="AE50" s="1"/>
      <c r="AF50" s="1"/>
      <c r="AG50" s="1"/>
      <c r="AH50" s="1"/>
      <c r="AI50" s="1"/>
      <c r="AJ50" s="1"/>
      <c r="AK50" s="1"/>
      <c r="AL50" s="1"/>
    </row>
    <row r="51" spans="1:38" hidden="1" outlineLevel="1" x14ac:dyDescent="0.25">
      <c r="A51" s="3"/>
      <c r="B51" s="1"/>
      <c r="C51" s="1"/>
      <c r="D51" s="34">
        <v>2021</v>
      </c>
      <c r="E51" s="35">
        <v>2022</v>
      </c>
      <c r="F51" s="35">
        <v>2023</v>
      </c>
      <c r="G51" s="35">
        <v>2024</v>
      </c>
      <c r="H51" s="36">
        <v>2025</v>
      </c>
      <c r="I51" s="34">
        <v>2026</v>
      </c>
      <c r="J51" s="35">
        <v>2027</v>
      </c>
      <c r="K51" s="35">
        <v>2028</v>
      </c>
      <c r="L51" s="35">
        <v>2029</v>
      </c>
      <c r="M51" s="36">
        <v>2030</v>
      </c>
      <c r="N51" s="34">
        <v>2031</v>
      </c>
      <c r="O51" s="35">
        <v>2032</v>
      </c>
      <c r="P51" s="35">
        <v>2033</v>
      </c>
      <c r="Q51" s="35">
        <v>2034</v>
      </c>
      <c r="R51" s="36">
        <v>2035</v>
      </c>
      <c r="S51" s="34">
        <v>2036</v>
      </c>
      <c r="T51" s="1"/>
      <c r="U51" s="1"/>
      <c r="V51" s="1"/>
      <c r="W51" s="1"/>
      <c r="X51" s="1"/>
      <c r="Y51" s="1"/>
      <c r="Z51" s="1"/>
      <c r="AA51" s="1"/>
      <c r="AB51" s="1"/>
      <c r="AC51" s="1"/>
      <c r="AD51" s="1"/>
      <c r="AE51" s="1"/>
      <c r="AF51" s="1"/>
      <c r="AG51" s="1"/>
      <c r="AH51" s="1"/>
      <c r="AI51" s="1"/>
      <c r="AJ51" s="1"/>
      <c r="AK51" s="1"/>
      <c r="AL51" s="1"/>
    </row>
    <row r="52" spans="1:38" hidden="1" outlineLevel="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hidden="1" outlineLevel="1" x14ac:dyDescent="0.25">
      <c r="A53" s="18"/>
      <c r="B53" s="18"/>
      <c r="C53" s="18"/>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1:38" hidden="1" outlineLevel="1" x14ac:dyDescent="0.25">
      <c r="A54" s="152" t="s">
        <v>73</v>
      </c>
      <c r="B54" s="152" t="s">
        <v>74</v>
      </c>
      <c r="C54" s="153"/>
      <c r="D54" s="154">
        <f>D10</f>
        <v>1000</v>
      </c>
      <c r="E54" s="154">
        <f>E10</f>
        <v>1000</v>
      </c>
      <c r="F54" s="154">
        <f>F10</f>
        <v>1000</v>
      </c>
      <c r="G54" s="154">
        <f>G10</f>
        <v>1000</v>
      </c>
      <c r="H54" s="155">
        <f>H10</f>
        <v>1000</v>
      </c>
      <c r="I54" s="39"/>
      <c r="J54" s="23"/>
      <c r="K54" s="23"/>
      <c r="L54" s="23"/>
      <c r="M54" s="38"/>
      <c r="N54" s="39"/>
      <c r="O54" s="23"/>
      <c r="P54" s="23"/>
      <c r="Q54" s="23"/>
      <c r="R54" s="38"/>
      <c r="S54" s="23"/>
      <c r="T54" s="1"/>
      <c r="U54" s="1"/>
      <c r="V54" s="1"/>
      <c r="W54" s="1"/>
      <c r="X54" s="1"/>
      <c r="Y54" s="1"/>
      <c r="Z54" s="1"/>
      <c r="AA54" s="1"/>
      <c r="AB54" s="1"/>
      <c r="AC54" s="1"/>
      <c r="AD54" s="1"/>
      <c r="AE54" s="1"/>
      <c r="AF54" s="1"/>
      <c r="AG54" s="1"/>
      <c r="AH54" s="1"/>
      <c r="AI54" s="1"/>
      <c r="AJ54" s="1"/>
      <c r="AK54" s="1"/>
      <c r="AL54" s="1"/>
    </row>
    <row r="55" spans="1:38" hidden="1" outlineLevel="1" x14ac:dyDescent="0.25">
      <c r="A55" s="152"/>
      <c r="B55" s="152" t="s">
        <v>75</v>
      </c>
      <c r="C55" s="153"/>
      <c r="D55" s="154"/>
      <c r="E55" s="154"/>
      <c r="F55" s="154"/>
      <c r="G55" s="154"/>
      <c r="H55" s="155"/>
      <c r="I55" s="40">
        <f>G57</f>
        <v>1000</v>
      </c>
      <c r="J55" s="23">
        <f>$I$55</f>
        <v>1000</v>
      </c>
      <c r="K55" s="23">
        <f t="shared" ref="K55:M55" si="2">$I$55</f>
        <v>1000</v>
      </c>
      <c r="L55" s="23">
        <f t="shared" si="2"/>
        <v>1000</v>
      </c>
      <c r="M55" s="23">
        <f t="shared" si="2"/>
        <v>1000</v>
      </c>
      <c r="N55" s="39"/>
      <c r="O55" s="23"/>
      <c r="P55" s="23"/>
      <c r="Q55" s="23"/>
      <c r="R55" s="38"/>
      <c r="S55" s="23"/>
      <c r="T55" s="1"/>
      <c r="U55" s="1"/>
      <c r="V55" s="1"/>
      <c r="W55" s="1"/>
      <c r="X55" s="1"/>
      <c r="Y55" s="1"/>
      <c r="Z55" s="1"/>
      <c r="AA55" s="1"/>
      <c r="AB55" s="1"/>
      <c r="AC55" s="1"/>
      <c r="AD55" s="1"/>
      <c r="AE55" s="1"/>
      <c r="AF55" s="1"/>
      <c r="AG55" s="1"/>
      <c r="AH55" s="1"/>
      <c r="AI55" s="1"/>
      <c r="AJ55" s="1"/>
      <c r="AK55" s="1"/>
      <c r="AL55" s="1"/>
    </row>
    <row r="56" spans="1:38" hidden="1" outlineLevel="1" x14ac:dyDescent="0.25">
      <c r="A56" s="152"/>
      <c r="B56" s="152" t="s">
        <v>76</v>
      </c>
      <c r="C56" s="156"/>
      <c r="D56" s="154"/>
      <c r="E56" s="154"/>
      <c r="F56" s="154"/>
      <c r="G56" s="154"/>
      <c r="H56" s="155"/>
      <c r="I56" s="39"/>
      <c r="J56" s="23"/>
      <c r="K56" s="23"/>
      <c r="L56" s="23"/>
      <c r="M56" s="38"/>
      <c r="N56" s="40">
        <f>L57</f>
        <v>1000</v>
      </c>
      <c r="O56" s="23">
        <f>$N$56</f>
        <v>1000</v>
      </c>
      <c r="P56" s="23">
        <f t="shared" ref="P56:R56" si="3">$N$56</f>
        <v>1000</v>
      </c>
      <c r="Q56" s="23">
        <f t="shared" si="3"/>
        <v>1000</v>
      </c>
      <c r="R56" s="38">
        <f t="shared" si="3"/>
        <v>1000</v>
      </c>
      <c r="S56" s="41">
        <f>Q57</f>
        <v>1000</v>
      </c>
      <c r="T56" s="1"/>
      <c r="U56" s="1"/>
      <c r="V56" s="1"/>
      <c r="W56" s="1"/>
      <c r="X56" s="1"/>
      <c r="Y56" s="1"/>
      <c r="Z56" s="1"/>
      <c r="AA56" s="1"/>
      <c r="AB56" s="1"/>
      <c r="AC56" s="1"/>
      <c r="AD56" s="1"/>
      <c r="AE56" s="1"/>
      <c r="AF56" s="1"/>
      <c r="AG56" s="1"/>
      <c r="AH56" s="1"/>
      <c r="AI56" s="1"/>
      <c r="AJ56" s="1"/>
      <c r="AK56" s="1"/>
      <c r="AL56" s="1"/>
    </row>
    <row r="57" spans="1:38" hidden="1" outlineLevel="1" x14ac:dyDescent="0.25">
      <c r="A57" s="152"/>
      <c r="B57" s="152" t="s">
        <v>77</v>
      </c>
      <c r="C57" s="156"/>
      <c r="D57" s="154">
        <f>SUM(D54:D56)</f>
        <v>1000</v>
      </c>
      <c r="E57" s="154">
        <f t="shared" ref="E57:P57" si="4">SUM(E54:E56)</f>
        <v>1000</v>
      </c>
      <c r="F57" s="154">
        <f t="shared" si="4"/>
        <v>1000</v>
      </c>
      <c r="G57" s="154">
        <f t="shared" si="4"/>
        <v>1000</v>
      </c>
      <c r="H57" s="155">
        <f t="shared" si="4"/>
        <v>1000</v>
      </c>
      <c r="I57" s="39">
        <f t="shared" si="4"/>
        <v>1000</v>
      </c>
      <c r="J57" s="23">
        <f t="shared" si="4"/>
        <v>1000</v>
      </c>
      <c r="K57" s="23">
        <f t="shared" si="4"/>
        <v>1000</v>
      </c>
      <c r="L57" s="23">
        <f t="shared" si="4"/>
        <v>1000</v>
      </c>
      <c r="M57" s="38">
        <f t="shared" si="4"/>
        <v>1000</v>
      </c>
      <c r="N57" s="39">
        <f t="shared" si="4"/>
        <v>1000</v>
      </c>
      <c r="O57" s="23">
        <f t="shared" si="4"/>
        <v>1000</v>
      </c>
      <c r="P57" s="23">
        <f t="shared" si="4"/>
        <v>1000</v>
      </c>
      <c r="Q57" s="23">
        <f>SUM(Q54:Q56)</f>
        <v>1000</v>
      </c>
      <c r="R57" s="38">
        <f t="shared" ref="R57:S57" si="5">SUM(R54:R56)</f>
        <v>1000</v>
      </c>
      <c r="S57" s="23">
        <f t="shared" si="5"/>
        <v>1000</v>
      </c>
      <c r="T57" s="1"/>
      <c r="U57" s="1"/>
      <c r="V57" s="1"/>
      <c r="W57" s="1"/>
      <c r="X57" s="1"/>
      <c r="Y57" s="1"/>
      <c r="Z57" s="1"/>
      <c r="AA57" s="1"/>
      <c r="AB57" s="1"/>
      <c r="AC57" s="1"/>
      <c r="AD57" s="1"/>
      <c r="AE57" s="1"/>
      <c r="AF57" s="1"/>
      <c r="AG57" s="1"/>
      <c r="AH57" s="1"/>
      <c r="AI57" s="1"/>
      <c r="AJ57" s="1"/>
      <c r="AK57" s="1"/>
      <c r="AL57" s="1"/>
    </row>
    <row r="58" spans="1:38" hidden="1" outlineLevel="1" x14ac:dyDescent="0.25">
      <c r="A58" s="152"/>
      <c r="B58" s="157" t="s">
        <v>78</v>
      </c>
      <c r="C58" s="158"/>
      <c r="D58" s="159">
        <f>D$54</f>
        <v>1000</v>
      </c>
      <c r="E58" s="159">
        <f t="shared" ref="E58:H58" si="6">E$54</f>
        <v>1000</v>
      </c>
      <c r="F58" s="159">
        <f t="shared" si="6"/>
        <v>1000</v>
      </c>
      <c r="G58" s="159">
        <f t="shared" si="6"/>
        <v>1000</v>
      </c>
      <c r="H58" s="159">
        <f t="shared" si="6"/>
        <v>1000</v>
      </c>
      <c r="I58" s="44"/>
      <c r="J58" s="42"/>
      <c r="K58" s="42"/>
      <c r="L58" s="42"/>
      <c r="M58" s="43"/>
      <c r="N58" s="44"/>
      <c r="O58" s="42"/>
      <c r="P58" s="42"/>
      <c r="Q58" s="42"/>
      <c r="R58" s="43"/>
      <c r="S58" s="42"/>
      <c r="T58" s="1"/>
      <c r="U58" s="1"/>
      <c r="V58" s="1"/>
      <c r="W58" s="1"/>
      <c r="X58" s="1"/>
      <c r="Y58" s="1"/>
      <c r="Z58" s="1"/>
      <c r="AA58" s="1"/>
      <c r="AB58" s="1"/>
      <c r="AC58" s="1"/>
      <c r="AD58" s="1"/>
      <c r="AE58" s="1"/>
      <c r="AF58" s="1"/>
      <c r="AG58" s="1"/>
      <c r="AH58" s="1"/>
      <c r="AI58" s="1"/>
      <c r="AJ58" s="1"/>
      <c r="AK58" s="1"/>
      <c r="AL58" s="1"/>
    </row>
    <row r="59" spans="1:38" hidden="1" outlineLevel="1" x14ac:dyDescent="0.25">
      <c r="A59" s="152"/>
      <c r="B59" s="157" t="s">
        <v>79</v>
      </c>
      <c r="C59" s="158"/>
      <c r="D59" s="159"/>
      <c r="E59" s="159"/>
      <c r="F59" s="159"/>
      <c r="G59" s="159"/>
      <c r="H59" s="160"/>
      <c r="I59" s="44">
        <f>I$55</f>
        <v>1000</v>
      </c>
      <c r="J59" s="42">
        <f t="shared" ref="J59:M59" si="7">J$55</f>
        <v>1000</v>
      </c>
      <c r="K59" s="42">
        <f t="shared" si="7"/>
        <v>1000</v>
      </c>
      <c r="L59" s="42">
        <f t="shared" si="7"/>
        <v>1000</v>
      </c>
      <c r="M59" s="43">
        <f t="shared" si="7"/>
        <v>1000</v>
      </c>
      <c r="N59" s="44"/>
      <c r="O59" s="42"/>
      <c r="P59" s="42"/>
      <c r="Q59" s="42"/>
      <c r="R59" s="43"/>
      <c r="S59" s="42"/>
      <c r="T59" s="1"/>
      <c r="U59" s="1"/>
      <c r="V59" s="1"/>
      <c r="W59" s="1"/>
      <c r="X59" s="1"/>
      <c r="Y59" s="1"/>
      <c r="Z59" s="1"/>
      <c r="AA59" s="1"/>
      <c r="AB59" s="1"/>
      <c r="AC59" s="1"/>
      <c r="AD59" s="1"/>
      <c r="AE59" s="1"/>
      <c r="AF59" s="1"/>
      <c r="AG59" s="1"/>
      <c r="AH59" s="1"/>
      <c r="AI59" s="1"/>
      <c r="AJ59" s="1"/>
      <c r="AK59" s="1"/>
      <c r="AL59" s="1"/>
    </row>
    <row r="60" spans="1:38" hidden="1" outlineLevel="1" x14ac:dyDescent="0.25">
      <c r="A60" s="152"/>
      <c r="B60" s="157" t="s">
        <v>80</v>
      </c>
      <c r="C60" s="158"/>
      <c r="D60" s="159"/>
      <c r="E60" s="159"/>
      <c r="F60" s="159"/>
      <c r="G60" s="159"/>
      <c r="H60" s="160"/>
      <c r="I60" s="44"/>
      <c r="J60" s="42"/>
      <c r="K60" s="42"/>
      <c r="L60" s="42"/>
      <c r="M60" s="43"/>
      <c r="N60" s="44">
        <f>N$56</f>
        <v>1000</v>
      </c>
      <c r="O60" s="42">
        <f t="shared" ref="O60:R60" si="8">O$56</f>
        <v>1000</v>
      </c>
      <c r="P60" s="42">
        <f t="shared" si="8"/>
        <v>1000</v>
      </c>
      <c r="Q60" s="42">
        <f t="shared" si="8"/>
        <v>1000</v>
      </c>
      <c r="R60" s="43">
        <f t="shared" si="8"/>
        <v>1000</v>
      </c>
      <c r="S60" s="42">
        <f>S$56</f>
        <v>1000</v>
      </c>
      <c r="T60" s="1"/>
      <c r="U60" s="1"/>
      <c r="V60" s="1"/>
      <c r="W60" s="1"/>
      <c r="X60" s="1"/>
      <c r="Y60" s="1"/>
      <c r="Z60" s="1"/>
      <c r="AA60" s="1"/>
      <c r="AB60" s="1"/>
      <c r="AC60" s="1"/>
      <c r="AD60" s="1"/>
      <c r="AE60" s="1"/>
      <c r="AF60" s="1"/>
      <c r="AG60" s="1"/>
      <c r="AH60" s="1"/>
      <c r="AI60" s="1"/>
      <c r="AJ60" s="1"/>
      <c r="AK60" s="1"/>
      <c r="AL60" s="1"/>
    </row>
    <row r="61" spans="1:38" hidden="1" outlineLevel="1" x14ac:dyDescent="0.25">
      <c r="A61" s="152"/>
      <c r="B61" s="157" t="s">
        <v>81</v>
      </c>
      <c r="C61" s="158"/>
      <c r="D61" s="159">
        <f>SUM(D58:D60)</f>
        <v>1000</v>
      </c>
      <c r="E61" s="159">
        <f t="shared" ref="E61:S61" si="9">SUM(E58:E60)</f>
        <v>1000</v>
      </c>
      <c r="F61" s="159">
        <f t="shared" si="9"/>
        <v>1000</v>
      </c>
      <c r="G61" s="159">
        <f t="shared" si="9"/>
        <v>1000</v>
      </c>
      <c r="H61" s="160">
        <f t="shared" si="9"/>
        <v>1000</v>
      </c>
      <c r="I61" s="44">
        <f t="shared" si="9"/>
        <v>1000</v>
      </c>
      <c r="J61" s="42">
        <f t="shared" si="9"/>
        <v>1000</v>
      </c>
      <c r="K61" s="42">
        <f t="shared" si="9"/>
        <v>1000</v>
      </c>
      <c r="L61" s="42">
        <f t="shared" si="9"/>
        <v>1000</v>
      </c>
      <c r="M61" s="43">
        <f t="shared" si="9"/>
        <v>1000</v>
      </c>
      <c r="N61" s="44">
        <f t="shared" si="9"/>
        <v>1000</v>
      </c>
      <c r="O61" s="42">
        <f t="shared" si="9"/>
        <v>1000</v>
      </c>
      <c r="P61" s="42">
        <f t="shared" si="9"/>
        <v>1000</v>
      </c>
      <c r="Q61" s="42">
        <f t="shared" si="9"/>
        <v>1000</v>
      </c>
      <c r="R61" s="43">
        <f t="shared" si="9"/>
        <v>1000</v>
      </c>
      <c r="S61" s="42">
        <f t="shared" si="9"/>
        <v>1000</v>
      </c>
      <c r="T61" s="1"/>
      <c r="U61" s="1"/>
      <c r="V61" s="1"/>
      <c r="W61" s="1"/>
      <c r="X61" s="1"/>
      <c r="Y61" s="1"/>
      <c r="Z61" s="1"/>
      <c r="AA61" s="1"/>
      <c r="AB61" s="1"/>
      <c r="AC61" s="1"/>
      <c r="AD61" s="1"/>
      <c r="AE61" s="1"/>
      <c r="AF61" s="1"/>
      <c r="AG61" s="1"/>
      <c r="AH61" s="1"/>
      <c r="AI61" s="1"/>
      <c r="AJ61" s="1"/>
      <c r="AK61" s="1"/>
      <c r="AL61" s="1"/>
    </row>
    <row r="62" spans="1:38" hidden="1" outlineLevel="1" x14ac:dyDescent="0.25">
      <c r="A62" s="152"/>
      <c r="B62" s="152"/>
      <c r="C62" s="152"/>
      <c r="D62" s="161"/>
      <c r="E62" s="161"/>
      <c r="F62" s="161"/>
      <c r="G62" s="161"/>
      <c r="H62" s="162"/>
      <c r="I62" s="25"/>
      <c r="J62" s="25"/>
      <c r="K62" s="25"/>
      <c r="L62" s="25"/>
      <c r="M62" s="92"/>
      <c r="N62" s="25"/>
      <c r="O62" s="25"/>
      <c r="P62" s="25"/>
      <c r="Q62" s="25"/>
      <c r="R62" s="92"/>
      <c r="S62" s="25"/>
      <c r="T62" s="1"/>
      <c r="U62" s="1"/>
      <c r="V62" s="1"/>
      <c r="W62" s="1"/>
      <c r="X62" s="1"/>
      <c r="Y62" s="1"/>
      <c r="Z62" s="1"/>
      <c r="AA62" s="1"/>
      <c r="AB62" s="1"/>
      <c r="AC62" s="1"/>
      <c r="AD62" s="1"/>
      <c r="AE62" s="1"/>
      <c r="AF62" s="1"/>
      <c r="AG62" s="1"/>
      <c r="AH62" s="1"/>
      <c r="AI62" s="1"/>
      <c r="AJ62" s="1"/>
      <c r="AK62" s="1"/>
      <c r="AL62" s="1"/>
    </row>
    <row r="63" spans="1:38" hidden="1" outlineLevel="1" x14ac:dyDescent="0.25">
      <c r="A63" s="163" t="s">
        <v>82</v>
      </c>
      <c r="B63" s="163" t="s">
        <v>83</v>
      </c>
      <c r="C63" s="153"/>
      <c r="D63" s="164">
        <f>D10</f>
        <v>1000</v>
      </c>
      <c r="E63" s="164">
        <f>E10</f>
        <v>1000</v>
      </c>
      <c r="F63" s="164">
        <f>F10</f>
        <v>1000</v>
      </c>
      <c r="G63" s="164">
        <f>G10</f>
        <v>1000</v>
      </c>
      <c r="H63" s="165">
        <f>H10</f>
        <v>1000</v>
      </c>
      <c r="I63" s="46"/>
      <c r="J63" s="47"/>
      <c r="K63" s="47"/>
      <c r="L63" s="47"/>
      <c r="M63" s="48"/>
      <c r="N63" s="46"/>
      <c r="O63" s="47"/>
      <c r="P63" s="47"/>
      <c r="Q63" s="47"/>
      <c r="R63" s="48"/>
      <c r="S63" s="47"/>
      <c r="T63" s="1"/>
      <c r="U63" s="1"/>
      <c r="V63" s="1"/>
      <c r="W63" s="1"/>
      <c r="X63" s="1"/>
      <c r="Y63" s="1"/>
      <c r="Z63" s="1"/>
      <c r="AA63" s="1"/>
      <c r="AB63" s="1"/>
      <c r="AC63" s="1"/>
      <c r="AD63" s="1"/>
      <c r="AE63" s="1"/>
      <c r="AF63" s="1"/>
      <c r="AG63" s="1"/>
      <c r="AH63" s="1"/>
      <c r="AI63" s="1"/>
      <c r="AJ63" s="1"/>
      <c r="AK63" s="1"/>
      <c r="AL63" s="1"/>
    </row>
    <row r="64" spans="1:38" hidden="1" outlineLevel="1" x14ac:dyDescent="0.25">
      <c r="A64" s="163"/>
      <c r="B64" s="163" t="s">
        <v>84</v>
      </c>
      <c r="C64" s="153"/>
      <c r="D64" s="164"/>
      <c r="E64" s="164"/>
      <c r="F64" s="164"/>
      <c r="G64" s="164"/>
      <c r="H64" s="165"/>
      <c r="I64" s="49">
        <f>G66</f>
        <v>1000</v>
      </c>
      <c r="J64" s="22">
        <f>$I$64</f>
        <v>1000</v>
      </c>
      <c r="K64" s="22">
        <f t="shared" ref="K64:M64" si="10">$I$64</f>
        <v>1000</v>
      </c>
      <c r="L64" s="22">
        <f t="shared" si="10"/>
        <v>1000</v>
      </c>
      <c r="M64" s="22">
        <f t="shared" si="10"/>
        <v>1000</v>
      </c>
      <c r="N64" s="50"/>
      <c r="O64" s="22"/>
      <c r="P64" s="22"/>
      <c r="Q64" s="22"/>
      <c r="R64" s="45"/>
      <c r="S64" s="22"/>
      <c r="T64" s="1"/>
      <c r="U64" s="1"/>
      <c r="V64" s="1"/>
      <c r="W64" s="1"/>
      <c r="X64" s="1"/>
      <c r="Y64" s="1"/>
      <c r="Z64" s="1"/>
      <c r="AA64" s="1"/>
      <c r="AB64" s="1"/>
      <c r="AC64" s="1"/>
      <c r="AD64" s="1"/>
      <c r="AE64" s="1"/>
      <c r="AF64" s="1"/>
      <c r="AG64" s="1"/>
      <c r="AH64" s="1"/>
      <c r="AI64" s="1"/>
      <c r="AJ64" s="1"/>
      <c r="AK64" s="1"/>
      <c r="AL64" s="1"/>
    </row>
    <row r="65" spans="1:38" hidden="1" outlineLevel="1" x14ac:dyDescent="0.25">
      <c r="A65" s="163"/>
      <c r="B65" s="163" t="s">
        <v>85</v>
      </c>
      <c r="C65" s="153"/>
      <c r="D65" s="164"/>
      <c r="E65" s="164"/>
      <c r="F65" s="164"/>
      <c r="G65" s="164"/>
      <c r="H65" s="165"/>
      <c r="I65" s="46"/>
      <c r="J65" s="47"/>
      <c r="K65" s="47"/>
      <c r="L65" s="47"/>
      <c r="M65" s="48"/>
      <c r="N65" s="49">
        <f>L66</f>
        <v>1000</v>
      </c>
      <c r="O65" s="47">
        <f>$N65</f>
        <v>1000</v>
      </c>
      <c r="P65" s="47">
        <f t="shared" ref="P65:R65" si="11">$N65</f>
        <v>1000</v>
      </c>
      <c r="Q65" s="47">
        <f t="shared" si="11"/>
        <v>1000</v>
      </c>
      <c r="R65" s="48">
        <f t="shared" si="11"/>
        <v>1000</v>
      </c>
      <c r="S65" s="51">
        <f>Q66</f>
        <v>1000</v>
      </c>
      <c r="T65" s="1"/>
      <c r="U65" s="1"/>
      <c r="V65" s="1"/>
      <c r="W65" s="1"/>
      <c r="X65" s="1"/>
      <c r="Y65" s="1"/>
      <c r="Z65" s="1"/>
      <c r="AA65" s="1"/>
      <c r="AB65" s="1"/>
      <c r="AC65" s="1"/>
      <c r="AD65" s="1"/>
      <c r="AE65" s="1"/>
      <c r="AF65" s="1"/>
      <c r="AG65" s="1"/>
      <c r="AH65" s="1"/>
      <c r="AI65" s="1"/>
      <c r="AJ65" s="1"/>
      <c r="AK65" s="1"/>
      <c r="AL65" s="1"/>
    </row>
    <row r="66" spans="1:38" hidden="1" outlineLevel="1" x14ac:dyDescent="0.25">
      <c r="A66" s="163"/>
      <c r="B66" s="163" t="s">
        <v>86</v>
      </c>
      <c r="C66" s="153"/>
      <c r="D66" s="164">
        <f>D10-SUM($D11:D11)-D12</f>
        <v>1000</v>
      </c>
      <c r="E66" s="164">
        <f>E10-SUM($D11:E11)-E12</f>
        <v>1100</v>
      </c>
      <c r="F66" s="164">
        <f>F10-SUM($D11:F11)-F12</f>
        <v>1000</v>
      </c>
      <c r="G66" s="164">
        <f>G10-SUM($D11:G11)-G12</f>
        <v>1000</v>
      </c>
      <c r="H66" s="165">
        <f>H10-SUM($D11:H11)-H12</f>
        <v>1000</v>
      </c>
      <c r="I66" s="182">
        <f>$G$66+$G$12-SUM($H11:I11)-I12</f>
        <v>1000</v>
      </c>
      <c r="J66" s="22">
        <f>$G$66+$G$12-SUM($H11:J11)-J12</f>
        <v>1000</v>
      </c>
      <c r="K66" s="22">
        <f>$G$66+$G$12-SUM($H11:K11)-K12</f>
        <v>1000</v>
      </c>
      <c r="L66" s="22">
        <f>$G$66+$G$12-SUM($H11:L11)-L12</f>
        <v>1000</v>
      </c>
      <c r="M66" s="22">
        <f>$G$66+$G$12-SUM($H11:M11)-M12</f>
        <v>1000</v>
      </c>
      <c r="N66" s="52">
        <f>$L$66+$L$12-N12-SUM($M11:N11)</f>
        <v>1000</v>
      </c>
      <c r="O66" s="53">
        <f>$L$66+$L$12-O12-SUM($M11:O11)</f>
        <v>1000</v>
      </c>
      <c r="P66" s="53">
        <f>$L$66+$L$12-P12-SUM($M11:P11)</f>
        <v>1000</v>
      </c>
      <c r="Q66" s="53">
        <f>$L$66+$L$12-Q12-SUM($M11:Q11)</f>
        <v>1000</v>
      </c>
      <c r="R66" s="54">
        <f>$L$66+$L$12-R12-SUM($M11:R11)</f>
        <v>1000</v>
      </c>
      <c r="S66" s="47">
        <f>$Q$66+$Q$12-S12-SUM($R11:S11)</f>
        <v>1000</v>
      </c>
      <c r="T66" s="1"/>
      <c r="U66" s="1"/>
      <c r="V66" s="1"/>
      <c r="W66" s="1"/>
      <c r="X66" s="1"/>
      <c r="Y66" s="1"/>
      <c r="Z66" s="1"/>
      <c r="AA66" s="1"/>
      <c r="AB66" s="1"/>
      <c r="AC66" s="1"/>
      <c r="AD66" s="1"/>
      <c r="AE66" s="1"/>
      <c r="AF66" s="1"/>
      <c r="AG66" s="1"/>
      <c r="AH66" s="1"/>
      <c r="AI66" s="1"/>
      <c r="AJ66" s="1"/>
      <c r="AK66" s="1"/>
      <c r="AL66" s="1"/>
    </row>
    <row r="67" spans="1:38" hidden="1" outlineLevel="1" x14ac:dyDescent="0.25">
      <c r="A67" s="163"/>
      <c r="B67" s="166" t="s">
        <v>87</v>
      </c>
      <c r="C67" s="167"/>
      <c r="D67" s="168">
        <f>D$63</f>
        <v>1000</v>
      </c>
      <c r="E67" s="168">
        <f t="shared" ref="E67:H67" si="12">E$63</f>
        <v>1000</v>
      </c>
      <c r="F67" s="168">
        <f t="shared" si="12"/>
        <v>1000</v>
      </c>
      <c r="G67" s="168">
        <f t="shared" si="12"/>
        <v>1000</v>
      </c>
      <c r="H67" s="169">
        <f t="shared" si="12"/>
        <v>1000</v>
      </c>
      <c r="I67" s="57"/>
      <c r="J67" s="55"/>
      <c r="K67" s="55"/>
      <c r="L67" s="55"/>
      <c r="M67" s="56"/>
      <c r="N67" s="57"/>
      <c r="O67" s="55"/>
      <c r="P67" s="55"/>
      <c r="Q67" s="55"/>
      <c r="R67" s="56"/>
      <c r="S67" s="55"/>
      <c r="T67" s="1"/>
      <c r="U67" s="1"/>
      <c r="V67" s="1"/>
      <c r="W67" s="1"/>
      <c r="X67" s="1"/>
      <c r="Y67" s="1"/>
      <c r="Z67" s="1"/>
      <c r="AA67" s="1"/>
      <c r="AB67" s="1"/>
      <c r="AC67" s="1"/>
      <c r="AD67" s="1"/>
      <c r="AE67" s="1"/>
      <c r="AF67" s="1"/>
      <c r="AG67" s="1"/>
      <c r="AH67" s="1"/>
      <c r="AI67" s="1"/>
      <c r="AJ67" s="1"/>
      <c r="AK67" s="1"/>
      <c r="AL67" s="1"/>
    </row>
    <row r="68" spans="1:38" hidden="1" outlineLevel="1" x14ac:dyDescent="0.25">
      <c r="A68" s="163"/>
      <c r="B68" s="166" t="s">
        <v>88</v>
      </c>
      <c r="C68" s="167"/>
      <c r="D68" s="168"/>
      <c r="E68" s="168"/>
      <c r="F68" s="168"/>
      <c r="G68" s="168"/>
      <c r="H68" s="169"/>
      <c r="I68" s="57">
        <f>I$64</f>
        <v>1000</v>
      </c>
      <c r="J68" s="55">
        <f t="shared" ref="J68:M68" si="13">J$64</f>
        <v>1000</v>
      </c>
      <c r="K68" s="55">
        <f t="shared" si="13"/>
        <v>1000</v>
      </c>
      <c r="L68" s="55">
        <f t="shared" si="13"/>
        <v>1000</v>
      </c>
      <c r="M68" s="56">
        <f t="shared" si="13"/>
        <v>1000</v>
      </c>
      <c r="N68" s="57"/>
      <c r="O68" s="55"/>
      <c r="P68" s="55"/>
      <c r="Q68" s="55"/>
      <c r="R68" s="56"/>
      <c r="S68" s="55"/>
      <c r="T68" s="1"/>
      <c r="U68" s="1"/>
      <c r="V68" s="1"/>
      <c r="W68" s="1"/>
      <c r="X68" s="1"/>
      <c r="Y68" s="1"/>
      <c r="Z68" s="1"/>
      <c r="AA68" s="1"/>
      <c r="AB68" s="1"/>
      <c r="AC68" s="1"/>
      <c r="AD68" s="1"/>
      <c r="AE68" s="1"/>
      <c r="AF68" s="1"/>
      <c r="AG68" s="1"/>
      <c r="AH68" s="1"/>
      <c r="AI68" s="1"/>
      <c r="AJ68" s="1"/>
      <c r="AK68" s="1"/>
      <c r="AL68" s="1"/>
    </row>
    <row r="69" spans="1:38" hidden="1" outlineLevel="1" x14ac:dyDescent="0.25">
      <c r="A69" s="163"/>
      <c r="B69" s="166" t="s">
        <v>89</v>
      </c>
      <c r="C69" s="167"/>
      <c r="D69" s="168"/>
      <c r="E69" s="168"/>
      <c r="F69" s="168"/>
      <c r="G69" s="168"/>
      <c r="H69" s="169"/>
      <c r="I69" s="57"/>
      <c r="J69" s="55"/>
      <c r="K69" s="55"/>
      <c r="L69" s="55"/>
      <c r="M69" s="56"/>
      <c r="N69" s="57">
        <f>N$65</f>
        <v>1000</v>
      </c>
      <c r="O69" s="55">
        <f t="shared" ref="O69:R69" si="14">O$65</f>
        <v>1000</v>
      </c>
      <c r="P69" s="55">
        <f t="shared" si="14"/>
        <v>1000</v>
      </c>
      <c r="Q69" s="55">
        <f t="shared" si="14"/>
        <v>1000</v>
      </c>
      <c r="R69" s="56">
        <f t="shared" si="14"/>
        <v>1000</v>
      </c>
      <c r="S69" s="55">
        <f>S$65</f>
        <v>1000</v>
      </c>
      <c r="T69" s="1"/>
      <c r="U69" s="1"/>
      <c r="V69" s="1"/>
      <c r="W69" s="1"/>
      <c r="X69" s="1"/>
      <c r="Y69" s="1"/>
      <c r="Z69" s="1"/>
      <c r="AA69" s="1"/>
      <c r="AB69" s="1"/>
      <c r="AC69" s="1"/>
      <c r="AD69" s="1"/>
      <c r="AE69" s="1"/>
      <c r="AF69" s="1"/>
      <c r="AG69" s="1"/>
      <c r="AH69" s="1"/>
      <c r="AI69" s="1"/>
      <c r="AJ69" s="1"/>
      <c r="AK69" s="1"/>
      <c r="AL69" s="1"/>
    </row>
    <row r="70" spans="1:38" hidden="1" outlineLevel="1" x14ac:dyDescent="0.25">
      <c r="A70" s="163"/>
      <c r="B70" s="166" t="s">
        <v>90</v>
      </c>
      <c r="C70" s="167"/>
      <c r="D70" s="168">
        <f>SUM(D67:D69)</f>
        <v>1000</v>
      </c>
      <c r="E70" s="168">
        <f t="shared" ref="E70:S70" si="15">SUM(E67:E69)</f>
        <v>1000</v>
      </c>
      <c r="F70" s="168">
        <f t="shared" si="15"/>
        <v>1000</v>
      </c>
      <c r="G70" s="168">
        <f t="shared" si="15"/>
        <v>1000</v>
      </c>
      <c r="H70" s="169">
        <f t="shared" si="15"/>
        <v>1000</v>
      </c>
      <c r="I70" s="57">
        <f t="shared" si="15"/>
        <v>1000</v>
      </c>
      <c r="J70" s="55">
        <f t="shared" si="15"/>
        <v>1000</v>
      </c>
      <c r="K70" s="55">
        <f t="shared" si="15"/>
        <v>1000</v>
      </c>
      <c r="L70" s="55">
        <f t="shared" si="15"/>
        <v>1000</v>
      </c>
      <c r="M70" s="56">
        <f t="shared" si="15"/>
        <v>1000</v>
      </c>
      <c r="N70" s="57">
        <f t="shared" si="15"/>
        <v>1000</v>
      </c>
      <c r="O70" s="55">
        <f t="shared" si="15"/>
        <v>1000</v>
      </c>
      <c r="P70" s="55">
        <f t="shared" si="15"/>
        <v>1000</v>
      </c>
      <c r="Q70" s="55">
        <f t="shared" si="15"/>
        <v>1000</v>
      </c>
      <c r="R70" s="56">
        <f t="shared" si="15"/>
        <v>1000</v>
      </c>
      <c r="S70" s="55">
        <f t="shared" si="15"/>
        <v>1000</v>
      </c>
      <c r="T70" s="1"/>
      <c r="U70" s="1"/>
      <c r="V70" s="1"/>
      <c r="W70" s="1"/>
      <c r="X70" s="1"/>
      <c r="Y70" s="1"/>
      <c r="Z70" s="1"/>
      <c r="AA70" s="1"/>
      <c r="AB70" s="1"/>
      <c r="AC70" s="1"/>
      <c r="AD70" s="1"/>
      <c r="AE70" s="1"/>
      <c r="AF70" s="1"/>
      <c r="AG70" s="1"/>
      <c r="AH70" s="1"/>
      <c r="AI70" s="1"/>
      <c r="AJ70" s="1"/>
      <c r="AK70" s="1"/>
      <c r="AL70" s="1"/>
    </row>
    <row r="71" spans="1:38" hidden="1" outlineLevel="1" x14ac:dyDescent="0.25">
      <c r="A71" s="163"/>
      <c r="B71" s="163"/>
      <c r="C71" s="163"/>
      <c r="D71" s="161"/>
      <c r="E71" s="161"/>
      <c r="F71" s="161"/>
      <c r="G71" s="161"/>
      <c r="H71" s="162"/>
      <c r="I71" s="25"/>
      <c r="J71" s="25"/>
      <c r="K71" s="25"/>
      <c r="L71" s="25"/>
      <c r="M71" s="92"/>
      <c r="N71" s="25"/>
      <c r="O71" s="25"/>
      <c r="P71" s="25"/>
      <c r="Q71" s="25"/>
      <c r="R71" s="92"/>
      <c r="S71" s="25"/>
      <c r="T71" s="1"/>
      <c r="U71" s="1"/>
      <c r="V71" s="1"/>
      <c r="W71" s="1"/>
      <c r="X71" s="1"/>
      <c r="Y71" s="1"/>
      <c r="Z71" s="1"/>
      <c r="AA71" s="1"/>
      <c r="AB71" s="1"/>
      <c r="AC71" s="1"/>
      <c r="AD71" s="1"/>
      <c r="AE71" s="1"/>
      <c r="AF71" s="1"/>
      <c r="AG71" s="1"/>
      <c r="AH71" s="1"/>
      <c r="AI71" s="1"/>
      <c r="AJ71" s="1"/>
      <c r="AK71" s="1"/>
      <c r="AL71" s="1"/>
    </row>
    <row r="72" spans="1:38" hidden="1" outlineLevel="1" x14ac:dyDescent="0.25">
      <c r="A72" s="163"/>
      <c r="B72" s="163" t="s">
        <v>91</v>
      </c>
      <c r="C72" s="153"/>
      <c r="D72" s="164">
        <f>SUM(D63:D65)-D66</f>
        <v>0</v>
      </c>
      <c r="E72" s="164">
        <f>(SUM(E63:E65)-E66)-(SUM(D63:D65)-D66)</f>
        <v>-100</v>
      </c>
      <c r="F72" s="164">
        <f t="shared" ref="F72:S72" si="16">(SUM(F63:F65)-F66)-(SUM(E63:E65)-E66)</f>
        <v>100</v>
      </c>
      <c r="G72" s="164">
        <f t="shared" si="16"/>
        <v>0</v>
      </c>
      <c r="H72" s="165">
        <f t="shared" si="16"/>
        <v>0</v>
      </c>
      <c r="I72" s="164">
        <f t="shared" si="16"/>
        <v>0</v>
      </c>
      <c r="J72" s="164">
        <f t="shared" si="16"/>
        <v>0</v>
      </c>
      <c r="K72" s="164">
        <f t="shared" si="16"/>
        <v>0</v>
      </c>
      <c r="L72" s="164">
        <f t="shared" si="16"/>
        <v>0</v>
      </c>
      <c r="M72" s="165">
        <f t="shared" si="16"/>
        <v>0</v>
      </c>
      <c r="N72" s="164">
        <f t="shared" si="16"/>
        <v>0</v>
      </c>
      <c r="O72" s="164">
        <f t="shared" si="16"/>
        <v>0</v>
      </c>
      <c r="P72" s="164">
        <f t="shared" si="16"/>
        <v>0</v>
      </c>
      <c r="Q72" s="164">
        <f t="shared" si="16"/>
        <v>0</v>
      </c>
      <c r="R72" s="165">
        <f t="shared" si="16"/>
        <v>0</v>
      </c>
      <c r="S72" s="164">
        <f t="shared" si="16"/>
        <v>0</v>
      </c>
      <c r="T72" s="1"/>
      <c r="U72" s="1"/>
      <c r="V72" s="1"/>
      <c r="W72" s="1"/>
      <c r="X72" s="1"/>
      <c r="Y72" s="1"/>
      <c r="Z72" s="1"/>
      <c r="AA72" s="1"/>
      <c r="AB72" s="1"/>
      <c r="AC72" s="1"/>
      <c r="AD72" s="1"/>
      <c r="AE72" s="1"/>
      <c r="AF72" s="1"/>
      <c r="AG72" s="1"/>
      <c r="AH72" s="1"/>
      <c r="AI72" s="1"/>
      <c r="AJ72" s="1"/>
      <c r="AK72" s="1"/>
      <c r="AL72" s="1"/>
    </row>
    <row r="73" spans="1:38" hidden="1" outlineLevel="1" x14ac:dyDescent="0.25">
      <c r="A73" s="163"/>
      <c r="B73" s="152"/>
      <c r="C73" s="152"/>
      <c r="D73" s="161"/>
      <c r="E73" s="161"/>
      <c r="F73" s="161"/>
      <c r="G73" s="161"/>
      <c r="H73" s="165"/>
      <c r="I73" s="25"/>
      <c r="J73" s="25"/>
      <c r="K73" s="25"/>
      <c r="L73" s="25"/>
      <c r="M73" s="45"/>
      <c r="N73" s="25"/>
      <c r="O73" s="25"/>
      <c r="P73" s="25"/>
      <c r="Q73" s="25"/>
      <c r="R73" s="93"/>
      <c r="S73" s="25"/>
      <c r="T73" s="1"/>
      <c r="U73" s="1"/>
      <c r="V73" s="1"/>
      <c r="W73" s="1"/>
      <c r="X73" s="1"/>
      <c r="Y73" s="1"/>
      <c r="Z73" s="1"/>
      <c r="AA73" s="1"/>
      <c r="AB73" s="1"/>
      <c r="AC73" s="1"/>
      <c r="AD73" s="1"/>
      <c r="AE73" s="1"/>
      <c r="AF73" s="1"/>
      <c r="AG73" s="1"/>
      <c r="AH73" s="1"/>
      <c r="AI73" s="1"/>
      <c r="AJ73" s="1"/>
      <c r="AK73" s="1"/>
      <c r="AL73" s="1"/>
    </row>
    <row r="74" spans="1:38" hidden="1" outlineLevel="1" x14ac:dyDescent="0.25">
      <c r="A74" s="163"/>
      <c r="B74" s="163" t="s">
        <v>92</v>
      </c>
      <c r="C74" s="153"/>
      <c r="D74" s="164"/>
      <c r="E74" s="164"/>
      <c r="F74" s="164"/>
      <c r="G74" s="164"/>
      <c r="H74" s="165"/>
      <c r="I74" s="46"/>
      <c r="J74" s="47"/>
      <c r="K74" s="47"/>
      <c r="L74" s="47"/>
      <c r="M74" s="48"/>
      <c r="N74" s="46"/>
      <c r="O74" s="47"/>
      <c r="P74" s="47"/>
      <c r="Q74" s="47"/>
      <c r="R74" s="48"/>
      <c r="S74" s="47"/>
      <c r="T74" s="1"/>
      <c r="U74" s="1"/>
      <c r="V74" s="1"/>
      <c r="W74" s="1"/>
      <c r="X74" s="1"/>
      <c r="Y74" s="1"/>
      <c r="Z74" s="1"/>
      <c r="AA74" s="1"/>
      <c r="AB74" s="1"/>
      <c r="AC74" s="1"/>
      <c r="AD74" s="1"/>
      <c r="AE74" s="1"/>
      <c r="AF74" s="1"/>
      <c r="AG74" s="1"/>
      <c r="AH74" s="1"/>
      <c r="AI74" s="1"/>
      <c r="AJ74" s="1"/>
      <c r="AK74" s="1"/>
      <c r="AL74" s="1"/>
    </row>
    <row r="75" spans="1:38" hidden="1" outlineLevel="1" x14ac:dyDescent="0.25">
      <c r="A75" s="163"/>
      <c r="B75" s="170" t="s">
        <v>93</v>
      </c>
      <c r="C75" s="171"/>
      <c r="D75" s="172">
        <f>SUM(D67:D69)-D66</f>
        <v>0</v>
      </c>
      <c r="E75" s="172"/>
      <c r="F75" s="172"/>
      <c r="G75" s="172"/>
      <c r="H75" s="173"/>
      <c r="I75" s="61">
        <f>SUM(I63:I65)-I66</f>
        <v>0</v>
      </c>
      <c r="J75" s="59"/>
      <c r="K75" s="59"/>
      <c r="L75" s="59"/>
      <c r="M75" s="60"/>
      <c r="N75" s="61">
        <f>SUM(N63:N65)-N66</f>
        <v>0</v>
      </c>
      <c r="O75" s="59"/>
      <c r="P75" s="59"/>
      <c r="Q75" s="59"/>
      <c r="R75" s="60"/>
      <c r="S75" s="59"/>
      <c r="T75" s="1"/>
      <c r="U75" s="1"/>
      <c r="V75" s="1"/>
      <c r="W75" s="1"/>
      <c r="X75" s="1"/>
      <c r="Y75" s="1"/>
      <c r="Z75" s="1"/>
      <c r="AA75" s="1"/>
      <c r="AB75" s="1"/>
      <c r="AC75" s="1"/>
      <c r="AD75" s="1"/>
      <c r="AE75" s="1"/>
      <c r="AF75" s="1"/>
      <c r="AG75" s="1"/>
      <c r="AH75" s="1"/>
      <c r="AI75" s="1"/>
      <c r="AJ75" s="1"/>
      <c r="AK75" s="1"/>
      <c r="AL75" s="1"/>
    </row>
    <row r="76" spans="1:38" hidden="1" outlineLevel="1" x14ac:dyDescent="0.25">
      <c r="A76" s="17"/>
      <c r="B76" s="19" t="s">
        <v>94</v>
      </c>
      <c r="C76" s="58"/>
      <c r="D76" s="59"/>
      <c r="E76" s="62">
        <f>(SUM(E67:E69)-E66)-(SUM(D67:D69)-D66)</f>
        <v>-100</v>
      </c>
      <c r="F76" s="62">
        <f t="shared" ref="F76:G76" si="17">(SUM(F67:F69)-F66)-(SUM(E67:E69)-E66)</f>
        <v>100</v>
      </c>
      <c r="G76" s="62">
        <f t="shared" si="17"/>
        <v>0</v>
      </c>
      <c r="H76" s="60"/>
      <c r="I76" s="61"/>
      <c r="J76" s="62">
        <f>(SUM(J67:J69)-J66)-(SUM(I67:I69)-I66)</f>
        <v>0</v>
      </c>
      <c r="K76" s="62">
        <f t="shared" ref="K76:L76" si="18">(SUM(K67:K69)-K66)-(SUM(J67:J69)-J66)</f>
        <v>0</v>
      </c>
      <c r="L76" s="62">
        <f t="shared" si="18"/>
        <v>0</v>
      </c>
      <c r="M76" s="60"/>
      <c r="N76" s="61"/>
      <c r="O76" s="62">
        <f t="shared" ref="O76:Q76" si="19">(SUM(O67:O69)-O66)-(SUM(N67:N69)-N66)</f>
        <v>0</v>
      </c>
      <c r="P76" s="62">
        <f t="shared" si="19"/>
        <v>0</v>
      </c>
      <c r="Q76" s="62">
        <f t="shared" si="19"/>
        <v>0</v>
      </c>
      <c r="R76" s="60"/>
      <c r="S76" s="59"/>
      <c r="T76" s="1"/>
      <c r="U76" s="1"/>
      <c r="V76" s="1"/>
      <c r="W76" s="1"/>
      <c r="X76" s="1"/>
      <c r="Y76" s="1"/>
      <c r="Z76" s="1"/>
      <c r="AA76" s="1"/>
      <c r="AB76" s="1"/>
      <c r="AC76" s="1"/>
      <c r="AD76" s="1"/>
      <c r="AE76" s="1"/>
      <c r="AF76" s="1"/>
      <c r="AG76" s="1"/>
      <c r="AH76" s="1"/>
      <c r="AI76" s="1"/>
      <c r="AJ76" s="1"/>
      <c r="AK76" s="1"/>
      <c r="AL76" s="1"/>
    </row>
    <row r="77" spans="1:38" hidden="1" outlineLevel="1" x14ac:dyDescent="0.25">
      <c r="A77" s="17"/>
      <c r="B77" s="19" t="s">
        <v>95</v>
      </c>
      <c r="C77" s="58"/>
      <c r="D77" s="62"/>
      <c r="E77" s="62"/>
      <c r="F77" s="62"/>
      <c r="G77" s="62"/>
      <c r="H77" s="63">
        <v>0</v>
      </c>
      <c r="I77" s="61"/>
      <c r="J77" s="59"/>
      <c r="K77" s="59"/>
      <c r="L77" s="59"/>
      <c r="M77" s="63">
        <v>0</v>
      </c>
      <c r="N77" s="61"/>
      <c r="O77" s="59"/>
      <c r="P77" s="59"/>
      <c r="Q77" s="59"/>
      <c r="R77" s="63">
        <v>0</v>
      </c>
      <c r="S77" s="59"/>
      <c r="T77" s="1"/>
      <c r="U77" s="1"/>
      <c r="V77" s="1"/>
      <c r="W77" s="1"/>
      <c r="X77" s="1"/>
      <c r="Y77" s="1"/>
      <c r="Z77" s="1"/>
      <c r="AA77" s="1"/>
      <c r="AB77" s="1"/>
      <c r="AC77" s="1"/>
      <c r="AD77" s="1"/>
      <c r="AE77" s="1"/>
      <c r="AF77" s="1"/>
      <c r="AG77" s="1"/>
      <c r="AH77" s="1"/>
      <c r="AI77" s="1"/>
      <c r="AJ77" s="1"/>
      <c r="AK77" s="1"/>
      <c r="AL77" s="1"/>
    </row>
    <row r="78" spans="1:38" hidden="1" outlineLevel="1" x14ac:dyDescent="0.25">
      <c r="A78" s="17"/>
      <c r="B78" s="19" t="s">
        <v>96</v>
      </c>
      <c r="C78" s="58"/>
      <c r="D78" s="55">
        <f>SUM(D75:D77)</f>
        <v>0</v>
      </c>
      <c r="E78" s="55">
        <f t="shared" ref="E78:S78" si="20">SUM(E75:E77)</f>
        <v>-100</v>
      </c>
      <c r="F78" s="55">
        <f t="shared" si="20"/>
        <v>100</v>
      </c>
      <c r="G78" s="55">
        <f t="shared" si="20"/>
        <v>0</v>
      </c>
      <c r="H78" s="98">
        <f t="shared" si="20"/>
        <v>0</v>
      </c>
      <c r="I78" s="55">
        <f t="shared" si="20"/>
        <v>0</v>
      </c>
      <c r="J78" s="55">
        <f t="shared" si="20"/>
        <v>0</v>
      </c>
      <c r="K78" s="55">
        <f t="shared" si="20"/>
        <v>0</v>
      </c>
      <c r="L78" s="55">
        <f t="shared" si="20"/>
        <v>0</v>
      </c>
      <c r="M78" s="98">
        <f t="shared" si="20"/>
        <v>0</v>
      </c>
      <c r="N78" s="55">
        <f t="shared" si="20"/>
        <v>0</v>
      </c>
      <c r="O78" s="55">
        <f t="shared" si="20"/>
        <v>0</v>
      </c>
      <c r="P78" s="55">
        <f t="shared" si="20"/>
        <v>0</v>
      </c>
      <c r="Q78" s="55">
        <f t="shared" si="20"/>
        <v>0</v>
      </c>
      <c r="R78" s="98">
        <f t="shared" si="20"/>
        <v>0</v>
      </c>
      <c r="S78" s="55">
        <f t="shared" si="20"/>
        <v>0</v>
      </c>
      <c r="T78" s="1"/>
      <c r="U78" s="1"/>
      <c r="V78" s="1"/>
      <c r="W78" s="1"/>
      <c r="X78" s="1"/>
      <c r="Y78" s="1"/>
      <c r="Z78" s="1"/>
      <c r="AA78" s="1"/>
      <c r="AB78" s="1"/>
      <c r="AC78" s="1"/>
      <c r="AD78" s="1"/>
      <c r="AE78" s="1"/>
      <c r="AF78" s="1"/>
      <c r="AG78" s="1"/>
      <c r="AH78" s="1"/>
      <c r="AI78" s="1"/>
      <c r="AJ78" s="1"/>
      <c r="AK78" s="1"/>
      <c r="AL78" s="1"/>
    </row>
    <row r="79" spans="1:38" hidden="1" outlineLevel="1" x14ac:dyDescent="0.25">
      <c r="A79" s="17"/>
      <c r="B79" s="19"/>
      <c r="C79" s="19"/>
      <c r="D79" s="25"/>
      <c r="E79" s="25"/>
      <c r="F79" s="25"/>
      <c r="G79" s="25"/>
      <c r="H79" s="92"/>
      <c r="I79" s="25"/>
      <c r="J79" s="25"/>
      <c r="K79" s="25"/>
      <c r="L79" s="25"/>
      <c r="M79" s="92"/>
      <c r="N79" s="25"/>
      <c r="O79" s="25"/>
      <c r="P79" s="25"/>
      <c r="Q79" s="25"/>
      <c r="R79" s="92"/>
      <c r="S79" s="25"/>
      <c r="T79" s="1"/>
      <c r="U79" s="1"/>
      <c r="V79" s="1"/>
      <c r="W79" s="1"/>
      <c r="X79" s="1"/>
      <c r="Y79" s="1"/>
      <c r="Z79" s="1"/>
      <c r="AA79" s="1"/>
      <c r="AB79" s="1"/>
      <c r="AC79" s="1"/>
      <c r="AD79" s="1"/>
      <c r="AE79" s="1"/>
      <c r="AF79" s="1"/>
      <c r="AG79" s="1"/>
      <c r="AH79" s="1"/>
      <c r="AI79" s="1"/>
      <c r="AJ79" s="1"/>
      <c r="AK79" s="1"/>
      <c r="AL79" s="1"/>
    </row>
    <row r="80" spans="1:38" hidden="1" outlineLevel="1" x14ac:dyDescent="0.25">
      <c r="A80" s="17"/>
      <c r="B80" s="17" t="s">
        <v>97</v>
      </c>
      <c r="C80" s="58"/>
      <c r="D80" s="62"/>
      <c r="E80" s="62"/>
      <c r="F80" s="62"/>
      <c r="G80" s="62"/>
      <c r="H80" s="63"/>
      <c r="I80" s="61"/>
      <c r="J80" s="59"/>
      <c r="K80" s="59"/>
      <c r="L80" s="59"/>
      <c r="M80" s="60"/>
      <c r="N80" s="61"/>
      <c r="O80" s="59"/>
      <c r="P80" s="59"/>
      <c r="Q80" s="59"/>
      <c r="R80" s="60"/>
      <c r="S80" s="59"/>
      <c r="T80" s="1"/>
      <c r="U80" s="1"/>
      <c r="V80" s="1"/>
      <c r="W80" s="1"/>
      <c r="X80" s="1"/>
      <c r="Y80" s="1"/>
      <c r="Z80" s="1"/>
      <c r="AA80" s="1"/>
      <c r="AB80" s="1"/>
      <c r="AC80" s="1"/>
      <c r="AD80" s="1"/>
      <c r="AE80" s="1"/>
      <c r="AF80" s="1"/>
      <c r="AG80" s="1"/>
      <c r="AH80" s="1"/>
      <c r="AI80" s="1"/>
      <c r="AJ80" s="1"/>
      <c r="AK80" s="1"/>
      <c r="AL80" s="1"/>
    </row>
    <row r="81" spans="1:38" hidden="1" outlineLevel="1" x14ac:dyDescent="0.25">
      <c r="A81" s="17"/>
      <c r="B81" s="20" t="s">
        <v>98</v>
      </c>
      <c r="C81" s="64"/>
      <c r="D81" s="66"/>
      <c r="E81" s="66">
        <f>D78</f>
        <v>0</v>
      </c>
      <c r="F81" s="66">
        <f>E81</f>
        <v>0</v>
      </c>
      <c r="G81" s="66">
        <f t="shared" ref="G81:S92" si="21">F81</f>
        <v>0</v>
      </c>
      <c r="H81" s="67">
        <f t="shared" si="21"/>
        <v>0</v>
      </c>
      <c r="I81" s="68">
        <f>H81</f>
        <v>0</v>
      </c>
      <c r="J81" s="66"/>
      <c r="K81" s="66"/>
      <c r="L81" s="66"/>
      <c r="M81" s="67"/>
      <c r="N81" s="68"/>
      <c r="O81" s="66"/>
      <c r="P81" s="66"/>
      <c r="Q81" s="66"/>
      <c r="R81" s="67"/>
      <c r="S81" s="66"/>
      <c r="T81" s="1"/>
      <c r="U81" s="1"/>
      <c r="V81" s="1"/>
      <c r="W81" s="1"/>
      <c r="X81" s="1"/>
      <c r="Y81" s="1"/>
      <c r="Z81" s="1"/>
      <c r="AA81" s="1"/>
      <c r="AB81" s="1"/>
      <c r="AC81" s="1"/>
      <c r="AD81" s="1"/>
      <c r="AE81" s="1"/>
      <c r="AF81" s="1"/>
      <c r="AG81" s="1"/>
      <c r="AH81" s="1"/>
      <c r="AI81" s="1"/>
      <c r="AJ81" s="1"/>
      <c r="AK81" s="1"/>
      <c r="AL81" s="1"/>
    </row>
    <row r="82" spans="1:38" hidden="1" outlineLevel="1" x14ac:dyDescent="0.25">
      <c r="A82" s="17"/>
      <c r="B82" s="19" t="s">
        <v>99</v>
      </c>
      <c r="C82" s="58"/>
      <c r="D82" s="62"/>
      <c r="E82" s="62"/>
      <c r="F82" s="62">
        <f>E76</f>
        <v>-100</v>
      </c>
      <c r="G82" s="62">
        <f>F82</f>
        <v>-100</v>
      </c>
      <c r="H82" s="63">
        <f t="shared" si="21"/>
        <v>-100</v>
      </c>
      <c r="I82" s="61">
        <f t="shared" si="21"/>
        <v>-100</v>
      </c>
      <c r="J82" s="59">
        <f t="shared" si="21"/>
        <v>-100</v>
      </c>
      <c r="K82" s="59"/>
      <c r="L82" s="59"/>
      <c r="M82" s="60"/>
      <c r="N82" s="61"/>
      <c r="O82" s="59"/>
      <c r="P82" s="59"/>
      <c r="Q82" s="59"/>
      <c r="R82" s="60"/>
      <c r="S82" s="59"/>
      <c r="T82" s="1"/>
      <c r="U82" s="1"/>
      <c r="V82" s="1"/>
      <c r="W82" s="1"/>
      <c r="X82" s="1"/>
      <c r="Y82" s="1"/>
      <c r="Z82" s="1"/>
      <c r="AA82" s="1"/>
      <c r="AB82" s="1"/>
      <c r="AC82" s="1"/>
      <c r="AD82" s="1"/>
      <c r="AE82" s="1"/>
      <c r="AF82" s="1"/>
      <c r="AG82" s="1"/>
      <c r="AH82" s="1"/>
      <c r="AI82" s="1"/>
      <c r="AJ82" s="1"/>
      <c r="AK82" s="1"/>
      <c r="AL82" s="1"/>
    </row>
    <row r="83" spans="1:38" hidden="1" outlineLevel="1" x14ac:dyDescent="0.25">
      <c r="A83" s="17"/>
      <c r="B83" s="19" t="s">
        <v>100</v>
      </c>
      <c r="C83" s="58"/>
      <c r="D83" s="62"/>
      <c r="E83" s="62"/>
      <c r="F83" s="62"/>
      <c r="G83" s="62">
        <f>F76</f>
        <v>100</v>
      </c>
      <c r="H83" s="63">
        <f>G83</f>
        <v>100</v>
      </c>
      <c r="I83" s="61">
        <f t="shared" si="21"/>
        <v>100</v>
      </c>
      <c r="J83" s="59">
        <f t="shared" si="21"/>
        <v>100</v>
      </c>
      <c r="K83" s="59">
        <f t="shared" si="21"/>
        <v>100</v>
      </c>
      <c r="L83" s="59"/>
      <c r="M83" s="60"/>
      <c r="N83" s="61"/>
      <c r="O83" s="59"/>
      <c r="P83" s="59"/>
      <c r="Q83" s="59"/>
      <c r="R83" s="60"/>
      <c r="S83" s="59"/>
      <c r="T83" s="1"/>
      <c r="U83" s="1"/>
      <c r="V83" s="1"/>
      <c r="W83" s="1"/>
      <c r="X83" s="1"/>
      <c r="Y83" s="1"/>
      <c r="Z83" s="1"/>
      <c r="AA83" s="1"/>
      <c r="AB83" s="1"/>
      <c r="AC83" s="1"/>
      <c r="AD83" s="1"/>
      <c r="AE83" s="1"/>
      <c r="AF83" s="1"/>
      <c r="AG83" s="1"/>
      <c r="AH83" s="1"/>
      <c r="AI83" s="1"/>
      <c r="AJ83" s="1"/>
      <c r="AK83" s="1"/>
      <c r="AL83" s="1"/>
    </row>
    <row r="84" spans="1:38" hidden="1" outlineLevel="1" x14ac:dyDescent="0.25">
      <c r="A84" s="17"/>
      <c r="B84" s="19" t="s">
        <v>101</v>
      </c>
      <c r="C84" s="58"/>
      <c r="D84" s="62"/>
      <c r="E84" s="62"/>
      <c r="F84" s="62"/>
      <c r="G84" s="62"/>
      <c r="H84" s="63">
        <f>G76</f>
        <v>0</v>
      </c>
      <c r="I84" s="61">
        <f>H84</f>
        <v>0</v>
      </c>
      <c r="J84" s="59">
        <f t="shared" si="21"/>
        <v>0</v>
      </c>
      <c r="K84" s="59">
        <f t="shared" si="21"/>
        <v>0</v>
      </c>
      <c r="L84" s="59">
        <f t="shared" si="21"/>
        <v>0</v>
      </c>
      <c r="M84" s="60"/>
      <c r="N84" s="61"/>
      <c r="O84" s="59"/>
      <c r="P84" s="59"/>
      <c r="Q84" s="59"/>
      <c r="R84" s="60"/>
      <c r="S84" s="59"/>
      <c r="T84" s="1"/>
      <c r="U84" s="1"/>
      <c r="V84" s="1"/>
      <c r="W84" s="1"/>
      <c r="X84" s="1"/>
      <c r="Y84" s="1"/>
      <c r="Z84" s="1"/>
      <c r="AA84" s="1"/>
      <c r="AB84" s="1"/>
      <c r="AC84" s="1"/>
      <c r="AD84" s="1"/>
      <c r="AE84" s="1"/>
      <c r="AF84" s="1"/>
      <c r="AG84" s="1"/>
      <c r="AH84" s="1"/>
      <c r="AI84" s="1"/>
      <c r="AJ84" s="1"/>
      <c r="AK84" s="1"/>
      <c r="AL84" s="1"/>
    </row>
    <row r="85" spans="1:38" hidden="1" outlineLevel="1" x14ac:dyDescent="0.25">
      <c r="A85" s="17"/>
      <c r="B85" s="21" t="s">
        <v>102</v>
      </c>
      <c r="C85" s="58"/>
      <c r="D85" s="62"/>
      <c r="E85" s="62"/>
      <c r="F85" s="62"/>
      <c r="G85" s="62"/>
      <c r="H85" s="63"/>
      <c r="I85" s="61">
        <f>H78</f>
        <v>0</v>
      </c>
      <c r="J85" s="59">
        <f>I85</f>
        <v>0</v>
      </c>
      <c r="K85" s="59">
        <f t="shared" si="21"/>
        <v>0</v>
      </c>
      <c r="L85" s="59">
        <f t="shared" si="21"/>
        <v>0</v>
      </c>
      <c r="M85" s="60">
        <f t="shared" si="21"/>
        <v>0</v>
      </c>
      <c r="N85" s="61"/>
      <c r="O85" s="59"/>
      <c r="P85" s="59"/>
      <c r="Q85" s="59"/>
      <c r="R85" s="60"/>
      <c r="S85" s="59"/>
      <c r="T85" s="1"/>
      <c r="U85" s="1"/>
      <c r="V85" s="1"/>
      <c r="W85" s="1"/>
      <c r="X85" s="1"/>
      <c r="Y85" s="1"/>
      <c r="Z85" s="1"/>
      <c r="AA85" s="1"/>
      <c r="AB85" s="1"/>
      <c r="AC85" s="1"/>
      <c r="AD85" s="1"/>
      <c r="AE85" s="1"/>
      <c r="AF85" s="1"/>
      <c r="AG85" s="1"/>
      <c r="AH85" s="1"/>
      <c r="AI85" s="1"/>
      <c r="AJ85" s="1"/>
      <c r="AK85" s="1"/>
      <c r="AL85" s="1"/>
    </row>
    <row r="86" spans="1:38" hidden="1" outlineLevel="1" x14ac:dyDescent="0.25">
      <c r="A86" s="17"/>
      <c r="B86" s="20" t="s">
        <v>103</v>
      </c>
      <c r="C86" s="64"/>
      <c r="D86" s="66"/>
      <c r="E86" s="66"/>
      <c r="F86" s="66"/>
      <c r="G86" s="66"/>
      <c r="H86" s="67"/>
      <c r="I86" s="68"/>
      <c r="J86" s="66">
        <f>I78</f>
        <v>0</v>
      </c>
      <c r="K86" s="66">
        <f>J86</f>
        <v>0</v>
      </c>
      <c r="L86" s="66">
        <f t="shared" si="21"/>
        <v>0</v>
      </c>
      <c r="M86" s="67">
        <f t="shared" si="21"/>
        <v>0</v>
      </c>
      <c r="N86" s="68">
        <f t="shared" si="21"/>
        <v>0</v>
      </c>
      <c r="O86" s="66"/>
      <c r="P86" s="66"/>
      <c r="Q86" s="66"/>
      <c r="R86" s="67"/>
      <c r="S86" s="66"/>
      <c r="T86" s="1"/>
      <c r="U86" s="1"/>
      <c r="V86" s="1"/>
      <c r="W86" s="1"/>
      <c r="X86" s="1"/>
      <c r="Y86" s="1"/>
      <c r="Z86" s="1"/>
      <c r="AA86" s="1"/>
      <c r="AB86" s="1"/>
      <c r="AC86" s="1"/>
      <c r="AD86" s="1"/>
      <c r="AE86" s="1"/>
      <c r="AF86" s="1"/>
      <c r="AG86" s="1"/>
      <c r="AH86" s="1"/>
      <c r="AI86" s="1"/>
      <c r="AJ86" s="1"/>
      <c r="AK86" s="1"/>
      <c r="AL86" s="1"/>
    </row>
    <row r="87" spans="1:38" hidden="1" outlineLevel="1" x14ac:dyDescent="0.25">
      <c r="A87" s="17"/>
      <c r="B87" s="19" t="s">
        <v>104</v>
      </c>
      <c r="C87" s="58"/>
      <c r="D87" s="62"/>
      <c r="E87" s="62"/>
      <c r="F87" s="62"/>
      <c r="G87" s="62"/>
      <c r="H87" s="63"/>
      <c r="I87" s="69"/>
      <c r="J87" s="62"/>
      <c r="K87" s="62">
        <f>J78</f>
        <v>0</v>
      </c>
      <c r="L87" s="62">
        <f>K87</f>
        <v>0</v>
      </c>
      <c r="M87" s="63">
        <f t="shared" si="21"/>
        <v>0</v>
      </c>
      <c r="N87" s="69">
        <f t="shared" si="21"/>
        <v>0</v>
      </c>
      <c r="O87" s="62">
        <f t="shared" si="21"/>
        <v>0</v>
      </c>
      <c r="P87" s="62"/>
      <c r="Q87" s="62"/>
      <c r="R87" s="63"/>
      <c r="S87" s="62"/>
      <c r="T87" s="1"/>
      <c r="U87" s="1"/>
      <c r="V87" s="1"/>
      <c r="W87" s="1"/>
      <c r="X87" s="1"/>
      <c r="Y87" s="1"/>
      <c r="Z87" s="1"/>
      <c r="AA87" s="1"/>
      <c r="AB87" s="1"/>
      <c r="AC87" s="1"/>
      <c r="AD87" s="1"/>
      <c r="AE87" s="1"/>
      <c r="AF87" s="1"/>
      <c r="AG87" s="1"/>
      <c r="AH87" s="1"/>
      <c r="AI87" s="1"/>
      <c r="AJ87" s="1"/>
      <c r="AK87" s="1"/>
      <c r="AL87" s="1"/>
    </row>
    <row r="88" spans="1:38" hidden="1" outlineLevel="1" x14ac:dyDescent="0.25">
      <c r="A88" s="17"/>
      <c r="B88" s="19" t="s">
        <v>105</v>
      </c>
      <c r="C88" s="58"/>
      <c r="D88" s="62"/>
      <c r="E88" s="62"/>
      <c r="F88" s="62"/>
      <c r="G88" s="62"/>
      <c r="H88" s="63"/>
      <c r="I88" s="69"/>
      <c r="J88" s="62"/>
      <c r="K88" s="62"/>
      <c r="L88" s="62">
        <f>K78</f>
        <v>0</v>
      </c>
      <c r="M88" s="63">
        <f>L88</f>
        <v>0</v>
      </c>
      <c r="N88" s="69">
        <f t="shared" si="21"/>
        <v>0</v>
      </c>
      <c r="O88" s="62">
        <f t="shared" si="21"/>
        <v>0</v>
      </c>
      <c r="P88" s="62">
        <f>O88</f>
        <v>0</v>
      </c>
      <c r="Q88" s="62"/>
      <c r="R88" s="63"/>
      <c r="S88" s="62"/>
      <c r="T88" s="1"/>
      <c r="U88" s="1"/>
      <c r="V88" s="1"/>
      <c r="W88" s="1"/>
      <c r="X88" s="1"/>
      <c r="Y88" s="1"/>
      <c r="Z88" s="1"/>
      <c r="AA88" s="1"/>
      <c r="AB88" s="1"/>
      <c r="AC88" s="1"/>
      <c r="AD88" s="1"/>
      <c r="AE88" s="1"/>
      <c r="AF88" s="1"/>
      <c r="AG88" s="1"/>
      <c r="AH88" s="1"/>
      <c r="AI88" s="1"/>
      <c r="AJ88" s="1"/>
      <c r="AK88" s="1"/>
      <c r="AL88" s="1"/>
    </row>
    <row r="89" spans="1:38" hidden="1" outlineLevel="1" x14ac:dyDescent="0.25">
      <c r="A89" s="17"/>
      <c r="B89" s="19" t="s">
        <v>106</v>
      </c>
      <c r="C89" s="58"/>
      <c r="D89" s="62"/>
      <c r="E89" s="62"/>
      <c r="F89" s="62"/>
      <c r="G89" s="62"/>
      <c r="H89" s="63"/>
      <c r="I89" s="69"/>
      <c r="J89" s="62"/>
      <c r="K89" s="62"/>
      <c r="L89" s="62"/>
      <c r="M89" s="63">
        <f>L78</f>
        <v>0</v>
      </c>
      <c r="N89" s="69">
        <f>M89</f>
        <v>0</v>
      </c>
      <c r="O89" s="62">
        <f t="shared" si="21"/>
        <v>0</v>
      </c>
      <c r="P89" s="62">
        <f t="shared" si="21"/>
        <v>0</v>
      </c>
      <c r="Q89" s="62">
        <f t="shared" si="21"/>
        <v>0</v>
      </c>
      <c r="R89" s="63"/>
      <c r="S89" s="62"/>
      <c r="T89" s="1"/>
      <c r="U89" s="1"/>
      <c r="V89" s="1"/>
      <c r="W89" s="1"/>
      <c r="X89" s="1"/>
      <c r="Y89" s="1"/>
      <c r="Z89" s="1"/>
      <c r="AA89" s="1"/>
      <c r="AB89" s="1"/>
      <c r="AC89" s="1"/>
      <c r="AD89" s="1"/>
      <c r="AE89" s="1"/>
      <c r="AF89" s="1"/>
      <c r="AG89" s="1"/>
      <c r="AH89" s="1"/>
      <c r="AI89" s="1"/>
      <c r="AJ89" s="1"/>
      <c r="AK89" s="1"/>
      <c r="AL89" s="1"/>
    </row>
    <row r="90" spans="1:38" hidden="1" outlineLevel="1" x14ac:dyDescent="0.25">
      <c r="A90" s="17"/>
      <c r="B90" s="21" t="s">
        <v>107</v>
      </c>
      <c r="C90" s="65"/>
      <c r="D90" s="62"/>
      <c r="E90" s="62"/>
      <c r="F90" s="62"/>
      <c r="G90" s="62"/>
      <c r="H90" s="63"/>
      <c r="I90" s="61"/>
      <c r="J90" s="59"/>
      <c r="K90" s="59"/>
      <c r="L90" s="59"/>
      <c r="M90" s="60"/>
      <c r="N90" s="61">
        <f>M78</f>
        <v>0</v>
      </c>
      <c r="O90" s="59">
        <f>N90</f>
        <v>0</v>
      </c>
      <c r="P90" s="59">
        <f t="shared" si="21"/>
        <v>0</v>
      </c>
      <c r="Q90" s="59">
        <f t="shared" si="21"/>
        <v>0</v>
      </c>
      <c r="R90" s="60">
        <f t="shared" si="21"/>
        <v>0</v>
      </c>
      <c r="S90" s="59"/>
      <c r="T90" s="1"/>
      <c r="U90" s="1"/>
      <c r="V90" s="1"/>
      <c r="W90" s="1"/>
      <c r="X90" s="1"/>
      <c r="Y90" s="1"/>
      <c r="Z90" s="1"/>
      <c r="AA90" s="1"/>
      <c r="AB90" s="1"/>
      <c r="AC90" s="1"/>
      <c r="AD90" s="1"/>
      <c r="AE90" s="1"/>
      <c r="AF90" s="1"/>
      <c r="AG90" s="1"/>
      <c r="AH90" s="1"/>
      <c r="AI90" s="1"/>
      <c r="AJ90" s="1"/>
      <c r="AK90" s="1"/>
      <c r="AL90" s="1"/>
    </row>
    <row r="91" spans="1:38" hidden="1" outlineLevel="1" x14ac:dyDescent="0.25">
      <c r="A91" s="17"/>
      <c r="B91" s="19" t="s">
        <v>108</v>
      </c>
      <c r="C91" s="58"/>
      <c r="D91" s="66"/>
      <c r="E91" s="66"/>
      <c r="F91" s="66"/>
      <c r="G91" s="66"/>
      <c r="H91" s="67"/>
      <c r="I91" s="68"/>
      <c r="J91" s="66"/>
      <c r="K91" s="66"/>
      <c r="L91" s="66"/>
      <c r="M91" s="67"/>
      <c r="N91" s="68"/>
      <c r="O91" s="66">
        <f>N78</f>
        <v>0</v>
      </c>
      <c r="P91" s="66">
        <f>O91</f>
        <v>0</v>
      </c>
      <c r="Q91" s="66">
        <f t="shared" si="21"/>
        <v>0</v>
      </c>
      <c r="R91" s="67">
        <f t="shared" si="21"/>
        <v>0</v>
      </c>
      <c r="S91" s="66">
        <f t="shared" si="21"/>
        <v>0</v>
      </c>
      <c r="T91" s="1"/>
      <c r="U91" s="1"/>
      <c r="V91" s="1"/>
      <c r="W91" s="1"/>
      <c r="X91" s="1"/>
      <c r="Y91" s="1"/>
      <c r="Z91" s="1"/>
      <c r="AA91" s="1"/>
      <c r="AB91" s="1"/>
      <c r="AC91" s="1"/>
      <c r="AD91" s="1"/>
      <c r="AE91" s="1"/>
      <c r="AF91" s="1"/>
      <c r="AG91" s="1"/>
      <c r="AH91" s="1"/>
      <c r="AI91" s="1"/>
      <c r="AJ91" s="1"/>
      <c r="AK91" s="1"/>
      <c r="AL91" s="1"/>
    </row>
    <row r="92" spans="1:38" hidden="1" outlineLevel="1" x14ac:dyDescent="0.25">
      <c r="A92" s="17"/>
      <c r="B92" s="19" t="s">
        <v>109</v>
      </c>
      <c r="C92" s="19"/>
      <c r="D92" s="25"/>
      <c r="E92" s="25"/>
      <c r="F92" s="25"/>
      <c r="G92" s="25"/>
      <c r="H92" s="25"/>
      <c r="I92" s="69"/>
      <c r="J92" s="25"/>
      <c r="K92" s="25"/>
      <c r="L92" s="25"/>
      <c r="M92" s="25"/>
      <c r="N92" s="69"/>
      <c r="O92" s="25"/>
      <c r="P92" s="25">
        <f>O78</f>
        <v>0</v>
      </c>
      <c r="Q92" s="25">
        <f>P92</f>
        <v>0</v>
      </c>
      <c r="R92" s="25">
        <f t="shared" si="21"/>
        <v>0</v>
      </c>
      <c r="S92" s="69">
        <f t="shared" si="21"/>
        <v>0</v>
      </c>
      <c r="T92" s="1"/>
      <c r="U92" s="1"/>
      <c r="V92" s="1"/>
      <c r="W92" s="1"/>
      <c r="X92" s="1"/>
      <c r="Y92" s="1"/>
      <c r="Z92" s="1"/>
      <c r="AA92" s="1"/>
      <c r="AB92" s="1"/>
      <c r="AC92" s="1"/>
      <c r="AD92" s="1"/>
      <c r="AE92" s="1"/>
      <c r="AF92" s="1"/>
      <c r="AG92" s="1"/>
      <c r="AH92" s="1"/>
      <c r="AI92" s="1"/>
      <c r="AJ92" s="1"/>
      <c r="AK92" s="1"/>
      <c r="AL92" s="1"/>
    </row>
    <row r="93" spans="1:38" hidden="1" outlineLevel="1" x14ac:dyDescent="0.25">
      <c r="A93" s="17"/>
      <c r="B93" s="21" t="s">
        <v>110</v>
      </c>
      <c r="C93" s="65"/>
      <c r="D93" s="62"/>
      <c r="E93" s="62"/>
      <c r="F93" s="62"/>
      <c r="G93" s="62"/>
      <c r="H93" s="63"/>
      <c r="I93" s="61"/>
      <c r="J93" s="59"/>
      <c r="K93" s="59"/>
      <c r="L93" s="59"/>
      <c r="M93" s="60"/>
      <c r="N93" s="61"/>
      <c r="O93" s="59"/>
      <c r="P93" s="59"/>
      <c r="Q93" s="59">
        <f>P78</f>
        <v>0</v>
      </c>
      <c r="R93" s="60">
        <f>Q93</f>
        <v>0</v>
      </c>
      <c r="S93" s="59">
        <f>R93</f>
        <v>0</v>
      </c>
      <c r="T93" s="1"/>
      <c r="U93" s="1"/>
      <c r="V93" s="1"/>
      <c r="W93" s="1"/>
      <c r="X93" s="1"/>
      <c r="Y93" s="1"/>
      <c r="Z93" s="1"/>
      <c r="AA93" s="1"/>
      <c r="AB93" s="1"/>
      <c r="AC93" s="1"/>
      <c r="AD93" s="1"/>
      <c r="AE93" s="1"/>
      <c r="AF93" s="1"/>
      <c r="AG93" s="1"/>
      <c r="AH93" s="1"/>
      <c r="AI93" s="1"/>
      <c r="AJ93" s="1"/>
      <c r="AK93" s="1"/>
      <c r="AL93" s="1"/>
    </row>
    <row r="94" spans="1:38" hidden="1" outlineLevel="1" x14ac:dyDescent="0.25">
      <c r="A94" s="17"/>
      <c r="B94" s="19" t="s">
        <v>111</v>
      </c>
      <c r="C94" s="19"/>
      <c r="D94" s="66"/>
      <c r="E94" s="66"/>
      <c r="F94" s="66"/>
      <c r="G94" s="66"/>
      <c r="H94" s="67"/>
      <c r="I94" s="68">
        <f>SUM(I81:I85)</f>
        <v>0</v>
      </c>
      <c r="J94" s="66">
        <f t="shared" ref="J94:M94" si="22">SUM(J81:J85)</f>
        <v>0</v>
      </c>
      <c r="K94" s="66">
        <f t="shared" si="22"/>
        <v>100</v>
      </c>
      <c r="L94" s="66">
        <f t="shared" si="22"/>
        <v>0</v>
      </c>
      <c r="M94" s="67">
        <f t="shared" si="22"/>
        <v>0</v>
      </c>
      <c r="N94" s="68">
        <f>SUM(N86:N90)</f>
        <v>0</v>
      </c>
      <c r="O94" s="66">
        <f t="shared" ref="O94:R94" si="23">SUM(O86:O90)</f>
        <v>0</v>
      </c>
      <c r="P94" s="66">
        <f t="shared" si="23"/>
        <v>0</v>
      </c>
      <c r="Q94" s="66">
        <f t="shared" si="23"/>
        <v>0</v>
      </c>
      <c r="R94" s="67">
        <f t="shared" si="23"/>
        <v>0</v>
      </c>
      <c r="S94" s="66">
        <f>SUM(S81:S93)</f>
        <v>0</v>
      </c>
      <c r="T94" s="1"/>
      <c r="U94" s="1"/>
      <c r="V94" s="1"/>
      <c r="W94" s="1"/>
      <c r="X94" s="1"/>
      <c r="Y94" s="1"/>
      <c r="Z94" s="1"/>
      <c r="AA94" s="1"/>
      <c r="AB94" s="1"/>
      <c r="AC94" s="1"/>
      <c r="AD94" s="1"/>
      <c r="AE94" s="1"/>
      <c r="AF94" s="1"/>
      <c r="AG94" s="1"/>
      <c r="AH94" s="1"/>
      <c r="AI94" s="1"/>
      <c r="AJ94" s="1"/>
      <c r="AK94" s="1"/>
      <c r="AL94" s="1"/>
    </row>
    <row r="95" spans="1:38" hidden="1" outlineLevel="1" x14ac:dyDescent="0.25">
      <c r="A95" s="17"/>
      <c r="B95" s="19"/>
      <c r="C95" s="19"/>
      <c r="D95" s="62"/>
      <c r="E95" s="62"/>
      <c r="F95" s="62"/>
      <c r="G95" s="62"/>
      <c r="H95" s="63"/>
      <c r="I95" s="69"/>
      <c r="J95" s="62"/>
      <c r="K95" s="62"/>
      <c r="L95" s="62"/>
      <c r="M95" s="63"/>
      <c r="N95" s="69"/>
      <c r="O95" s="62"/>
      <c r="P95" s="62"/>
      <c r="Q95" s="62"/>
      <c r="R95" s="63"/>
      <c r="S95" s="62"/>
      <c r="T95" s="1"/>
      <c r="U95" s="1"/>
      <c r="V95" s="1"/>
      <c r="W95" s="1"/>
      <c r="X95" s="1"/>
      <c r="Y95" s="1"/>
      <c r="Z95" s="1"/>
      <c r="AA95" s="1"/>
      <c r="AB95" s="1"/>
      <c r="AC95" s="1"/>
      <c r="AD95" s="1"/>
      <c r="AE95" s="1"/>
      <c r="AF95" s="1"/>
      <c r="AG95" s="1"/>
      <c r="AH95" s="1"/>
      <c r="AI95" s="1"/>
      <c r="AJ95" s="1"/>
      <c r="AK95" s="1"/>
      <c r="AL95" s="1"/>
    </row>
    <row r="96" spans="1:38" hidden="1" outlineLevel="1" x14ac:dyDescent="0.25">
      <c r="A96" s="17"/>
      <c r="B96" s="17" t="s">
        <v>112</v>
      </c>
      <c r="C96" s="37"/>
      <c r="D96" s="22"/>
      <c r="E96" s="22"/>
      <c r="F96" s="22"/>
      <c r="G96" s="22"/>
      <c r="H96" s="45"/>
      <c r="I96" s="46"/>
      <c r="J96" s="47"/>
      <c r="K96" s="47"/>
      <c r="L96" s="47"/>
      <c r="M96" s="48"/>
      <c r="N96" s="46"/>
      <c r="O96" s="47"/>
      <c r="P96" s="47"/>
      <c r="Q96" s="47"/>
      <c r="R96" s="48"/>
      <c r="S96" s="47"/>
      <c r="T96" s="1"/>
      <c r="U96" s="1"/>
      <c r="V96" s="1"/>
      <c r="W96" s="1"/>
      <c r="X96" s="1"/>
      <c r="Y96" s="1"/>
      <c r="Z96" s="1"/>
      <c r="AA96" s="1"/>
      <c r="AB96" s="1"/>
      <c r="AC96" s="1"/>
      <c r="AD96" s="1"/>
      <c r="AE96" s="1"/>
      <c r="AF96" s="1"/>
      <c r="AG96" s="1"/>
      <c r="AH96" s="1"/>
      <c r="AI96" s="1"/>
      <c r="AJ96" s="1"/>
      <c r="AK96" s="1"/>
      <c r="AL96" s="1"/>
    </row>
    <row r="97" spans="1:38" hidden="1" outlineLevel="1" x14ac:dyDescent="0.25">
      <c r="A97" s="17"/>
      <c r="B97" s="19" t="s">
        <v>113</v>
      </c>
      <c r="C97" s="58"/>
      <c r="D97" s="59"/>
      <c r="E97" s="59"/>
      <c r="F97" s="59"/>
      <c r="G97" s="59"/>
      <c r="H97" s="60"/>
      <c r="I97" s="61"/>
      <c r="J97" s="59">
        <f>-((SUM(H63:H65)-H66)-(SUM(G63:G65)-G66))/(1+$I$4)^4</f>
        <v>0</v>
      </c>
      <c r="K97" s="59"/>
      <c r="L97" s="59"/>
      <c r="M97" s="60"/>
      <c r="N97" s="179"/>
      <c r="O97" s="59">
        <f>-((SUM(M63:M65)-M66)-(SUM(L63:L65)-L66))/(1+$I$4)^4</f>
        <v>0</v>
      </c>
      <c r="P97" s="59"/>
      <c r="Q97" s="59"/>
      <c r="R97" s="60"/>
      <c r="S97" s="59"/>
      <c r="T97" s="1"/>
      <c r="U97" s="1"/>
      <c r="V97" s="1"/>
      <c r="W97" s="1"/>
      <c r="X97" s="1"/>
      <c r="Y97" s="1"/>
      <c r="Z97" s="1"/>
      <c r="AA97" s="1"/>
      <c r="AB97" s="1"/>
      <c r="AC97" s="1"/>
      <c r="AD97" s="1"/>
      <c r="AE97" s="1"/>
      <c r="AF97" s="1"/>
      <c r="AG97" s="1"/>
      <c r="AH97" s="1"/>
      <c r="AI97" s="1"/>
      <c r="AJ97" s="1"/>
      <c r="AK97" s="1"/>
      <c r="AL97" s="1"/>
    </row>
    <row r="98" spans="1:38" hidden="1" outlineLevel="1" x14ac:dyDescent="0.25">
      <c r="A98" s="17"/>
      <c r="B98" s="19"/>
      <c r="C98" s="19"/>
      <c r="D98" s="62"/>
      <c r="E98" s="62"/>
      <c r="F98" s="62"/>
      <c r="G98" s="62"/>
      <c r="H98" s="63"/>
      <c r="I98" s="69"/>
      <c r="J98" s="62"/>
      <c r="K98" s="62"/>
      <c r="L98" s="62"/>
      <c r="M98" s="63"/>
      <c r="N98" s="69"/>
      <c r="O98" s="62"/>
      <c r="P98" s="62"/>
      <c r="Q98" s="62"/>
      <c r="R98" s="63"/>
      <c r="S98" s="62"/>
      <c r="T98" s="1"/>
      <c r="U98" s="1"/>
      <c r="V98" s="1"/>
      <c r="W98" s="1"/>
      <c r="X98" s="1"/>
      <c r="Y98" s="1"/>
      <c r="Z98" s="1"/>
      <c r="AA98" s="1"/>
      <c r="AB98" s="1"/>
      <c r="AC98" s="1"/>
      <c r="AD98" s="1"/>
      <c r="AE98" s="1"/>
      <c r="AF98" s="1"/>
      <c r="AG98" s="1"/>
      <c r="AH98" s="1"/>
      <c r="AI98" s="1"/>
      <c r="AJ98" s="1"/>
      <c r="AK98" s="1"/>
      <c r="AL98" s="1"/>
    </row>
    <row r="99" spans="1:38" hidden="1" outlineLevel="1" x14ac:dyDescent="0.25">
      <c r="A99" s="17"/>
      <c r="B99" s="97" t="s">
        <v>114</v>
      </c>
      <c r="C99" s="19"/>
      <c r="D99" s="94">
        <f t="shared" ref="D99:S99" si="24">SUM(D94:D98)</f>
        <v>0</v>
      </c>
      <c r="E99" s="94">
        <f t="shared" si="24"/>
        <v>0</v>
      </c>
      <c r="F99" s="94">
        <f t="shared" si="24"/>
        <v>0</v>
      </c>
      <c r="G99" s="94">
        <f t="shared" si="24"/>
        <v>0</v>
      </c>
      <c r="H99" s="95">
        <f t="shared" si="24"/>
        <v>0</v>
      </c>
      <c r="I99" s="96">
        <f t="shared" si="24"/>
        <v>0</v>
      </c>
      <c r="J99" s="94">
        <f t="shared" si="24"/>
        <v>0</v>
      </c>
      <c r="K99" s="94">
        <f t="shared" si="24"/>
        <v>100</v>
      </c>
      <c r="L99" s="94">
        <f t="shared" si="24"/>
        <v>0</v>
      </c>
      <c r="M99" s="95">
        <f t="shared" si="24"/>
        <v>0</v>
      </c>
      <c r="N99" s="96">
        <f t="shared" si="24"/>
        <v>0</v>
      </c>
      <c r="O99" s="94">
        <f t="shared" si="24"/>
        <v>0</v>
      </c>
      <c r="P99" s="94">
        <f t="shared" si="24"/>
        <v>0</v>
      </c>
      <c r="Q99" s="94">
        <f t="shared" si="24"/>
        <v>0</v>
      </c>
      <c r="R99" s="95">
        <f t="shared" si="24"/>
        <v>0</v>
      </c>
      <c r="S99" s="94">
        <f t="shared" si="24"/>
        <v>0</v>
      </c>
      <c r="T99" s="1"/>
      <c r="U99" s="1"/>
      <c r="V99" s="1"/>
      <c r="W99" s="1"/>
      <c r="X99" s="1"/>
      <c r="Y99" s="1"/>
      <c r="Z99" s="1"/>
      <c r="AA99" s="1"/>
      <c r="AB99" s="1"/>
      <c r="AC99" s="1"/>
      <c r="AD99" s="1"/>
      <c r="AE99" s="1"/>
      <c r="AF99" s="1"/>
      <c r="AG99" s="1"/>
      <c r="AH99" s="1"/>
      <c r="AI99" s="1"/>
      <c r="AJ99" s="1"/>
      <c r="AK99" s="1"/>
      <c r="AL99" s="1"/>
    </row>
    <row r="100" spans="1:38" hidden="1" outlineLevel="1" x14ac:dyDescent="0.25">
      <c r="A100" s="17"/>
      <c r="B100" s="97"/>
      <c r="C100" s="19"/>
      <c r="D100" s="22"/>
      <c r="E100" s="22"/>
      <c r="F100" s="22"/>
      <c r="G100" s="22"/>
      <c r="H100" s="45"/>
      <c r="I100" s="50"/>
      <c r="J100" s="22"/>
      <c r="K100" s="22"/>
      <c r="L100" s="22"/>
      <c r="M100" s="45"/>
      <c r="N100" s="50"/>
      <c r="O100" s="22"/>
      <c r="P100" s="22"/>
      <c r="Q100" s="22"/>
      <c r="R100" s="45"/>
      <c r="S100" s="22"/>
      <c r="T100" s="1"/>
      <c r="U100" s="1"/>
      <c r="V100" s="1"/>
      <c r="W100" s="1"/>
      <c r="X100" s="1"/>
      <c r="Y100" s="1"/>
      <c r="Z100" s="1"/>
      <c r="AA100" s="1"/>
      <c r="AB100" s="1"/>
      <c r="AC100" s="1"/>
      <c r="AD100" s="1"/>
      <c r="AE100" s="1"/>
      <c r="AF100" s="1"/>
      <c r="AG100" s="1"/>
      <c r="AH100" s="1"/>
      <c r="AI100" s="1"/>
      <c r="AJ100" s="1"/>
      <c r="AK100" s="1"/>
      <c r="AL100" s="1"/>
    </row>
    <row r="101" spans="1:38" hidden="1" outlineLevel="1" x14ac:dyDescent="0.25">
      <c r="A101" s="17"/>
      <c r="B101" s="17" t="s">
        <v>115</v>
      </c>
      <c r="C101" s="19"/>
      <c r="D101" s="62"/>
      <c r="E101" s="62"/>
      <c r="F101" s="62"/>
      <c r="G101" s="62"/>
      <c r="H101" s="63"/>
      <c r="I101" s="62"/>
      <c r="J101" s="62"/>
      <c r="K101" s="62"/>
      <c r="L101" s="62"/>
      <c r="M101" s="63"/>
      <c r="N101" s="62"/>
      <c r="O101" s="62"/>
      <c r="P101" s="62"/>
      <c r="Q101" s="62"/>
      <c r="R101" s="63"/>
      <c r="S101" s="62"/>
      <c r="T101" s="1"/>
      <c r="U101" s="1"/>
      <c r="V101" s="1"/>
      <c r="W101" s="1"/>
      <c r="X101" s="1"/>
      <c r="Y101" s="1"/>
      <c r="Z101" s="1"/>
      <c r="AA101" s="1"/>
      <c r="AB101" s="1"/>
      <c r="AC101" s="1"/>
      <c r="AD101" s="1"/>
      <c r="AE101" s="1"/>
      <c r="AF101" s="1"/>
      <c r="AG101" s="1"/>
      <c r="AH101" s="1"/>
      <c r="AI101" s="1"/>
      <c r="AJ101" s="1"/>
      <c r="AK101" s="1"/>
      <c r="AL101" s="1"/>
    </row>
    <row r="102" spans="1:38" ht="12.95" hidden="1" customHeight="1" outlineLevel="1" x14ac:dyDescent="0.25">
      <c r="A102" s="17"/>
      <c r="B102" s="19" t="s">
        <v>116</v>
      </c>
      <c r="C102" s="19"/>
      <c r="D102" s="73">
        <f t="shared" ref="D102:S102" si="25">D11+D11/$D$4</f>
        <v>0</v>
      </c>
      <c r="E102" s="73">
        <f t="shared" si="25"/>
        <v>0</v>
      </c>
      <c r="F102" s="73">
        <f t="shared" si="25"/>
        <v>0</v>
      </c>
      <c r="G102" s="73">
        <f t="shared" si="25"/>
        <v>0</v>
      </c>
      <c r="H102" s="176">
        <f t="shared" si="25"/>
        <v>0</v>
      </c>
      <c r="I102" s="73">
        <f t="shared" si="25"/>
        <v>0</v>
      </c>
      <c r="J102" s="73">
        <f t="shared" si="25"/>
        <v>0</v>
      </c>
      <c r="K102" s="73">
        <f t="shared" si="25"/>
        <v>0</v>
      </c>
      <c r="L102" s="73">
        <f t="shared" si="25"/>
        <v>0</v>
      </c>
      <c r="M102" s="176">
        <f t="shared" si="25"/>
        <v>0</v>
      </c>
      <c r="N102" s="73">
        <f t="shared" si="25"/>
        <v>0</v>
      </c>
      <c r="O102" s="73">
        <f t="shared" si="25"/>
        <v>0</v>
      </c>
      <c r="P102" s="73">
        <f t="shared" si="25"/>
        <v>0</v>
      </c>
      <c r="Q102" s="73">
        <f t="shared" si="25"/>
        <v>0</v>
      </c>
      <c r="R102" s="176">
        <f t="shared" si="25"/>
        <v>0</v>
      </c>
      <c r="S102" s="73">
        <f t="shared" si="25"/>
        <v>0</v>
      </c>
      <c r="T102" s="1"/>
      <c r="U102" s="1"/>
      <c r="V102" s="1"/>
      <c r="W102" s="1"/>
      <c r="X102" s="1"/>
      <c r="Y102" s="1"/>
      <c r="Z102" s="1"/>
      <c r="AA102" s="1"/>
      <c r="AB102" s="1"/>
      <c r="AC102" s="1"/>
      <c r="AD102" s="1"/>
      <c r="AE102" s="1"/>
      <c r="AF102" s="1"/>
      <c r="AG102" s="1"/>
      <c r="AH102" s="1"/>
      <c r="AI102" s="1"/>
      <c r="AJ102" s="1"/>
      <c r="AK102" s="1"/>
      <c r="AL102" s="1"/>
    </row>
    <row r="103" spans="1:38" ht="12.95" hidden="1" customHeight="1" outlineLevel="1" x14ac:dyDescent="0.25">
      <c r="A103" s="17"/>
      <c r="B103" s="19" t="s">
        <v>117</v>
      </c>
      <c r="C103" s="19"/>
      <c r="D103" s="177">
        <f t="shared" ref="D103:S103" si="26">D12</f>
        <v>0</v>
      </c>
      <c r="E103" s="177">
        <f t="shared" si="26"/>
        <v>-100</v>
      </c>
      <c r="F103" s="177">
        <f t="shared" si="26"/>
        <v>0</v>
      </c>
      <c r="G103" s="177">
        <f t="shared" si="26"/>
        <v>0</v>
      </c>
      <c r="H103" s="178">
        <f t="shared" si="26"/>
        <v>0</v>
      </c>
      <c r="I103" s="177">
        <f t="shared" si="26"/>
        <v>0</v>
      </c>
      <c r="J103" s="177">
        <f t="shared" si="26"/>
        <v>0</v>
      </c>
      <c r="K103" s="177">
        <f t="shared" si="26"/>
        <v>0</v>
      </c>
      <c r="L103" s="177">
        <f t="shared" si="26"/>
        <v>0</v>
      </c>
      <c r="M103" s="178">
        <f t="shared" si="26"/>
        <v>0</v>
      </c>
      <c r="N103" s="177">
        <f t="shared" si="26"/>
        <v>0</v>
      </c>
      <c r="O103" s="177">
        <f t="shared" si="26"/>
        <v>0</v>
      </c>
      <c r="P103" s="177">
        <f t="shared" si="26"/>
        <v>0</v>
      </c>
      <c r="Q103" s="177">
        <f t="shared" si="26"/>
        <v>0</v>
      </c>
      <c r="R103" s="178">
        <f t="shared" si="26"/>
        <v>0</v>
      </c>
      <c r="S103" s="177">
        <f t="shared" si="26"/>
        <v>0</v>
      </c>
      <c r="T103" s="1"/>
      <c r="U103" s="1"/>
      <c r="V103" s="1"/>
      <c r="W103" s="1"/>
      <c r="X103" s="1"/>
      <c r="Y103" s="1"/>
      <c r="Z103" s="1"/>
      <c r="AA103" s="1"/>
      <c r="AB103" s="1"/>
      <c r="AC103" s="1"/>
      <c r="AD103" s="1"/>
      <c r="AE103" s="1"/>
      <c r="AF103" s="1"/>
      <c r="AG103" s="1"/>
      <c r="AH103" s="1"/>
      <c r="AI103" s="1"/>
      <c r="AJ103" s="1"/>
      <c r="AK103" s="1"/>
      <c r="AL103" s="1"/>
    </row>
    <row r="104" spans="1:38" ht="12.95" hidden="1" customHeight="1" outlineLevel="1" x14ac:dyDescent="0.25">
      <c r="A104" s="17"/>
      <c r="B104" s="19" t="s">
        <v>118</v>
      </c>
      <c r="C104" s="19"/>
      <c r="D104" s="23">
        <f>SUM(D102:D103)</f>
        <v>0</v>
      </c>
      <c r="E104" s="23">
        <f t="shared" ref="E104:S104" si="27">SUM(E102:E103)</f>
        <v>-100</v>
      </c>
      <c r="F104" s="23">
        <f t="shared" si="27"/>
        <v>0</v>
      </c>
      <c r="G104" s="23">
        <f t="shared" si="27"/>
        <v>0</v>
      </c>
      <c r="H104" s="38">
        <f t="shared" si="27"/>
        <v>0</v>
      </c>
      <c r="I104" s="23">
        <f t="shared" si="27"/>
        <v>0</v>
      </c>
      <c r="J104" s="23">
        <f t="shared" si="27"/>
        <v>0</v>
      </c>
      <c r="K104" s="23">
        <f t="shared" si="27"/>
        <v>0</v>
      </c>
      <c r="L104" s="23">
        <f t="shared" si="27"/>
        <v>0</v>
      </c>
      <c r="M104" s="38">
        <f t="shared" si="27"/>
        <v>0</v>
      </c>
      <c r="N104" s="23">
        <f t="shared" si="27"/>
        <v>0</v>
      </c>
      <c r="O104" s="23">
        <f t="shared" si="27"/>
        <v>0</v>
      </c>
      <c r="P104" s="23">
        <f t="shared" si="27"/>
        <v>0</v>
      </c>
      <c r="Q104" s="23">
        <f t="shared" si="27"/>
        <v>0</v>
      </c>
      <c r="R104" s="38">
        <f t="shared" si="27"/>
        <v>0</v>
      </c>
      <c r="S104" s="23">
        <f t="shared" si="27"/>
        <v>0</v>
      </c>
      <c r="T104" s="1"/>
      <c r="U104" s="1"/>
      <c r="V104" s="1"/>
      <c r="W104" s="1"/>
      <c r="X104" s="1"/>
      <c r="Y104" s="1"/>
      <c r="Z104" s="1"/>
      <c r="AA104" s="1"/>
      <c r="AB104" s="1"/>
      <c r="AC104" s="1"/>
      <c r="AD104" s="1"/>
      <c r="AE104" s="1"/>
      <c r="AF104" s="1"/>
      <c r="AG104" s="1"/>
      <c r="AH104" s="1"/>
      <c r="AI104" s="1"/>
      <c r="AJ104" s="1"/>
      <c r="AK104" s="1"/>
      <c r="AL104" s="1"/>
    </row>
    <row r="105" spans="1:38" ht="12.95" hidden="1" customHeight="1" outlineLevel="1" x14ac:dyDescent="0.25">
      <c r="A105" s="17"/>
      <c r="B105" s="19"/>
      <c r="C105" s="19"/>
      <c r="D105" s="62"/>
      <c r="E105" s="62"/>
      <c r="F105" s="62"/>
      <c r="G105" s="62"/>
      <c r="H105" s="63"/>
      <c r="I105" s="62"/>
      <c r="J105" s="62"/>
      <c r="K105" s="62"/>
      <c r="L105" s="62"/>
      <c r="M105" s="63"/>
      <c r="N105" s="62"/>
      <c r="O105" s="62"/>
      <c r="P105" s="62"/>
      <c r="Q105" s="62"/>
      <c r="R105" s="176"/>
      <c r="S105" s="62"/>
      <c r="T105" s="1"/>
      <c r="U105" s="1"/>
      <c r="V105" s="1"/>
      <c r="W105" s="1"/>
      <c r="X105" s="1"/>
      <c r="Y105" s="1"/>
      <c r="Z105" s="1"/>
      <c r="AA105" s="1"/>
      <c r="AB105" s="1"/>
      <c r="AC105" s="1"/>
      <c r="AD105" s="1"/>
      <c r="AE105" s="1"/>
      <c r="AF105" s="1"/>
      <c r="AG105" s="1"/>
      <c r="AH105" s="1"/>
      <c r="AI105" s="1"/>
      <c r="AJ105" s="1"/>
      <c r="AK105" s="1"/>
      <c r="AL105" s="1"/>
    </row>
    <row r="106" spans="1:38" collapsed="1" x14ac:dyDescent="0.25">
      <c r="A106" s="18" t="s">
        <v>119</v>
      </c>
      <c r="B106" s="17"/>
      <c r="C106" s="17"/>
      <c r="D106" s="25"/>
      <c r="E106" s="25"/>
      <c r="F106" s="25"/>
      <c r="G106" s="25"/>
      <c r="H106" s="38"/>
      <c r="I106" s="25"/>
      <c r="J106" s="25"/>
      <c r="K106" s="25"/>
      <c r="L106" s="25"/>
      <c r="M106" s="38"/>
      <c r="N106" s="25"/>
      <c r="O106" s="25"/>
      <c r="P106" s="25"/>
      <c r="Q106" s="25"/>
      <c r="R106" s="38"/>
      <c r="S106" s="25"/>
      <c r="T106" s="1"/>
      <c r="U106" s="1"/>
      <c r="V106" s="1"/>
      <c r="W106" s="1"/>
      <c r="X106" s="1"/>
      <c r="Y106" s="1"/>
      <c r="Z106" s="1"/>
      <c r="AA106" s="1"/>
      <c r="AB106" s="1"/>
      <c r="AC106" s="1"/>
      <c r="AD106" s="1"/>
      <c r="AE106" s="1"/>
      <c r="AF106" s="1"/>
      <c r="AG106" s="1"/>
      <c r="AH106" s="1"/>
      <c r="AI106" s="1"/>
      <c r="AJ106" s="1"/>
      <c r="AK106" s="1"/>
      <c r="AL106" s="1"/>
    </row>
    <row r="107" spans="1:38" x14ac:dyDescent="0.25">
      <c r="A107" s="23"/>
      <c r="B107" s="24" t="s">
        <v>120</v>
      </c>
      <c r="C107" s="24"/>
      <c r="D107" s="23">
        <f t="shared" ref="D107:S107" si="28">D57-D66</f>
        <v>0</v>
      </c>
      <c r="E107" s="23">
        <f t="shared" si="28"/>
        <v>-100</v>
      </c>
      <c r="F107" s="23">
        <f t="shared" si="28"/>
        <v>0</v>
      </c>
      <c r="G107" s="23">
        <f t="shared" si="28"/>
        <v>0</v>
      </c>
      <c r="H107" s="38">
        <f t="shared" si="28"/>
        <v>0</v>
      </c>
      <c r="I107" s="70">
        <f t="shared" si="28"/>
        <v>0</v>
      </c>
      <c r="J107" s="71">
        <f t="shared" si="28"/>
        <v>0</v>
      </c>
      <c r="K107" s="71">
        <f t="shared" si="28"/>
        <v>0</v>
      </c>
      <c r="L107" s="71">
        <f t="shared" si="28"/>
        <v>0</v>
      </c>
      <c r="M107" s="72">
        <f t="shared" si="28"/>
        <v>0</v>
      </c>
      <c r="N107" s="70">
        <f t="shared" si="28"/>
        <v>0</v>
      </c>
      <c r="O107" s="71">
        <f t="shared" si="28"/>
        <v>0</v>
      </c>
      <c r="P107" s="71">
        <f t="shared" si="28"/>
        <v>0</v>
      </c>
      <c r="Q107" s="71">
        <f t="shared" si="28"/>
        <v>0</v>
      </c>
      <c r="R107" s="72">
        <f t="shared" si="28"/>
        <v>0</v>
      </c>
      <c r="S107" s="71">
        <f t="shared" si="28"/>
        <v>0</v>
      </c>
      <c r="T107" s="1"/>
      <c r="U107" s="1"/>
      <c r="V107" s="1"/>
      <c r="W107" s="1"/>
      <c r="X107" s="1"/>
      <c r="Y107" s="1"/>
      <c r="Z107" s="1"/>
      <c r="AA107" s="1"/>
      <c r="AB107" s="1"/>
      <c r="AC107" s="1"/>
      <c r="AD107" s="1"/>
      <c r="AE107" s="1"/>
      <c r="AF107" s="1"/>
      <c r="AG107" s="1"/>
      <c r="AH107" s="1"/>
      <c r="AI107" s="1"/>
      <c r="AJ107" s="1"/>
      <c r="AK107" s="1"/>
      <c r="AL107" s="1"/>
    </row>
    <row r="108" spans="1:38" x14ac:dyDescent="0.25">
      <c r="A108" s="23"/>
      <c r="B108" s="156" t="s">
        <v>121</v>
      </c>
      <c r="C108" s="24"/>
      <c r="D108" s="23">
        <f>D61-D70-D99</f>
        <v>0</v>
      </c>
      <c r="E108" s="23">
        <f t="shared" ref="E108:S108" si="29">E61-E70-E99</f>
        <v>0</v>
      </c>
      <c r="F108" s="23">
        <f t="shared" si="29"/>
        <v>0</v>
      </c>
      <c r="G108" s="23">
        <f t="shared" si="29"/>
        <v>0</v>
      </c>
      <c r="H108" s="38">
        <f t="shared" si="29"/>
        <v>0</v>
      </c>
      <c r="I108" s="23">
        <f t="shared" si="29"/>
        <v>0</v>
      </c>
      <c r="J108" s="23">
        <f t="shared" si="29"/>
        <v>0</v>
      </c>
      <c r="K108" s="23">
        <f t="shared" si="29"/>
        <v>-100</v>
      </c>
      <c r="L108" s="23">
        <f t="shared" si="29"/>
        <v>0</v>
      </c>
      <c r="M108" s="72">
        <f t="shared" si="29"/>
        <v>0</v>
      </c>
      <c r="N108" s="23">
        <f t="shared" si="29"/>
        <v>0</v>
      </c>
      <c r="O108" s="23">
        <f t="shared" si="29"/>
        <v>0</v>
      </c>
      <c r="P108" s="23">
        <f t="shared" si="29"/>
        <v>0</v>
      </c>
      <c r="Q108" s="23">
        <f t="shared" si="29"/>
        <v>0</v>
      </c>
      <c r="R108" s="72">
        <f t="shared" si="29"/>
        <v>0</v>
      </c>
      <c r="S108" s="23">
        <f t="shared" si="29"/>
        <v>0</v>
      </c>
      <c r="T108" s="1"/>
      <c r="U108" s="1"/>
      <c r="V108" s="1"/>
      <c r="W108" s="1"/>
      <c r="X108" s="1"/>
      <c r="Y108" s="1"/>
      <c r="Z108" s="1"/>
      <c r="AA108" s="1"/>
      <c r="AB108" s="1"/>
      <c r="AC108" s="1"/>
      <c r="AD108" s="1"/>
      <c r="AE108" s="1"/>
      <c r="AF108" s="1"/>
      <c r="AG108" s="1"/>
      <c r="AH108" s="1"/>
      <c r="AI108" s="1"/>
      <c r="AJ108" s="1"/>
      <c r="AK108" s="1"/>
      <c r="AL108" s="1"/>
    </row>
    <row r="109" spans="1:38" x14ac:dyDescent="0.25">
      <c r="A109" s="23"/>
      <c r="B109" s="156" t="s">
        <v>122</v>
      </c>
      <c r="C109" s="24"/>
      <c r="D109" s="75">
        <f>D107-D108</f>
        <v>0</v>
      </c>
      <c r="E109" s="75">
        <f>E107-E108</f>
        <v>-100</v>
      </c>
      <c r="F109" s="75">
        <f t="shared" ref="F109:S109" si="30">F107-F108</f>
        <v>0</v>
      </c>
      <c r="G109" s="75">
        <f t="shared" si="30"/>
        <v>0</v>
      </c>
      <c r="H109" s="76">
        <f t="shared" si="30"/>
        <v>0</v>
      </c>
      <c r="I109" s="77">
        <f t="shared" si="30"/>
        <v>0</v>
      </c>
      <c r="J109" s="78">
        <f t="shared" si="30"/>
        <v>0</v>
      </c>
      <c r="K109" s="78">
        <f t="shared" si="30"/>
        <v>100</v>
      </c>
      <c r="L109" s="78">
        <f t="shared" si="30"/>
        <v>0</v>
      </c>
      <c r="M109" s="76">
        <f t="shared" si="30"/>
        <v>0</v>
      </c>
      <c r="N109" s="77">
        <f t="shared" si="30"/>
        <v>0</v>
      </c>
      <c r="O109" s="78">
        <f t="shared" si="30"/>
        <v>0</v>
      </c>
      <c r="P109" s="78">
        <f t="shared" si="30"/>
        <v>0</v>
      </c>
      <c r="Q109" s="78">
        <f t="shared" si="30"/>
        <v>0</v>
      </c>
      <c r="R109" s="79">
        <f t="shared" si="30"/>
        <v>0</v>
      </c>
      <c r="S109" s="78">
        <f t="shared" si="30"/>
        <v>0</v>
      </c>
      <c r="T109" s="1"/>
      <c r="U109" s="1"/>
      <c r="V109" s="1"/>
      <c r="W109" s="1"/>
      <c r="X109" s="1"/>
      <c r="Y109" s="1"/>
      <c r="Z109" s="1"/>
      <c r="AA109" s="1"/>
      <c r="AB109" s="1"/>
      <c r="AC109" s="1"/>
      <c r="AD109" s="1"/>
      <c r="AE109" s="1"/>
      <c r="AF109" s="1"/>
      <c r="AG109" s="1"/>
      <c r="AH109" s="1"/>
      <c r="AI109" s="1"/>
      <c r="AJ109" s="1"/>
      <c r="AK109" s="1"/>
      <c r="AL109" s="1"/>
    </row>
    <row r="110" spans="1:38" x14ac:dyDescent="0.25">
      <c r="A110" s="1"/>
      <c r="B110" s="1"/>
      <c r="C110" s="1"/>
      <c r="D110" s="73"/>
      <c r="E110" s="73"/>
      <c r="F110" s="73"/>
      <c r="G110" s="73"/>
      <c r="H110" s="73"/>
      <c r="I110" s="74"/>
      <c r="J110" s="74"/>
      <c r="K110" s="74"/>
      <c r="L110" s="74"/>
      <c r="M110" s="73"/>
      <c r="N110" s="74"/>
      <c r="O110" s="74"/>
      <c r="P110" s="74"/>
      <c r="Q110" s="74"/>
      <c r="R110" s="74"/>
      <c r="S110" s="74"/>
      <c r="T110" s="1"/>
      <c r="U110" s="1"/>
      <c r="V110" s="1"/>
      <c r="W110" s="1"/>
      <c r="X110" s="1"/>
      <c r="Y110" s="1"/>
      <c r="Z110" s="1"/>
      <c r="AA110" s="1"/>
      <c r="AB110" s="1"/>
      <c r="AC110" s="1"/>
      <c r="AD110" s="1"/>
      <c r="AE110" s="1"/>
      <c r="AF110" s="1"/>
      <c r="AG110" s="1"/>
      <c r="AH110" s="1"/>
      <c r="AI110" s="1"/>
      <c r="AJ110" s="1"/>
      <c r="AK110" s="1"/>
      <c r="AL110" s="1"/>
    </row>
    <row r="111" spans="1:38" x14ac:dyDescent="0.25">
      <c r="A111" s="81" t="s">
        <v>123</v>
      </c>
      <c r="B111" s="5">
        <f>SUMPRODUCT(D104:S104,D6:S6)</f>
        <v>-96.033803898972423</v>
      </c>
      <c r="C111" s="1"/>
      <c r="D111" s="73"/>
      <c r="E111" s="73"/>
      <c r="F111" s="73"/>
      <c r="G111" s="73"/>
      <c r="H111" s="73"/>
      <c r="I111" s="74"/>
      <c r="J111" s="74"/>
      <c r="K111" s="74"/>
      <c r="L111" s="74"/>
      <c r="M111" s="73"/>
      <c r="N111" s="74"/>
      <c r="O111" s="74"/>
      <c r="P111" s="74"/>
      <c r="Q111" s="74"/>
      <c r="R111" s="74"/>
      <c r="S111" s="74"/>
      <c r="T111" s="1"/>
      <c r="U111" s="1"/>
      <c r="V111" s="1"/>
      <c r="W111" s="1"/>
      <c r="X111" s="1"/>
      <c r="Y111" s="1"/>
      <c r="Z111" s="1"/>
      <c r="AA111" s="1"/>
      <c r="AB111" s="1"/>
      <c r="AC111" s="1"/>
      <c r="AD111" s="1"/>
      <c r="AE111" s="1"/>
      <c r="AF111" s="1"/>
      <c r="AG111" s="1"/>
      <c r="AH111" s="1"/>
      <c r="AI111" s="1"/>
      <c r="AJ111" s="1"/>
      <c r="AK111" s="1"/>
      <c r="AL111" s="1"/>
    </row>
    <row r="112" spans="1:38" x14ac:dyDescent="0.25">
      <c r="A112" s="81" t="s">
        <v>124</v>
      </c>
      <c r="B112" s="5">
        <f>SUMPRODUCT(D109:S109,D6:S6)</f>
        <v>-20.703638453433086</v>
      </c>
      <c r="C112" s="1"/>
      <c r="D112" s="7"/>
      <c r="E112" s="25"/>
      <c r="F112" s="25"/>
      <c r="G112" s="25"/>
      <c r="H112" s="25"/>
      <c r="I112" s="25" t="s">
        <v>67</v>
      </c>
      <c r="J112" s="25"/>
      <c r="K112" s="25"/>
      <c r="L112" s="25"/>
      <c r="M112" s="25"/>
      <c r="N112" s="25"/>
      <c r="O112" s="25"/>
      <c r="P112" s="25"/>
      <c r="Q112" s="25"/>
      <c r="R112" s="25"/>
      <c r="S112" s="25"/>
      <c r="T112" s="1"/>
      <c r="U112" s="1"/>
      <c r="V112" s="1"/>
      <c r="W112" s="1"/>
      <c r="X112" s="1"/>
      <c r="Y112" s="1"/>
      <c r="Z112" s="1"/>
      <c r="AA112" s="1"/>
      <c r="AB112" s="1"/>
      <c r="AC112" s="1"/>
      <c r="AD112" s="1"/>
      <c r="AE112" s="1"/>
      <c r="AF112" s="1"/>
      <c r="AG112" s="1"/>
      <c r="AH112" s="1"/>
      <c r="AI112" s="1"/>
      <c r="AJ112" s="1"/>
      <c r="AK112" s="1"/>
      <c r="AL112" s="1"/>
    </row>
    <row r="113" spans="1:38" x14ac:dyDescent="0.25">
      <c r="A113" s="81" t="s">
        <v>125</v>
      </c>
      <c r="B113" s="84">
        <f>B112/B111</f>
        <v>0.21558698721559877</v>
      </c>
      <c r="C113" s="1"/>
      <c r="D113" s="7"/>
      <c r="E113" s="25"/>
      <c r="F113" s="25"/>
      <c r="G113" s="25"/>
      <c r="H113" s="25"/>
      <c r="I113" s="25"/>
      <c r="J113" s="25"/>
      <c r="K113" s="25"/>
      <c r="L113" s="25"/>
      <c r="M113" s="25"/>
      <c r="N113" s="25"/>
      <c r="O113" s="25"/>
      <c r="P113" s="25"/>
      <c r="Q113" s="25"/>
      <c r="R113" s="25"/>
      <c r="S113" s="25"/>
      <c r="T113" s="1"/>
      <c r="U113" s="1"/>
      <c r="V113" s="1"/>
      <c r="W113" s="1"/>
      <c r="X113" s="1"/>
      <c r="Y113" s="1"/>
      <c r="Z113" s="1"/>
      <c r="AA113" s="1"/>
      <c r="AB113" s="1"/>
      <c r="AC113" s="1"/>
      <c r="AD113" s="1"/>
      <c r="AE113" s="1"/>
      <c r="AF113" s="1"/>
      <c r="AG113" s="1"/>
      <c r="AH113" s="1"/>
      <c r="AI113" s="1"/>
      <c r="AJ113" s="1"/>
      <c r="AK113" s="1"/>
      <c r="AL113" s="1"/>
    </row>
    <row r="114" spans="1:38" x14ac:dyDescent="0.25">
      <c r="A114" s="83"/>
      <c r="B114" s="83"/>
      <c r="C114" s="1"/>
      <c r="D114" s="7"/>
      <c r="E114" s="25"/>
      <c r="F114" s="25"/>
      <c r="G114" s="25"/>
      <c r="H114" s="25"/>
      <c r="I114" s="25"/>
      <c r="J114" s="25"/>
      <c r="K114" s="25"/>
      <c r="L114" s="25"/>
      <c r="M114" s="25"/>
      <c r="N114" s="25"/>
      <c r="O114" s="25"/>
      <c r="P114" s="25"/>
      <c r="Q114" s="25"/>
      <c r="R114" s="25"/>
      <c r="S114" s="25"/>
      <c r="T114" s="1"/>
      <c r="U114" s="1"/>
      <c r="V114" s="1"/>
      <c r="W114" s="1"/>
      <c r="X114" s="1"/>
      <c r="Y114" s="1"/>
      <c r="Z114" s="1"/>
      <c r="AA114" s="1"/>
      <c r="AB114" s="1"/>
      <c r="AC114" s="1"/>
      <c r="AD114" s="1"/>
      <c r="AE114" s="1"/>
      <c r="AF114" s="1"/>
      <c r="AG114" s="1"/>
      <c r="AH114" s="1"/>
      <c r="AI114" s="1"/>
      <c r="AJ114" s="1"/>
      <c r="AK114" s="1"/>
      <c r="AL114" s="1"/>
    </row>
    <row r="115" spans="1:38" x14ac:dyDescent="0.25">
      <c r="A115" s="3" t="s">
        <v>54</v>
      </c>
      <c r="B115" s="80"/>
      <c r="C115" s="1"/>
      <c r="D115" s="25"/>
      <c r="E115" s="25"/>
      <c r="F115" s="25"/>
      <c r="G115" s="25"/>
      <c r="H115" s="25"/>
      <c r="I115" s="25"/>
      <c r="J115" s="25"/>
      <c r="K115" s="25"/>
      <c r="L115" s="25"/>
      <c r="M115" s="25"/>
      <c r="N115" s="25"/>
      <c r="O115" s="25"/>
      <c r="P115" s="25"/>
      <c r="Q115" s="25"/>
      <c r="R115" s="25"/>
      <c r="S115" s="25"/>
      <c r="T115" s="1"/>
      <c r="U115" s="1"/>
      <c r="V115" s="1"/>
      <c r="W115" s="1"/>
      <c r="X115" s="1"/>
      <c r="Y115" s="1"/>
      <c r="Z115" s="1"/>
      <c r="AA115" s="1"/>
      <c r="AB115" s="1"/>
      <c r="AC115" s="1"/>
      <c r="AD115" s="1"/>
      <c r="AE115" s="1"/>
      <c r="AF115" s="1"/>
      <c r="AG115" s="1"/>
      <c r="AH115" s="1"/>
      <c r="AI115" s="1"/>
      <c r="AJ115" s="1"/>
      <c r="AK115" s="1"/>
      <c r="AL115" s="1"/>
    </row>
    <row r="116" spans="1:38" x14ac:dyDescent="0.25">
      <c r="A116" s="3"/>
      <c r="B116" s="80"/>
      <c r="C116" s="1"/>
      <c r="D116" s="25"/>
      <c r="E116" s="25"/>
      <c r="F116" s="25"/>
      <c r="G116" s="25"/>
      <c r="H116" s="25"/>
      <c r="I116" s="25"/>
      <c r="J116" s="25"/>
      <c r="K116" s="25"/>
      <c r="L116" s="25"/>
      <c r="M116" s="25"/>
      <c r="N116" s="25"/>
      <c r="O116" s="25"/>
      <c r="P116" s="25"/>
      <c r="Q116" s="25"/>
      <c r="R116" s="25"/>
      <c r="S116" s="25"/>
      <c r="T116" s="1"/>
      <c r="U116" s="1"/>
      <c r="V116" s="1"/>
      <c r="W116" s="1"/>
      <c r="X116" s="1"/>
      <c r="Y116" s="1"/>
      <c r="Z116" s="1"/>
      <c r="AA116" s="1"/>
      <c r="AB116" s="1"/>
      <c r="AC116" s="1"/>
      <c r="AD116" s="1"/>
      <c r="AE116" s="1"/>
      <c r="AF116" s="1"/>
      <c r="AG116" s="1"/>
      <c r="AH116" s="1"/>
      <c r="AI116" s="1"/>
      <c r="AJ116" s="1"/>
      <c r="AK116" s="1"/>
      <c r="AL116" s="1"/>
    </row>
    <row r="117" spans="1:38" x14ac:dyDescent="0.25">
      <c r="A117" s="105" t="s">
        <v>126</v>
      </c>
      <c r="B117" s="106">
        <v>0.23499999999999999</v>
      </c>
      <c r="D117" s="107" t="s">
        <v>30</v>
      </c>
      <c r="E117" s="108" t="s">
        <v>31</v>
      </c>
      <c r="F117" s="108" t="s">
        <v>32</v>
      </c>
      <c r="G117" s="108" t="s">
        <v>33</v>
      </c>
      <c r="H117" s="109" t="s">
        <v>34</v>
      </c>
      <c r="I117" s="82" t="s">
        <v>67</v>
      </c>
      <c r="J117" s="82"/>
      <c r="K117" s="82"/>
      <c r="L117" s="82"/>
      <c r="M117" s="82"/>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x14ac:dyDescent="0.25">
      <c r="A118" s="105" t="s">
        <v>127</v>
      </c>
      <c r="B118" s="110">
        <v>4.5699999999999998E-2</v>
      </c>
      <c r="D118" s="111">
        <v>2021</v>
      </c>
      <c r="E118" s="112">
        <v>2022</v>
      </c>
      <c r="F118" s="112">
        <v>2023</v>
      </c>
      <c r="G118" s="112">
        <v>2024</v>
      </c>
      <c r="H118" s="113">
        <v>2025</v>
      </c>
      <c r="I118" s="6" t="s">
        <v>67</v>
      </c>
      <c r="J118" s="6"/>
      <c r="K118" s="6"/>
      <c r="L118" s="6"/>
      <c r="M118" s="6"/>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x14ac:dyDescent="0.25">
      <c r="A119" s="105" t="s">
        <v>128</v>
      </c>
      <c r="B119" s="114"/>
      <c r="C119" s="115"/>
      <c r="D119" s="116">
        <v>-4.5</v>
      </c>
      <c r="E119" s="117">
        <v>-3.5</v>
      </c>
      <c r="F119" s="117">
        <v>-2.5</v>
      </c>
      <c r="G119" s="117">
        <v>-1.5</v>
      </c>
      <c r="H119" s="118">
        <v>-0.5</v>
      </c>
      <c r="I119" s="83"/>
      <c r="J119" s="83"/>
      <c r="K119" s="83"/>
      <c r="L119" s="83"/>
      <c r="M119" s="83"/>
      <c r="N119" s="83"/>
      <c r="O119" s="83"/>
      <c r="P119" s="83"/>
      <c r="Q119" s="83"/>
      <c r="R119" s="83"/>
      <c r="S119" s="83"/>
      <c r="T119" s="1"/>
      <c r="U119" s="1"/>
      <c r="V119" s="1"/>
      <c r="W119" s="1"/>
      <c r="X119" s="1"/>
      <c r="Y119" s="1"/>
      <c r="Z119" s="1"/>
      <c r="AA119" s="1"/>
      <c r="AB119" s="1"/>
      <c r="AC119" s="1"/>
      <c r="AD119" s="1"/>
      <c r="AE119" s="1"/>
      <c r="AF119" s="1"/>
      <c r="AG119" s="1"/>
      <c r="AH119" s="1"/>
      <c r="AI119" s="1"/>
      <c r="AJ119" s="1"/>
      <c r="AK119" s="1"/>
      <c r="AL119" s="1"/>
    </row>
    <row r="120" spans="1:38" x14ac:dyDescent="0.25">
      <c r="A120" s="119" t="s">
        <v>129</v>
      </c>
      <c r="B120" s="120"/>
      <c r="D120" s="121">
        <f>1/(1+$B$118)^D119</f>
        <v>1.2227339929176178</v>
      </c>
      <c r="E120" s="122">
        <f>1/(1+$B$118)^E119</f>
        <v>1.1692971147725137</v>
      </c>
      <c r="F120" s="122">
        <f t="shared" ref="F120:H120" si="31">1/(1+$B$118)^F119</f>
        <v>1.118195576907826</v>
      </c>
      <c r="G120" s="122">
        <f t="shared" si="31"/>
        <v>1.0693273184544572</v>
      </c>
      <c r="H120" s="123">
        <f t="shared" si="31"/>
        <v>1.0225947388873073</v>
      </c>
      <c r="I120" s="7"/>
      <c r="J120" s="7"/>
      <c r="K120" s="7"/>
      <c r="L120" s="7"/>
      <c r="M120" s="7"/>
      <c r="N120" s="7"/>
      <c r="O120" s="7"/>
      <c r="P120" s="7"/>
      <c r="Q120" s="7"/>
      <c r="R120" s="7"/>
      <c r="S120" s="7"/>
      <c r="T120" s="1"/>
      <c r="U120" s="1"/>
      <c r="V120" s="1"/>
      <c r="W120" s="1"/>
      <c r="X120" s="1"/>
      <c r="Y120" s="1"/>
      <c r="Z120" s="1"/>
      <c r="AA120" s="1"/>
      <c r="AB120" s="1"/>
      <c r="AC120" s="1"/>
      <c r="AD120" s="1"/>
      <c r="AE120" s="1"/>
      <c r="AF120" s="1"/>
      <c r="AG120" s="1"/>
      <c r="AH120" s="1"/>
      <c r="AI120" s="1"/>
      <c r="AJ120" s="1"/>
      <c r="AK120" s="1"/>
      <c r="AL120" s="1"/>
    </row>
    <row r="121" spans="1:38" x14ac:dyDescent="0.25">
      <c r="A121" s="119" t="s">
        <v>130</v>
      </c>
      <c r="B121" s="120"/>
      <c r="D121" s="124">
        <f>D15-D16</f>
        <v>0</v>
      </c>
      <c r="E121" s="125">
        <f>E15-E16</f>
        <v>-100</v>
      </c>
      <c r="F121" s="125">
        <f>F15-F16</f>
        <v>0</v>
      </c>
      <c r="G121" s="125">
        <f>G15-G16</f>
        <v>0</v>
      </c>
      <c r="H121" s="126">
        <f>H15-H16</f>
        <v>0</v>
      </c>
      <c r="I121" s="1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x14ac:dyDescent="0.25">
      <c r="A122" s="119" t="s">
        <v>131</v>
      </c>
      <c r="B122" s="120"/>
      <c r="D122" s="124">
        <f>D121*D120</f>
        <v>0</v>
      </c>
      <c r="E122" s="125">
        <f>E121*E120</f>
        <v>-116.92971147725137</v>
      </c>
      <c r="F122" s="125">
        <f>F121*F120</f>
        <v>0</v>
      </c>
      <c r="G122" s="125">
        <f>G121*G120</f>
        <v>0</v>
      </c>
      <c r="H122" s="126">
        <f>H121*H120</f>
        <v>0</v>
      </c>
      <c r="I122" s="1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x14ac:dyDescent="0.25">
      <c r="A123" s="119" t="s">
        <v>132</v>
      </c>
      <c r="B123" s="120"/>
      <c r="D123" s="127">
        <f>D122*$B$117</f>
        <v>0</v>
      </c>
      <c r="E123" s="128">
        <f>E122*$B$117</f>
        <v>-27.478482197154072</v>
      </c>
      <c r="F123" s="128">
        <f t="shared" ref="F123:H123" si="32">F122*$B$117</f>
        <v>0</v>
      </c>
      <c r="G123" s="128">
        <f t="shared" si="32"/>
        <v>0</v>
      </c>
      <c r="H123" s="129">
        <f t="shared" si="32"/>
        <v>0</v>
      </c>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x14ac:dyDescent="0.25">
      <c r="A124" s="119" t="s">
        <v>133</v>
      </c>
      <c r="B124" s="105">
        <f>SUM(D123:H123)</f>
        <v>-27.478482197154072</v>
      </c>
      <c r="D124" s="13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x14ac:dyDescent="0.25">
      <c r="A125" s="119" t="s">
        <v>134</v>
      </c>
      <c r="B125" s="105">
        <f>B124*I6</f>
        <v>-22.444678990001769</v>
      </c>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spans="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spans="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spans="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spans="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spans="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spans="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spans="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spans="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spans="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spans="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spans="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spans="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spans="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spans="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spans="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spans="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spans="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spans="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spans="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spans="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spans="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spans="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spans="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spans="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spans="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spans="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spans="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spans="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spans="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spans="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spans="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spans="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spans="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spans="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spans="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spans="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spans="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spans="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spans="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spans="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spans="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spans="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spans="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spans="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spans="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spans="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spans="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spans="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spans="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spans="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spans="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spans="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spans="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spans="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spans="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spans="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spans="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spans="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spans="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spans="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sheetData>
  <pageMargins left="0.7" right="0.7" top="0.75" bottom="0.75" header="0.3" footer="0.3"/>
  <pageSetup paperSize="9" orientation="portrait" r:id="rId1"/>
  <legacyDrawing r:id="rId2"/>
</worksheet>
</file>

<file path=customXML/item4.xml>��< ? x m l   v e r s i o n = " 1 . 0 "   e n c o d i n g = " u t f - 1 6 " ? >  
 < p r o p e r t i e s   x m l n s = " h t t p : / / w w w . i m a n a g e . c o m / w o r k / x m l s c h e m a " >  
     < d o c u m e n t i d > i M a n a g e ! 4 5 4 7 2 5 1 . 1 < / d o c u m e n t i d >  
     < s e n d e r i d > R A C H E L M < / s e n d e r i d >  
     < s e n d e r e m a i l > R A C H E L . M E A D S @ C O M C O M . G O V T . N Z < / s e n d e r e m a i l >  
     < l a s t m o d i f i e d > 2 0 2 2 - 1 1 - 2 1 T 1 4 : 2 1 : 5 0 . 0 0 0 0 0 0 0 + 1 3 : 0 0 < / l a s t m o d i f i e d >  
     < d a t a b a s e > i M a n a g e < / d a t a b a s e >  
 < / p r o p e r t i e s > 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E6C45C276434499E92EA1AAF198F08" ma:contentTypeVersion="15" ma:contentTypeDescription="Create a new document." ma:contentTypeScope="" ma:versionID="bb095d83af60819ad0dec1a586403dcf">
  <xsd:schema xmlns:xsd="http://www.w3.org/2001/XMLSchema" xmlns:xs="http://www.w3.org/2001/XMLSchema" xmlns:p="http://schemas.microsoft.com/office/2006/metadata/properties" xmlns:ns2="75dd9af5-3e1e-4599-ab74-3b8470bd91a1" xmlns:ns3="8417fd8a-cfce-46b7-bd40-eff9a99aa6a8" targetNamespace="http://schemas.microsoft.com/office/2006/metadata/properties" ma:root="true" ma:fieldsID="d3aebf6d3551f3854a07ac5340f0a82a" ns2:_="" ns3:_="">
    <xsd:import namespace="75dd9af5-3e1e-4599-ab74-3b8470bd91a1"/>
    <xsd:import namespace="8417fd8a-cfce-46b7-bd40-eff9a99aa6a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dd9af5-3e1e-4599-ab74-3b8470bd91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78cc5a6-ea86-4b91-984a-03ab16c2fed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417fd8a-cfce-46b7-bd40-eff9a99aa6a8"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c74849e3-cec1-4b06-9544-d30aad531e5a}" ma:internalName="TaxCatchAll" ma:showField="CatchAllData" ma:web="8417fd8a-cfce-46b7-bd40-eff9a99aa6a8">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417fd8a-cfce-46b7-bd40-eff9a99aa6a8" xsi:nil="true"/>
    <lcf76f155ced4ddcb4097134ff3c332f xmlns="75dd9af5-3e1e-4599-ab74-3b8470bd91a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E1A9FB7-C124-4BE9-A024-A5A55EE901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dd9af5-3e1e-4599-ab74-3b8470bd91a1"/>
    <ds:schemaRef ds:uri="8417fd8a-cfce-46b7-bd40-eff9a99aa6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E9EC19-A02C-4478-AC28-A6C57DA1CF3D}">
  <ds:schemaRefs>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purl.org/dc/dcmitype/"/>
    <ds:schemaRef ds:uri="http://purl.org/dc/terms/"/>
    <ds:schemaRef ds:uri="http://schemas.openxmlformats.org/package/2006/metadata/core-properties"/>
    <ds:schemaRef ds:uri="8417fd8a-cfce-46b7-bd40-eff9a99aa6a8"/>
    <ds:schemaRef ds:uri="75dd9af5-3e1e-4599-ab74-3b8470bd91a1"/>
  </ds:schemaRefs>
</ds:datastoreItem>
</file>

<file path=customXml/itemProps3.xml><?xml version="1.0" encoding="utf-8"?>
<ds:datastoreItem xmlns:ds="http://schemas.openxmlformats.org/officeDocument/2006/customXml" ds:itemID="{1C973775-820C-47F1-9797-7ED40F4BDC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CoverSheet</vt:lpstr>
      <vt:lpstr>Model description and guidance</vt:lpstr>
      <vt:lpstr>Sheet for EDBs (expenditure)</vt:lpstr>
      <vt:lpstr>Scenario 1</vt:lpstr>
      <vt:lpstr>Scenario 2</vt:lpstr>
      <vt:lpstr>Scenario 3 - WACC uplift</vt:lpstr>
      <vt:lpstr>CoverSheet!Print_Area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2022-11-17T20:51:15Z</dcterms:created>
  <dcterms:modified xsi:type="dcterms:W3CDTF">2022-11-21T01:21:50Z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0x01010029E6C45C276434499E92EA1AAF198F08</vt:lpwstr>
  </property>
  <property fmtid="{D5CDD505-2E9C-101B-9397-08002B2CF9AE}" pid="3" name="MediaServiceImageTags">
    <vt:lpwstr/>
  </property>
</Properties>
</file>