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356" windowWidth="9435" windowHeight="12030" activeTab="0"/>
  </bookViews>
  <sheets>
    <sheet name="December 2012" sheetId="1" r:id="rId1"/>
  </sheets>
  <definedNames>
    <definedName name="_xlnm.Print_Area" localSheetId="0">'December 2012'!$A$8:$AM$122</definedName>
  </definedNames>
  <calcPr fullCalcOnLoad="1"/>
</workbook>
</file>

<file path=xl/sharedStrings.xml><?xml version="1.0" encoding="utf-8"?>
<sst xmlns="http://schemas.openxmlformats.org/spreadsheetml/2006/main" count="204" uniqueCount="74">
  <si>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</si>
  <si>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</si>
  <si>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</si>
  <si>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</si>
  <si>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</si>
  <si>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</si>
  <si>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</si>
  <si>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</si>
  <si>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</si>
  <si>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</si>
  <si>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</si>
  <si>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Debt Premium</t>
  </si>
  <si>
    <t>Average</t>
  </si>
  <si>
    <t>Issuer</t>
  </si>
  <si>
    <t>Credit Rating</t>
  </si>
  <si>
    <t>Term to Maturity</t>
  </si>
  <si>
    <t xml:space="preserve">  Issuers bond(s) analysed</t>
  </si>
  <si>
    <t>AA-</t>
  </si>
  <si>
    <t>A</t>
  </si>
  <si>
    <t>AIAL</t>
  </si>
  <si>
    <t>A-</t>
  </si>
  <si>
    <t>Genesis Energy</t>
  </si>
  <si>
    <t>BBB+</t>
  </si>
  <si>
    <t>7.8% maturing 15/10/2014.</t>
  </si>
  <si>
    <t>BBB</t>
  </si>
  <si>
    <t>Fonterra</t>
  </si>
  <si>
    <t>Meridian</t>
  </si>
  <si>
    <t>A+</t>
  </si>
  <si>
    <t>7.515% maturing 11/07/2017.</t>
  </si>
  <si>
    <t>8% maturing 15/11/2016; 5.47% maturing 17/10/2017.</t>
  </si>
  <si>
    <t>7.55% maturing 16/03/2017.</t>
  </si>
  <si>
    <t>5 years</t>
  </si>
  <si>
    <t>4 years</t>
  </si>
  <si>
    <t>3 years</t>
  </si>
  <si>
    <t>7.855% maturing 13/04/2017.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</si>
  <si>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</si>
  <si>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</si>
  <si>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</si>
  <si>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</si>
  <si>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</si>
  <si>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</si>
  <si>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</si>
  <si>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</si>
  <si>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</si>
  <si>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Summary of data used to estimate 5 year debt premium</t>
  </si>
  <si>
    <t>Interpolated debt premium (5 years)</t>
  </si>
  <si>
    <t>Interpolated debt premium (4 years)</t>
  </si>
  <si>
    <t>Interpolated debt premium (3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</si>
  <si>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</si>
  <si>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</si>
  <si>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</si>
  <si>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</si>
  <si>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Raw data from Bloomberg on bid yield to maturity for vanilla NZ$ denominated corporate bonds</t>
  </si>
  <si>
    <t>6.74% maturing 28/09/2017.</t>
  </si>
  <si>
    <t>7.55% maturing 12/10/2016; 8.21% maturing 11/02/2020.</t>
  </si>
  <si>
    <t>6.595% maturing 15/02/2017; 7.19% maturing 12/11/2019.</t>
  </si>
  <si>
    <t>Calculation of risk-free rate and debt premiums for the December 2012 WACC determination</t>
  </si>
  <si>
    <t>7.04% maturing 22/03/2016; 5.25% maturing 25/10/2019.</t>
  </si>
  <si>
    <t>5.47% maturing 17/10/2017.</t>
  </si>
  <si>
    <t>7.185% maturing 15/09/2016; 5.25% maturing 1/11/2019.</t>
  </si>
  <si>
    <t>7.5% maturing 15/11/2013.</t>
  </si>
  <si>
    <t>6.83% maturing 4/03/2016.</t>
  </si>
  <si>
    <t>Summary of data used to estimate 4 year debt premium</t>
  </si>
  <si>
    <t>Summary of data used to estimate 3 year debt premium</t>
  </si>
  <si>
    <t>6.595% maturing 15/02/2017.</t>
  </si>
  <si>
    <t>7.15% maturing 24/11/2014; 7.515% maturing 11/07/2017.</t>
  </si>
  <si>
    <t>8% maturing 15/05/2014; 7.855% maturing 13/04/2017.</t>
  </si>
  <si>
    <t>6.53% maturing 29/06/2015; 6.74% maturing 28/09/2017.</t>
  </si>
  <si>
    <t>7.15% maturing 16/03/2015; 7.55% maturing 16/03/2017.</t>
  </si>
  <si>
    <t>7.25% maturing 15/03/2014; 7.65% maturing 15/03/2016.</t>
  </si>
  <si>
    <t>7.55% maturing 12/10/2016.</t>
  </si>
  <si>
    <t>7.75% maturing 10/03/2015; 6.83% maturing 4/03/2016.</t>
  </si>
  <si>
    <t>7.25% maturing 7/11/2015; 8% maturing 10/08/2016.</t>
  </si>
  <si>
    <t>8.65% maturing 15/06/2015; 7.04% maturing 22/03/2016.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</si>
</sst>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mmm\-yyyy"/>
    <numFmt numFmtId="171" formatCode="[$-1409]dddd\,\ d\ mmmm\ yyyy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73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73" applyNumberFormat="1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166" fontId="47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5" fillId="0" borderId="0" xfId="0" applyFont="1" applyAlignment="1">
      <alignment horizontal="right"/>
    </xf>
    <xf numFmtId="0" fontId="45" fillId="0" borderId="12" xfId="0" applyFont="1" applyBorder="1" applyAlignment="1">
      <alignment horizontal="left" vertical="center"/>
    </xf>
    <xf numFmtId="164" fontId="0" fillId="0" borderId="0" xfId="43" applyFont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indent="1"/>
    </xf>
    <xf numFmtId="166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47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166" fontId="0" fillId="0" borderId="11" xfId="0" applyNumberFormat="1" applyBorder="1" applyAlignment="1">
      <alignment horizontal="center"/>
    </xf>
    <xf numFmtId="10" fontId="0" fillId="0" borderId="16" xfId="0" applyNumberForma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/>
    </xf>
    <xf numFmtId="2" fontId="0" fillId="0" borderId="0" xfId="73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2" fontId="47" fillId="0" borderId="0" xfId="0" applyNumberFormat="1" applyFont="1" applyFill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15" xfId="0" applyFont="1" applyBorder="1" applyAlignment="1">
      <alignment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left"/>
    </xf>
    <xf numFmtId="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48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5" fontId="0" fillId="34" borderId="0" xfId="0" applyNumberFormat="1" applyFill="1" applyBorder="1" applyAlignment="1">
      <alignment/>
    </xf>
    <xf numFmtId="165" fontId="0" fillId="34" borderId="16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5" fontId="0" fillId="34" borderId="21" xfId="0" applyNumberFormat="1" applyFill="1" applyBorder="1" applyAlignment="1">
      <alignment/>
    </xf>
    <xf numFmtId="165" fontId="0" fillId="34" borderId="22" xfId="0" applyNumberFormat="1" applyFill="1" applyBorder="1" applyAlignment="1">
      <alignment/>
    </xf>
    <xf numFmtId="0" fontId="0" fillId="0" borderId="23" xfId="0" applyFill="1" applyBorder="1" applyAlignment="1">
      <alignment horizontal="right"/>
    </xf>
    <xf numFmtId="14" fontId="0" fillId="0" borderId="24" xfId="0" applyNumberFormat="1" applyBorder="1" applyAlignment="1">
      <alignment/>
    </xf>
    <xf numFmtId="165" fontId="0" fillId="34" borderId="24" xfId="0" applyNumberFormat="1" applyFill="1" applyBorder="1" applyAlignment="1">
      <alignment/>
    </xf>
    <xf numFmtId="165" fontId="0" fillId="34" borderId="18" xfId="0" applyNumberFormat="1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15" xfId="0" applyNumberFormat="1" applyBorder="1" applyAlignment="1">
      <alignment/>
    </xf>
    <xf numFmtId="14" fontId="0" fillId="0" borderId="14" xfId="0" applyNumberFormat="1" applyFill="1" applyBorder="1" applyAlignment="1">
      <alignment horizontal="right"/>
    </xf>
    <xf numFmtId="14" fontId="0" fillId="0" borderId="16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4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8" xfId="0" applyNumberFormat="1" applyBorder="1" applyAlignment="1">
      <alignment/>
    </xf>
    <xf numFmtId="2" fontId="47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45" fillId="35" borderId="14" xfId="0" applyNumberFormat="1" applyFont="1" applyFill="1" applyBorder="1" applyAlignment="1">
      <alignment/>
    </xf>
    <xf numFmtId="165" fontId="45" fillId="0" borderId="14" xfId="0" applyNumberFormat="1" applyFont="1" applyBorder="1" applyAlignment="1">
      <alignment/>
    </xf>
    <xf numFmtId="165" fontId="45" fillId="0" borderId="19" xfId="0" applyNumberFormat="1" applyFont="1" applyBorder="1" applyAlignment="1">
      <alignment/>
    </xf>
    <xf numFmtId="2" fontId="45" fillId="35" borderId="0" xfId="0" applyNumberFormat="1" applyFont="1" applyFill="1" applyBorder="1" applyAlignment="1">
      <alignment/>
    </xf>
    <xf numFmtId="165" fontId="45" fillId="0" borderId="0" xfId="0" applyNumberFormat="1" applyFont="1" applyBorder="1" applyAlignment="1">
      <alignment/>
    </xf>
    <xf numFmtId="165" fontId="45" fillId="0" borderId="1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45" fillId="35" borderId="16" xfId="0" applyNumberFormat="1" applyFont="1" applyFill="1" applyBorder="1" applyAlignment="1">
      <alignment/>
    </xf>
    <xf numFmtId="14" fontId="0" fillId="0" borderId="0" xfId="0" applyNumberFormat="1" applyAlignment="1">
      <alignment horizontal="right" wrapText="1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14" borderId="21" xfId="0" applyNumberFormat="1" applyFill="1" applyBorder="1" applyAlignment="1">
      <alignment/>
    </xf>
    <xf numFmtId="165" fontId="0" fillId="14" borderId="0" xfId="0" applyNumberFormat="1" applyFill="1" applyBorder="1" applyAlignment="1">
      <alignment/>
    </xf>
    <xf numFmtId="165" fontId="0" fillId="14" borderId="15" xfId="0" applyNumberFormat="1" applyFill="1" applyBorder="1" applyAlignment="1">
      <alignment/>
    </xf>
    <xf numFmtId="165" fontId="0" fillId="14" borderId="22" xfId="0" applyNumberFormat="1" applyFill="1" applyBorder="1" applyAlignment="1">
      <alignment/>
    </xf>
    <xf numFmtId="165" fontId="0" fillId="14" borderId="16" xfId="0" applyNumberFormat="1" applyFill="1" applyBorder="1" applyAlignment="1">
      <alignment/>
    </xf>
    <xf numFmtId="165" fontId="0" fillId="14" borderId="17" xfId="0" applyNumberFormat="1" applyFill="1" applyBorder="1" applyAlignment="1">
      <alignment/>
    </xf>
    <xf numFmtId="0" fontId="0" fillId="0" borderId="23" xfId="0" applyBorder="1" applyAlignment="1">
      <alignment horizontal="right"/>
    </xf>
    <xf numFmtId="165" fontId="0" fillId="14" borderId="24" xfId="0" applyNumberFormat="1" applyFill="1" applyBorder="1" applyAlignment="1">
      <alignment/>
    </xf>
    <xf numFmtId="165" fontId="0" fillId="14" borderId="18" xfId="0" applyNumberFormat="1" applyFill="1" applyBorder="1" applyAlignment="1">
      <alignment/>
    </xf>
    <xf numFmtId="0" fontId="45" fillId="0" borderId="0" xfId="0" applyFont="1" applyBorder="1" applyAlignment="1">
      <alignment horizontal="center"/>
    </xf>
    <xf numFmtId="14" fontId="45" fillId="0" borderId="0" xfId="0" applyNumberFormat="1" applyFont="1" applyBorder="1" applyAlignment="1">
      <alignment horizontal="center" wrapText="1"/>
    </xf>
    <xf numFmtId="165" fontId="45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2" fontId="45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45" fillId="35" borderId="20" xfId="0" applyNumberFormat="1" applyFont="1" applyFill="1" applyBorder="1" applyAlignment="1">
      <alignment/>
    </xf>
    <xf numFmtId="165" fontId="45" fillId="35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165" fontId="45" fillId="0" borderId="14" xfId="0" applyNumberFormat="1" applyFont="1" applyFill="1" applyBorder="1" applyAlignment="1">
      <alignment/>
    </xf>
    <xf numFmtId="165" fontId="45" fillId="35" borderId="21" xfId="0" applyNumberFormat="1" applyFont="1" applyFill="1" applyBorder="1" applyAlignment="1">
      <alignment/>
    </xf>
    <xf numFmtId="165" fontId="45" fillId="35" borderId="0" xfId="0" applyNumberFormat="1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165" fontId="45" fillId="35" borderId="22" xfId="0" applyNumberFormat="1" applyFont="1" applyFill="1" applyBorder="1" applyAlignment="1">
      <alignment/>
    </xf>
    <xf numFmtId="0" fontId="45" fillId="0" borderId="16" xfId="0" applyFont="1" applyBorder="1" applyAlignment="1">
      <alignment/>
    </xf>
    <xf numFmtId="165" fontId="45" fillId="35" borderId="16" xfId="0" applyNumberFormat="1" applyFont="1" applyFill="1" applyBorder="1" applyAlignment="1">
      <alignment/>
    </xf>
    <xf numFmtId="165" fontId="45" fillId="0" borderId="16" xfId="0" applyNumberFormat="1" applyFont="1" applyFill="1" applyBorder="1" applyAlignment="1">
      <alignment/>
    </xf>
    <xf numFmtId="0" fontId="45" fillId="0" borderId="17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18" xfId="0" applyFont="1" applyBorder="1" applyAlignment="1">
      <alignment/>
    </xf>
    <xf numFmtId="165" fontId="0" fillId="0" borderId="13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0" fillId="0" borderId="15" xfId="0" applyFill="1" applyBorder="1" applyAlignment="1">
      <alignment/>
    </xf>
    <xf numFmtId="14" fontId="25" fillId="0" borderId="0" xfId="66" applyNumberFormat="1" applyFont="1">
      <alignment/>
      <protection/>
    </xf>
    <xf numFmtId="1" fontId="0" fillId="34" borderId="16" xfId="0" applyNumberFormat="1" applyFill="1" applyBorder="1" applyAlignment="1">
      <alignment/>
    </xf>
    <xf numFmtId="1" fontId="0" fillId="34" borderId="18" xfId="0" applyNumberFormat="1" applyFill="1" applyBorder="1" applyAlignment="1">
      <alignment/>
    </xf>
    <xf numFmtId="165" fontId="0" fillId="14" borderId="23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8" xfId="0" applyNumberFormat="1" applyBorder="1" applyAlignment="1">
      <alignment horizontal="right"/>
    </xf>
    <xf numFmtId="165" fontId="45" fillId="33" borderId="14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14" fontId="48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" fontId="47" fillId="0" borderId="22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wrapText="1"/>
    </xf>
    <xf numFmtId="14" fontId="45" fillId="0" borderId="13" xfId="0" applyNumberFormat="1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/>
    </xf>
    <xf numFmtId="165" fontId="45" fillId="0" borderId="12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2" fontId="45" fillId="0" borderId="14" xfId="0" applyNumberFormat="1" applyFont="1" applyBorder="1" applyAlignment="1">
      <alignment horizontal="center"/>
    </xf>
    <xf numFmtId="2" fontId="45" fillId="0" borderId="19" xfId="0" applyNumberFormat="1" applyFont="1" applyBorder="1" applyAlignment="1">
      <alignment horizontal="center"/>
    </xf>
  </cellXfs>
  <cellStyles count="65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[0]" xfId="45"/>
    <cellStyle name="Curren - Style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- Style3" xfId="60"/>
    <cellStyle name="Normal 10" xfId="61"/>
    <cellStyle name="Normal 11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Percent 2" xfId="74"/>
    <cellStyle name="Style 1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1.00390625" style="0" customWidth="1"/>
    <col min="6" max="6" width="11.421875" style="0" customWidth="1"/>
    <col min="7" max="8" width="11.8515625" style="0" customWidth="1"/>
    <col min="9" max="9" width="5.140625" style="0" customWidth="1"/>
    <col min="10" max="10" width="14.140625" style="0" customWidth="1"/>
    <col min="11" max="11" width="9.7109375" style="0" bestFit="1" customWidth="1"/>
    <col min="12" max="12" width="11.421875" style="0" customWidth="1"/>
    <col min="13" max="13" width="10.7109375" style="0" bestFit="1" customWidth="1"/>
    <col min="14" max="14" width="10.7109375" style="0" customWidth="1"/>
    <col min="15" max="16" width="10.7109375" style="0" bestFit="1" customWidth="1"/>
    <col min="17" max="19" width="10.7109375" style="0" customWidth="1"/>
    <col min="20" max="21" width="10.7109375" style="0" bestFit="1" customWidth="1"/>
    <col min="22" max="22" width="10.7109375" style="0" customWidth="1"/>
    <col min="23" max="23" width="12.8515625" style="0" customWidth="1"/>
    <col min="24" max="24" width="13.28125" style="0" customWidth="1"/>
    <col min="25" max="25" width="12.28125" style="0" customWidth="1"/>
    <col min="26" max="26" width="11.140625" style="0" customWidth="1"/>
    <col min="27" max="27" width="12.00390625" style="0" customWidth="1"/>
    <col min="28" max="28" width="12.7109375" style="0" customWidth="1"/>
    <col min="29" max="29" width="16.00390625" style="0" customWidth="1"/>
    <col min="30" max="30" width="13.140625" style="0" customWidth="1"/>
    <col min="31" max="31" width="16.00390625" style="0" customWidth="1"/>
    <col min="32" max="32" width="12.140625" style="0" customWidth="1"/>
    <col min="33" max="33" width="14.7109375" style="0" customWidth="1"/>
    <col min="34" max="35" width="13.57421875" style="0" customWidth="1"/>
    <col min="36" max="36" width="12.140625" style="0" customWidth="1"/>
    <col min="37" max="37" width="10.7109375" style="0" bestFit="1" customWidth="1"/>
    <col min="38" max="38" width="10.7109375" style="0" customWidth="1"/>
    <col min="39" max="39" width="10.7109375" style="0" bestFit="1" customWidth="1"/>
    <col min="40" max="40" width="10.7109375" style="0" customWidth="1"/>
    <col min="41" max="43" width="11.8515625" style="0" customWidth="1"/>
    <col min="44" max="44" width="11.57421875" style="0" customWidth="1"/>
    <col min="45" max="45" width="11.8515625" style="0" customWidth="1"/>
  </cols>
  <sheetData>
    <row r="1" ht="18.75">
      <c r="A1" s="176" t="s">
        <v>56</v>
      </c>
    </row>
    <row r="2" ht="7.5" customHeight="1"/>
    <row r="3" spans="1:3" ht="15">
      <c r="A3" t="s">
        <v>51</v>
      </c>
      <c r="C3" s="174">
        <v>41244</v>
      </c>
    </row>
    <row r="4" ht="6" customHeight="1"/>
    <row r="5" spans="2:45" ht="18.75">
      <c r="B5" s="193" t="s">
        <v>41</v>
      </c>
      <c r="C5" s="194"/>
      <c r="D5" s="194"/>
      <c r="E5" s="194"/>
      <c r="F5" s="194"/>
      <c r="G5" s="194"/>
      <c r="H5" s="195"/>
      <c r="K5" s="193" t="s">
        <v>42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5"/>
    </row>
    <row r="6" ht="7.5" customHeight="1"/>
    <row r="7" spans="1:45" ht="15">
      <c r="A7" s="104"/>
      <c r="B7" s="196" t="s">
        <v>37</v>
      </c>
      <c r="C7" s="197"/>
      <c r="D7" s="197"/>
      <c r="E7" s="197"/>
      <c r="F7" s="197"/>
      <c r="G7" s="197"/>
      <c r="H7" s="198"/>
      <c r="I7" s="144"/>
      <c r="K7" s="196" t="s">
        <v>52</v>
      </c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8"/>
    </row>
    <row r="8" spans="1:45" s="37" customFormat="1" ht="15">
      <c r="A8" s="177"/>
      <c r="B8" s="87" t="s">
        <v>0</v>
      </c>
      <c r="C8" s="91" t="s">
        <v>0</v>
      </c>
      <c r="D8" s="86" t="s">
        <v>0</v>
      </c>
      <c r="E8" s="91" t="s">
        <v>0</v>
      </c>
      <c r="F8" s="88" t="s">
        <v>0</v>
      </c>
      <c r="G8" s="88" t="s">
        <v>0</v>
      </c>
      <c r="H8" s="91" t="s">
        <v>0</v>
      </c>
      <c r="I8" s="81"/>
      <c r="K8" s="86" t="s">
        <v>1</v>
      </c>
      <c r="L8" s="86" t="s">
        <v>1</v>
      </c>
      <c r="M8" s="91" t="s">
        <v>1</v>
      </c>
      <c r="N8" s="87" t="s">
        <v>1</v>
      </c>
      <c r="O8" s="91" t="s">
        <v>2</v>
      </c>
      <c r="P8" s="87" t="s">
        <v>2</v>
      </c>
      <c r="Q8" s="91" t="s">
        <v>2</v>
      </c>
      <c r="R8" s="91" t="s">
        <v>2</v>
      </c>
      <c r="S8" s="87" t="s">
        <v>2</v>
      </c>
      <c r="T8" s="91" t="s">
        <v>3</v>
      </c>
      <c r="U8" s="87" t="s">
        <v>3</v>
      </c>
      <c r="V8" s="91" t="s">
        <v>3</v>
      </c>
      <c r="W8" s="87" t="s">
        <v>4</v>
      </c>
      <c r="X8" s="91" t="s">
        <v>5</v>
      </c>
      <c r="Y8" s="87" t="s">
        <v>6</v>
      </c>
      <c r="Z8" s="91" t="s">
        <v>6</v>
      </c>
      <c r="AA8" s="87" t="s">
        <v>7</v>
      </c>
      <c r="AB8" s="91" t="s">
        <v>7</v>
      </c>
      <c r="AC8" s="91" t="s">
        <v>7</v>
      </c>
      <c r="AD8" s="87" t="s">
        <v>7</v>
      </c>
      <c r="AE8" s="91" t="s">
        <v>8</v>
      </c>
      <c r="AF8" s="87" t="s">
        <v>8</v>
      </c>
      <c r="AG8" s="91" t="s">
        <v>8</v>
      </c>
      <c r="AH8" s="87" t="s">
        <v>9</v>
      </c>
      <c r="AI8" s="91" t="s">
        <v>9</v>
      </c>
      <c r="AJ8" s="91" t="s">
        <v>9</v>
      </c>
      <c r="AK8" s="91" t="s">
        <v>9</v>
      </c>
      <c r="AL8" s="87" t="s">
        <v>9</v>
      </c>
      <c r="AM8" s="91" t="s">
        <v>10</v>
      </c>
      <c r="AN8" s="91" t="s">
        <v>10</v>
      </c>
      <c r="AO8" s="100" t="s">
        <v>25</v>
      </c>
      <c r="AP8" s="91" t="s">
        <v>25</v>
      </c>
      <c r="AQ8" s="87" t="s">
        <v>25</v>
      </c>
      <c r="AR8" s="91" t="s">
        <v>26</v>
      </c>
      <c r="AS8" s="88" t="s">
        <v>26</v>
      </c>
    </row>
    <row r="9" spans="1:45" ht="15">
      <c r="A9" s="92"/>
      <c r="B9" s="101">
        <v>40862</v>
      </c>
      <c r="C9" s="96">
        <v>41379</v>
      </c>
      <c r="D9" s="95">
        <v>42109</v>
      </c>
      <c r="E9" s="96">
        <v>43084</v>
      </c>
      <c r="F9" s="97">
        <v>43539</v>
      </c>
      <c r="G9" s="97">
        <v>44331</v>
      </c>
      <c r="H9" s="183">
        <v>45031</v>
      </c>
      <c r="I9" s="98"/>
      <c r="K9" s="95">
        <v>42315</v>
      </c>
      <c r="L9" s="95">
        <v>42592</v>
      </c>
      <c r="M9" s="96">
        <v>42689</v>
      </c>
      <c r="N9" s="101">
        <v>43025</v>
      </c>
      <c r="O9" s="96">
        <v>41713</v>
      </c>
      <c r="P9" s="101">
        <v>42444</v>
      </c>
      <c r="Q9" s="96">
        <v>42628</v>
      </c>
      <c r="R9" s="96">
        <v>43770</v>
      </c>
      <c r="S9" s="101">
        <v>44005</v>
      </c>
      <c r="T9" s="96">
        <v>41409</v>
      </c>
      <c r="U9" s="101">
        <v>42655</v>
      </c>
      <c r="V9" s="96">
        <v>43872</v>
      </c>
      <c r="W9" s="101">
        <v>41927</v>
      </c>
      <c r="X9" s="96">
        <v>41593</v>
      </c>
      <c r="Y9" s="101">
        <v>41774</v>
      </c>
      <c r="Z9" s="96">
        <v>42838</v>
      </c>
      <c r="AA9" s="101">
        <v>41362</v>
      </c>
      <c r="AB9" s="96">
        <v>42184</v>
      </c>
      <c r="AC9" s="96">
        <v>43006</v>
      </c>
      <c r="AD9" s="101">
        <v>43454</v>
      </c>
      <c r="AE9" s="96">
        <v>42781</v>
      </c>
      <c r="AF9" s="101">
        <v>43781</v>
      </c>
      <c r="AG9" s="96">
        <v>43992</v>
      </c>
      <c r="AH9" s="101">
        <v>41355</v>
      </c>
      <c r="AI9" s="96">
        <v>42170</v>
      </c>
      <c r="AJ9" s="96">
        <v>42170</v>
      </c>
      <c r="AK9" s="96">
        <v>42451</v>
      </c>
      <c r="AL9" s="101">
        <v>43763</v>
      </c>
      <c r="AM9" s="96">
        <v>41967</v>
      </c>
      <c r="AN9" s="96">
        <v>42927</v>
      </c>
      <c r="AO9" s="102">
        <v>41750</v>
      </c>
      <c r="AP9" s="96">
        <v>42073</v>
      </c>
      <c r="AQ9" s="101">
        <v>42433</v>
      </c>
      <c r="AR9" s="96">
        <v>42079</v>
      </c>
      <c r="AS9" s="96">
        <v>42810</v>
      </c>
    </row>
    <row r="10" spans="1:45" ht="15">
      <c r="A10" s="1">
        <v>41214</v>
      </c>
      <c r="B10" s="89"/>
      <c r="C10" s="89">
        <v>2.489</v>
      </c>
      <c r="D10" s="89">
        <v>2.48</v>
      </c>
      <c r="E10" s="89">
        <v>2.851</v>
      </c>
      <c r="F10" s="89">
        <v>3.032</v>
      </c>
      <c r="G10" s="89">
        <v>3.316</v>
      </c>
      <c r="H10" s="93">
        <v>3.491</v>
      </c>
      <c r="I10" s="147"/>
      <c r="J10" s="149">
        <f aca="true" t="shared" si="0" ref="J10:J31">A10</f>
        <v>41214</v>
      </c>
      <c r="K10" s="89">
        <v>4.214</v>
      </c>
      <c r="L10" s="89">
        <v>4.341</v>
      </c>
      <c r="M10" s="89">
        <v>4.414</v>
      </c>
      <c r="N10" s="89">
        <v>4.617</v>
      </c>
      <c r="O10" s="89">
        <v>3.875</v>
      </c>
      <c r="P10" s="89">
        <v>4.368</v>
      </c>
      <c r="Q10" s="89">
        <v>4.571</v>
      </c>
      <c r="R10" s="93">
        <v>5.019</v>
      </c>
      <c r="S10" s="83">
        <v>5.052</v>
      </c>
      <c r="T10" s="93"/>
      <c r="U10" s="89">
        <v>4.615</v>
      </c>
      <c r="V10" s="89">
        <v>5.368</v>
      </c>
      <c r="W10" s="89">
        <v>4.123</v>
      </c>
      <c r="X10" s="89"/>
      <c r="Y10" s="89">
        <v>4.201</v>
      </c>
      <c r="Z10" s="89">
        <v>5.047</v>
      </c>
      <c r="AA10" s="89">
        <v>4.385</v>
      </c>
      <c r="AB10" s="89">
        <v>4.695</v>
      </c>
      <c r="AC10" s="93">
        <v>5.149</v>
      </c>
      <c r="AD10" s="83"/>
      <c r="AE10" s="89">
        <v>4.149</v>
      </c>
      <c r="AF10" s="89">
        <v>4.769</v>
      </c>
      <c r="AG10" s="89">
        <v>4.848</v>
      </c>
      <c r="AH10" s="89">
        <v>4.1370000000000005</v>
      </c>
      <c r="AI10" s="93">
        <v>4.623</v>
      </c>
      <c r="AJ10" s="93">
        <v>4.698</v>
      </c>
      <c r="AK10" s="89">
        <v>4.573</v>
      </c>
      <c r="AL10" s="89">
        <v>5.03</v>
      </c>
      <c r="AM10" s="93">
        <v>3.966</v>
      </c>
      <c r="AN10" s="89">
        <v>4.777</v>
      </c>
      <c r="AO10" s="89">
        <v>3.692</v>
      </c>
      <c r="AP10" s="89">
        <v>3.884</v>
      </c>
      <c r="AQ10" s="89">
        <v>4.112</v>
      </c>
      <c r="AR10" s="89">
        <v>4.085</v>
      </c>
      <c r="AS10" s="93">
        <v>4.624</v>
      </c>
    </row>
    <row r="11" spans="1:45" ht="15">
      <c r="A11" s="1">
        <v>41215</v>
      </c>
      <c r="B11" s="89"/>
      <c r="C11" s="89">
        <v>2.508</v>
      </c>
      <c r="D11" s="89">
        <v>2.505</v>
      </c>
      <c r="E11" s="89">
        <v>2.877</v>
      </c>
      <c r="F11" s="89">
        <v>3.062</v>
      </c>
      <c r="G11" s="89">
        <v>3.343</v>
      </c>
      <c r="H11" s="93">
        <v>3.536</v>
      </c>
      <c r="I11" s="147"/>
      <c r="J11" s="149">
        <f t="shared" si="0"/>
        <v>41215</v>
      </c>
      <c r="K11" s="89">
        <v>4.227</v>
      </c>
      <c r="L11" s="89">
        <v>4.364</v>
      </c>
      <c r="M11" s="89">
        <v>4.475</v>
      </c>
      <c r="N11" s="89">
        <v>4.635</v>
      </c>
      <c r="O11" s="89">
        <v>3.88</v>
      </c>
      <c r="P11" s="89">
        <v>4.379</v>
      </c>
      <c r="Q11" s="89">
        <v>4.586</v>
      </c>
      <c r="R11" s="93">
        <v>5.024</v>
      </c>
      <c r="S11" s="83">
        <v>5.066</v>
      </c>
      <c r="T11" s="93"/>
      <c r="U11" s="89">
        <v>4.63</v>
      </c>
      <c r="V11" s="89">
        <v>5.383</v>
      </c>
      <c r="W11" s="89">
        <v>4.133</v>
      </c>
      <c r="X11" s="89"/>
      <c r="Y11" s="89">
        <v>4.208</v>
      </c>
      <c r="Z11" s="89">
        <v>5.071</v>
      </c>
      <c r="AA11" s="89">
        <v>4.257</v>
      </c>
      <c r="AB11" s="89">
        <v>4.707</v>
      </c>
      <c r="AC11" s="93">
        <v>5.165</v>
      </c>
      <c r="AD11" s="83"/>
      <c r="AE11" s="89">
        <v>4.164</v>
      </c>
      <c r="AF11" s="89">
        <v>4.787</v>
      </c>
      <c r="AG11" s="89">
        <v>4.8629999999999995</v>
      </c>
      <c r="AH11" s="89">
        <v>4.14</v>
      </c>
      <c r="AI11" s="93">
        <v>4.636</v>
      </c>
      <c r="AJ11" s="93">
        <v>4.71</v>
      </c>
      <c r="AK11" s="89">
        <v>4.586</v>
      </c>
      <c r="AL11" s="89">
        <v>5.329</v>
      </c>
      <c r="AM11" s="93">
        <v>3.969</v>
      </c>
      <c r="AN11" s="89">
        <v>4.785</v>
      </c>
      <c r="AO11" s="89">
        <v>3.691</v>
      </c>
      <c r="AP11" s="89">
        <v>3.892</v>
      </c>
      <c r="AQ11" s="89">
        <v>4.126</v>
      </c>
      <c r="AR11" s="89">
        <v>4.115</v>
      </c>
      <c r="AS11" s="93">
        <v>4.668</v>
      </c>
    </row>
    <row r="12" spans="1:45" ht="15">
      <c r="A12" s="1">
        <v>41218</v>
      </c>
      <c r="B12" s="89"/>
      <c r="C12" s="89">
        <v>2.519</v>
      </c>
      <c r="D12" s="89">
        <v>2.523</v>
      </c>
      <c r="E12" s="89">
        <v>2.892</v>
      </c>
      <c r="F12" s="89">
        <v>3.073</v>
      </c>
      <c r="G12" s="89">
        <v>3.354</v>
      </c>
      <c r="H12" s="93">
        <v>3.54</v>
      </c>
      <c r="I12" s="147"/>
      <c r="J12" s="149">
        <f t="shared" si="0"/>
        <v>41218</v>
      </c>
      <c r="K12" s="89">
        <v>4.205</v>
      </c>
      <c r="L12" s="89">
        <v>4.34</v>
      </c>
      <c r="M12" s="89">
        <v>4.413</v>
      </c>
      <c r="N12" s="89">
        <v>4.618</v>
      </c>
      <c r="O12" s="89">
        <v>3.865</v>
      </c>
      <c r="P12" s="89">
        <v>4.384</v>
      </c>
      <c r="Q12" s="89">
        <v>4.566</v>
      </c>
      <c r="R12" s="93">
        <v>5</v>
      </c>
      <c r="S12" s="83">
        <v>5.041</v>
      </c>
      <c r="T12" s="93"/>
      <c r="U12" s="89">
        <v>4.614</v>
      </c>
      <c r="V12" s="89">
        <v>5.358</v>
      </c>
      <c r="W12" s="89">
        <v>4.107</v>
      </c>
      <c r="X12" s="89">
        <v>4.788</v>
      </c>
      <c r="Y12" s="89">
        <v>4.205</v>
      </c>
      <c r="Z12" s="89">
        <v>5.035</v>
      </c>
      <c r="AA12" s="89">
        <v>4.349</v>
      </c>
      <c r="AB12" s="89">
        <v>4.694</v>
      </c>
      <c r="AC12" s="93">
        <v>5.116</v>
      </c>
      <c r="AD12" s="83"/>
      <c r="AE12" s="89">
        <v>4.142</v>
      </c>
      <c r="AF12" s="89">
        <v>4.765</v>
      </c>
      <c r="AG12" s="89">
        <v>4.837</v>
      </c>
      <c r="AH12" s="89">
        <v>4.138</v>
      </c>
      <c r="AI12" s="93">
        <v>4.619</v>
      </c>
      <c r="AJ12" s="93">
        <v>4.688</v>
      </c>
      <c r="AK12" s="89">
        <v>4.569</v>
      </c>
      <c r="AL12" s="89">
        <v>5.281</v>
      </c>
      <c r="AM12" s="93">
        <v>3.95</v>
      </c>
      <c r="AN12" s="89">
        <v>4.767</v>
      </c>
      <c r="AO12" s="89">
        <v>3.681</v>
      </c>
      <c r="AP12" s="89">
        <v>3.878</v>
      </c>
      <c r="AQ12" s="89">
        <v>4.106</v>
      </c>
      <c r="AR12" s="89">
        <v>4.085</v>
      </c>
      <c r="AS12" s="93">
        <v>4.645</v>
      </c>
    </row>
    <row r="13" spans="1:45" ht="15">
      <c r="A13" s="1">
        <v>41219</v>
      </c>
      <c r="B13" s="89"/>
      <c r="C13" s="89">
        <v>2.493</v>
      </c>
      <c r="D13" s="89">
        <v>2.525</v>
      </c>
      <c r="E13" s="89">
        <v>2.883</v>
      </c>
      <c r="F13" s="89">
        <v>3.065</v>
      </c>
      <c r="G13" s="89">
        <v>3.343</v>
      </c>
      <c r="H13" s="93">
        <v>3.5220000000000002</v>
      </c>
      <c r="I13" s="147"/>
      <c r="J13" s="149">
        <f t="shared" si="0"/>
        <v>41219</v>
      </c>
      <c r="K13" s="89">
        <v>4.256</v>
      </c>
      <c r="L13" s="89">
        <v>4.411</v>
      </c>
      <c r="M13" s="89">
        <v>4.493</v>
      </c>
      <c r="N13" s="89">
        <v>4.7</v>
      </c>
      <c r="O13" s="89">
        <v>3.916</v>
      </c>
      <c r="P13" s="89">
        <v>4.41</v>
      </c>
      <c r="Q13" s="89">
        <v>4.649</v>
      </c>
      <c r="R13" s="93">
        <v>5.061</v>
      </c>
      <c r="S13" s="83">
        <v>5.101</v>
      </c>
      <c r="T13" s="93"/>
      <c r="U13" s="89">
        <v>4.699</v>
      </c>
      <c r="V13" s="89">
        <v>5.429</v>
      </c>
      <c r="W13" s="89">
        <v>4.185</v>
      </c>
      <c r="X13" s="89">
        <v>4.789</v>
      </c>
      <c r="Y13" s="89">
        <v>4.229</v>
      </c>
      <c r="Z13" s="89">
        <v>5.128</v>
      </c>
      <c r="AA13" s="89">
        <v>4.391</v>
      </c>
      <c r="AB13" s="89">
        <v>4.734</v>
      </c>
      <c r="AC13" s="93">
        <v>5.195</v>
      </c>
      <c r="AD13" s="83"/>
      <c r="AE13" s="89">
        <v>4.225</v>
      </c>
      <c r="AF13" s="89">
        <v>4.83</v>
      </c>
      <c r="AG13" s="89">
        <v>4.905</v>
      </c>
      <c r="AH13" s="89">
        <v>4.147</v>
      </c>
      <c r="AI13" s="93">
        <v>4.699</v>
      </c>
      <c r="AJ13" s="93">
        <v>4.784</v>
      </c>
      <c r="AK13" s="89">
        <v>4.646</v>
      </c>
      <c r="AL13" s="89">
        <v>5.365</v>
      </c>
      <c r="AM13" s="93">
        <v>4.031</v>
      </c>
      <c r="AN13" s="89">
        <v>4.851</v>
      </c>
      <c r="AO13" s="89">
        <v>3.7359999999999998</v>
      </c>
      <c r="AP13" s="89">
        <v>3.961</v>
      </c>
      <c r="AQ13" s="89">
        <v>4.193</v>
      </c>
      <c r="AR13" s="89">
        <v>4.182</v>
      </c>
      <c r="AS13" s="93">
        <v>4.729</v>
      </c>
    </row>
    <row r="14" spans="1:45" ht="15">
      <c r="A14" s="1">
        <v>41220</v>
      </c>
      <c r="B14" s="89"/>
      <c r="C14" s="89">
        <v>2.511</v>
      </c>
      <c r="D14" s="89">
        <v>2.545</v>
      </c>
      <c r="E14" s="89">
        <v>2.899</v>
      </c>
      <c r="F14" s="89">
        <v>3.082</v>
      </c>
      <c r="G14" s="89">
        <v>3.374</v>
      </c>
      <c r="H14" s="93">
        <v>3.548</v>
      </c>
      <c r="I14" s="147"/>
      <c r="J14" s="149">
        <f t="shared" si="0"/>
        <v>41220</v>
      </c>
      <c r="K14" s="89">
        <v>4.159</v>
      </c>
      <c r="L14" s="89">
        <v>4.32</v>
      </c>
      <c r="M14" s="89">
        <v>4.407</v>
      </c>
      <c r="N14" s="89">
        <v>4.607</v>
      </c>
      <c r="O14" s="89">
        <v>3.825</v>
      </c>
      <c r="P14" s="89">
        <v>4.312</v>
      </c>
      <c r="Q14" s="89">
        <v>4.558</v>
      </c>
      <c r="R14" s="93">
        <v>4.979</v>
      </c>
      <c r="S14" s="83">
        <v>5.022</v>
      </c>
      <c r="T14" s="93"/>
      <c r="U14" s="89">
        <v>4.609</v>
      </c>
      <c r="V14" s="89">
        <v>5.348</v>
      </c>
      <c r="W14" s="89">
        <v>4.096</v>
      </c>
      <c r="X14" s="89">
        <v>4.792</v>
      </c>
      <c r="Y14" s="89">
        <v>4.195</v>
      </c>
      <c r="Z14" s="89">
        <v>5.009</v>
      </c>
      <c r="AA14" s="89">
        <v>4.342</v>
      </c>
      <c r="AB14" s="89">
        <v>4.628</v>
      </c>
      <c r="AC14" s="93">
        <v>5.079</v>
      </c>
      <c r="AD14" s="83"/>
      <c r="AE14" s="89">
        <v>4.131</v>
      </c>
      <c r="AF14" s="89">
        <v>4.75</v>
      </c>
      <c r="AG14" s="89">
        <v>4.824</v>
      </c>
      <c r="AH14" s="89">
        <v>4.131</v>
      </c>
      <c r="AI14" s="93">
        <v>4.614</v>
      </c>
      <c r="AJ14" s="93">
        <v>4.696</v>
      </c>
      <c r="AK14" s="89">
        <v>4.558</v>
      </c>
      <c r="AL14" s="89">
        <v>5.291</v>
      </c>
      <c r="AM14" s="93">
        <v>3.939</v>
      </c>
      <c r="AN14" s="89">
        <v>4.759</v>
      </c>
      <c r="AO14" s="89">
        <v>3.676</v>
      </c>
      <c r="AP14" s="89">
        <v>3.864</v>
      </c>
      <c r="AQ14" s="89">
        <v>4.095</v>
      </c>
      <c r="AR14" s="89">
        <v>4.086</v>
      </c>
      <c r="AS14" s="93">
        <v>4.63</v>
      </c>
    </row>
    <row r="15" spans="1:45" ht="15">
      <c r="A15" s="1">
        <v>41221</v>
      </c>
      <c r="B15" s="89"/>
      <c r="C15" s="89">
        <v>2.5</v>
      </c>
      <c r="D15" s="89">
        <v>2.52</v>
      </c>
      <c r="E15" s="89">
        <v>2.877</v>
      </c>
      <c r="F15" s="89">
        <v>3.056</v>
      </c>
      <c r="G15" s="89">
        <v>3.334</v>
      </c>
      <c r="H15" s="93">
        <v>3.52</v>
      </c>
      <c r="I15" s="147"/>
      <c r="J15" s="149">
        <f t="shared" si="0"/>
        <v>41221</v>
      </c>
      <c r="K15" s="89">
        <v>4.083</v>
      </c>
      <c r="L15" s="89">
        <v>4.239</v>
      </c>
      <c r="M15" s="89">
        <v>4.328</v>
      </c>
      <c r="N15" s="89">
        <v>4.517</v>
      </c>
      <c r="O15" s="89">
        <v>3.75</v>
      </c>
      <c r="P15" s="89">
        <v>4.202</v>
      </c>
      <c r="Q15" s="89">
        <v>4.453</v>
      </c>
      <c r="R15" s="93">
        <v>4.858</v>
      </c>
      <c r="S15" s="83">
        <v>4.897</v>
      </c>
      <c r="T15" s="93"/>
      <c r="U15" s="89">
        <v>4.513</v>
      </c>
      <c r="V15" s="89">
        <v>5.258</v>
      </c>
      <c r="W15" s="89">
        <v>4.031</v>
      </c>
      <c r="X15" s="89">
        <v>4.754</v>
      </c>
      <c r="Y15" s="89">
        <v>4.134</v>
      </c>
      <c r="Z15" s="89">
        <v>4.925</v>
      </c>
      <c r="AA15" s="89">
        <v>4.179</v>
      </c>
      <c r="AB15" s="89">
        <v>4.54</v>
      </c>
      <c r="AC15" s="93">
        <v>5.019</v>
      </c>
      <c r="AD15" s="83"/>
      <c r="AE15" s="89">
        <v>4.054</v>
      </c>
      <c r="AF15" s="89">
        <v>4.66</v>
      </c>
      <c r="AG15" s="89">
        <v>4.729</v>
      </c>
      <c r="AH15" s="89">
        <v>4.061</v>
      </c>
      <c r="AI15" s="93">
        <v>4.537</v>
      </c>
      <c r="AJ15" s="93">
        <v>4.625</v>
      </c>
      <c r="AK15" s="89">
        <v>4.481</v>
      </c>
      <c r="AL15" s="89">
        <v>5.208</v>
      </c>
      <c r="AM15" s="93">
        <v>3.8120000000000003</v>
      </c>
      <c r="AN15" s="89">
        <v>4.569</v>
      </c>
      <c r="AO15" s="89">
        <v>3.609</v>
      </c>
      <c r="AP15" s="89">
        <v>3.797</v>
      </c>
      <c r="AQ15" s="89">
        <v>4.016</v>
      </c>
      <c r="AR15" s="89">
        <v>3.98</v>
      </c>
      <c r="AS15" s="93">
        <v>4.547</v>
      </c>
    </row>
    <row r="16" spans="1:45" ht="15">
      <c r="A16" s="1">
        <v>41222</v>
      </c>
      <c r="B16" s="89"/>
      <c r="C16" s="89">
        <v>2.518</v>
      </c>
      <c r="D16" s="89">
        <v>2.502</v>
      </c>
      <c r="E16" s="89">
        <v>2.851</v>
      </c>
      <c r="F16" s="89">
        <v>3.025</v>
      </c>
      <c r="G16" s="89">
        <v>3.302</v>
      </c>
      <c r="H16" s="93">
        <v>3.488</v>
      </c>
      <c r="I16" s="147"/>
      <c r="J16" s="149">
        <f t="shared" si="0"/>
        <v>41222</v>
      </c>
      <c r="K16" s="89">
        <v>4.075</v>
      </c>
      <c r="L16" s="89">
        <v>4.2780000000000005</v>
      </c>
      <c r="M16" s="89">
        <v>4.407</v>
      </c>
      <c r="N16" s="89">
        <v>4.548</v>
      </c>
      <c r="O16" s="89">
        <v>3.798</v>
      </c>
      <c r="P16" s="89">
        <v>4.224</v>
      </c>
      <c r="Q16" s="89">
        <v>4.486</v>
      </c>
      <c r="R16" s="93">
        <v>4.902</v>
      </c>
      <c r="S16" s="83">
        <v>4.945</v>
      </c>
      <c r="T16" s="93"/>
      <c r="U16" s="89">
        <v>4.545</v>
      </c>
      <c r="V16" s="89">
        <v>5.302</v>
      </c>
      <c r="W16" s="89">
        <v>4.049</v>
      </c>
      <c r="X16" s="89"/>
      <c r="Y16" s="89">
        <v>4.142</v>
      </c>
      <c r="Z16" s="89">
        <v>4.957</v>
      </c>
      <c r="AA16" s="89">
        <v>4.135</v>
      </c>
      <c r="AB16" s="89">
        <v>4.555</v>
      </c>
      <c r="AC16" s="93">
        <v>5.057</v>
      </c>
      <c r="AD16" s="83"/>
      <c r="AE16" s="89">
        <v>4.086</v>
      </c>
      <c r="AF16" s="89">
        <v>4.708</v>
      </c>
      <c r="AG16" s="89">
        <v>4.777</v>
      </c>
      <c r="AH16" s="89">
        <v>4.077</v>
      </c>
      <c r="AI16" s="93">
        <v>4.559</v>
      </c>
      <c r="AJ16" s="93">
        <v>4.647</v>
      </c>
      <c r="AK16" s="89">
        <v>4.508</v>
      </c>
      <c r="AL16" s="89">
        <v>5.261</v>
      </c>
      <c r="AM16" s="93">
        <v>3.838</v>
      </c>
      <c r="AN16" s="89">
        <v>4.578</v>
      </c>
      <c r="AO16" s="89">
        <v>3.6189999999999998</v>
      </c>
      <c r="AP16" s="89">
        <v>3.816</v>
      </c>
      <c r="AQ16" s="89">
        <v>4.044</v>
      </c>
      <c r="AR16" s="89">
        <v>4.005</v>
      </c>
      <c r="AS16" s="93">
        <v>4.553</v>
      </c>
    </row>
    <row r="17" spans="1:45" ht="15">
      <c r="A17" s="1">
        <v>41225</v>
      </c>
      <c r="B17" s="89"/>
      <c r="C17" s="89">
        <v>2.526</v>
      </c>
      <c r="D17" s="89">
        <v>2.491</v>
      </c>
      <c r="E17" s="89">
        <v>2.844</v>
      </c>
      <c r="F17" s="89">
        <v>3.018</v>
      </c>
      <c r="G17" s="89">
        <v>3.295</v>
      </c>
      <c r="H17" s="93">
        <v>3.462</v>
      </c>
      <c r="I17" s="147"/>
      <c r="J17" s="149">
        <f t="shared" si="0"/>
        <v>41225</v>
      </c>
      <c r="K17" s="89">
        <v>4.068</v>
      </c>
      <c r="L17" s="89">
        <v>4.241</v>
      </c>
      <c r="M17" s="89">
        <v>4.375</v>
      </c>
      <c r="N17" s="89">
        <v>4.499</v>
      </c>
      <c r="O17" s="89">
        <v>3.75</v>
      </c>
      <c r="P17" s="89">
        <v>4.288</v>
      </c>
      <c r="Q17" s="89">
        <v>4.429</v>
      </c>
      <c r="R17" s="93">
        <v>4.8629999999999995</v>
      </c>
      <c r="S17" s="83">
        <v>4.904</v>
      </c>
      <c r="T17" s="93"/>
      <c r="U17" s="89">
        <v>4.504</v>
      </c>
      <c r="V17" s="89">
        <v>5.2379999999999995</v>
      </c>
      <c r="W17" s="89">
        <v>4.025</v>
      </c>
      <c r="X17" s="89">
        <v>4.731</v>
      </c>
      <c r="Y17" s="89">
        <v>4.156</v>
      </c>
      <c r="Z17" s="89">
        <v>4.916</v>
      </c>
      <c r="AA17" s="89">
        <v>4.051</v>
      </c>
      <c r="AB17" s="89">
        <v>4.53</v>
      </c>
      <c r="AC17" s="93">
        <v>4.987</v>
      </c>
      <c r="AD17" s="83"/>
      <c r="AE17" s="89">
        <v>4.079</v>
      </c>
      <c r="AF17" s="89">
        <v>4.692</v>
      </c>
      <c r="AG17" s="89">
        <v>4.7620000000000005</v>
      </c>
      <c r="AH17" s="89">
        <v>4.108</v>
      </c>
      <c r="AI17" s="93">
        <v>4.513</v>
      </c>
      <c r="AJ17" s="93">
        <v>4.619</v>
      </c>
      <c r="AK17" s="89">
        <v>4.466</v>
      </c>
      <c r="AL17" s="89">
        <v>5.217</v>
      </c>
      <c r="AM17" s="93">
        <v>3.785</v>
      </c>
      <c r="AN17" s="89">
        <v>4.533</v>
      </c>
      <c r="AO17" s="89">
        <v>3.62</v>
      </c>
      <c r="AP17" s="89">
        <v>3.807</v>
      </c>
      <c r="AQ17" s="89">
        <v>4.029</v>
      </c>
      <c r="AR17" s="89">
        <v>3.995</v>
      </c>
      <c r="AS17" s="93">
        <v>4.582</v>
      </c>
    </row>
    <row r="18" spans="1:45" ht="15">
      <c r="A18" s="1">
        <v>41226</v>
      </c>
      <c r="B18" s="89"/>
      <c r="C18" s="89">
        <v>2.515</v>
      </c>
      <c r="D18" s="89">
        <v>2.483</v>
      </c>
      <c r="E18" s="89">
        <v>2.833</v>
      </c>
      <c r="F18" s="89">
        <v>3.005</v>
      </c>
      <c r="G18" s="89">
        <v>3.279</v>
      </c>
      <c r="H18" s="93">
        <v>3.464</v>
      </c>
      <c r="I18" s="147"/>
      <c r="J18" s="149">
        <f t="shared" si="0"/>
        <v>41226</v>
      </c>
      <c r="K18" s="89">
        <v>4.067</v>
      </c>
      <c r="L18" s="89">
        <v>4.231</v>
      </c>
      <c r="M18" s="89">
        <v>4.339</v>
      </c>
      <c r="N18" s="89">
        <v>4.4879999999999995</v>
      </c>
      <c r="O18" s="89">
        <v>3.75</v>
      </c>
      <c r="P18" s="89">
        <v>4.304</v>
      </c>
      <c r="Q18" s="89">
        <v>4.426</v>
      </c>
      <c r="R18" s="93">
        <v>4.855</v>
      </c>
      <c r="S18" s="83">
        <v>4.895</v>
      </c>
      <c r="T18" s="93"/>
      <c r="U18" s="89">
        <v>4.501</v>
      </c>
      <c r="V18" s="89">
        <v>5.236</v>
      </c>
      <c r="W18" s="89">
        <v>4.022</v>
      </c>
      <c r="X18" s="89">
        <v>4.732</v>
      </c>
      <c r="Y18" s="89">
        <v>4.141</v>
      </c>
      <c r="Z18" s="89">
        <v>4.912</v>
      </c>
      <c r="AA18" s="89">
        <v>4.031</v>
      </c>
      <c r="AB18" s="89">
        <v>4.531</v>
      </c>
      <c r="AC18" s="93">
        <v>4.992</v>
      </c>
      <c r="AD18" s="83"/>
      <c r="AE18" s="89">
        <v>4.075</v>
      </c>
      <c r="AF18" s="89">
        <v>4.684</v>
      </c>
      <c r="AG18" s="89">
        <v>4.755</v>
      </c>
      <c r="AH18" s="89">
        <v>4.106</v>
      </c>
      <c r="AI18" s="93">
        <v>4.489</v>
      </c>
      <c r="AJ18" s="93">
        <v>4.5969999999999995</v>
      </c>
      <c r="AK18" s="89">
        <v>4.43</v>
      </c>
      <c r="AL18" s="89">
        <v>5.212</v>
      </c>
      <c r="AM18" s="93">
        <v>3.792</v>
      </c>
      <c r="AN18" s="89">
        <v>4.524</v>
      </c>
      <c r="AO18" s="89">
        <v>3.613</v>
      </c>
      <c r="AP18" s="89">
        <v>3.805</v>
      </c>
      <c r="AQ18" s="89">
        <v>4.026</v>
      </c>
      <c r="AR18" s="89">
        <v>4.017</v>
      </c>
      <c r="AS18" s="93">
        <v>4.579</v>
      </c>
    </row>
    <row r="19" spans="1:45" ht="15">
      <c r="A19" s="1">
        <v>41227</v>
      </c>
      <c r="B19" s="89"/>
      <c r="C19" s="89">
        <v>2.498</v>
      </c>
      <c r="D19" s="89">
        <v>2.457</v>
      </c>
      <c r="E19" s="89">
        <v>2.8129999999999997</v>
      </c>
      <c r="F19" s="89">
        <v>2.981</v>
      </c>
      <c r="G19" s="89">
        <v>3.2640000000000002</v>
      </c>
      <c r="H19" s="93">
        <v>3.447</v>
      </c>
      <c r="I19" s="147"/>
      <c r="J19" s="149">
        <f t="shared" si="0"/>
        <v>41227</v>
      </c>
      <c r="K19" s="89">
        <v>4</v>
      </c>
      <c r="L19" s="89">
        <v>4.169</v>
      </c>
      <c r="M19" s="89">
        <v>4.253</v>
      </c>
      <c r="N19" s="89">
        <v>4.467</v>
      </c>
      <c r="O19" s="89">
        <v>3.655</v>
      </c>
      <c r="P19" s="89">
        <v>4.177</v>
      </c>
      <c r="Q19" s="89">
        <v>4.358</v>
      </c>
      <c r="R19" s="93">
        <v>4.795</v>
      </c>
      <c r="S19" s="83">
        <v>4.839</v>
      </c>
      <c r="T19" s="93"/>
      <c r="U19" s="89">
        <v>4.432</v>
      </c>
      <c r="V19" s="89">
        <v>5.172</v>
      </c>
      <c r="W19" s="89">
        <v>3.95</v>
      </c>
      <c r="X19" s="89">
        <v>4.695</v>
      </c>
      <c r="Y19" s="89">
        <v>4.086</v>
      </c>
      <c r="Z19" s="89">
        <v>4.848</v>
      </c>
      <c r="AA19" s="89">
        <v>4.004</v>
      </c>
      <c r="AB19" s="89">
        <v>4.462</v>
      </c>
      <c r="AC19" s="93">
        <v>4.918</v>
      </c>
      <c r="AD19" s="83"/>
      <c r="AE19" s="89">
        <v>4.01</v>
      </c>
      <c r="AF19" s="89">
        <v>4.629</v>
      </c>
      <c r="AG19" s="89">
        <v>4.701</v>
      </c>
      <c r="AH19" s="89">
        <v>4.091</v>
      </c>
      <c r="AI19" s="93">
        <v>4.429</v>
      </c>
      <c r="AJ19" s="93">
        <v>4.252</v>
      </c>
      <c r="AK19" s="89">
        <v>4.345</v>
      </c>
      <c r="AL19" s="89">
        <v>5.155</v>
      </c>
      <c r="AM19" s="93">
        <v>3.7</v>
      </c>
      <c r="AN19" s="89">
        <v>4.446</v>
      </c>
      <c r="AO19" s="89">
        <v>3.553</v>
      </c>
      <c r="AP19" s="89">
        <v>3.74</v>
      </c>
      <c r="AQ19" s="89">
        <v>3.96</v>
      </c>
      <c r="AR19" s="89">
        <v>3.94</v>
      </c>
      <c r="AS19" s="93">
        <v>4.505</v>
      </c>
    </row>
    <row r="20" spans="1:45" ht="15">
      <c r="A20" s="1">
        <v>41228</v>
      </c>
      <c r="B20" s="89"/>
      <c r="C20" s="89">
        <v>2.49</v>
      </c>
      <c r="D20" s="89">
        <v>2.443</v>
      </c>
      <c r="E20" s="89">
        <v>2.799</v>
      </c>
      <c r="F20" s="89">
        <v>2.963</v>
      </c>
      <c r="G20" s="89">
        <v>3.249</v>
      </c>
      <c r="H20" s="93">
        <v>3.432</v>
      </c>
      <c r="I20" s="147"/>
      <c r="J20" s="149">
        <f t="shared" si="0"/>
        <v>41228</v>
      </c>
      <c r="K20" s="89">
        <v>4.011</v>
      </c>
      <c r="L20" s="89">
        <v>4.18</v>
      </c>
      <c r="M20" s="89">
        <v>4.312</v>
      </c>
      <c r="N20" s="89">
        <v>4.447</v>
      </c>
      <c r="O20" s="89">
        <v>3.6630000000000003</v>
      </c>
      <c r="P20" s="89">
        <v>4.191</v>
      </c>
      <c r="Q20" s="89">
        <v>4.339</v>
      </c>
      <c r="R20" s="93">
        <v>4.777</v>
      </c>
      <c r="S20" s="83">
        <v>4.818</v>
      </c>
      <c r="T20" s="93"/>
      <c r="U20" s="89">
        <v>4.431</v>
      </c>
      <c r="V20" s="89">
        <v>5.183</v>
      </c>
      <c r="W20" s="89">
        <v>3.971</v>
      </c>
      <c r="X20" s="89">
        <v>4.683</v>
      </c>
      <c r="Y20" s="89">
        <v>4.079</v>
      </c>
      <c r="Z20" s="89">
        <v>4.875</v>
      </c>
      <c r="AA20" s="89">
        <v>3.925</v>
      </c>
      <c r="AB20" s="89">
        <v>4.479</v>
      </c>
      <c r="AC20" s="93">
        <v>4.911</v>
      </c>
      <c r="AD20" s="83"/>
      <c r="AE20" s="89">
        <v>4.028</v>
      </c>
      <c r="AF20" s="89">
        <v>4.646</v>
      </c>
      <c r="AG20" s="89">
        <v>4.717</v>
      </c>
      <c r="AH20" s="89">
        <v>4.084</v>
      </c>
      <c r="AI20" s="93">
        <v>4.453</v>
      </c>
      <c r="AJ20" s="93">
        <v>4.277</v>
      </c>
      <c r="AK20" s="89">
        <v>4.365</v>
      </c>
      <c r="AL20" s="89">
        <v>5.176</v>
      </c>
      <c r="AM20" s="93">
        <v>3.717</v>
      </c>
      <c r="AN20" s="89">
        <v>4.468</v>
      </c>
      <c r="AO20" s="89">
        <v>3.5540000000000003</v>
      </c>
      <c r="AP20" s="89">
        <v>3.7560000000000002</v>
      </c>
      <c r="AQ20" s="89">
        <v>3.974</v>
      </c>
      <c r="AR20" s="89">
        <v>3.911</v>
      </c>
      <c r="AS20" s="93">
        <v>4.531</v>
      </c>
    </row>
    <row r="21" spans="1:45" ht="15">
      <c r="A21" s="1">
        <v>41229</v>
      </c>
      <c r="B21" s="89"/>
      <c r="C21" s="89">
        <v>2.508</v>
      </c>
      <c r="D21" s="89">
        <v>2.442</v>
      </c>
      <c r="E21" s="89">
        <v>2.799</v>
      </c>
      <c r="F21" s="89">
        <v>2.963</v>
      </c>
      <c r="G21" s="89">
        <v>3.247</v>
      </c>
      <c r="H21" s="93">
        <v>3.43</v>
      </c>
      <c r="I21" s="147"/>
      <c r="J21" s="149">
        <f t="shared" si="0"/>
        <v>41229</v>
      </c>
      <c r="K21" s="89">
        <v>4.007</v>
      </c>
      <c r="L21" s="89">
        <v>4.169</v>
      </c>
      <c r="M21" s="89">
        <v>4.296</v>
      </c>
      <c r="N21" s="89">
        <v>4.437</v>
      </c>
      <c r="O21" s="89">
        <v>3.668</v>
      </c>
      <c r="P21" s="89">
        <v>4.191</v>
      </c>
      <c r="Q21" s="89">
        <v>4.337</v>
      </c>
      <c r="R21" s="93">
        <v>4.777</v>
      </c>
      <c r="S21" s="83">
        <v>4.82</v>
      </c>
      <c r="T21" s="93"/>
      <c r="U21" s="89">
        <v>4.43</v>
      </c>
      <c r="V21" s="89">
        <v>5.19</v>
      </c>
      <c r="W21" s="89">
        <v>3.971</v>
      </c>
      <c r="X21" s="89">
        <v>4.687</v>
      </c>
      <c r="Y21" s="89">
        <v>4.086</v>
      </c>
      <c r="Z21" s="89">
        <v>4.892</v>
      </c>
      <c r="AA21" s="89">
        <v>3.927</v>
      </c>
      <c r="AB21" s="89">
        <v>4.478</v>
      </c>
      <c r="AC21" s="93">
        <v>4.935</v>
      </c>
      <c r="AD21" s="83"/>
      <c r="AE21" s="89">
        <v>4.027</v>
      </c>
      <c r="AF21" s="89">
        <v>4.648</v>
      </c>
      <c r="AG21" s="89">
        <v>4.72</v>
      </c>
      <c r="AH21" s="89">
        <v>4.089</v>
      </c>
      <c r="AI21" s="93">
        <v>4.449</v>
      </c>
      <c r="AJ21" s="93">
        <v>4.302</v>
      </c>
      <c r="AK21" s="89">
        <v>4.365</v>
      </c>
      <c r="AL21" s="89">
        <v>5.174</v>
      </c>
      <c r="AM21" s="93">
        <v>3.716</v>
      </c>
      <c r="AN21" s="89">
        <v>4.465</v>
      </c>
      <c r="AO21" s="89">
        <v>3.557</v>
      </c>
      <c r="AP21" s="89">
        <v>3.754</v>
      </c>
      <c r="AQ21" s="89">
        <v>3.975</v>
      </c>
      <c r="AR21" s="89">
        <v>3.926</v>
      </c>
      <c r="AS21" s="93">
        <v>4.537</v>
      </c>
    </row>
    <row r="22" spans="1:45" ht="15">
      <c r="A22" s="1">
        <v>41232</v>
      </c>
      <c r="B22" s="89"/>
      <c r="C22" s="89">
        <v>2.517</v>
      </c>
      <c r="D22" s="89">
        <v>2.472</v>
      </c>
      <c r="E22" s="89">
        <v>2.83</v>
      </c>
      <c r="F22" s="89">
        <v>2.993</v>
      </c>
      <c r="G22" s="89">
        <v>3.269</v>
      </c>
      <c r="H22" s="93">
        <v>3.457</v>
      </c>
      <c r="I22" s="147"/>
      <c r="J22" s="149">
        <f t="shared" si="0"/>
        <v>41232</v>
      </c>
      <c r="K22" s="89">
        <v>4.053</v>
      </c>
      <c r="L22" s="89">
        <v>4.216</v>
      </c>
      <c r="M22" s="89">
        <v>4.362</v>
      </c>
      <c r="N22" s="89">
        <v>4.484</v>
      </c>
      <c r="O22" s="89">
        <v>3.716</v>
      </c>
      <c r="P22" s="89">
        <v>4.242</v>
      </c>
      <c r="Q22" s="89">
        <v>4.389</v>
      </c>
      <c r="R22" s="93">
        <v>4.837</v>
      </c>
      <c r="S22" s="83">
        <v>4.881</v>
      </c>
      <c r="T22" s="93"/>
      <c r="U22" s="89">
        <v>4.481</v>
      </c>
      <c r="V22" s="89">
        <v>5.239</v>
      </c>
      <c r="W22" s="89">
        <v>4.026</v>
      </c>
      <c r="X22" s="89">
        <v>4.709</v>
      </c>
      <c r="Y22" s="89">
        <v>4.079</v>
      </c>
      <c r="Z22" s="89">
        <v>4.916</v>
      </c>
      <c r="AA22" s="89">
        <v>3.925</v>
      </c>
      <c r="AB22" s="89">
        <v>4.518</v>
      </c>
      <c r="AC22" s="93">
        <v>4.946</v>
      </c>
      <c r="AD22" s="83"/>
      <c r="AE22" s="89">
        <v>4.08</v>
      </c>
      <c r="AF22" s="89">
        <v>4.701</v>
      </c>
      <c r="AG22" s="89">
        <v>4.781</v>
      </c>
      <c r="AH22" s="89">
        <v>4.078</v>
      </c>
      <c r="AI22" s="93">
        <v>4.496</v>
      </c>
      <c r="AJ22" s="93">
        <v>4.349</v>
      </c>
      <c r="AK22" s="89">
        <v>4.413</v>
      </c>
      <c r="AL22" s="89">
        <v>5.21</v>
      </c>
      <c r="AM22" s="93">
        <v>3.763</v>
      </c>
      <c r="AN22" s="89">
        <v>4.503</v>
      </c>
      <c r="AO22" s="89">
        <v>3.613</v>
      </c>
      <c r="AP22" s="89">
        <v>3.808</v>
      </c>
      <c r="AQ22" s="89">
        <v>4.025</v>
      </c>
      <c r="AR22" s="89">
        <v>3.955</v>
      </c>
      <c r="AS22" s="93">
        <v>4.553</v>
      </c>
    </row>
    <row r="23" spans="1:45" ht="15">
      <c r="A23" s="1">
        <v>41233</v>
      </c>
      <c r="B23" s="89"/>
      <c r="C23" s="89">
        <v>2.504</v>
      </c>
      <c r="D23" s="89">
        <v>2.49</v>
      </c>
      <c r="E23" s="89">
        <v>2.859</v>
      </c>
      <c r="F23" s="89">
        <v>3.015</v>
      </c>
      <c r="G23" s="89">
        <v>3.307</v>
      </c>
      <c r="H23" s="93">
        <v>3.466</v>
      </c>
      <c r="I23" s="147"/>
      <c r="J23" s="149">
        <f t="shared" si="0"/>
        <v>41233</v>
      </c>
      <c r="K23" s="89">
        <v>4.065</v>
      </c>
      <c r="L23" s="89">
        <v>4.233</v>
      </c>
      <c r="M23" s="89">
        <v>4.372</v>
      </c>
      <c r="N23" s="89">
        <v>4.499</v>
      </c>
      <c r="O23" s="89">
        <v>3.717</v>
      </c>
      <c r="P23" s="89">
        <v>4.252</v>
      </c>
      <c r="Q23" s="89">
        <v>4.398</v>
      </c>
      <c r="R23" s="93">
        <v>4.851</v>
      </c>
      <c r="S23" s="83">
        <v>4.894</v>
      </c>
      <c r="T23" s="93"/>
      <c r="U23" s="89">
        <v>4.491</v>
      </c>
      <c r="V23" s="89">
        <v>5.249</v>
      </c>
      <c r="W23" s="89">
        <v>4.031</v>
      </c>
      <c r="X23" s="89">
        <v>4.719</v>
      </c>
      <c r="Y23" s="89">
        <v>4.079</v>
      </c>
      <c r="Z23" s="89">
        <v>4.907</v>
      </c>
      <c r="AA23" s="89">
        <v>3.933</v>
      </c>
      <c r="AB23" s="89">
        <v>4.52</v>
      </c>
      <c r="AC23" s="93">
        <v>4.937</v>
      </c>
      <c r="AD23" s="83"/>
      <c r="AE23" s="89">
        <v>4.087</v>
      </c>
      <c r="AF23" s="89">
        <v>4.713</v>
      </c>
      <c r="AG23" s="89">
        <v>4.795</v>
      </c>
      <c r="AH23" s="89">
        <v>4.032</v>
      </c>
      <c r="AI23" s="93">
        <v>4.428</v>
      </c>
      <c r="AJ23" s="93">
        <v>4.346</v>
      </c>
      <c r="AK23" s="89">
        <v>4.421</v>
      </c>
      <c r="AL23" s="89">
        <v>5.202</v>
      </c>
      <c r="AM23" s="93">
        <v>3.77</v>
      </c>
      <c r="AN23" s="89">
        <v>4.516</v>
      </c>
      <c r="AO23" s="89">
        <v>3.6109999999999998</v>
      </c>
      <c r="AP23" s="89">
        <v>3.814</v>
      </c>
      <c r="AQ23" s="89">
        <v>4.036</v>
      </c>
      <c r="AR23" s="89">
        <v>3.949</v>
      </c>
      <c r="AS23" s="93">
        <v>4.5440000000000005</v>
      </c>
    </row>
    <row r="24" spans="1:45" ht="15">
      <c r="A24" s="1">
        <v>41234</v>
      </c>
      <c r="B24" s="89"/>
      <c r="C24" s="89">
        <v>2.504</v>
      </c>
      <c r="D24" s="89">
        <v>2.5060000000000002</v>
      </c>
      <c r="E24" s="89">
        <v>2.879</v>
      </c>
      <c r="F24" s="89">
        <v>3.026</v>
      </c>
      <c r="G24" s="89">
        <v>3.303</v>
      </c>
      <c r="H24" s="93">
        <v>3.479</v>
      </c>
      <c r="I24" s="147"/>
      <c r="J24" s="149">
        <f t="shared" si="0"/>
        <v>41234</v>
      </c>
      <c r="K24" s="89">
        <v>4.123</v>
      </c>
      <c r="L24" s="89">
        <v>4.263</v>
      </c>
      <c r="M24" s="89">
        <v>4.395</v>
      </c>
      <c r="N24" s="89">
        <v>4.529</v>
      </c>
      <c r="O24" s="89">
        <v>3.747</v>
      </c>
      <c r="P24" s="89">
        <v>4.287</v>
      </c>
      <c r="Q24" s="89">
        <v>4.441</v>
      </c>
      <c r="R24" s="93">
        <v>4.888</v>
      </c>
      <c r="S24" s="83">
        <v>4.932</v>
      </c>
      <c r="T24" s="93"/>
      <c r="U24" s="89">
        <v>4.536</v>
      </c>
      <c r="V24" s="89">
        <v>5.32</v>
      </c>
      <c r="W24" s="89">
        <v>4.042</v>
      </c>
      <c r="X24" s="89">
        <v>4.734</v>
      </c>
      <c r="Y24" s="89">
        <v>4.159</v>
      </c>
      <c r="Z24" s="89">
        <v>4.947</v>
      </c>
      <c r="AA24" s="89">
        <v>3.975</v>
      </c>
      <c r="AB24" s="89">
        <v>4.563</v>
      </c>
      <c r="AC24" s="93">
        <v>4.978</v>
      </c>
      <c r="AD24" s="83"/>
      <c r="AE24" s="89">
        <v>4.11</v>
      </c>
      <c r="AF24" s="89">
        <v>4.788</v>
      </c>
      <c r="AG24" s="89">
        <v>4.844</v>
      </c>
      <c r="AH24" s="89">
        <v>3.982</v>
      </c>
      <c r="AI24" s="93">
        <v>4.466</v>
      </c>
      <c r="AJ24" s="93">
        <v>4.3629999999999995</v>
      </c>
      <c r="AK24" s="89">
        <v>4.486</v>
      </c>
      <c r="AL24" s="89">
        <v>5.229</v>
      </c>
      <c r="AM24" s="93">
        <v>3.775</v>
      </c>
      <c r="AN24" s="89">
        <v>4.525</v>
      </c>
      <c r="AO24" s="89">
        <v>3.6310000000000002</v>
      </c>
      <c r="AP24" s="89">
        <v>3.845</v>
      </c>
      <c r="AQ24" s="89">
        <v>4.056</v>
      </c>
      <c r="AR24" s="89">
        <v>3.985</v>
      </c>
      <c r="AS24" s="93">
        <v>4.634</v>
      </c>
    </row>
    <row r="25" spans="1:45" ht="15">
      <c r="A25" s="1">
        <v>41235</v>
      </c>
      <c r="B25" s="89"/>
      <c r="C25" s="89">
        <v>2.496</v>
      </c>
      <c r="D25" s="89">
        <v>2.5220000000000002</v>
      </c>
      <c r="E25" s="89">
        <v>2.9</v>
      </c>
      <c r="F25" s="89">
        <v>3.059</v>
      </c>
      <c r="G25" s="89">
        <v>3.343</v>
      </c>
      <c r="H25" s="93">
        <v>3.524</v>
      </c>
      <c r="I25" s="147"/>
      <c r="J25" s="149">
        <f t="shared" si="0"/>
        <v>41235</v>
      </c>
      <c r="K25" s="89">
        <v>4.172</v>
      </c>
      <c r="L25" s="89">
        <v>4.292</v>
      </c>
      <c r="M25" s="89">
        <v>4.409</v>
      </c>
      <c r="N25" s="89">
        <v>4.53</v>
      </c>
      <c r="O25" s="89">
        <v>3.766</v>
      </c>
      <c r="P25" s="89">
        <v>4.313</v>
      </c>
      <c r="Q25" s="89">
        <v>4.463</v>
      </c>
      <c r="R25" s="93">
        <v>4.923</v>
      </c>
      <c r="S25" s="83">
        <v>4.968</v>
      </c>
      <c r="T25" s="93"/>
      <c r="U25" s="89">
        <v>4.559</v>
      </c>
      <c r="V25" s="89">
        <v>5.333</v>
      </c>
      <c r="W25" s="89">
        <v>4.065</v>
      </c>
      <c r="X25" s="89">
        <v>4.743</v>
      </c>
      <c r="Y25" s="89">
        <v>4.173</v>
      </c>
      <c r="Z25" s="89">
        <v>4.976</v>
      </c>
      <c r="AA25" s="89">
        <v>3.943</v>
      </c>
      <c r="AB25" s="89">
        <v>4.582</v>
      </c>
      <c r="AC25" s="93">
        <v>5.005</v>
      </c>
      <c r="AD25" s="83"/>
      <c r="AE25" s="89">
        <v>4.129</v>
      </c>
      <c r="AF25" s="89">
        <v>4.803</v>
      </c>
      <c r="AG25" s="89">
        <v>4.87</v>
      </c>
      <c r="AH25" s="89">
        <v>3.988</v>
      </c>
      <c r="AI25" s="93">
        <v>4.461</v>
      </c>
      <c r="AJ25" s="93">
        <v>4.355</v>
      </c>
      <c r="AK25" s="89">
        <v>4.492</v>
      </c>
      <c r="AL25" s="89">
        <v>5.234</v>
      </c>
      <c r="AM25" s="93">
        <v>3.787</v>
      </c>
      <c r="AN25" s="89">
        <v>4.543</v>
      </c>
      <c r="AO25" s="89">
        <v>3.657</v>
      </c>
      <c r="AP25" s="89">
        <v>3.875</v>
      </c>
      <c r="AQ25" s="89">
        <v>4.095</v>
      </c>
      <c r="AR25" s="89">
        <v>4.009</v>
      </c>
      <c r="AS25" s="93">
        <v>4.649</v>
      </c>
    </row>
    <row r="26" spans="1:45" ht="15">
      <c r="A26" s="1">
        <v>41236</v>
      </c>
      <c r="B26" s="89"/>
      <c r="C26" s="89">
        <v>2.512</v>
      </c>
      <c r="D26" s="89">
        <v>2.525</v>
      </c>
      <c r="E26" s="89">
        <v>2.901</v>
      </c>
      <c r="F26" s="89">
        <v>3.063</v>
      </c>
      <c r="G26" s="89">
        <v>3.347</v>
      </c>
      <c r="H26" s="93">
        <v>3.5220000000000002</v>
      </c>
      <c r="I26" s="147"/>
      <c r="J26" s="149">
        <f t="shared" si="0"/>
        <v>41236</v>
      </c>
      <c r="K26" s="89">
        <v>4.199</v>
      </c>
      <c r="L26" s="89">
        <v>4.3</v>
      </c>
      <c r="M26" s="89">
        <v>4.408</v>
      </c>
      <c r="N26" s="89">
        <v>4.557</v>
      </c>
      <c r="O26" s="89">
        <v>3.757</v>
      </c>
      <c r="P26" s="89">
        <v>4.307</v>
      </c>
      <c r="Q26" s="89">
        <v>4.44</v>
      </c>
      <c r="R26" s="93">
        <v>4.914</v>
      </c>
      <c r="S26" s="83">
        <v>4.96</v>
      </c>
      <c r="T26" s="93"/>
      <c r="U26" s="89">
        <v>4.5280000000000005</v>
      </c>
      <c r="V26" s="89">
        <v>5.342</v>
      </c>
      <c r="W26" s="89">
        <v>4.072</v>
      </c>
      <c r="X26" s="89">
        <v>4.746</v>
      </c>
      <c r="Y26" s="89">
        <v>4.162</v>
      </c>
      <c r="Z26" s="89">
        <v>4.994</v>
      </c>
      <c r="AA26" s="89">
        <v>3.896</v>
      </c>
      <c r="AB26" s="89">
        <v>4.599</v>
      </c>
      <c r="AC26" s="93">
        <v>5.045</v>
      </c>
      <c r="AD26" s="83"/>
      <c r="AE26" s="89">
        <v>4.149</v>
      </c>
      <c r="AF26" s="89">
        <v>4.811</v>
      </c>
      <c r="AG26" s="89">
        <v>4.878</v>
      </c>
      <c r="AH26" s="89">
        <v>3.982</v>
      </c>
      <c r="AI26" s="93">
        <v>4.457</v>
      </c>
      <c r="AJ26" s="93">
        <v>4.371</v>
      </c>
      <c r="AK26" s="89">
        <v>4.486</v>
      </c>
      <c r="AL26" s="89">
        <v>5.239</v>
      </c>
      <c r="AM26" s="93">
        <v>3.793</v>
      </c>
      <c r="AN26" s="89">
        <v>4.534</v>
      </c>
      <c r="AO26" s="89">
        <v>3.638</v>
      </c>
      <c r="AP26" s="89">
        <v>3.845</v>
      </c>
      <c r="AQ26" s="89">
        <v>4.069</v>
      </c>
      <c r="AR26" s="89">
        <v>3.984</v>
      </c>
      <c r="AS26" s="93">
        <v>4.646</v>
      </c>
    </row>
    <row r="27" spans="1:45" ht="15">
      <c r="A27" s="1">
        <v>41239</v>
      </c>
      <c r="B27" s="89"/>
      <c r="C27" s="89">
        <v>2.5140000000000002</v>
      </c>
      <c r="D27" s="89">
        <v>2.524</v>
      </c>
      <c r="E27" s="89">
        <v>2.899</v>
      </c>
      <c r="F27" s="89">
        <v>3.067</v>
      </c>
      <c r="G27" s="89">
        <v>3.3529999999999998</v>
      </c>
      <c r="H27" s="93">
        <v>3.532</v>
      </c>
      <c r="I27" s="147"/>
      <c r="J27" s="149">
        <f t="shared" si="0"/>
        <v>41239</v>
      </c>
      <c r="K27" s="89">
        <v>4.02</v>
      </c>
      <c r="L27" s="89">
        <v>4.213</v>
      </c>
      <c r="M27" s="89">
        <v>4.313</v>
      </c>
      <c r="N27" s="89">
        <v>4.502</v>
      </c>
      <c r="O27" s="89">
        <v>3.72</v>
      </c>
      <c r="P27" s="89">
        <v>4.25</v>
      </c>
      <c r="Q27" s="89">
        <v>4.3870000000000005</v>
      </c>
      <c r="R27" s="93">
        <v>4.859</v>
      </c>
      <c r="S27" s="83">
        <v>4.904</v>
      </c>
      <c r="T27" s="93"/>
      <c r="U27" s="89">
        <v>4.456</v>
      </c>
      <c r="V27" s="89">
        <v>5.3</v>
      </c>
      <c r="W27" s="89">
        <v>4.005</v>
      </c>
      <c r="X27" s="89">
        <v>4.728</v>
      </c>
      <c r="Y27" s="89">
        <v>4.234</v>
      </c>
      <c r="Z27" s="89">
        <v>4.812</v>
      </c>
      <c r="AA27" s="89">
        <v>3.864</v>
      </c>
      <c r="AB27" s="89">
        <v>4.337</v>
      </c>
      <c r="AC27" s="93">
        <v>4.871</v>
      </c>
      <c r="AD27" s="83"/>
      <c r="AE27" s="89">
        <v>4.106</v>
      </c>
      <c r="AF27" s="89">
        <v>4.744</v>
      </c>
      <c r="AG27" s="89">
        <v>4.807</v>
      </c>
      <c r="AH27" s="89">
        <v>3.927</v>
      </c>
      <c r="AI27" s="93">
        <v>4.326</v>
      </c>
      <c r="AJ27" s="93">
        <v>4.242</v>
      </c>
      <c r="AK27" s="89">
        <v>4.306</v>
      </c>
      <c r="AL27" s="89">
        <v>5.174</v>
      </c>
      <c r="AM27" s="93">
        <v>3.771</v>
      </c>
      <c r="AN27" s="89">
        <v>4.495</v>
      </c>
      <c r="AO27" s="89">
        <v>3.607</v>
      </c>
      <c r="AP27" s="89">
        <v>3.793</v>
      </c>
      <c r="AQ27" s="89">
        <v>4.029</v>
      </c>
      <c r="AR27" s="89">
        <v>3.936</v>
      </c>
      <c r="AS27" s="93">
        <v>4.772</v>
      </c>
    </row>
    <row r="28" spans="1:45" ht="15">
      <c r="A28" s="1">
        <v>41240</v>
      </c>
      <c r="B28" s="89"/>
      <c r="C28" s="89">
        <v>2.5</v>
      </c>
      <c r="D28" s="89">
        <v>2.517</v>
      </c>
      <c r="E28" s="89">
        <v>2.891</v>
      </c>
      <c r="F28" s="89">
        <v>3.073</v>
      </c>
      <c r="G28" s="89">
        <v>3.357</v>
      </c>
      <c r="H28" s="93">
        <v>3.532</v>
      </c>
      <c r="I28" s="147"/>
      <c r="J28" s="149">
        <f t="shared" si="0"/>
        <v>41240</v>
      </c>
      <c r="K28" s="89">
        <v>4.016</v>
      </c>
      <c r="L28" s="89">
        <v>4.195</v>
      </c>
      <c r="M28" s="89">
        <v>4.303</v>
      </c>
      <c r="N28" s="89">
        <v>4.48</v>
      </c>
      <c r="O28" s="89">
        <v>3.711</v>
      </c>
      <c r="P28" s="89">
        <v>4.247</v>
      </c>
      <c r="Q28" s="89">
        <v>4.384</v>
      </c>
      <c r="R28" s="93">
        <v>4.857</v>
      </c>
      <c r="S28" s="83">
        <v>4.9030000000000005</v>
      </c>
      <c r="T28" s="93"/>
      <c r="U28" s="89">
        <v>4.458</v>
      </c>
      <c r="V28" s="89">
        <v>5.324</v>
      </c>
      <c r="W28" s="89">
        <v>4</v>
      </c>
      <c r="X28" s="89">
        <v>4.72</v>
      </c>
      <c r="Y28" s="89">
        <v>4.214</v>
      </c>
      <c r="Z28" s="89">
        <v>4.823</v>
      </c>
      <c r="AA28" s="89">
        <v>3.859</v>
      </c>
      <c r="AB28" s="89">
        <v>4.343</v>
      </c>
      <c r="AC28" s="93">
        <v>4.9</v>
      </c>
      <c r="AD28" s="83"/>
      <c r="AE28" s="89">
        <v>4.103</v>
      </c>
      <c r="AF28" s="89">
        <v>4.743</v>
      </c>
      <c r="AG28" s="89">
        <v>4.806</v>
      </c>
      <c r="AH28" s="89">
        <v>3.928</v>
      </c>
      <c r="AI28" s="93">
        <v>4.254</v>
      </c>
      <c r="AJ28" s="93">
        <v>4.26</v>
      </c>
      <c r="AK28" s="89">
        <v>4.334</v>
      </c>
      <c r="AL28" s="89">
        <v>5.165</v>
      </c>
      <c r="AM28" s="93">
        <v>3.758</v>
      </c>
      <c r="AN28" s="89">
        <v>4.504</v>
      </c>
      <c r="AO28" s="89">
        <v>3.605</v>
      </c>
      <c r="AP28" s="89">
        <v>3.7880000000000003</v>
      </c>
      <c r="AQ28" s="89">
        <v>4.025</v>
      </c>
      <c r="AR28" s="89">
        <v>3.932</v>
      </c>
      <c r="AS28" s="93">
        <v>4.77</v>
      </c>
    </row>
    <row r="29" spans="1:45" ht="15">
      <c r="A29" s="1">
        <v>41241</v>
      </c>
      <c r="B29" s="89"/>
      <c r="C29" s="89">
        <v>2.502</v>
      </c>
      <c r="D29" s="89">
        <v>2.497</v>
      </c>
      <c r="E29" s="89">
        <v>2.871</v>
      </c>
      <c r="F29" s="89">
        <v>3.053</v>
      </c>
      <c r="G29" s="89">
        <v>3.336</v>
      </c>
      <c r="H29" s="93">
        <v>3.518</v>
      </c>
      <c r="I29" s="147"/>
      <c r="J29" s="149">
        <f t="shared" si="0"/>
        <v>41241</v>
      </c>
      <c r="K29" s="89">
        <v>3.9939999999999998</v>
      </c>
      <c r="L29" s="89">
        <v>4.154</v>
      </c>
      <c r="M29" s="89">
        <v>4.26</v>
      </c>
      <c r="N29" s="89">
        <v>4.456</v>
      </c>
      <c r="O29" s="89">
        <v>3.658</v>
      </c>
      <c r="P29" s="89">
        <v>4.157</v>
      </c>
      <c r="Q29" s="89">
        <v>4.326</v>
      </c>
      <c r="R29" s="93">
        <v>4.797</v>
      </c>
      <c r="S29" s="83">
        <v>4.842</v>
      </c>
      <c r="T29" s="93"/>
      <c r="U29" s="89">
        <v>4.334</v>
      </c>
      <c r="V29" s="89">
        <v>5.2620000000000005</v>
      </c>
      <c r="W29" s="89">
        <v>3.965</v>
      </c>
      <c r="X29" s="89">
        <v>4.696</v>
      </c>
      <c r="Y29" s="89">
        <v>3.88</v>
      </c>
      <c r="Z29" s="89">
        <v>4.742</v>
      </c>
      <c r="AA29" s="89">
        <v>3.852</v>
      </c>
      <c r="AB29" s="89">
        <v>4.294</v>
      </c>
      <c r="AC29" s="93">
        <v>4.883</v>
      </c>
      <c r="AD29" s="83"/>
      <c r="AE29" s="89">
        <v>4.053</v>
      </c>
      <c r="AF29" s="89">
        <v>4.676</v>
      </c>
      <c r="AG29" s="89">
        <v>4.772</v>
      </c>
      <c r="AH29" s="89">
        <v>3.83</v>
      </c>
      <c r="AI29" s="93">
        <v>4.213</v>
      </c>
      <c r="AJ29" s="93">
        <v>4.201</v>
      </c>
      <c r="AK29" s="93">
        <v>4.291</v>
      </c>
      <c r="AL29" s="89">
        <v>5.117</v>
      </c>
      <c r="AM29" s="93">
        <v>3.703</v>
      </c>
      <c r="AN29" s="89">
        <v>4.448</v>
      </c>
      <c r="AO29" s="89">
        <v>3.549</v>
      </c>
      <c r="AP29" s="89">
        <v>3.741</v>
      </c>
      <c r="AQ29" s="89">
        <v>3.98</v>
      </c>
      <c r="AR29" s="89">
        <v>3.904</v>
      </c>
      <c r="AS29" s="93">
        <v>4.47</v>
      </c>
    </row>
    <row r="30" spans="1:45" ht="15">
      <c r="A30" s="178">
        <v>41242</v>
      </c>
      <c r="B30" s="89"/>
      <c r="C30" s="89">
        <v>2.485</v>
      </c>
      <c r="D30" s="89">
        <v>2.495</v>
      </c>
      <c r="E30" s="89">
        <v>2.8689999999999998</v>
      </c>
      <c r="F30" s="89">
        <v>3.056</v>
      </c>
      <c r="G30" s="89">
        <v>3.34</v>
      </c>
      <c r="H30" s="93">
        <v>3.519</v>
      </c>
      <c r="I30" s="147"/>
      <c r="J30" s="149">
        <f t="shared" si="0"/>
        <v>41242</v>
      </c>
      <c r="K30" s="89">
        <v>3.963</v>
      </c>
      <c r="L30" s="89">
        <v>4.117</v>
      </c>
      <c r="M30" s="89">
        <v>4.259</v>
      </c>
      <c r="N30" s="89">
        <v>4.406</v>
      </c>
      <c r="O30" s="89">
        <v>3.637</v>
      </c>
      <c r="P30" s="89">
        <v>4.132</v>
      </c>
      <c r="Q30" s="89">
        <v>4.309</v>
      </c>
      <c r="R30" s="93">
        <v>4.767</v>
      </c>
      <c r="S30" s="83">
        <v>4.813</v>
      </c>
      <c r="T30" s="93"/>
      <c r="U30" s="89">
        <v>4.303</v>
      </c>
      <c r="V30" s="89">
        <v>5.234</v>
      </c>
      <c r="W30" s="89">
        <v>3.955</v>
      </c>
      <c r="X30" s="89">
        <v>4.691</v>
      </c>
      <c r="Y30" s="89">
        <v>3.874</v>
      </c>
      <c r="Z30" s="89">
        <v>4.723</v>
      </c>
      <c r="AA30" s="89">
        <v>3.862</v>
      </c>
      <c r="AB30" s="89">
        <v>4.288</v>
      </c>
      <c r="AC30" s="93">
        <v>4.835</v>
      </c>
      <c r="AD30" s="83"/>
      <c r="AE30" s="89">
        <v>4.028</v>
      </c>
      <c r="AF30" s="89">
        <v>4.628</v>
      </c>
      <c r="AG30" s="89">
        <v>4.7219999999999995</v>
      </c>
      <c r="AH30" s="89">
        <v>3.745</v>
      </c>
      <c r="AI30" s="93">
        <v>4.182</v>
      </c>
      <c r="AJ30" s="93">
        <v>4.146</v>
      </c>
      <c r="AK30" s="93">
        <v>4.289</v>
      </c>
      <c r="AL30" s="89">
        <v>5.076</v>
      </c>
      <c r="AM30" s="93">
        <v>3.686</v>
      </c>
      <c r="AN30" s="89">
        <v>4.409</v>
      </c>
      <c r="AO30" s="89">
        <v>3.535</v>
      </c>
      <c r="AP30" s="89">
        <v>3.714</v>
      </c>
      <c r="AQ30" s="89">
        <v>3.9539999999999997</v>
      </c>
      <c r="AR30" s="89">
        <v>3.864</v>
      </c>
      <c r="AS30" s="93">
        <v>4.444</v>
      </c>
    </row>
    <row r="31" spans="1:45" ht="15">
      <c r="A31" s="178">
        <v>41243</v>
      </c>
      <c r="B31" s="89"/>
      <c r="C31" s="89">
        <v>2.488</v>
      </c>
      <c r="D31" s="89">
        <v>2.485</v>
      </c>
      <c r="E31" s="89">
        <v>2.856</v>
      </c>
      <c r="F31" s="89">
        <v>3.05</v>
      </c>
      <c r="G31" s="89">
        <v>3.338</v>
      </c>
      <c r="H31" s="93">
        <v>3.516</v>
      </c>
      <c r="I31" s="147"/>
      <c r="J31" s="149">
        <f t="shared" si="0"/>
        <v>41243</v>
      </c>
      <c r="K31" s="89">
        <v>3.972</v>
      </c>
      <c r="L31" s="89">
        <v>4.132</v>
      </c>
      <c r="M31" s="89">
        <v>4.298</v>
      </c>
      <c r="N31" s="89">
        <v>4.412</v>
      </c>
      <c r="O31" s="89">
        <v>3.629</v>
      </c>
      <c r="P31" s="89">
        <v>4.066</v>
      </c>
      <c r="Q31" s="89">
        <v>4.315</v>
      </c>
      <c r="R31" s="93">
        <v>4.7620000000000005</v>
      </c>
      <c r="S31" s="83">
        <v>4.811</v>
      </c>
      <c r="T31" s="93"/>
      <c r="U31" s="89">
        <v>4.307</v>
      </c>
      <c r="V31" s="89">
        <v>5.202</v>
      </c>
      <c r="W31" s="89">
        <v>3.945</v>
      </c>
      <c r="X31" s="89">
        <v>4.668</v>
      </c>
      <c r="Y31" s="89">
        <v>3.909</v>
      </c>
      <c r="Z31" s="89">
        <v>4.731</v>
      </c>
      <c r="AA31" s="89">
        <v>3.825</v>
      </c>
      <c r="AB31" s="89">
        <v>4.284</v>
      </c>
      <c r="AC31" s="93">
        <v>4.886</v>
      </c>
      <c r="AD31" s="83"/>
      <c r="AE31" s="89">
        <v>4.043</v>
      </c>
      <c r="AF31" s="89">
        <v>4.639</v>
      </c>
      <c r="AG31" s="89">
        <v>4.736</v>
      </c>
      <c r="AH31" s="89">
        <v>3.708</v>
      </c>
      <c r="AI31" s="93">
        <v>4.175</v>
      </c>
      <c r="AJ31" s="93">
        <v>4.193</v>
      </c>
      <c r="AK31" s="93">
        <v>4.2780000000000005</v>
      </c>
      <c r="AL31" s="89">
        <v>5.093</v>
      </c>
      <c r="AM31" s="93">
        <v>3.6630000000000003</v>
      </c>
      <c r="AN31" s="89">
        <v>4.402</v>
      </c>
      <c r="AO31" s="89">
        <v>3.52</v>
      </c>
      <c r="AP31" s="89">
        <v>3.703</v>
      </c>
      <c r="AQ31" s="89">
        <v>3.9539999999999997</v>
      </c>
      <c r="AR31" s="89">
        <v>3.873</v>
      </c>
      <c r="AS31" s="93">
        <v>4.453</v>
      </c>
    </row>
    <row r="32" spans="1:45" ht="15">
      <c r="A32" s="178"/>
      <c r="B32" s="90"/>
      <c r="C32" s="94"/>
      <c r="D32" s="90"/>
      <c r="E32" s="94"/>
      <c r="F32" s="85"/>
      <c r="G32" s="85"/>
      <c r="H32" s="94"/>
      <c r="I32" s="147"/>
      <c r="J32" s="149"/>
      <c r="K32" s="90"/>
      <c r="L32" s="90"/>
      <c r="M32" s="94"/>
      <c r="N32" s="84"/>
      <c r="O32" s="94"/>
      <c r="P32" s="84"/>
      <c r="Q32" s="94"/>
      <c r="R32" s="94"/>
      <c r="S32" s="84"/>
      <c r="T32" s="103"/>
      <c r="U32" s="179"/>
      <c r="V32" s="94"/>
      <c r="W32" s="84"/>
      <c r="X32" s="103"/>
      <c r="Y32" s="84"/>
      <c r="Z32" s="103"/>
      <c r="AA32" s="84"/>
      <c r="AB32" s="94"/>
      <c r="AC32" s="94"/>
      <c r="AD32" s="84"/>
      <c r="AE32" s="180"/>
      <c r="AF32" s="84"/>
      <c r="AG32" s="94"/>
      <c r="AH32" s="84"/>
      <c r="AI32" s="94"/>
      <c r="AJ32" s="94"/>
      <c r="AK32" s="94"/>
      <c r="AL32" s="84"/>
      <c r="AM32" s="103"/>
      <c r="AN32" s="94"/>
      <c r="AO32" s="94"/>
      <c r="AP32" s="94"/>
      <c r="AQ32" s="84"/>
      <c r="AR32" s="94"/>
      <c r="AS32" s="85"/>
    </row>
    <row r="33" spans="2:40" ht="15">
      <c r="B33" s="3"/>
      <c r="D33" s="40"/>
      <c r="E33" s="1"/>
      <c r="F33" s="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2:45" ht="15">
      <c r="B34" s="211" t="s">
        <v>35</v>
      </c>
      <c r="C34" s="212"/>
      <c r="D34" s="212"/>
      <c r="E34" s="212"/>
      <c r="F34" s="212"/>
      <c r="G34" s="212"/>
      <c r="H34" s="213"/>
      <c r="I34" s="148"/>
      <c r="K34" s="196" t="s">
        <v>35</v>
      </c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8"/>
    </row>
    <row r="35" spans="2:45" ht="15">
      <c r="B35" s="199" t="s">
        <v>36</v>
      </c>
      <c r="C35" s="200"/>
      <c r="D35" s="200"/>
      <c r="E35" s="200"/>
      <c r="F35" s="200"/>
      <c r="G35" s="200"/>
      <c r="H35" s="201"/>
      <c r="I35" s="117"/>
      <c r="K35" s="202" t="s">
        <v>36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4"/>
    </row>
    <row r="36" spans="1:45" ht="15">
      <c r="A36" s="16"/>
      <c r="B36" s="87" t="str">
        <f>B8</f>
        <v>NZGS</v>
      </c>
      <c r="C36" s="91" t="str">
        <f aca="true" t="shared" si="1" ref="C36:H36">C8</f>
        <v>NZGS</v>
      </c>
      <c r="D36" s="91" t="str">
        <f t="shared" si="1"/>
        <v>NZGS</v>
      </c>
      <c r="E36" s="91" t="str">
        <f t="shared" si="1"/>
        <v>NZGS</v>
      </c>
      <c r="F36" s="91" t="str">
        <f t="shared" si="1"/>
        <v>NZGS</v>
      </c>
      <c r="G36" s="87" t="str">
        <f t="shared" si="1"/>
        <v>NZGS</v>
      </c>
      <c r="H36" s="91" t="str">
        <f t="shared" si="1"/>
        <v>NZGS</v>
      </c>
      <c r="I36" s="81"/>
      <c r="J36" s="37"/>
      <c r="K36" s="86" t="str">
        <f>K8</f>
        <v>AIA</v>
      </c>
      <c r="L36" s="86" t="str">
        <f>L8</f>
        <v>AIA</v>
      </c>
      <c r="M36" s="86" t="str">
        <f aca="true" t="shared" si="2" ref="M36:AS36">M8</f>
        <v>AIA</v>
      </c>
      <c r="N36" s="86" t="str">
        <f t="shared" si="2"/>
        <v>AIA</v>
      </c>
      <c r="O36" s="86" t="str">
        <f t="shared" si="2"/>
        <v>Genesis</v>
      </c>
      <c r="P36" s="86" t="str">
        <f t="shared" si="2"/>
        <v>Genesis</v>
      </c>
      <c r="Q36" s="86" t="str">
        <f t="shared" si="2"/>
        <v>Genesis</v>
      </c>
      <c r="R36" s="86" t="str">
        <f t="shared" si="2"/>
        <v>Genesis</v>
      </c>
      <c r="S36" s="86" t="str">
        <f t="shared" si="2"/>
        <v>Genesis</v>
      </c>
      <c r="T36" s="86" t="str">
        <f t="shared" si="2"/>
        <v>MRP</v>
      </c>
      <c r="U36" s="86" t="str">
        <f t="shared" si="2"/>
        <v>MRP</v>
      </c>
      <c r="V36" s="86" t="str">
        <f t="shared" si="2"/>
        <v>MRP</v>
      </c>
      <c r="W36" s="86" t="str">
        <f t="shared" si="2"/>
        <v>Vector</v>
      </c>
      <c r="X36" s="86" t="str">
        <f t="shared" si="2"/>
        <v>WIAL</v>
      </c>
      <c r="Y36" s="86" t="str">
        <f t="shared" si="2"/>
        <v>Contact</v>
      </c>
      <c r="Z36" s="86" t="str">
        <f t="shared" si="2"/>
        <v>Contact</v>
      </c>
      <c r="AA36" s="86" t="str">
        <f t="shared" si="2"/>
        <v>Powerco</v>
      </c>
      <c r="AB36" s="86" t="str">
        <f t="shared" si="2"/>
        <v>Powerco</v>
      </c>
      <c r="AC36" s="86" t="str">
        <f t="shared" si="2"/>
        <v>Powerco</v>
      </c>
      <c r="AD36" s="86" t="str">
        <f>AD8</f>
        <v>Powerco</v>
      </c>
      <c r="AE36" s="86" t="str">
        <f t="shared" si="2"/>
        <v>Transpower</v>
      </c>
      <c r="AF36" s="86" t="str">
        <f t="shared" si="2"/>
        <v>Transpower</v>
      </c>
      <c r="AG36" s="86" t="str">
        <f t="shared" si="2"/>
        <v>Transpower</v>
      </c>
      <c r="AH36" s="86" t="str">
        <f t="shared" si="2"/>
        <v>Telecom</v>
      </c>
      <c r="AI36" s="86" t="str">
        <f t="shared" si="2"/>
        <v>Telecom</v>
      </c>
      <c r="AJ36" s="86" t="str">
        <f>AJ8</f>
        <v>Telecom</v>
      </c>
      <c r="AK36" s="86" t="str">
        <f t="shared" si="2"/>
        <v>Telecom</v>
      </c>
      <c r="AL36" s="86" t="str">
        <f t="shared" si="2"/>
        <v>Telecom</v>
      </c>
      <c r="AM36" s="86" t="str">
        <f t="shared" si="2"/>
        <v>Telstra</v>
      </c>
      <c r="AN36" s="86" t="str">
        <f t="shared" si="2"/>
        <v>Telstra</v>
      </c>
      <c r="AO36" s="86" t="str">
        <f t="shared" si="2"/>
        <v>Fonterra</v>
      </c>
      <c r="AP36" s="86" t="str">
        <f t="shared" si="2"/>
        <v>Fonterra</v>
      </c>
      <c r="AQ36" s="86" t="str">
        <f t="shared" si="2"/>
        <v>Fonterra</v>
      </c>
      <c r="AR36" s="86" t="str">
        <f t="shared" si="2"/>
        <v>Meridian</v>
      </c>
      <c r="AS36" s="91" t="str">
        <f t="shared" si="2"/>
        <v>Meridian</v>
      </c>
    </row>
    <row r="37" spans="1:45" ht="15">
      <c r="A37" s="16"/>
      <c r="B37" s="101">
        <f>B9</f>
        <v>40862</v>
      </c>
      <c r="C37" s="96">
        <f aca="true" t="shared" si="3" ref="C37:H37">C9</f>
        <v>41379</v>
      </c>
      <c r="D37" s="96">
        <f t="shared" si="3"/>
        <v>42109</v>
      </c>
      <c r="E37" s="96">
        <f t="shared" si="3"/>
        <v>43084</v>
      </c>
      <c r="F37" s="96">
        <f t="shared" si="3"/>
        <v>43539</v>
      </c>
      <c r="G37" s="95">
        <f t="shared" si="3"/>
        <v>44331</v>
      </c>
      <c r="H37" s="96">
        <f t="shared" si="3"/>
        <v>45031</v>
      </c>
      <c r="I37" s="82"/>
      <c r="K37" s="95">
        <f>K9</f>
        <v>42315</v>
      </c>
      <c r="L37" s="95">
        <f>L9</f>
        <v>42592</v>
      </c>
      <c r="M37" s="95">
        <f aca="true" t="shared" si="4" ref="M37:AS37">M9</f>
        <v>42689</v>
      </c>
      <c r="N37" s="95">
        <f t="shared" si="4"/>
        <v>43025</v>
      </c>
      <c r="O37" s="95">
        <f t="shared" si="4"/>
        <v>41713</v>
      </c>
      <c r="P37" s="95">
        <f t="shared" si="4"/>
        <v>42444</v>
      </c>
      <c r="Q37" s="95">
        <f t="shared" si="4"/>
        <v>42628</v>
      </c>
      <c r="R37" s="95">
        <f t="shared" si="4"/>
        <v>43770</v>
      </c>
      <c r="S37" s="95">
        <f t="shared" si="4"/>
        <v>44005</v>
      </c>
      <c r="T37" s="95">
        <f t="shared" si="4"/>
        <v>41409</v>
      </c>
      <c r="U37" s="95">
        <f t="shared" si="4"/>
        <v>42655</v>
      </c>
      <c r="V37" s="95">
        <f t="shared" si="4"/>
        <v>43872</v>
      </c>
      <c r="W37" s="95">
        <f t="shared" si="4"/>
        <v>41927</v>
      </c>
      <c r="X37" s="95">
        <f t="shared" si="4"/>
        <v>41593</v>
      </c>
      <c r="Y37" s="95">
        <f t="shared" si="4"/>
        <v>41774</v>
      </c>
      <c r="Z37" s="95">
        <f t="shared" si="4"/>
        <v>42838</v>
      </c>
      <c r="AA37" s="95">
        <f t="shared" si="4"/>
        <v>41362</v>
      </c>
      <c r="AB37" s="95">
        <f t="shared" si="4"/>
        <v>42184</v>
      </c>
      <c r="AC37" s="95">
        <f t="shared" si="4"/>
        <v>43006</v>
      </c>
      <c r="AD37" s="95">
        <f>AD9</f>
        <v>43454</v>
      </c>
      <c r="AE37" s="95">
        <f t="shared" si="4"/>
        <v>42781</v>
      </c>
      <c r="AF37" s="95">
        <f t="shared" si="4"/>
        <v>43781</v>
      </c>
      <c r="AG37" s="95">
        <f t="shared" si="4"/>
        <v>43992</v>
      </c>
      <c r="AH37" s="95">
        <f t="shared" si="4"/>
        <v>41355</v>
      </c>
      <c r="AI37" s="95">
        <f t="shared" si="4"/>
        <v>42170</v>
      </c>
      <c r="AJ37" s="95">
        <f>AJ9</f>
        <v>42170</v>
      </c>
      <c r="AK37" s="95">
        <f t="shared" si="4"/>
        <v>42451</v>
      </c>
      <c r="AL37" s="95">
        <f t="shared" si="4"/>
        <v>43763</v>
      </c>
      <c r="AM37" s="95">
        <f t="shared" si="4"/>
        <v>41967</v>
      </c>
      <c r="AN37" s="95">
        <f t="shared" si="4"/>
        <v>42927</v>
      </c>
      <c r="AO37" s="95">
        <f t="shared" si="4"/>
        <v>41750</v>
      </c>
      <c r="AP37" s="95">
        <f t="shared" si="4"/>
        <v>42073</v>
      </c>
      <c r="AQ37" s="95">
        <f t="shared" si="4"/>
        <v>42433</v>
      </c>
      <c r="AR37" s="95">
        <f t="shared" si="4"/>
        <v>42079</v>
      </c>
      <c r="AS37" s="96">
        <f t="shared" si="4"/>
        <v>42810</v>
      </c>
    </row>
    <row r="38" spans="1:45" ht="15">
      <c r="A38" s="99">
        <f aca="true" t="shared" si="5" ref="A38:A59">A10</f>
        <v>41214</v>
      </c>
      <c r="B38" s="106">
        <f aca="true" t="shared" si="6" ref="B38:H38">IF(B10&gt;0,((1+B10/200)^2-1)*100,"")</f>
      </c>
      <c r="C38" s="114">
        <f t="shared" si="6"/>
        <v>2.5044878025000106</v>
      </c>
      <c r="D38" s="114">
        <f>IF(D10&gt;0,((1+D10/200)^2-1)*100,"")</f>
        <v>2.4953759999999825</v>
      </c>
      <c r="E38" s="114">
        <f t="shared" si="6"/>
        <v>2.8713205024999855</v>
      </c>
      <c r="F38" s="114">
        <f t="shared" si="6"/>
        <v>3.054982560000008</v>
      </c>
      <c r="G38" s="109">
        <f t="shared" si="6"/>
        <v>3.343489639999997</v>
      </c>
      <c r="H38" s="115">
        <f t="shared" si="6"/>
        <v>3.521467702499992</v>
      </c>
      <c r="I38" s="109"/>
      <c r="J38" s="149">
        <f aca="true" t="shared" si="7" ref="J38:J59">A10</f>
        <v>41214</v>
      </c>
      <c r="K38" s="105">
        <f>IF(K10&gt;0,((1+K10/200)^2-1)*100,"")</f>
        <v>4.258394489999984</v>
      </c>
      <c r="L38" s="114">
        <f>IF(L10&gt;0,((1+L10/200)^2-1)*100,"")</f>
        <v>4.388110702500025</v>
      </c>
      <c r="M38" s="107">
        <f aca="true" t="shared" si="8" ref="M38:AF38">IF(M10&gt;0,((1+M10/200)^2-1)*100,"")</f>
        <v>4.462708490000011</v>
      </c>
      <c r="N38" s="106">
        <f t="shared" si="8"/>
        <v>4.670291722499997</v>
      </c>
      <c r="O38" s="114">
        <f t="shared" si="8"/>
        <v>3.9125390624999756</v>
      </c>
      <c r="P38" s="106">
        <f t="shared" si="8"/>
        <v>4.415698560000014</v>
      </c>
      <c r="Q38" s="105">
        <f aca="true" t="shared" si="9" ref="Q38:T60">IF(Q10&gt;0,((1+Q10/200)^2-1)*100,"")</f>
        <v>4.623235102500023</v>
      </c>
      <c r="R38" s="114">
        <f t="shared" si="9"/>
        <v>5.081975902500013</v>
      </c>
      <c r="S38" s="114">
        <f t="shared" si="9"/>
        <v>5.115806760000008</v>
      </c>
      <c r="T38" s="114">
        <f t="shared" si="9"/>
      </c>
      <c r="U38" s="106">
        <f t="shared" si="8"/>
        <v>4.668245562499984</v>
      </c>
      <c r="V38" s="114">
        <f aca="true" t="shared" si="10" ref="V38:V60">IF(V10&gt;0,((1+V10/200)^2-1)*100,"")</f>
        <v>5.440038559999993</v>
      </c>
      <c r="W38" s="106">
        <f t="shared" si="8"/>
        <v>4.165497822500019</v>
      </c>
      <c r="X38" s="114">
        <f t="shared" si="8"/>
      </c>
      <c r="Y38" s="106">
        <f t="shared" si="8"/>
        <v>4.245121002499985</v>
      </c>
      <c r="Z38" s="114">
        <f t="shared" si="8"/>
        <v>5.1106805224999885</v>
      </c>
      <c r="AA38" s="106">
        <f t="shared" si="8"/>
        <v>4.433070562499997</v>
      </c>
      <c r="AB38" s="114">
        <f t="shared" si="8"/>
        <v>4.750107562499983</v>
      </c>
      <c r="AC38" s="114">
        <f t="shared" si="8"/>
        <v>5.215280502499975</v>
      </c>
      <c r="AD38" s="114">
        <f t="shared" si="8"/>
      </c>
      <c r="AE38" s="107">
        <f t="shared" si="8"/>
        <v>4.192035502500002</v>
      </c>
      <c r="AF38" s="106">
        <f t="shared" si="8"/>
        <v>4.825858402499983</v>
      </c>
      <c r="AG38" s="114">
        <f aca="true" t="shared" si="11" ref="AG38:AS38">IF(AG10&gt;0,((1+AG10/200)^2-1)*100,"")</f>
        <v>4.906757760000002</v>
      </c>
      <c r="AH38" s="106">
        <f t="shared" si="11"/>
        <v>4.179786922500006</v>
      </c>
      <c r="AI38" s="105">
        <f t="shared" si="11"/>
        <v>4.676430322500003</v>
      </c>
      <c r="AJ38" s="114">
        <f t="shared" si="11"/>
        <v>4.753178009999992</v>
      </c>
      <c r="AK38" s="106">
        <f t="shared" si="11"/>
        <v>4.6252808224999775</v>
      </c>
      <c r="AL38" s="114">
        <f t="shared" si="11"/>
        <v>5.093252249999991</v>
      </c>
      <c r="AM38" s="106">
        <f t="shared" si="11"/>
        <v>4.005322889999996</v>
      </c>
      <c r="AN38" s="114">
        <f t="shared" si="11"/>
        <v>4.834049322499978</v>
      </c>
      <c r="AO38" s="106">
        <f t="shared" si="11"/>
        <v>3.7260771599999742</v>
      </c>
      <c r="AP38" s="114">
        <f t="shared" si="11"/>
        <v>3.921713640000002</v>
      </c>
      <c r="AQ38" s="106">
        <f t="shared" si="11"/>
        <v>4.1542713599999725</v>
      </c>
      <c r="AR38" s="114">
        <f t="shared" si="11"/>
        <v>4.126718062499979</v>
      </c>
      <c r="AS38" s="107">
        <f t="shared" si="11"/>
        <v>4.677453440000012</v>
      </c>
    </row>
    <row r="39" spans="1:45" ht="15">
      <c r="A39" s="99">
        <f t="shared" si="5"/>
        <v>41215</v>
      </c>
      <c r="B39" s="108">
        <f aca="true" t="shared" si="12" ref="B39:H48">IF(B11&gt;0,((1+B11/200)^2-1)*100,"")</f>
      </c>
      <c r="C39" s="115">
        <f t="shared" si="12"/>
        <v>2.52372515999999</v>
      </c>
      <c r="D39" s="109">
        <f>IF(D11&gt;0,((1+D11/200)^2-1)*100,"")</f>
        <v>2.5206875624999903</v>
      </c>
      <c r="E39" s="115">
        <f t="shared" si="12"/>
        <v>2.8976928225000087</v>
      </c>
      <c r="F39" s="110">
        <f t="shared" si="12"/>
        <v>3.085439609999985</v>
      </c>
      <c r="G39" s="109">
        <f t="shared" si="12"/>
        <v>3.3709391225000163</v>
      </c>
      <c r="H39" s="115">
        <f t="shared" si="12"/>
        <v>3.567258239999993</v>
      </c>
      <c r="I39" s="108"/>
      <c r="J39" s="149">
        <f t="shared" si="7"/>
        <v>41215</v>
      </c>
      <c r="K39" s="108">
        <f aca="true" t="shared" si="13" ref="K39:AG39">IF(K11&gt;0,((1+K11/200)^2-1)*100,"")</f>
        <v>4.2716688224999855</v>
      </c>
      <c r="L39" s="115">
        <f t="shared" si="13"/>
        <v>4.41161123999998</v>
      </c>
      <c r="M39" s="110">
        <f t="shared" si="13"/>
        <v>4.525064062500017</v>
      </c>
      <c r="N39" s="109">
        <f t="shared" si="13"/>
        <v>4.688708062499991</v>
      </c>
      <c r="O39" s="115">
        <f t="shared" si="13"/>
        <v>3.917636000000013</v>
      </c>
      <c r="P39" s="109">
        <f t="shared" si="13"/>
        <v>4.426939102500005</v>
      </c>
      <c r="Q39" s="108">
        <f t="shared" si="9"/>
        <v>4.638578489999978</v>
      </c>
      <c r="R39" s="115">
        <f aca="true" t="shared" si="14" ref="R39:R60">IF(R11&gt;0,((1+R11/200)^2-1)*100,"")</f>
        <v>5.087101439999997</v>
      </c>
      <c r="S39" s="115">
        <f t="shared" si="9"/>
        <v>5.130160890000024</v>
      </c>
      <c r="T39" s="115">
        <f t="shared" si="13"/>
      </c>
      <c r="U39" s="109">
        <f t="shared" si="13"/>
        <v>4.6835922499999905</v>
      </c>
      <c r="V39" s="115">
        <f t="shared" si="10"/>
        <v>5.45544172250001</v>
      </c>
      <c r="W39" s="109">
        <f t="shared" si="13"/>
        <v>4.175704222499976</v>
      </c>
      <c r="X39" s="115">
        <f t="shared" si="13"/>
      </c>
      <c r="Y39" s="109">
        <f t="shared" si="13"/>
        <v>4.2522681599999945</v>
      </c>
      <c r="Z39" s="115">
        <f t="shared" si="13"/>
        <v>5.135287602499994</v>
      </c>
      <c r="AA39" s="109">
        <f t="shared" si="13"/>
        <v>4.302305122500005</v>
      </c>
      <c r="AB39" s="115">
        <f t="shared" si="13"/>
        <v>4.762389622500018</v>
      </c>
      <c r="AC39" s="115">
        <f t="shared" si="13"/>
        <v>5.231693062499998</v>
      </c>
      <c r="AD39" s="115">
        <f t="shared" si="13"/>
      </c>
      <c r="AE39" s="110">
        <f t="shared" si="13"/>
        <v>4.207347240000003</v>
      </c>
      <c r="AF39" s="109">
        <f t="shared" si="13"/>
        <v>4.844288422499998</v>
      </c>
      <c r="AG39" s="115">
        <f t="shared" si="13"/>
        <v>4.922121922500011</v>
      </c>
      <c r="AH39" s="109">
        <f aca="true" t="shared" si="15" ref="AH39:AN47">IF(AH11&gt;0,((1+AH11/200)^2-1)*100,"")</f>
        <v>4.1828489999999885</v>
      </c>
      <c r="AI39" s="108">
        <f t="shared" si="15"/>
        <v>4.689731240000006</v>
      </c>
      <c r="AJ39" s="115">
        <f t="shared" si="15"/>
        <v>4.765460249999998</v>
      </c>
      <c r="AK39" s="109">
        <f t="shared" si="15"/>
        <v>4.638578489999978</v>
      </c>
      <c r="AL39" s="115">
        <f t="shared" si="15"/>
        <v>5.399995602499996</v>
      </c>
      <c r="AM39" s="109">
        <f t="shared" si="15"/>
        <v>4.008382402499988</v>
      </c>
      <c r="AN39" s="115">
        <f t="shared" si="15"/>
        <v>4.8422405625</v>
      </c>
      <c r="AO39" s="109">
        <f aca="true" t="shared" si="16" ref="AO39:AS47">IF(AO11&gt;0,((1+AO11/200)^2-1)*100,"")</f>
        <v>3.7250587024999726</v>
      </c>
      <c r="AP39" s="115">
        <f t="shared" si="16"/>
        <v>3.929869159999999</v>
      </c>
      <c r="AQ39" s="109">
        <f t="shared" si="16"/>
        <v>4.168559689999984</v>
      </c>
      <c r="AR39" s="115">
        <f t="shared" si="16"/>
        <v>4.157333062500013</v>
      </c>
      <c r="AS39" s="110">
        <f t="shared" si="16"/>
        <v>4.7224755599999835</v>
      </c>
    </row>
    <row r="40" spans="1:45" ht="15">
      <c r="A40" s="99">
        <f t="shared" si="5"/>
        <v>41218</v>
      </c>
      <c r="B40" s="108">
        <f t="shared" si="12"/>
      </c>
      <c r="C40" s="115">
        <f t="shared" si="12"/>
        <v>2.534863402499976</v>
      </c>
      <c r="D40" s="109">
        <f t="shared" si="12"/>
        <v>2.5389138224999996</v>
      </c>
      <c r="E40" s="115">
        <f t="shared" si="12"/>
        <v>2.912909159999977</v>
      </c>
      <c r="F40" s="110">
        <f t="shared" si="12"/>
        <v>3.096608322500005</v>
      </c>
      <c r="G40" s="109">
        <f t="shared" si="12"/>
        <v>3.382123289999983</v>
      </c>
      <c r="H40" s="115">
        <f t="shared" si="12"/>
        <v>3.571329000000012</v>
      </c>
      <c r="I40" s="108"/>
      <c r="J40" s="149">
        <f t="shared" si="7"/>
        <v>41218</v>
      </c>
      <c r="K40" s="108">
        <f aca="true" t="shared" si="17" ref="K40:AG40">IF(K12&gt;0,((1+K12/200)^2-1)*100,"")</f>
        <v>4.249205062500017</v>
      </c>
      <c r="L40" s="115">
        <f t="shared" si="17"/>
        <v>4.387089000000022</v>
      </c>
      <c r="M40" s="110">
        <f t="shared" si="17"/>
        <v>4.4616864225</v>
      </c>
      <c r="N40" s="109">
        <f t="shared" si="17"/>
        <v>4.671314810000005</v>
      </c>
      <c r="O40" s="115">
        <f t="shared" si="17"/>
        <v>3.902345562499998</v>
      </c>
      <c r="P40" s="109">
        <f t="shared" si="17"/>
        <v>4.432048639999997</v>
      </c>
      <c r="Q40" s="108">
        <f t="shared" si="9"/>
        <v>4.618120889999977</v>
      </c>
      <c r="R40" s="115">
        <f t="shared" si="14"/>
        <v>5.062499999999992</v>
      </c>
      <c r="S40" s="109">
        <f t="shared" si="9"/>
        <v>5.104529202499974</v>
      </c>
      <c r="T40" s="115">
        <f t="shared" si="17"/>
      </c>
      <c r="U40" s="109">
        <f t="shared" si="17"/>
        <v>4.667222489999978</v>
      </c>
      <c r="V40" s="115">
        <f t="shared" si="10"/>
        <v>5.429770410000012</v>
      </c>
      <c r="W40" s="109">
        <f t="shared" si="17"/>
        <v>4.149168622499988</v>
      </c>
      <c r="X40" s="115">
        <f t="shared" si="17"/>
        <v>4.845312360000009</v>
      </c>
      <c r="Y40" s="109">
        <f t="shared" si="17"/>
        <v>4.249205062500017</v>
      </c>
      <c r="Z40" s="115">
        <f t="shared" si="17"/>
        <v>5.0983780624999975</v>
      </c>
      <c r="AA40" s="109">
        <f t="shared" si="17"/>
        <v>4.396284502499981</v>
      </c>
      <c r="AB40" s="115">
        <f t="shared" si="17"/>
        <v>4.749084090000011</v>
      </c>
      <c r="AC40" s="115">
        <f t="shared" si="17"/>
        <v>5.181433639999988</v>
      </c>
      <c r="AD40" s="115">
        <f t="shared" si="17"/>
      </c>
      <c r="AE40" s="110">
        <f t="shared" si="17"/>
        <v>4.184890410000008</v>
      </c>
      <c r="AF40" s="109">
        <f t="shared" si="17"/>
        <v>4.821763062499995</v>
      </c>
      <c r="AG40" s="115">
        <f t="shared" si="17"/>
        <v>4.895491422499987</v>
      </c>
      <c r="AH40" s="109">
        <f t="shared" si="15"/>
        <v>4.180807610000015</v>
      </c>
      <c r="AI40" s="108">
        <f t="shared" si="15"/>
        <v>4.672337902500012</v>
      </c>
      <c r="AJ40" s="115">
        <f t="shared" si="15"/>
        <v>4.742943359999985</v>
      </c>
      <c r="AK40" s="109">
        <f t="shared" si="15"/>
        <v>4.621189402500003</v>
      </c>
      <c r="AL40" s="115">
        <f t="shared" si="15"/>
        <v>5.350722402500008</v>
      </c>
      <c r="AM40" s="109">
        <f t="shared" si="15"/>
        <v>3.9890062499999823</v>
      </c>
      <c r="AN40" s="115">
        <f t="shared" si="15"/>
        <v>4.823810722499999</v>
      </c>
      <c r="AO40" s="109">
        <f t="shared" si="16"/>
        <v>3.7148744025000013</v>
      </c>
      <c r="AP40" s="115">
        <f t="shared" si="16"/>
        <v>3.9155972100000103</v>
      </c>
      <c r="AQ40" s="109">
        <f t="shared" si="16"/>
        <v>4.148148089999992</v>
      </c>
      <c r="AR40" s="115">
        <f t="shared" si="16"/>
        <v>4.126718062499979</v>
      </c>
      <c r="AS40" s="110">
        <f t="shared" si="16"/>
        <v>4.698940062500001</v>
      </c>
    </row>
    <row r="41" spans="1:45" ht="15">
      <c r="A41" s="99">
        <f t="shared" si="5"/>
        <v>41219</v>
      </c>
      <c r="B41" s="108">
        <f t="shared" si="12"/>
      </c>
      <c r="C41" s="115">
        <f t="shared" si="12"/>
        <v>2.5085376224999845</v>
      </c>
      <c r="D41" s="109">
        <f t="shared" si="12"/>
        <v>2.540939062500014</v>
      </c>
      <c r="E41" s="115">
        <f t="shared" si="12"/>
        <v>2.9037792225000025</v>
      </c>
      <c r="F41" s="110">
        <f t="shared" si="12"/>
        <v>3.0884855625000096</v>
      </c>
      <c r="G41" s="109">
        <f t="shared" si="12"/>
        <v>3.3709391225000163</v>
      </c>
      <c r="H41" s="115">
        <f t="shared" si="12"/>
        <v>3.553011209999979</v>
      </c>
      <c r="I41" s="108"/>
      <c r="J41" s="149">
        <f t="shared" si="7"/>
        <v>41219</v>
      </c>
      <c r="K41" s="108">
        <f aca="true" t="shared" si="18" ref="K41:AG41">IF(K13&gt;0,((1+K13/200)^2-1)*100,"")</f>
        <v>4.301283839999992</v>
      </c>
      <c r="L41" s="115">
        <f t="shared" si="18"/>
        <v>4.459642302499978</v>
      </c>
      <c r="M41" s="110">
        <f t="shared" si="18"/>
        <v>4.543467622499997</v>
      </c>
      <c r="N41" s="109">
        <f t="shared" si="18"/>
        <v>4.755225000000007</v>
      </c>
      <c r="O41" s="115">
        <f t="shared" si="18"/>
        <v>3.954337639999994</v>
      </c>
      <c r="P41" s="109">
        <f t="shared" si="18"/>
        <v>4.458620249999989</v>
      </c>
      <c r="Q41" s="108">
        <f t="shared" si="9"/>
        <v>4.70303300249999</v>
      </c>
      <c r="R41" s="115">
        <f t="shared" si="14"/>
        <v>5.125034302499976</v>
      </c>
      <c r="S41" s="109">
        <f t="shared" si="9"/>
        <v>5.166050502499986</v>
      </c>
      <c r="T41" s="115">
        <f t="shared" si="18"/>
      </c>
      <c r="U41" s="109">
        <f t="shared" si="18"/>
        <v>4.754201502500011</v>
      </c>
      <c r="V41" s="115">
        <f t="shared" si="10"/>
        <v>5.5026851025000045</v>
      </c>
      <c r="W41" s="109">
        <f t="shared" si="18"/>
        <v>4.228785562500015</v>
      </c>
      <c r="X41" s="115">
        <f t="shared" si="18"/>
        <v>4.846336302500021</v>
      </c>
      <c r="Y41" s="109">
        <f t="shared" si="18"/>
        <v>4.2737111024999885</v>
      </c>
      <c r="Z41" s="115">
        <f t="shared" si="18"/>
        <v>5.193740960000026</v>
      </c>
      <c r="AA41" s="109">
        <f t="shared" si="18"/>
        <v>4.439202202499981</v>
      </c>
      <c r="AB41" s="115">
        <f t="shared" si="18"/>
        <v>4.79002689000001</v>
      </c>
      <c r="AC41" s="115">
        <f t="shared" si="18"/>
        <v>5.262470062500024</v>
      </c>
      <c r="AD41" s="115">
        <f t="shared" si="18"/>
      </c>
      <c r="AE41" s="110">
        <f t="shared" si="18"/>
        <v>4.269626562500006</v>
      </c>
      <c r="AF41" s="109">
        <f t="shared" si="18"/>
        <v>4.888322249999977</v>
      </c>
      <c r="AG41" s="115">
        <f t="shared" si="18"/>
        <v>4.965147562499972</v>
      </c>
      <c r="AH41" s="109">
        <f t="shared" si="15"/>
        <v>4.189994022499999</v>
      </c>
      <c r="AI41" s="108">
        <f t="shared" si="15"/>
        <v>4.754201502500011</v>
      </c>
      <c r="AJ41" s="115">
        <f t="shared" si="15"/>
        <v>4.84121663999999</v>
      </c>
      <c r="AK41" s="109">
        <f t="shared" si="15"/>
        <v>4.69996329000002</v>
      </c>
      <c r="AL41" s="115">
        <f t="shared" si="15"/>
        <v>5.436958062500019</v>
      </c>
      <c r="AM41" s="109">
        <f t="shared" si="15"/>
        <v>4.071622402499986</v>
      </c>
      <c r="AN41" s="115">
        <f t="shared" si="15"/>
        <v>4.909830502499979</v>
      </c>
      <c r="AO41" s="109">
        <f t="shared" si="16"/>
        <v>3.770894240000011</v>
      </c>
      <c r="AP41" s="115">
        <f t="shared" si="16"/>
        <v>4.000223802500025</v>
      </c>
      <c r="AQ41" s="109">
        <f t="shared" si="16"/>
        <v>4.236953122499987</v>
      </c>
      <c r="AR41" s="115">
        <f t="shared" si="16"/>
        <v>4.225722809999999</v>
      </c>
      <c r="AS41" s="110">
        <f t="shared" si="16"/>
        <v>4.784908602499982</v>
      </c>
    </row>
    <row r="42" spans="1:45" ht="15">
      <c r="A42" s="99">
        <f t="shared" si="5"/>
        <v>41220</v>
      </c>
      <c r="B42" s="108">
        <f t="shared" si="12"/>
      </c>
      <c r="C42" s="115">
        <f t="shared" si="12"/>
        <v>2.5267628025000155</v>
      </c>
      <c r="D42" s="109">
        <f t="shared" si="12"/>
        <v>2.5611925625000254</v>
      </c>
      <c r="E42" s="115">
        <f t="shared" si="12"/>
        <v>2.9200105024999923</v>
      </c>
      <c r="F42" s="110">
        <f t="shared" si="12"/>
        <v>3.1057468099999763</v>
      </c>
      <c r="G42" s="109">
        <f t="shared" si="12"/>
        <v>3.4024596899999926</v>
      </c>
      <c r="H42" s="115">
        <f t="shared" si="12"/>
        <v>3.5794707600000253</v>
      </c>
      <c r="I42" s="108"/>
      <c r="J42" s="149">
        <f t="shared" si="7"/>
        <v>41220</v>
      </c>
      <c r="K42" s="108">
        <f aca="true" t="shared" si="19" ref="K42:AG42">IF(K14&gt;0,((1+K14/200)^2-1)*100,"")</f>
        <v>4.202243202499978</v>
      </c>
      <c r="L42" s="115">
        <f t="shared" si="19"/>
        <v>4.366656000000013</v>
      </c>
      <c r="M42" s="110">
        <f t="shared" si="19"/>
        <v>4.455554122500005</v>
      </c>
      <c r="N42" s="109">
        <f t="shared" si="19"/>
        <v>4.660061122499992</v>
      </c>
      <c r="O42" s="115">
        <f t="shared" si="19"/>
        <v>3.861576562500013</v>
      </c>
      <c r="P42" s="109">
        <f t="shared" si="19"/>
        <v>4.358483359999998</v>
      </c>
      <c r="Q42" s="108">
        <f t="shared" si="9"/>
        <v>4.609938410000014</v>
      </c>
      <c r="R42" s="115">
        <f t="shared" si="14"/>
        <v>5.040976102499983</v>
      </c>
      <c r="S42" s="109">
        <f t="shared" si="9"/>
        <v>5.085051210000002</v>
      </c>
      <c r="T42" s="115">
        <f t="shared" si="19"/>
      </c>
      <c r="U42" s="109">
        <f t="shared" si="19"/>
        <v>4.662107202499999</v>
      </c>
      <c r="V42" s="115">
        <f t="shared" si="10"/>
        <v>5.419502760000006</v>
      </c>
      <c r="W42" s="109">
        <f t="shared" si="19"/>
        <v>4.137943040000014</v>
      </c>
      <c r="X42" s="115">
        <f t="shared" si="19"/>
        <v>4.8494081599999905</v>
      </c>
      <c r="Y42" s="109">
        <f t="shared" si="19"/>
        <v>4.238995062499984</v>
      </c>
      <c r="Z42" s="115">
        <f t="shared" si="19"/>
        <v>5.071725202499988</v>
      </c>
      <c r="AA42" s="109">
        <f t="shared" si="19"/>
        <v>4.389132409999985</v>
      </c>
      <c r="AB42" s="115">
        <f t="shared" si="19"/>
        <v>4.681545959999989</v>
      </c>
      <c r="AC42" s="115">
        <f t="shared" si="19"/>
        <v>5.1434906025000116</v>
      </c>
      <c r="AD42" s="115">
        <f t="shared" si="19"/>
      </c>
      <c r="AE42" s="110">
        <f t="shared" si="19"/>
        <v>4.173662902500008</v>
      </c>
      <c r="AF42" s="109">
        <f t="shared" si="19"/>
        <v>4.806406249999995</v>
      </c>
      <c r="AG42" s="115">
        <f t="shared" si="19"/>
        <v>4.882177439999991</v>
      </c>
      <c r="AH42" s="109">
        <f t="shared" si="15"/>
        <v>4.173662902500008</v>
      </c>
      <c r="AI42" s="108">
        <f t="shared" si="15"/>
        <v>4.667222489999978</v>
      </c>
      <c r="AJ42" s="115">
        <f t="shared" si="15"/>
        <v>4.751131039999978</v>
      </c>
      <c r="AK42" s="109">
        <f t="shared" si="15"/>
        <v>4.609938410000014</v>
      </c>
      <c r="AL42" s="115">
        <f t="shared" si="15"/>
        <v>5.360986702499981</v>
      </c>
      <c r="AM42" s="109">
        <f t="shared" si="15"/>
        <v>3.977789302500012</v>
      </c>
      <c r="AN42" s="115">
        <f t="shared" si="15"/>
        <v>4.815620202499993</v>
      </c>
      <c r="AO42" s="109">
        <f t="shared" si="16"/>
        <v>3.70978244000002</v>
      </c>
      <c r="AP42" s="115">
        <f t="shared" si="16"/>
        <v>3.9013262399999915</v>
      </c>
      <c r="AQ42" s="109">
        <f t="shared" si="16"/>
        <v>4.136922562500001</v>
      </c>
      <c r="AR42" s="115">
        <f t="shared" si="16"/>
        <v>4.127738489999988</v>
      </c>
      <c r="AS42" s="110">
        <f t="shared" si="16"/>
        <v>4.6835922499999905</v>
      </c>
    </row>
    <row r="43" spans="1:45" ht="15">
      <c r="A43" s="99">
        <f t="shared" si="5"/>
        <v>41221</v>
      </c>
      <c r="B43" s="108">
        <f t="shared" si="12"/>
      </c>
      <c r="C43" s="115">
        <f t="shared" si="12"/>
        <v>2.515624999999999</v>
      </c>
      <c r="D43" s="109">
        <f t="shared" si="12"/>
        <v>2.5358759999999814</v>
      </c>
      <c r="E43" s="115">
        <f t="shared" si="12"/>
        <v>2.8976928225000087</v>
      </c>
      <c r="F43" s="110">
        <f t="shared" si="12"/>
        <v>3.0793478399999907</v>
      </c>
      <c r="G43" s="109">
        <f t="shared" si="12"/>
        <v>3.3617888899999837</v>
      </c>
      <c r="H43" s="115">
        <f t="shared" si="12"/>
        <v>3.5509760000000057</v>
      </c>
      <c r="I43" s="108"/>
      <c r="J43" s="149">
        <f t="shared" si="7"/>
        <v>41221</v>
      </c>
      <c r="K43" s="108">
        <f aca="true" t="shared" si="20" ref="K43:AG43">IF(K15&gt;0,((1+K15/200)^2-1)*100,"")</f>
        <v>4.124677222500006</v>
      </c>
      <c r="L43" s="115">
        <f t="shared" si="20"/>
        <v>4.2839228025000065</v>
      </c>
      <c r="M43" s="110">
        <f t="shared" si="20"/>
        <v>4.37482896000001</v>
      </c>
      <c r="N43" s="109">
        <f t="shared" si="20"/>
        <v>4.5680082225000085</v>
      </c>
      <c r="O43" s="115">
        <f t="shared" si="20"/>
        <v>3.785156249999999</v>
      </c>
      <c r="P43" s="109">
        <f t="shared" si="20"/>
        <v>4.246142009999998</v>
      </c>
      <c r="Q43" s="108">
        <f t="shared" si="9"/>
        <v>4.502573022499989</v>
      </c>
      <c r="R43" s="115">
        <f t="shared" si="14"/>
        <v>4.917000409999983</v>
      </c>
      <c r="S43" s="109">
        <f t="shared" si="9"/>
        <v>4.956951522500019</v>
      </c>
      <c r="T43" s="115">
        <f t="shared" si="20"/>
      </c>
      <c r="U43" s="109">
        <f t="shared" si="20"/>
        <v>4.563917922499994</v>
      </c>
      <c r="V43" s="115">
        <f t="shared" si="10"/>
        <v>5.327116409999988</v>
      </c>
      <c r="W43" s="109">
        <f t="shared" si="20"/>
        <v>4.071622402499986</v>
      </c>
      <c r="X43" s="115">
        <f t="shared" si="20"/>
        <v>4.810501290000024</v>
      </c>
      <c r="Y43" s="109">
        <f t="shared" si="20"/>
        <v>4.176724889999983</v>
      </c>
      <c r="Z43" s="115">
        <f t="shared" si="20"/>
        <v>4.98563906249998</v>
      </c>
      <c r="AA43" s="109">
        <f t="shared" si="20"/>
        <v>4.222660102500031</v>
      </c>
      <c r="AB43" s="115">
        <f t="shared" si="20"/>
        <v>4.591528999999994</v>
      </c>
      <c r="AC43" s="115">
        <f t="shared" si="20"/>
        <v>5.081975902500013</v>
      </c>
      <c r="AD43" s="115">
        <f t="shared" si="20"/>
      </c>
      <c r="AE43" s="110">
        <f t="shared" si="20"/>
        <v>4.09508729000001</v>
      </c>
      <c r="AF43" s="109">
        <f t="shared" si="20"/>
        <v>4.714289000000016</v>
      </c>
      <c r="AG43" s="115">
        <f t="shared" si="20"/>
        <v>4.784908602499982</v>
      </c>
      <c r="AH43" s="109">
        <f t="shared" si="15"/>
        <v>4.102229302499993</v>
      </c>
      <c r="AI43" s="108">
        <f t="shared" si="15"/>
        <v>4.588460922500004</v>
      </c>
      <c r="AJ43" s="115">
        <f t="shared" si="15"/>
        <v>4.678476562500022</v>
      </c>
      <c r="AK43" s="109">
        <f t="shared" si="15"/>
        <v>4.531198402500003</v>
      </c>
      <c r="AL43" s="115">
        <f t="shared" si="15"/>
        <v>5.275808160000017</v>
      </c>
      <c r="AM43" s="109">
        <f t="shared" si="15"/>
        <v>3.8483283600000195</v>
      </c>
      <c r="AN43" s="115">
        <f t="shared" si="15"/>
        <v>4.621189402500003</v>
      </c>
      <c r="AO43" s="109">
        <f t="shared" si="16"/>
        <v>3.641562202500026</v>
      </c>
      <c r="AP43" s="115">
        <f t="shared" si="16"/>
        <v>3.8330430225000045</v>
      </c>
      <c r="AQ43" s="109">
        <f t="shared" si="16"/>
        <v>4.056320640000011</v>
      </c>
      <c r="AR43" s="115">
        <f t="shared" si="16"/>
        <v>4.019601000000006</v>
      </c>
      <c r="AS43" s="110">
        <f t="shared" si="16"/>
        <v>4.598688022499986</v>
      </c>
    </row>
    <row r="44" spans="1:45" ht="15">
      <c r="A44" s="99">
        <f t="shared" si="5"/>
        <v>41222</v>
      </c>
      <c r="B44" s="108">
        <f t="shared" si="12"/>
      </c>
      <c r="C44" s="115">
        <f t="shared" si="12"/>
        <v>2.5338508100000157</v>
      </c>
      <c r="D44" s="109">
        <f t="shared" si="12"/>
        <v>2.5176500099999943</v>
      </c>
      <c r="E44" s="115">
        <f t="shared" si="12"/>
        <v>2.8713205024999855</v>
      </c>
      <c r="F44" s="110">
        <f t="shared" si="12"/>
        <v>3.047876562500007</v>
      </c>
      <c r="G44" s="109">
        <f t="shared" si="12"/>
        <v>3.3292580100000135</v>
      </c>
      <c r="H44" s="115">
        <f t="shared" si="12"/>
        <v>3.5184153599999712</v>
      </c>
      <c r="I44" s="108"/>
      <c r="J44" s="149">
        <f t="shared" si="7"/>
        <v>41222</v>
      </c>
      <c r="K44" s="108">
        <f aca="true" t="shared" si="21" ref="K44:AG44">IF(K16&gt;0,((1+K16/200)^2-1)*100,"")</f>
        <v>4.1165140624999985</v>
      </c>
      <c r="L44" s="115">
        <f t="shared" si="21"/>
        <v>4.323753210000003</v>
      </c>
      <c r="M44" s="110">
        <f t="shared" si="21"/>
        <v>4.455554122500005</v>
      </c>
      <c r="N44" s="109">
        <f t="shared" si="21"/>
        <v>4.5997107599999865</v>
      </c>
      <c r="O44" s="115">
        <f t="shared" si="21"/>
        <v>3.8340620100000056</v>
      </c>
      <c r="P44" s="109">
        <f t="shared" si="21"/>
        <v>4.268605440000006</v>
      </c>
      <c r="Q44" s="108">
        <f t="shared" si="9"/>
        <v>4.536310489999984</v>
      </c>
      <c r="R44" s="115">
        <f t="shared" si="14"/>
        <v>4.962074010000017</v>
      </c>
      <c r="S44" s="109">
        <f t="shared" si="9"/>
        <v>5.006132562500021</v>
      </c>
      <c r="T44" s="115">
        <f t="shared" si="21"/>
      </c>
      <c r="U44" s="109">
        <f t="shared" si="21"/>
        <v>4.596642562500031</v>
      </c>
      <c r="V44" s="115">
        <f t="shared" si="10"/>
        <v>5.372278009999998</v>
      </c>
      <c r="W44" s="109">
        <f t="shared" si="21"/>
        <v>4.089986002500012</v>
      </c>
      <c r="X44" s="115">
        <f t="shared" si="21"/>
      </c>
      <c r="Y44" s="109">
        <f t="shared" si="21"/>
        <v>4.184890410000008</v>
      </c>
      <c r="Z44" s="115">
        <f t="shared" si="21"/>
        <v>5.018429622500009</v>
      </c>
      <c r="AA44" s="109">
        <f t="shared" si="21"/>
        <v>4.17774556249999</v>
      </c>
      <c r="AB44" s="115">
        <f t="shared" si="21"/>
        <v>4.606870062500001</v>
      </c>
      <c r="AC44" s="115">
        <f t="shared" si="21"/>
        <v>5.120933122499993</v>
      </c>
      <c r="AD44" s="115">
        <f t="shared" si="21"/>
      </c>
      <c r="AE44" s="110">
        <f t="shared" si="21"/>
        <v>4.127738489999988</v>
      </c>
      <c r="AF44" s="109">
        <f t="shared" si="21"/>
        <v>4.763413159999974</v>
      </c>
      <c r="AG44" s="115">
        <f t="shared" si="21"/>
        <v>4.834049322499978</v>
      </c>
      <c r="AH44" s="109">
        <f t="shared" si="15"/>
        <v>4.118554822500009</v>
      </c>
      <c r="AI44" s="108">
        <f t="shared" si="15"/>
        <v>4.610961202499975</v>
      </c>
      <c r="AJ44" s="115">
        <f t="shared" si="15"/>
        <v>4.7009865224999725</v>
      </c>
      <c r="AK44" s="109">
        <f t="shared" si="15"/>
        <v>4.558805160000001</v>
      </c>
      <c r="AL44" s="115">
        <f t="shared" si="15"/>
        <v>5.330195302500007</v>
      </c>
      <c r="AM44" s="109">
        <f t="shared" si="15"/>
        <v>3.87482561000001</v>
      </c>
      <c r="AN44" s="115">
        <f t="shared" si="15"/>
        <v>4.630395210000016</v>
      </c>
      <c r="AO44" s="109">
        <f t="shared" si="16"/>
        <v>3.651742902499988</v>
      </c>
      <c r="AP44" s="115">
        <f t="shared" si="16"/>
        <v>3.8524046400000067</v>
      </c>
      <c r="AQ44" s="109">
        <f t="shared" si="16"/>
        <v>4.08488483999998</v>
      </c>
      <c r="AR44" s="115">
        <f t="shared" si="16"/>
        <v>4.045100062499984</v>
      </c>
      <c r="AS44" s="110">
        <f t="shared" si="16"/>
        <v>4.604824522499995</v>
      </c>
    </row>
    <row r="45" spans="1:45" ht="15">
      <c r="A45" s="99">
        <f t="shared" si="5"/>
        <v>41225</v>
      </c>
      <c r="B45" s="108">
        <f t="shared" si="12"/>
      </c>
      <c r="C45" s="115">
        <f t="shared" si="12"/>
        <v>2.5419516899999772</v>
      </c>
      <c r="D45" s="109">
        <f t="shared" si="12"/>
        <v>2.506512702500019</v>
      </c>
      <c r="E45" s="115">
        <f t="shared" si="12"/>
        <v>2.864220839999976</v>
      </c>
      <c r="F45" s="110">
        <f t="shared" si="12"/>
        <v>3.040770810000004</v>
      </c>
      <c r="G45" s="109">
        <f t="shared" si="12"/>
        <v>3.322142562500008</v>
      </c>
      <c r="H45" s="115">
        <f t="shared" si="12"/>
        <v>3.491963609999993</v>
      </c>
      <c r="I45" s="108"/>
      <c r="J45" s="149">
        <f t="shared" si="7"/>
        <v>41225</v>
      </c>
      <c r="K45" s="108">
        <f aca="true" t="shared" si="22" ref="K45:AG45">IF(K17&gt;0,((1+K17/200)^2-1)*100,"")</f>
        <v>4.109371559999997</v>
      </c>
      <c r="L45" s="115">
        <f t="shared" si="22"/>
        <v>4.285965202499975</v>
      </c>
      <c r="M45" s="110">
        <f t="shared" si="22"/>
        <v>4.422851562500019</v>
      </c>
      <c r="N45" s="109">
        <f t="shared" si="22"/>
        <v>4.549602502499983</v>
      </c>
      <c r="O45" s="115">
        <f t="shared" si="22"/>
        <v>3.785156249999999</v>
      </c>
      <c r="P45" s="109">
        <f t="shared" si="22"/>
        <v>4.3339673599999795</v>
      </c>
      <c r="Q45" s="108">
        <f t="shared" si="9"/>
        <v>4.478040102500014</v>
      </c>
      <c r="R45" s="115">
        <f t="shared" si="14"/>
        <v>4.922121922500011</v>
      </c>
      <c r="S45" s="109">
        <f t="shared" si="9"/>
        <v>4.964123040000024</v>
      </c>
      <c r="T45" s="115">
        <f t="shared" si="22"/>
      </c>
      <c r="U45" s="109">
        <f t="shared" si="22"/>
        <v>4.554715040000024</v>
      </c>
      <c r="V45" s="115">
        <f t="shared" si="10"/>
        <v>5.306591609999978</v>
      </c>
      <c r="W45" s="109">
        <f t="shared" si="22"/>
        <v>4.065501562499985</v>
      </c>
      <c r="X45" s="115">
        <f t="shared" si="22"/>
        <v>4.786955902500001</v>
      </c>
      <c r="Y45" s="109">
        <f t="shared" si="22"/>
        <v>4.199180839999994</v>
      </c>
      <c r="Z45" s="115">
        <f t="shared" si="22"/>
        <v>4.976417640000008</v>
      </c>
      <c r="AA45" s="109">
        <f t="shared" si="22"/>
        <v>4.092026502499979</v>
      </c>
      <c r="AB45" s="115">
        <f t="shared" si="22"/>
        <v>4.581302250000019</v>
      </c>
      <c r="AC45" s="115">
        <f t="shared" si="22"/>
        <v>5.049175422499985</v>
      </c>
      <c r="AD45" s="115">
        <f t="shared" si="22"/>
      </c>
      <c r="AE45" s="110">
        <f t="shared" si="22"/>
        <v>4.120595602499999</v>
      </c>
      <c r="AF45" s="109">
        <f t="shared" si="22"/>
        <v>4.7470371600000005</v>
      </c>
      <c r="AG45" s="115">
        <f t="shared" si="22"/>
        <v>4.818691610000014</v>
      </c>
      <c r="AH45" s="109">
        <f t="shared" si="15"/>
        <v>4.150189160000006</v>
      </c>
      <c r="AI45" s="108">
        <f t="shared" si="15"/>
        <v>4.563917922499994</v>
      </c>
      <c r="AJ45" s="115">
        <f t="shared" si="15"/>
        <v>4.672337902500012</v>
      </c>
      <c r="AK45" s="109">
        <f t="shared" si="15"/>
        <v>4.515862889999989</v>
      </c>
      <c r="AL45" s="115">
        <f t="shared" si="15"/>
        <v>5.2850427224999885</v>
      </c>
      <c r="AM45" s="109">
        <f t="shared" si="15"/>
        <v>3.820815562500024</v>
      </c>
      <c r="AN45" s="115">
        <f t="shared" si="15"/>
        <v>4.584370222499978</v>
      </c>
      <c r="AO45" s="109">
        <f t="shared" si="16"/>
        <v>3.6527610000000044</v>
      </c>
      <c r="AP45" s="115">
        <f t="shared" si="16"/>
        <v>3.8432331224999894</v>
      </c>
      <c r="AQ45" s="109">
        <f t="shared" si="16"/>
        <v>4.069582102500013</v>
      </c>
      <c r="AR45" s="115">
        <f t="shared" si="16"/>
        <v>4.034900062500024</v>
      </c>
      <c r="AS45" s="110">
        <f t="shared" si="16"/>
        <v>4.634486810000005</v>
      </c>
    </row>
    <row r="46" spans="1:45" ht="15">
      <c r="A46" s="99">
        <f t="shared" si="5"/>
        <v>41226</v>
      </c>
      <c r="B46" s="108">
        <f t="shared" si="12"/>
      </c>
      <c r="C46" s="115">
        <f t="shared" si="12"/>
        <v>2.5308130625000036</v>
      </c>
      <c r="D46" s="109">
        <f t="shared" si="12"/>
        <v>2.4984132225000177</v>
      </c>
      <c r="E46" s="115">
        <f t="shared" si="12"/>
        <v>2.8530647224999983</v>
      </c>
      <c r="F46" s="110">
        <f t="shared" si="12"/>
        <v>3.027575062500021</v>
      </c>
      <c r="G46" s="109">
        <f t="shared" si="12"/>
        <v>3.305879602499995</v>
      </c>
      <c r="H46" s="115">
        <f t="shared" si="12"/>
        <v>3.493998240000007</v>
      </c>
      <c r="I46" s="108"/>
      <c r="J46" s="149">
        <f t="shared" si="7"/>
        <v>41226</v>
      </c>
      <c r="K46" s="108">
        <f aca="true" t="shared" si="23" ref="K46:AG46">IF(K18&gt;0,((1+K18/200)^2-1)*100,"")</f>
        <v>4.108351222499995</v>
      </c>
      <c r="L46" s="115">
        <f t="shared" si="23"/>
        <v>4.2757534025000155</v>
      </c>
      <c r="M46" s="110">
        <f t="shared" si="23"/>
        <v>4.386067302499996</v>
      </c>
      <c r="N46" s="109">
        <f t="shared" si="23"/>
        <v>4.5383553600000015</v>
      </c>
      <c r="O46" s="115">
        <f t="shared" si="23"/>
        <v>3.785156249999999</v>
      </c>
      <c r="P46" s="109">
        <f t="shared" si="23"/>
        <v>4.350311039999988</v>
      </c>
      <c r="Q46" s="108">
        <f t="shared" si="9"/>
        <v>4.474973690000006</v>
      </c>
      <c r="R46" s="115">
        <f t="shared" si="14"/>
        <v>4.91392756250002</v>
      </c>
      <c r="S46" s="109">
        <f t="shared" si="9"/>
        <v>4.9549025624999965</v>
      </c>
      <c r="T46" s="115">
        <f t="shared" si="23"/>
      </c>
      <c r="U46" s="109">
        <f t="shared" si="23"/>
        <v>4.551647502499989</v>
      </c>
      <c r="V46" s="115">
        <f t="shared" si="10"/>
        <v>5.304539240000028</v>
      </c>
      <c r="W46" s="109">
        <f t="shared" si="23"/>
        <v>4.062441210000012</v>
      </c>
      <c r="X46" s="115">
        <f t="shared" si="23"/>
        <v>4.787979560000011</v>
      </c>
      <c r="Y46" s="109">
        <f t="shared" si="23"/>
        <v>4.183869702499998</v>
      </c>
      <c r="Z46" s="115">
        <f t="shared" si="23"/>
        <v>4.972319359999977</v>
      </c>
      <c r="AA46" s="109">
        <f t="shared" si="23"/>
        <v>4.071622402499986</v>
      </c>
      <c r="AB46" s="115">
        <f t="shared" si="23"/>
        <v>4.582324902500012</v>
      </c>
      <c r="AC46" s="115">
        <f t="shared" si="23"/>
        <v>5.054300160000014</v>
      </c>
      <c r="AD46" s="115">
        <f t="shared" si="23"/>
      </c>
      <c r="AE46" s="110">
        <f t="shared" si="23"/>
        <v>4.1165140624999985</v>
      </c>
      <c r="AF46" s="109">
        <f t="shared" si="23"/>
        <v>4.738849639999998</v>
      </c>
      <c r="AG46" s="115">
        <f t="shared" si="23"/>
        <v>4.811525062500022</v>
      </c>
      <c r="AH46" s="109">
        <f t="shared" si="15"/>
        <v>4.148148089999992</v>
      </c>
      <c r="AI46" s="108">
        <f t="shared" si="15"/>
        <v>4.5393778025</v>
      </c>
      <c r="AJ46" s="115">
        <f t="shared" si="15"/>
        <v>4.649831022500006</v>
      </c>
      <c r="AK46" s="109">
        <f t="shared" si="15"/>
        <v>4.479062249999988</v>
      </c>
      <c r="AL46" s="115">
        <f t="shared" si="15"/>
        <v>5.279912360000005</v>
      </c>
      <c r="AM46" s="109">
        <f t="shared" si="15"/>
        <v>3.8279481600000276</v>
      </c>
      <c r="AN46" s="115">
        <f t="shared" si="15"/>
        <v>4.5751664400000225</v>
      </c>
      <c r="AO46" s="109">
        <f t="shared" si="16"/>
        <v>3.6456344225000104</v>
      </c>
      <c r="AP46" s="115">
        <f t="shared" si="16"/>
        <v>3.8411950625000246</v>
      </c>
      <c r="AQ46" s="109">
        <f t="shared" si="16"/>
        <v>4.066521689999991</v>
      </c>
      <c r="AR46" s="115">
        <f t="shared" si="16"/>
        <v>4.057340722499991</v>
      </c>
      <c r="AS46" s="110">
        <f t="shared" si="16"/>
        <v>4.631418102500029</v>
      </c>
    </row>
    <row r="47" spans="1:45" ht="15">
      <c r="A47" s="99">
        <f t="shared" si="5"/>
        <v>41227</v>
      </c>
      <c r="B47" s="108">
        <f t="shared" si="12"/>
      </c>
      <c r="C47" s="115">
        <f t="shared" si="12"/>
        <v>2.5136000100000278</v>
      </c>
      <c r="D47" s="109">
        <f t="shared" si="12"/>
        <v>2.4720921225000136</v>
      </c>
      <c r="E47" s="115">
        <f t="shared" si="12"/>
        <v>2.832782422500002</v>
      </c>
      <c r="F47" s="110">
        <f t="shared" si="12"/>
        <v>3.0032159024999894</v>
      </c>
      <c r="G47" s="109">
        <f t="shared" si="12"/>
        <v>3.290634239999979</v>
      </c>
      <c r="H47" s="115">
        <f t="shared" si="12"/>
        <v>3.4767045224999737</v>
      </c>
      <c r="I47" s="108"/>
      <c r="J47" s="149">
        <f t="shared" si="7"/>
        <v>41227</v>
      </c>
      <c r="K47" s="108">
        <f aca="true" t="shared" si="24" ref="K47:AG47">IF(K19&gt;0,((1+K19/200)^2-1)*100,"")</f>
        <v>4.039999999999999</v>
      </c>
      <c r="L47" s="115">
        <f t="shared" si="24"/>
        <v>4.212451402499995</v>
      </c>
      <c r="M47" s="110">
        <f t="shared" si="24"/>
        <v>4.298220022500021</v>
      </c>
      <c r="N47" s="109">
        <f t="shared" si="24"/>
        <v>4.5168852225</v>
      </c>
      <c r="O47" s="115">
        <f t="shared" si="24"/>
        <v>3.688397562500012</v>
      </c>
      <c r="P47" s="109">
        <f t="shared" si="24"/>
        <v>4.220618322500003</v>
      </c>
      <c r="Q47" s="108">
        <f t="shared" si="9"/>
        <v>4.405480409999996</v>
      </c>
      <c r="R47" s="115">
        <f t="shared" si="14"/>
        <v>4.852480062500009</v>
      </c>
      <c r="S47" s="109">
        <f t="shared" si="9"/>
        <v>4.897539802499984</v>
      </c>
      <c r="T47" s="115">
        <f t="shared" si="24"/>
      </c>
      <c r="U47" s="109">
        <f t="shared" si="24"/>
        <v>4.481106559999981</v>
      </c>
      <c r="V47" s="115">
        <f t="shared" si="10"/>
        <v>5.238873960000001</v>
      </c>
      <c r="W47" s="109">
        <f t="shared" si="24"/>
        <v>3.9890062499999823</v>
      </c>
      <c r="X47" s="115">
        <f t="shared" si="24"/>
        <v>4.750107562499983</v>
      </c>
      <c r="Y47" s="109">
        <f t="shared" si="24"/>
        <v>4.127738489999988</v>
      </c>
      <c r="Z47" s="115">
        <f t="shared" si="24"/>
        <v>4.906757760000002</v>
      </c>
      <c r="AA47" s="109">
        <f t="shared" si="24"/>
        <v>4.0440800399999866</v>
      </c>
      <c r="AB47" s="115">
        <f t="shared" si="24"/>
        <v>4.511773610000014</v>
      </c>
      <c r="AC47" s="115">
        <f t="shared" si="24"/>
        <v>4.978466809999982</v>
      </c>
      <c r="AD47" s="115">
        <f t="shared" si="24"/>
      </c>
      <c r="AE47" s="110">
        <f t="shared" si="24"/>
        <v>4.05020024999998</v>
      </c>
      <c r="AF47" s="109">
        <f t="shared" si="24"/>
        <v>4.6825691025000005</v>
      </c>
      <c r="AG47" s="115">
        <f t="shared" si="24"/>
        <v>4.756248502500027</v>
      </c>
      <c r="AH47" s="109">
        <f t="shared" si="15"/>
        <v>4.132840702500018</v>
      </c>
      <c r="AI47" s="108">
        <f t="shared" si="15"/>
        <v>4.478040102500014</v>
      </c>
      <c r="AJ47" s="115">
        <f t="shared" si="15"/>
        <v>4.297198760000009</v>
      </c>
      <c r="AK47" s="109">
        <f t="shared" si="15"/>
        <v>4.3921975625</v>
      </c>
      <c r="AL47" s="115">
        <f t="shared" si="15"/>
        <v>5.221435062500013</v>
      </c>
      <c r="AM47" s="109">
        <f t="shared" si="15"/>
        <v>3.734225000000002</v>
      </c>
      <c r="AN47" s="115">
        <f t="shared" si="15"/>
        <v>4.495417290000003</v>
      </c>
      <c r="AO47" s="109">
        <f t="shared" si="16"/>
        <v>3.584559522500008</v>
      </c>
      <c r="AP47" s="115">
        <f t="shared" si="16"/>
        <v>3.7749689999999836</v>
      </c>
      <c r="AQ47" s="109">
        <f t="shared" si="16"/>
        <v>3.9992040000000006</v>
      </c>
      <c r="AR47" s="115">
        <f t="shared" si="16"/>
        <v>3.9788090000000054</v>
      </c>
      <c r="AS47" s="110">
        <f t="shared" si="16"/>
        <v>4.555737562499984</v>
      </c>
    </row>
    <row r="48" spans="1:45" ht="15">
      <c r="A48" s="99">
        <f t="shared" si="5"/>
        <v>41228</v>
      </c>
      <c r="B48" s="108">
        <f t="shared" si="12"/>
      </c>
      <c r="C48" s="115">
        <f t="shared" si="12"/>
        <v>2.5055002500000256</v>
      </c>
      <c r="D48" s="109">
        <f t="shared" si="12"/>
        <v>2.4579206225000094</v>
      </c>
      <c r="E48" s="115">
        <f t="shared" si="12"/>
        <v>2.818586002500001</v>
      </c>
      <c r="F48" s="110">
        <f t="shared" si="12"/>
        <v>2.984948422500011</v>
      </c>
      <c r="G48" s="109">
        <f t="shared" si="12"/>
        <v>3.2753900025000116</v>
      </c>
      <c r="H48" s="115">
        <f t="shared" si="12"/>
        <v>3.4614465600000033</v>
      </c>
      <c r="I48" s="108"/>
      <c r="J48" s="149">
        <f t="shared" si="7"/>
        <v>41228</v>
      </c>
      <c r="K48" s="108">
        <f aca="true" t="shared" si="25" ref="K48:AG48">IF(K20&gt;0,((1+K20/200)^2-1)*100,"")</f>
        <v>4.05122030249998</v>
      </c>
      <c r="L48" s="115">
        <f t="shared" si="25"/>
        <v>4.22368099999999</v>
      </c>
      <c r="M48" s="110">
        <f t="shared" si="25"/>
        <v>4.358483359999998</v>
      </c>
      <c r="N48" s="109">
        <f t="shared" si="25"/>
        <v>4.4964395225000064</v>
      </c>
      <c r="O48" s="115">
        <f t="shared" si="25"/>
        <v>3.6965439225000063</v>
      </c>
      <c r="P48" s="109">
        <f t="shared" si="25"/>
        <v>4.2349112025000135</v>
      </c>
      <c r="Q48" s="108">
        <f t="shared" si="9"/>
        <v>4.386067302499996</v>
      </c>
      <c r="R48" s="115">
        <f t="shared" si="14"/>
        <v>4.834049322499978</v>
      </c>
      <c r="S48" s="109">
        <f t="shared" si="9"/>
        <v>4.876032809999997</v>
      </c>
      <c r="T48" s="115">
        <f t="shared" si="25"/>
      </c>
      <c r="U48" s="109">
        <f t="shared" si="25"/>
        <v>4.480084402499984</v>
      </c>
      <c r="V48" s="115">
        <f t="shared" si="10"/>
        <v>5.250158722499987</v>
      </c>
      <c r="W48" s="109">
        <f t="shared" si="25"/>
        <v>4.0104221025</v>
      </c>
      <c r="X48" s="115">
        <f t="shared" si="25"/>
        <v>4.737826222499986</v>
      </c>
      <c r="Y48" s="109">
        <f t="shared" si="25"/>
        <v>4.120595602499999</v>
      </c>
      <c r="Z48" s="115">
        <f t="shared" si="25"/>
        <v>4.934414062500014</v>
      </c>
      <c r="AA48" s="109">
        <f t="shared" si="25"/>
        <v>3.9635140624999954</v>
      </c>
      <c r="AB48" s="115">
        <f t="shared" si="25"/>
        <v>4.529153602499991</v>
      </c>
      <c r="AC48" s="115">
        <f t="shared" si="25"/>
        <v>4.971294802500026</v>
      </c>
      <c r="AD48" s="115">
        <f t="shared" si="25"/>
      </c>
      <c r="AE48" s="110">
        <f t="shared" si="25"/>
        <v>4.068561960000006</v>
      </c>
      <c r="AF48" s="109">
        <f t="shared" si="25"/>
        <v>4.69996329000002</v>
      </c>
      <c r="AG48" s="115">
        <f t="shared" si="25"/>
        <v>4.772625222499993</v>
      </c>
      <c r="AH48" s="109">
        <f aca="true" t="shared" si="26" ref="AH48:AS57">IF(AH20&gt;0,((1+AH20/200)^2-1)*100,"")</f>
        <v>4.1256976400000145</v>
      </c>
      <c r="AI48" s="108">
        <f t="shared" si="26"/>
        <v>4.502573022499989</v>
      </c>
      <c r="AJ48" s="115">
        <f t="shared" si="26"/>
        <v>4.322731822500003</v>
      </c>
      <c r="AK48" s="109">
        <f t="shared" si="26"/>
        <v>4.412633062499993</v>
      </c>
      <c r="AL48" s="115">
        <f t="shared" si="26"/>
        <v>5.242977439999974</v>
      </c>
      <c r="AM48" s="109">
        <f t="shared" si="26"/>
        <v>3.751540222500016</v>
      </c>
      <c r="AN48" s="115">
        <f t="shared" si="26"/>
        <v>4.517907560000012</v>
      </c>
      <c r="AO48" s="109">
        <f t="shared" si="26"/>
        <v>3.5855772900000193</v>
      </c>
      <c r="AP48" s="115">
        <f t="shared" si="26"/>
        <v>3.791268840000006</v>
      </c>
      <c r="AQ48" s="109">
        <f t="shared" si="26"/>
        <v>4.01348169000002</v>
      </c>
      <c r="AR48" s="115">
        <f t="shared" si="26"/>
        <v>3.949239802499993</v>
      </c>
      <c r="AS48" s="110">
        <f t="shared" si="26"/>
        <v>4.582324902500012</v>
      </c>
    </row>
    <row r="49" spans="1:45" ht="15">
      <c r="A49" s="99">
        <f t="shared" si="5"/>
        <v>41229</v>
      </c>
      <c r="B49" s="108">
        <f aca="true" t="shared" si="27" ref="B49:H58">IF(B21&gt;0,((1+B21/200)^2-1)*100,"")</f>
      </c>
      <c r="C49" s="115">
        <f t="shared" si="27"/>
        <v>2.52372515999999</v>
      </c>
      <c r="D49" s="109">
        <f t="shared" si="27"/>
        <v>2.456908410000014</v>
      </c>
      <c r="E49" s="115">
        <f t="shared" si="27"/>
        <v>2.818586002500001</v>
      </c>
      <c r="F49" s="110">
        <f t="shared" si="27"/>
        <v>2.984948422500011</v>
      </c>
      <c r="G49" s="109">
        <f t="shared" si="27"/>
        <v>3.273357522499998</v>
      </c>
      <c r="H49" s="115">
        <f t="shared" si="27"/>
        <v>3.4594122499999935</v>
      </c>
      <c r="I49" s="108"/>
      <c r="J49" s="149">
        <f t="shared" si="7"/>
        <v>41229</v>
      </c>
      <c r="K49" s="108">
        <f aca="true" t="shared" si="28" ref="K49:AG49">IF(K21&gt;0,((1+K21/200)^2-1)*100,"")</f>
        <v>4.047140122500004</v>
      </c>
      <c r="L49" s="115">
        <f t="shared" si="28"/>
        <v>4.212451402499995</v>
      </c>
      <c r="M49" s="110">
        <f t="shared" si="28"/>
        <v>4.3421390399999815</v>
      </c>
      <c r="N49" s="109">
        <f t="shared" si="28"/>
        <v>4.486217422499972</v>
      </c>
      <c r="O49" s="115">
        <f t="shared" si="28"/>
        <v>3.701635560000005</v>
      </c>
      <c r="P49" s="109">
        <f t="shared" si="28"/>
        <v>4.2349112025000135</v>
      </c>
      <c r="Q49" s="108">
        <f t="shared" si="9"/>
        <v>4.384023922499991</v>
      </c>
      <c r="R49" s="115">
        <f t="shared" si="14"/>
        <v>4.834049322499978</v>
      </c>
      <c r="S49" s="109">
        <f t="shared" si="9"/>
        <v>4.878081000000001</v>
      </c>
      <c r="T49" s="115">
        <f t="shared" si="28"/>
      </c>
      <c r="U49" s="109">
        <f t="shared" si="28"/>
        <v>4.479062249999988</v>
      </c>
      <c r="V49" s="115">
        <f t="shared" si="10"/>
        <v>5.2573402499999755</v>
      </c>
      <c r="W49" s="109">
        <f t="shared" si="28"/>
        <v>4.0104221025</v>
      </c>
      <c r="X49" s="115">
        <f t="shared" si="28"/>
        <v>4.741919922500015</v>
      </c>
      <c r="Y49" s="109">
        <f t="shared" si="28"/>
        <v>4.127738489999988</v>
      </c>
      <c r="Z49" s="115">
        <f t="shared" si="28"/>
        <v>4.9518291599999875</v>
      </c>
      <c r="AA49" s="109">
        <f t="shared" si="28"/>
        <v>3.965553322500015</v>
      </c>
      <c r="AB49" s="115">
        <f t="shared" si="28"/>
        <v>4.528131209999975</v>
      </c>
      <c r="AC49" s="115">
        <f t="shared" si="28"/>
        <v>4.995885562499991</v>
      </c>
      <c r="AD49" s="115">
        <f t="shared" si="28"/>
      </c>
      <c r="AE49" s="110">
        <f t="shared" si="28"/>
        <v>4.067541822499998</v>
      </c>
      <c r="AF49" s="109">
        <f t="shared" si="28"/>
        <v>4.702009759999992</v>
      </c>
      <c r="AG49" s="115">
        <f t="shared" si="28"/>
        <v>4.775696000000007</v>
      </c>
      <c r="AH49" s="109">
        <f t="shared" si="26"/>
        <v>4.130799802500018</v>
      </c>
      <c r="AI49" s="108">
        <f t="shared" si="26"/>
        <v>4.498484002500014</v>
      </c>
      <c r="AJ49" s="115">
        <f t="shared" si="26"/>
        <v>4.348268009999989</v>
      </c>
      <c r="AK49" s="109">
        <f t="shared" si="26"/>
        <v>4.412633062499993</v>
      </c>
      <c r="AL49" s="115">
        <f t="shared" si="26"/>
        <v>5.240925690000009</v>
      </c>
      <c r="AM49" s="109">
        <f t="shared" si="26"/>
        <v>3.750521640000004</v>
      </c>
      <c r="AN49" s="115">
        <f t="shared" si="26"/>
        <v>4.514840562499978</v>
      </c>
      <c r="AO49" s="109">
        <f t="shared" si="26"/>
        <v>3.5886306224999887</v>
      </c>
      <c r="AP49" s="115">
        <f t="shared" si="26"/>
        <v>3.7892312899999947</v>
      </c>
      <c r="AQ49" s="109">
        <f t="shared" si="26"/>
        <v>4.014501562500028</v>
      </c>
      <c r="AR49" s="115">
        <f t="shared" si="26"/>
        <v>3.964533690000005</v>
      </c>
      <c r="AS49" s="110">
        <f t="shared" si="26"/>
        <v>4.588460922500004</v>
      </c>
    </row>
    <row r="50" spans="1:45" ht="15">
      <c r="A50" s="99">
        <f t="shared" si="5"/>
        <v>41232</v>
      </c>
      <c r="B50" s="108">
        <f t="shared" si="27"/>
      </c>
      <c r="C50" s="115">
        <f t="shared" si="27"/>
        <v>2.5328382225000112</v>
      </c>
      <c r="D50" s="109">
        <f t="shared" si="27"/>
        <v>2.4872769599999955</v>
      </c>
      <c r="E50" s="115">
        <f t="shared" si="27"/>
        <v>2.850022250000017</v>
      </c>
      <c r="F50" s="110">
        <f t="shared" si="27"/>
        <v>3.0153951224999753</v>
      </c>
      <c r="G50" s="109">
        <f t="shared" si="27"/>
        <v>3.2957159025000182</v>
      </c>
      <c r="H50" s="115">
        <f t="shared" si="27"/>
        <v>3.4868771224999984</v>
      </c>
      <c r="I50" s="108"/>
      <c r="J50" s="149">
        <f t="shared" si="7"/>
        <v>41232</v>
      </c>
      <c r="K50" s="108">
        <f aca="true" t="shared" si="29" ref="K50:AG50">IF(K22&gt;0,((1+K22/200)^2-1)*100,"")</f>
        <v>4.094067022499992</v>
      </c>
      <c r="L50" s="115">
        <f t="shared" si="29"/>
        <v>4.260436639999998</v>
      </c>
      <c r="M50" s="110">
        <f t="shared" si="29"/>
        <v>4.40956761000002</v>
      </c>
      <c r="N50" s="109">
        <f t="shared" si="29"/>
        <v>4.5342656400000125</v>
      </c>
      <c r="O50" s="115">
        <f t="shared" si="29"/>
        <v>3.750521640000004</v>
      </c>
      <c r="P50" s="109">
        <f t="shared" si="29"/>
        <v>4.286986409999982</v>
      </c>
      <c r="Q50" s="108">
        <f t="shared" si="9"/>
        <v>4.437158302500022</v>
      </c>
      <c r="R50" s="115">
        <f t="shared" si="14"/>
        <v>4.895491422499987</v>
      </c>
      <c r="S50" s="109">
        <f t="shared" si="9"/>
        <v>4.940560402499994</v>
      </c>
      <c r="T50" s="115">
        <f t="shared" si="29"/>
      </c>
      <c r="U50" s="109">
        <f t="shared" si="29"/>
        <v>4.531198402500003</v>
      </c>
      <c r="V50" s="115">
        <f t="shared" si="10"/>
        <v>5.307617802499998</v>
      </c>
      <c r="W50" s="109">
        <f t="shared" si="29"/>
        <v>4.066521689999991</v>
      </c>
      <c r="X50" s="115">
        <f t="shared" si="29"/>
        <v>4.7644367024999745</v>
      </c>
      <c r="Y50" s="109">
        <f t="shared" si="29"/>
        <v>4.120595602499999</v>
      </c>
      <c r="Z50" s="115">
        <f t="shared" si="29"/>
        <v>4.976417640000008</v>
      </c>
      <c r="AA50" s="109">
        <f t="shared" si="29"/>
        <v>3.9635140624999954</v>
      </c>
      <c r="AB50" s="115">
        <f t="shared" si="29"/>
        <v>4.569030810000019</v>
      </c>
      <c r="AC50" s="115">
        <f t="shared" si="29"/>
        <v>5.007157289999986</v>
      </c>
      <c r="AD50" s="115">
        <f t="shared" si="29"/>
      </c>
      <c r="AE50" s="110">
        <f t="shared" si="29"/>
        <v>4.121616000000006</v>
      </c>
      <c r="AF50" s="109">
        <f t="shared" si="29"/>
        <v>4.756248502500027</v>
      </c>
      <c r="AG50" s="115">
        <f t="shared" si="29"/>
        <v>4.838144902500008</v>
      </c>
      <c r="AH50" s="109">
        <f t="shared" si="26"/>
        <v>4.1195752099999705</v>
      </c>
      <c r="AI50" s="108">
        <f t="shared" si="26"/>
        <v>4.5465350400000215</v>
      </c>
      <c r="AJ50" s="115">
        <f t="shared" si="26"/>
        <v>4.396284502499981</v>
      </c>
      <c r="AK50" s="109">
        <f t="shared" si="26"/>
        <v>4.4616864225</v>
      </c>
      <c r="AL50" s="115">
        <f t="shared" si="26"/>
        <v>5.277860249999988</v>
      </c>
      <c r="AM50" s="109">
        <f t="shared" si="26"/>
        <v>3.7984004225000145</v>
      </c>
      <c r="AN50" s="115">
        <f t="shared" si="26"/>
        <v>4.553692522500019</v>
      </c>
      <c r="AO50" s="109">
        <f t="shared" si="26"/>
        <v>3.6456344225000104</v>
      </c>
      <c r="AP50" s="115">
        <f t="shared" si="26"/>
        <v>3.8442521599999946</v>
      </c>
      <c r="AQ50" s="109">
        <f t="shared" si="26"/>
        <v>4.065501562499985</v>
      </c>
      <c r="AR50" s="115">
        <f t="shared" si="26"/>
        <v>3.9941050625000196</v>
      </c>
      <c r="AS50" s="110">
        <f t="shared" si="26"/>
        <v>4.604824522499995</v>
      </c>
    </row>
    <row r="51" spans="1:45" ht="15">
      <c r="A51" s="99">
        <f t="shared" si="5"/>
        <v>41233</v>
      </c>
      <c r="B51" s="108">
        <f t="shared" si="27"/>
      </c>
      <c r="C51" s="115">
        <f t="shared" si="27"/>
        <v>2.5196750400000134</v>
      </c>
      <c r="D51" s="109">
        <f t="shared" si="27"/>
        <v>2.5055002500000256</v>
      </c>
      <c r="E51" s="115">
        <f t="shared" si="27"/>
        <v>2.8794347024999833</v>
      </c>
      <c r="F51" s="110">
        <f t="shared" si="27"/>
        <v>3.0377255624999933</v>
      </c>
      <c r="G51" s="109">
        <f t="shared" si="27"/>
        <v>3.3343406224999983</v>
      </c>
      <c r="H51" s="115">
        <f t="shared" si="27"/>
        <v>3.4960328900000226</v>
      </c>
      <c r="I51" s="108"/>
      <c r="J51" s="149">
        <f t="shared" si="7"/>
        <v>41233</v>
      </c>
      <c r="K51" s="108">
        <f aca="true" t="shared" si="30" ref="K51:AG51">IF(K23&gt;0,((1+K23/200)^2-1)*100,"")</f>
        <v>4.106310562499993</v>
      </c>
      <c r="L51" s="115">
        <f t="shared" si="30"/>
        <v>4.277795722500022</v>
      </c>
      <c r="M51" s="110">
        <f t="shared" si="30"/>
        <v>4.419785959999989</v>
      </c>
      <c r="N51" s="109">
        <f t="shared" si="30"/>
        <v>4.549602502499983</v>
      </c>
      <c r="O51" s="115">
        <f t="shared" si="30"/>
        <v>3.751540222500016</v>
      </c>
      <c r="P51" s="109">
        <f t="shared" si="30"/>
        <v>4.297198760000009</v>
      </c>
      <c r="Q51" s="108">
        <f t="shared" si="9"/>
        <v>4.4463560099999855</v>
      </c>
      <c r="R51" s="115">
        <f t="shared" si="14"/>
        <v>4.909830502499979</v>
      </c>
      <c r="S51" s="109">
        <f t="shared" si="9"/>
        <v>4.953878090000008</v>
      </c>
      <c r="T51" s="115">
        <f t="shared" si="30"/>
      </c>
      <c r="U51" s="109">
        <f t="shared" si="30"/>
        <v>4.541422702499975</v>
      </c>
      <c r="V51" s="115">
        <f t="shared" si="10"/>
        <v>5.3178800025000195</v>
      </c>
      <c r="W51" s="109">
        <f t="shared" si="30"/>
        <v>4.071622402499986</v>
      </c>
      <c r="X51" s="115">
        <f t="shared" si="30"/>
        <v>4.774672402500002</v>
      </c>
      <c r="Y51" s="109">
        <f t="shared" si="30"/>
        <v>4.120595602499999</v>
      </c>
      <c r="Z51" s="115">
        <f t="shared" si="30"/>
        <v>4.967196622500003</v>
      </c>
      <c r="AA51" s="109">
        <f t="shared" si="30"/>
        <v>3.9716712225000173</v>
      </c>
      <c r="AB51" s="115">
        <f t="shared" si="30"/>
        <v>4.571075999999996</v>
      </c>
      <c r="AC51" s="115">
        <f t="shared" si="30"/>
        <v>4.997934922500025</v>
      </c>
      <c r="AD51" s="115">
        <f t="shared" si="30"/>
      </c>
      <c r="AE51" s="110">
        <f t="shared" si="30"/>
        <v>4.128758922499998</v>
      </c>
      <c r="AF51" s="109">
        <f t="shared" si="30"/>
        <v>4.768530922500003</v>
      </c>
      <c r="AG51" s="115">
        <f t="shared" si="30"/>
        <v>4.852480062500009</v>
      </c>
      <c r="AH51" s="109">
        <f t="shared" si="26"/>
        <v>4.072642559999995</v>
      </c>
      <c r="AI51" s="108">
        <f t="shared" si="26"/>
        <v>4.477017960000018</v>
      </c>
      <c r="AJ51" s="115">
        <f t="shared" si="26"/>
        <v>4.3932192900000056</v>
      </c>
      <c r="AK51" s="109">
        <f t="shared" si="26"/>
        <v>4.469863102500016</v>
      </c>
      <c r="AL51" s="115">
        <f t="shared" si="26"/>
        <v>5.2696520100000255</v>
      </c>
      <c r="AM51" s="109">
        <f t="shared" si="26"/>
        <v>3.805532249999999</v>
      </c>
      <c r="AN51" s="115">
        <f t="shared" si="26"/>
        <v>4.566985639999999</v>
      </c>
      <c r="AO51" s="109">
        <f t="shared" si="26"/>
        <v>3.643598302499984</v>
      </c>
      <c r="AP51" s="115">
        <f t="shared" si="26"/>
        <v>3.85036648999999</v>
      </c>
      <c r="AQ51" s="109">
        <f t="shared" si="26"/>
        <v>4.076723240000013</v>
      </c>
      <c r="AR51" s="115">
        <f t="shared" si="26"/>
        <v>3.987986502499985</v>
      </c>
      <c r="AS51" s="110">
        <f t="shared" si="26"/>
        <v>4.595619840000009</v>
      </c>
    </row>
    <row r="52" spans="1:45" ht="15">
      <c r="A52" s="99">
        <f t="shared" si="5"/>
        <v>41234</v>
      </c>
      <c r="B52" s="108">
        <f t="shared" si="27"/>
      </c>
      <c r="C52" s="115">
        <f t="shared" si="27"/>
        <v>2.5196750400000134</v>
      </c>
      <c r="D52" s="109">
        <f t="shared" si="27"/>
        <v>2.5217000899999897</v>
      </c>
      <c r="E52" s="115">
        <f t="shared" si="27"/>
        <v>2.899721602499983</v>
      </c>
      <c r="F52" s="110">
        <f t="shared" si="27"/>
        <v>3.048891690000022</v>
      </c>
      <c r="G52" s="109">
        <f t="shared" si="27"/>
        <v>3.3302745225000097</v>
      </c>
      <c r="H52" s="115">
        <f t="shared" si="27"/>
        <v>3.5092586025000205</v>
      </c>
      <c r="I52" s="108"/>
      <c r="J52" s="149">
        <f t="shared" si="7"/>
        <v>41234</v>
      </c>
      <c r="K52" s="108">
        <f aca="true" t="shared" si="31" ref="K52:AG52">IF(K24&gt;0,((1+K24/200)^2-1)*100,"")</f>
        <v>4.165497822500019</v>
      </c>
      <c r="L52" s="115">
        <f t="shared" si="31"/>
        <v>4.308432922500005</v>
      </c>
      <c r="M52" s="110">
        <f t="shared" si="31"/>
        <v>4.443290062500016</v>
      </c>
      <c r="N52" s="109">
        <f t="shared" si="31"/>
        <v>4.580279602500004</v>
      </c>
      <c r="O52" s="115">
        <f t="shared" si="31"/>
        <v>3.78210002249999</v>
      </c>
      <c r="P52" s="109">
        <f t="shared" si="31"/>
        <v>4.33294592250002</v>
      </c>
      <c r="Q52" s="108">
        <f t="shared" si="9"/>
        <v>4.490306202500016</v>
      </c>
      <c r="R52" s="115">
        <f t="shared" si="14"/>
        <v>4.947731359999996</v>
      </c>
      <c r="S52" s="109">
        <f t="shared" si="9"/>
        <v>4.992811559999977</v>
      </c>
      <c r="T52" s="115">
        <f t="shared" si="31"/>
      </c>
      <c r="U52" s="109">
        <f t="shared" si="31"/>
        <v>4.587438240000008</v>
      </c>
      <c r="V52" s="115">
        <f t="shared" si="10"/>
        <v>5.3907559999999854</v>
      </c>
      <c r="W52" s="109">
        <f t="shared" si="31"/>
        <v>4.082844410000019</v>
      </c>
      <c r="X52" s="115">
        <f t="shared" si="31"/>
        <v>4.79002689000001</v>
      </c>
      <c r="Y52" s="109">
        <f t="shared" si="31"/>
        <v>4.202243202499978</v>
      </c>
      <c r="Z52" s="115">
        <f t="shared" si="31"/>
        <v>5.008182022499996</v>
      </c>
      <c r="AA52" s="109">
        <f t="shared" si="31"/>
        <v>4.014501562500028</v>
      </c>
      <c r="AB52" s="115">
        <f t="shared" si="31"/>
        <v>4.615052422499999</v>
      </c>
      <c r="AC52" s="115">
        <f t="shared" si="31"/>
        <v>5.0399512100000265</v>
      </c>
      <c r="AD52" s="115">
        <f t="shared" si="31"/>
      </c>
      <c r="AE52" s="110">
        <f t="shared" si="31"/>
        <v>4.152230250000022</v>
      </c>
      <c r="AF52" s="109">
        <f t="shared" si="31"/>
        <v>4.845312360000009</v>
      </c>
      <c r="AG52" s="115">
        <f t="shared" si="31"/>
        <v>4.902660839999973</v>
      </c>
      <c r="AH52" s="109">
        <f t="shared" si="26"/>
        <v>4.021640810000027</v>
      </c>
      <c r="AI52" s="108">
        <f t="shared" si="26"/>
        <v>4.515862889999989</v>
      </c>
      <c r="AJ52" s="115">
        <f t="shared" si="26"/>
        <v>4.410589422499989</v>
      </c>
      <c r="AK52" s="109">
        <f t="shared" si="26"/>
        <v>4.536310489999984</v>
      </c>
      <c r="AL52" s="115">
        <f t="shared" si="26"/>
        <v>5.297356102500017</v>
      </c>
      <c r="AM52" s="109">
        <f t="shared" si="26"/>
        <v>3.810626562499997</v>
      </c>
      <c r="AN52" s="115">
        <f t="shared" si="26"/>
        <v>4.576189062499969</v>
      </c>
      <c r="AO52" s="109">
        <f t="shared" si="26"/>
        <v>3.6639604024999883</v>
      </c>
      <c r="AP52" s="115">
        <f t="shared" si="26"/>
        <v>3.8819600625000117</v>
      </c>
      <c r="AQ52" s="109">
        <f t="shared" si="26"/>
        <v>4.0971278400000255</v>
      </c>
      <c r="AR52" s="115">
        <f t="shared" si="26"/>
        <v>4.024700562499994</v>
      </c>
      <c r="AS52" s="110">
        <f t="shared" si="26"/>
        <v>4.687684889999977</v>
      </c>
    </row>
    <row r="53" spans="1:45" ht="15">
      <c r="A53" s="99">
        <f t="shared" si="5"/>
        <v>41235</v>
      </c>
      <c r="B53" s="108">
        <f t="shared" si="27"/>
      </c>
      <c r="C53" s="115">
        <f t="shared" si="27"/>
        <v>2.5115750400000136</v>
      </c>
      <c r="D53" s="109">
        <f t="shared" si="27"/>
        <v>2.537901209999993</v>
      </c>
      <c r="E53" s="115">
        <f t="shared" si="27"/>
        <v>2.9210249999999993</v>
      </c>
      <c r="F53" s="110">
        <f t="shared" si="27"/>
        <v>3.082393702500008</v>
      </c>
      <c r="G53" s="109">
        <f t="shared" si="27"/>
        <v>3.3709391225000163</v>
      </c>
      <c r="H53" s="115">
        <f t="shared" si="27"/>
        <v>3.555046439999998</v>
      </c>
      <c r="I53" s="108"/>
      <c r="J53" s="149">
        <f t="shared" si="7"/>
        <v>41235</v>
      </c>
      <c r="K53" s="108">
        <f aca="true" t="shared" si="32" ref="K53:AG53">IF(K25&gt;0,((1+K25/200)^2-1)*100,"")</f>
        <v>4.215513960000017</v>
      </c>
      <c r="L53" s="115">
        <f t="shared" si="32"/>
        <v>4.338053159999999</v>
      </c>
      <c r="M53" s="110">
        <f t="shared" si="32"/>
        <v>4.457598202500024</v>
      </c>
      <c r="N53" s="109">
        <f t="shared" si="32"/>
        <v>4.581302250000019</v>
      </c>
      <c r="O53" s="115">
        <f>IF(O25&gt;0,((1+O25/200)^2-1)*100,"")</f>
        <v>3.8014568899999768</v>
      </c>
      <c r="P53" s="109">
        <f t="shared" si="32"/>
        <v>4.359504922500013</v>
      </c>
      <c r="Q53" s="108">
        <f t="shared" si="9"/>
        <v>4.512795922500024</v>
      </c>
      <c r="R53" s="115">
        <f t="shared" si="14"/>
        <v>4.983589822500001</v>
      </c>
      <c r="S53" s="109">
        <f t="shared" si="9"/>
        <v>5.029702559999993</v>
      </c>
      <c r="T53" s="115">
        <f t="shared" si="32"/>
      </c>
      <c r="U53" s="109">
        <f t="shared" si="32"/>
        <v>4.610961202499975</v>
      </c>
      <c r="V53" s="115">
        <f t="shared" si="10"/>
        <v>5.404102222499985</v>
      </c>
      <c r="W53" s="109">
        <f t="shared" si="32"/>
        <v>4.106310562499993</v>
      </c>
      <c r="X53" s="115">
        <f t="shared" si="32"/>
        <v>4.7992401224999925</v>
      </c>
      <c r="Y53" s="109">
        <f t="shared" si="32"/>
        <v>4.216534822499973</v>
      </c>
      <c r="Z53" s="115">
        <f t="shared" si="32"/>
        <v>5.037901440000003</v>
      </c>
      <c r="AA53" s="109">
        <f t="shared" si="32"/>
        <v>3.9818681224999875</v>
      </c>
      <c r="AB53" s="115">
        <f t="shared" si="32"/>
        <v>4.634486810000005</v>
      </c>
      <c r="AC53" s="115">
        <f t="shared" si="32"/>
        <v>5.067625062500025</v>
      </c>
      <c r="AD53" s="115">
        <f t="shared" si="32"/>
      </c>
      <c r="AE53" s="110">
        <f t="shared" si="32"/>
        <v>4.1716216024999975</v>
      </c>
      <c r="AF53" s="109">
        <f t="shared" si="32"/>
        <v>4.860672022499979</v>
      </c>
      <c r="AG53" s="115">
        <f t="shared" si="32"/>
        <v>4.929292250000028</v>
      </c>
      <c r="AH53" s="109">
        <f t="shared" si="26"/>
        <v>4.02776036000001</v>
      </c>
      <c r="AI53" s="108">
        <f t="shared" si="26"/>
        <v>4.5107513025000046</v>
      </c>
      <c r="AJ53" s="115">
        <f t="shared" si="26"/>
        <v>4.402415062500031</v>
      </c>
      <c r="AK53" s="109">
        <f t="shared" si="26"/>
        <v>4.542445159999975</v>
      </c>
      <c r="AL53" s="115">
        <f t="shared" si="26"/>
        <v>5.302486890000013</v>
      </c>
      <c r="AM53" s="109">
        <f t="shared" si="26"/>
        <v>3.8228534224999944</v>
      </c>
      <c r="AN53" s="115">
        <f t="shared" si="26"/>
        <v>4.59459712250001</v>
      </c>
      <c r="AO53" s="109">
        <f t="shared" si="26"/>
        <v>3.6904341225000303</v>
      </c>
      <c r="AP53" s="115">
        <f t="shared" si="26"/>
        <v>3.9125390624999756</v>
      </c>
      <c r="AQ53" s="109">
        <f t="shared" si="26"/>
        <v>4.136922562500001</v>
      </c>
      <c r="AR53" s="115">
        <f t="shared" si="26"/>
        <v>4.0491802025000245</v>
      </c>
      <c r="AS53" s="110">
        <f t="shared" si="26"/>
        <v>4.70303300249999</v>
      </c>
    </row>
    <row r="54" spans="1:45" ht="15">
      <c r="A54" s="99">
        <f t="shared" si="5"/>
        <v>41236</v>
      </c>
      <c r="B54" s="108">
        <f t="shared" si="27"/>
      </c>
      <c r="C54" s="115">
        <f t="shared" si="27"/>
        <v>2.527775359999973</v>
      </c>
      <c r="D54" s="109">
        <f t="shared" si="27"/>
        <v>2.540939062500014</v>
      </c>
      <c r="E54" s="115">
        <f t="shared" si="27"/>
        <v>2.9220395025000068</v>
      </c>
      <c r="F54" s="110">
        <f t="shared" si="27"/>
        <v>3.0864549224999926</v>
      </c>
      <c r="G54" s="109">
        <f t="shared" si="27"/>
        <v>3.3750060224999823</v>
      </c>
      <c r="H54" s="115">
        <f t="shared" si="27"/>
        <v>3.553011209999979</v>
      </c>
      <c r="I54" s="108"/>
      <c r="J54" s="149">
        <f t="shared" si="7"/>
        <v>41236</v>
      </c>
      <c r="K54" s="108">
        <f aca="true" t="shared" si="33" ref="K54:AG54">IF(K26&gt;0,((1+K26/200)^2-1)*100,"")</f>
        <v>4.243079002500028</v>
      </c>
      <c r="L54" s="115">
        <f t="shared" si="33"/>
        <v>4.346225000000015</v>
      </c>
      <c r="M54" s="110">
        <f t="shared" si="33"/>
        <v>4.456576160000014</v>
      </c>
      <c r="N54" s="109">
        <f t="shared" si="33"/>
        <v>4.608915622500009</v>
      </c>
      <c r="O54" s="115">
        <f>IF(O26&gt;0,((1+O26/200)^2-1)*100,"")</f>
        <v>3.7922876225000124</v>
      </c>
      <c r="P54" s="109">
        <f t="shared" si="33"/>
        <v>4.353375622500022</v>
      </c>
      <c r="Q54" s="108">
        <f t="shared" si="9"/>
        <v>4.489283999999993</v>
      </c>
      <c r="R54" s="115">
        <f t="shared" si="14"/>
        <v>4.974368489999992</v>
      </c>
      <c r="S54" s="109">
        <f t="shared" si="9"/>
        <v>5.021503999999988</v>
      </c>
      <c r="T54" s="115">
        <f t="shared" si="33"/>
      </c>
      <c r="U54" s="109">
        <f t="shared" si="33"/>
        <v>4.579256959999989</v>
      </c>
      <c r="V54" s="115">
        <f t="shared" si="10"/>
        <v>5.413342409999999</v>
      </c>
      <c r="W54" s="109">
        <f t="shared" si="33"/>
        <v>4.113452959999986</v>
      </c>
      <c r="X54" s="115">
        <f t="shared" si="33"/>
        <v>4.802311290000016</v>
      </c>
      <c r="Y54" s="109">
        <f t="shared" si="33"/>
        <v>4.20530561000001</v>
      </c>
      <c r="Z54" s="115">
        <f t="shared" si="33"/>
        <v>5.056350089999984</v>
      </c>
      <c r="AA54" s="109">
        <f t="shared" si="33"/>
        <v>3.9339470399999854</v>
      </c>
      <c r="AB54" s="115">
        <f t="shared" si="33"/>
        <v>4.651877002500027</v>
      </c>
      <c r="AC54" s="115">
        <f t="shared" si="33"/>
        <v>5.108630062500019</v>
      </c>
      <c r="AD54" s="115">
        <f t="shared" si="33"/>
      </c>
      <c r="AE54" s="110">
        <f t="shared" si="33"/>
        <v>4.192035502500002</v>
      </c>
      <c r="AF54" s="109">
        <f t="shared" si="33"/>
        <v>4.868864302499998</v>
      </c>
      <c r="AG54" s="115">
        <f t="shared" si="33"/>
        <v>4.93748720999998</v>
      </c>
      <c r="AH54" s="109">
        <f t="shared" si="26"/>
        <v>4.021640810000027</v>
      </c>
      <c r="AI54" s="108">
        <f t="shared" si="26"/>
        <v>4.506662122500016</v>
      </c>
      <c r="AJ54" s="115">
        <f t="shared" si="26"/>
        <v>4.418764102499995</v>
      </c>
      <c r="AK54" s="109">
        <f t="shared" si="26"/>
        <v>4.536310489999984</v>
      </c>
      <c r="AL54" s="115">
        <f t="shared" si="26"/>
        <v>5.307617802499998</v>
      </c>
      <c r="AM54" s="109">
        <f t="shared" si="26"/>
        <v>3.828967122499982</v>
      </c>
      <c r="AN54" s="115">
        <f t="shared" si="26"/>
        <v>4.585392889999995</v>
      </c>
      <c r="AO54" s="109">
        <f t="shared" si="26"/>
        <v>3.67108760999999</v>
      </c>
      <c r="AP54" s="115">
        <f t="shared" si="26"/>
        <v>3.8819600625000117</v>
      </c>
      <c r="AQ54" s="109">
        <f t="shared" si="26"/>
        <v>4.110391902500021</v>
      </c>
      <c r="AR54" s="115">
        <f t="shared" si="26"/>
        <v>4.0236806399999825</v>
      </c>
      <c r="AS54" s="110">
        <f t="shared" si="26"/>
        <v>4.69996329000002</v>
      </c>
    </row>
    <row r="55" spans="1:45" ht="15">
      <c r="A55" s="99">
        <f t="shared" si="5"/>
        <v>41239</v>
      </c>
      <c r="B55" s="108">
        <f t="shared" si="27"/>
      </c>
      <c r="C55" s="115">
        <f t="shared" si="27"/>
        <v>2.5298004900000004</v>
      </c>
      <c r="D55" s="109">
        <f t="shared" si="27"/>
        <v>2.5399264400000066</v>
      </c>
      <c r="E55" s="115">
        <f t="shared" si="27"/>
        <v>2.9200105024999923</v>
      </c>
      <c r="F55" s="110">
        <f t="shared" si="27"/>
        <v>3.090516222500028</v>
      </c>
      <c r="G55" s="109">
        <f t="shared" si="27"/>
        <v>3.381106522499988</v>
      </c>
      <c r="H55" s="115">
        <f t="shared" si="27"/>
        <v>3.563187560000003</v>
      </c>
      <c r="I55" s="108"/>
      <c r="J55" s="149">
        <f t="shared" si="7"/>
        <v>41239</v>
      </c>
      <c r="K55" s="108">
        <f aca="true" t="shared" si="34" ref="K55:AG55">IF(K27&gt;0,((1+K27/200)^2-1)*100,"")</f>
        <v>4.060401000000002</v>
      </c>
      <c r="L55" s="115">
        <f t="shared" si="34"/>
        <v>4.257373422500033</v>
      </c>
      <c r="M55" s="110">
        <f t="shared" si="34"/>
        <v>4.359504922500013</v>
      </c>
      <c r="N55" s="109">
        <f t="shared" si="34"/>
        <v>4.552670010000015</v>
      </c>
      <c r="O55" s="115">
        <f t="shared" si="34"/>
        <v>3.754595999999988</v>
      </c>
      <c r="P55" s="109">
        <f t="shared" si="34"/>
        <v>4.295156249999987</v>
      </c>
      <c r="Q55" s="108">
        <f t="shared" si="9"/>
        <v>4.435114422499997</v>
      </c>
      <c r="R55" s="115">
        <f t="shared" si="14"/>
        <v>4.918024702500001</v>
      </c>
      <c r="S55" s="109">
        <f t="shared" si="9"/>
        <v>4.964123040000024</v>
      </c>
      <c r="T55" s="115">
        <f t="shared" si="34"/>
      </c>
      <c r="U55" s="109">
        <f t="shared" si="34"/>
        <v>4.505639840000009</v>
      </c>
      <c r="V55" s="115">
        <f t="shared" si="10"/>
        <v>5.370224999999995</v>
      </c>
      <c r="W55" s="109">
        <f t="shared" si="34"/>
        <v>4.045100062499984</v>
      </c>
      <c r="X55" s="115">
        <f t="shared" si="34"/>
        <v>4.783884960000018</v>
      </c>
      <c r="Y55" s="109">
        <f t="shared" si="34"/>
        <v>4.278816889999981</v>
      </c>
      <c r="Z55" s="115">
        <f t="shared" si="34"/>
        <v>4.8698883599999965</v>
      </c>
      <c r="AA55" s="109">
        <f t="shared" si="34"/>
        <v>3.9013262399999915</v>
      </c>
      <c r="AB55" s="115">
        <f t="shared" si="34"/>
        <v>4.384023922499991</v>
      </c>
      <c r="AC55" s="115">
        <f t="shared" si="34"/>
        <v>4.9303166024999845</v>
      </c>
      <c r="AD55" s="115">
        <f t="shared" si="34"/>
      </c>
      <c r="AE55" s="110">
        <f t="shared" si="34"/>
        <v>4.148148089999992</v>
      </c>
      <c r="AF55" s="109">
        <f t="shared" si="34"/>
        <v>4.800263839999985</v>
      </c>
      <c r="AG55" s="115">
        <f t="shared" si="34"/>
        <v>4.864768122500007</v>
      </c>
      <c r="AH55" s="109">
        <f t="shared" si="26"/>
        <v>3.965553322500015</v>
      </c>
      <c r="AI55" s="108">
        <f t="shared" si="26"/>
        <v>4.372785690000014</v>
      </c>
      <c r="AJ55" s="115">
        <f t="shared" si="26"/>
        <v>4.286986409999982</v>
      </c>
      <c r="AK55" s="109">
        <f t="shared" si="26"/>
        <v>4.35235409000001</v>
      </c>
      <c r="AL55" s="115">
        <f t="shared" si="26"/>
        <v>5.240925690000009</v>
      </c>
      <c r="AM55" s="109">
        <f t="shared" si="26"/>
        <v>3.806551102500011</v>
      </c>
      <c r="AN55" s="115">
        <f t="shared" si="26"/>
        <v>4.545512562499998</v>
      </c>
      <c r="AO55" s="109">
        <f t="shared" si="26"/>
        <v>3.639526122500003</v>
      </c>
      <c r="AP55" s="115">
        <f t="shared" si="26"/>
        <v>3.828967122499982</v>
      </c>
      <c r="AQ55" s="109">
        <f t="shared" si="26"/>
        <v>4.069582102500013</v>
      </c>
      <c r="AR55" s="115">
        <f t="shared" si="26"/>
        <v>3.9747302399999906</v>
      </c>
      <c r="AS55" s="110">
        <f t="shared" si="26"/>
        <v>4.828929959999995</v>
      </c>
    </row>
    <row r="56" spans="1:45" ht="15">
      <c r="A56" s="99">
        <f t="shared" si="5"/>
        <v>41240</v>
      </c>
      <c r="B56" s="108">
        <f t="shared" si="27"/>
      </c>
      <c r="C56" s="115">
        <f t="shared" si="27"/>
        <v>2.515624999999999</v>
      </c>
      <c r="D56" s="109">
        <f t="shared" si="27"/>
        <v>2.5328382225000112</v>
      </c>
      <c r="E56" s="115">
        <f t="shared" si="27"/>
        <v>2.9118947025000175</v>
      </c>
      <c r="F56" s="110">
        <f t="shared" si="27"/>
        <v>3.096608322500005</v>
      </c>
      <c r="G56" s="109">
        <f t="shared" si="27"/>
        <v>3.385173622500015</v>
      </c>
      <c r="H56" s="115">
        <f t="shared" si="27"/>
        <v>3.563187560000003</v>
      </c>
      <c r="I56" s="108"/>
      <c r="J56" s="149">
        <f t="shared" si="7"/>
        <v>41240</v>
      </c>
      <c r="K56" s="108">
        <f aca="true" t="shared" si="35" ref="K56:AG56">IF(K28&gt;0,((1+K28/200)^2-1)*100,"")</f>
        <v>4.056320640000011</v>
      </c>
      <c r="L56" s="115">
        <f t="shared" si="35"/>
        <v>4.238995062499984</v>
      </c>
      <c r="M56" s="110">
        <f t="shared" si="35"/>
        <v>4.3492895224999994</v>
      </c>
      <c r="N56" s="109">
        <f t="shared" si="35"/>
        <v>4.530175999999986</v>
      </c>
      <c r="O56" s="115">
        <f t="shared" si="35"/>
        <v>3.745428802500017</v>
      </c>
      <c r="P56" s="109">
        <f t="shared" si="35"/>
        <v>4.2920925224999795</v>
      </c>
      <c r="Q56" s="108">
        <f t="shared" si="9"/>
        <v>4.432048639999997</v>
      </c>
      <c r="R56" s="115">
        <f t="shared" si="14"/>
        <v>4.915976122499988</v>
      </c>
      <c r="S56" s="109">
        <f t="shared" si="9"/>
        <v>4.963098522500009</v>
      </c>
      <c r="T56" s="115">
        <f t="shared" si="35"/>
      </c>
      <c r="U56" s="109">
        <f t="shared" si="35"/>
        <v>4.507684409999979</v>
      </c>
      <c r="V56" s="115">
        <f t="shared" si="10"/>
        <v>5.394862440000026</v>
      </c>
      <c r="W56" s="109">
        <f t="shared" si="35"/>
        <v>4.039999999999999</v>
      </c>
      <c r="X56" s="115">
        <f t="shared" si="35"/>
        <v>4.775696000000007</v>
      </c>
      <c r="Y56" s="109">
        <f t="shared" si="35"/>
        <v>4.258394489999984</v>
      </c>
      <c r="Z56" s="115">
        <f t="shared" si="35"/>
        <v>4.881153322500031</v>
      </c>
      <c r="AA56" s="109">
        <f t="shared" si="35"/>
        <v>3.896229702500009</v>
      </c>
      <c r="AB56" s="115">
        <f t="shared" si="35"/>
        <v>4.39015412249999</v>
      </c>
      <c r="AC56" s="115">
        <f t="shared" si="35"/>
        <v>4.96002499999999</v>
      </c>
      <c r="AD56" s="115">
        <f t="shared" si="35"/>
      </c>
      <c r="AE56" s="110">
        <f t="shared" si="35"/>
        <v>4.145086522500008</v>
      </c>
      <c r="AF56" s="109">
        <f t="shared" si="35"/>
        <v>4.7992401224999925</v>
      </c>
      <c r="AG56" s="115">
        <f t="shared" si="35"/>
        <v>4.863744089999988</v>
      </c>
      <c r="AH56" s="109">
        <f t="shared" si="26"/>
        <v>3.9665729600000255</v>
      </c>
      <c r="AI56" s="108">
        <f t="shared" si="26"/>
        <v>4.299241289999989</v>
      </c>
      <c r="AJ56" s="115">
        <f t="shared" si="26"/>
        <v>4.3053690000000255</v>
      </c>
      <c r="AK56" s="109">
        <f t="shared" si="26"/>
        <v>4.3809588900000085</v>
      </c>
      <c r="AL56" s="115">
        <f t="shared" si="26"/>
        <v>5.231693062499998</v>
      </c>
      <c r="AM56" s="109">
        <f t="shared" si="26"/>
        <v>3.793306410000019</v>
      </c>
      <c r="AN56" s="115">
        <f t="shared" si="26"/>
        <v>4.554715040000024</v>
      </c>
      <c r="AO56" s="109">
        <f t="shared" si="26"/>
        <v>3.6374900624999817</v>
      </c>
      <c r="AP56" s="115">
        <f t="shared" si="26"/>
        <v>3.8238723599999913</v>
      </c>
      <c r="AQ56" s="109">
        <f t="shared" si="26"/>
        <v>4.065501562499985</v>
      </c>
      <c r="AR56" s="115">
        <f t="shared" si="26"/>
        <v>3.9706515600000047</v>
      </c>
      <c r="AS56" s="110">
        <f t="shared" si="26"/>
        <v>4.826882249999986</v>
      </c>
    </row>
    <row r="57" spans="1:45" ht="15">
      <c r="A57" s="99">
        <f t="shared" si="5"/>
        <v>41241</v>
      </c>
      <c r="B57" s="108">
        <f t="shared" si="27"/>
      </c>
      <c r="C57" s="115">
        <f t="shared" si="27"/>
        <v>2.5176500099999943</v>
      </c>
      <c r="D57" s="109">
        <f t="shared" si="27"/>
        <v>2.5125875225000094</v>
      </c>
      <c r="E57" s="115">
        <f t="shared" si="27"/>
        <v>2.8916066024999854</v>
      </c>
      <c r="F57" s="110">
        <f t="shared" si="27"/>
        <v>3.0763020225000215</v>
      </c>
      <c r="G57" s="109">
        <f t="shared" si="27"/>
        <v>3.363822240000003</v>
      </c>
      <c r="H57" s="115">
        <f t="shared" si="27"/>
        <v>3.5489408099999897</v>
      </c>
      <c r="I57" s="108"/>
      <c r="J57" s="149">
        <f t="shared" si="7"/>
        <v>41241</v>
      </c>
      <c r="K57" s="108">
        <f aca="true" t="shared" si="36" ref="K57:AG57">IF(K29&gt;0,((1+K29/200)^2-1)*100,"")</f>
        <v>4.033880090000008</v>
      </c>
      <c r="L57" s="115">
        <f t="shared" si="36"/>
        <v>4.197139289999985</v>
      </c>
      <c r="M57" s="110">
        <f t="shared" si="36"/>
        <v>4.3053690000000255</v>
      </c>
      <c r="N57" s="109">
        <f t="shared" si="36"/>
        <v>4.505639840000009</v>
      </c>
      <c r="O57" s="115">
        <f t="shared" si="36"/>
        <v>3.6914524099999735</v>
      </c>
      <c r="P57" s="109">
        <f t="shared" si="36"/>
        <v>4.2002016225000105</v>
      </c>
      <c r="Q57" s="108">
        <f t="shared" si="9"/>
        <v>4.372785690000014</v>
      </c>
      <c r="R57" s="115">
        <f t="shared" si="14"/>
        <v>4.854528022499993</v>
      </c>
      <c r="S57" s="109">
        <f t="shared" si="9"/>
        <v>4.900612410000016</v>
      </c>
      <c r="T57" s="115">
        <f t="shared" si="36"/>
      </c>
      <c r="U57" s="109">
        <f t="shared" si="36"/>
        <v>4.3809588900000085</v>
      </c>
      <c r="V57" s="115">
        <f t="shared" si="10"/>
        <v>5.331221610000014</v>
      </c>
      <c r="W57" s="109">
        <f t="shared" si="36"/>
        <v>4.004303062499992</v>
      </c>
      <c r="X57" s="115">
        <f t="shared" si="36"/>
        <v>4.751131039999978</v>
      </c>
      <c r="Y57" s="109">
        <f t="shared" si="36"/>
        <v>3.917636000000013</v>
      </c>
      <c r="Z57" s="115">
        <f t="shared" si="36"/>
        <v>4.798216409999978</v>
      </c>
      <c r="AA57" s="109">
        <f t="shared" si="36"/>
        <v>3.8890947600000114</v>
      </c>
      <c r="AB57" s="115">
        <f t="shared" si="36"/>
        <v>4.340096090000012</v>
      </c>
      <c r="AC57" s="115">
        <f t="shared" si="36"/>
        <v>4.942609222500005</v>
      </c>
      <c r="AD57" s="115">
        <f t="shared" si="36"/>
      </c>
      <c r="AE57" s="110">
        <f t="shared" si="36"/>
        <v>4.094067022499992</v>
      </c>
      <c r="AF57" s="109">
        <f t="shared" si="36"/>
        <v>4.73066244</v>
      </c>
      <c r="AG57" s="115">
        <f t="shared" si="36"/>
        <v>4.828929959999995</v>
      </c>
      <c r="AH57" s="109">
        <f t="shared" si="26"/>
        <v>3.8666722499999917</v>
      </c>
      <c r="AI57" s="108">
        <f t="shared" si="26"/>
        <v>4.257373422500033</v>
      </c>
      <c r="AJ57" s="115">
        <f t="shared" si="26"/>
        <v>4.245121002499985</v>
      </c>
      <c r="AK57" s="109">
        <f t="shared" si="26"/>
        <v>4.337031702499994</v>
      </c>
      <c r="AL57" s="115">
        <f t="shared" si="26"/>
        <v>5.182459222500002</v>
      </c>
      <c r="AM57" s="109">
        <f t="shared" si="26"/>
        <v>3.7372805225000194</v>
      </c>
      <c r="AN57" s="115">
        <f t="shared" si="26"/>
        <v>4.49746176000001</v>
      </c>
      <c r="AO57" s="109">
        <f t="shared" si="26"/>
        <v>3.58048850249999</v>
      </c>
      <c r="AP57" s="115">
        <f t="shared" si="26"/>
        <v>3.7759877024999833</v>
      </c>
      <c r="AQ57" s="109">
        <f t="shared" si="26"/>
        <v>4.019601000000006</v>
      </c>
      <c r="AR57" s="115">
        <f t="shared" si="26"/>
        <v>3.94210304</v>
      </c>
      <c r="AS57" s="110">
        <f t="shared" si="26"/>
        <v>4.519952250000014</v>
      </c>
    </row>
    <row r="58" spans="1:45" ht="15">
      <c r="A58" s="99">
        <f t="shared" si="5"/>
        <v>41242</v>
      </c>
      <c r="B58" s="108">
        <f t="shared" si="27"/>
      </c>
      <c r="C58" s="115">
        <f t="shared" si="27"/>
        <v>2.5004380624999767</v>
      </c>
      <c r="D58" s="109">
        <f t="shared" si="27"/>
        <v>2.510562562499996</v>
      </c>
      <c r="E58" s="115">
        <f t="shared" si="27"/>
        <v>2.889577902500018</v>
      </c>
      <c r="F58" s="110">
        <f t="shared" si="27"/>
        <v>3.0793478399999907</v>
      </c>
      <c r="G58" s="109">
        <f t="shared" si="27"/>
        <v>3.3678889999999795</v>
      </c>
      <c r="H58" s="115">
        <f t="shared" si="27"/>
        <v>3.5499584025000086</v>
      </c>
      <c r="I58" s="108"/>
      <c r="J58" s="149">
        <f t="shared" si="7"/>
        <v>41242</v>
      </c>
      <c r="K58" s="108">
        <f aca="true" t="shared" si="37" ref="K58:AG58">IF(K30&gt;0,((1+K30/200)^2-1)*100,"")</f>
        <v>4.002263422499985</v>
      </c>
      <c r="L58" s="115">
        <f t="shared" si="37"/>
        <v>4.159374222500012</v>
      </c>
      <c r="M58" s="110">
        <f t="shared" si="37"/>
        <v>4.304347702500011</v>
      </c>
      <c r="N58" s="109">
        <f t="shared" si="37"/>
        <v>4.454532089999996</v>
      </c>
      <c r="O58" s="115">
        <f t="shared" si="37"/>
        <v>3.6700694224999886</v>
      </c>
      <c r="P58" s="109">
        <f t="shared" si="37"/>
        <v>4.17468355999997</v>
      </c>
      <c r="Q58" s="108">
        <f t="shared" si="9"/>
        <v>4.35541870249998</v>
      </c>
      <c r="R58" s="115">
        <f t="shared" si="14"/>
        <v>4.823810722499999</v>
      </c>
      <c r="S58" s="109">
        <f t="shared" si="9"/>
        <v>4.870912422499996</v>
      </c>
      <c r="T58" s="115">
        <f t="shared" si="37"/>
      </c>
      <c r="U58" s="109">
        <f t="shared" si="37"/>
        <v>4.3492895224999994</v>
      </c>
      <c r="V58" s="115">
        <f t="shared" si="10"/>
        <v>5.302486890000013</v>
      </c>
      <c r="W58" s="109">
        <f t="shared" si="37"/>
        <v>3.9941050625000196</v>
      </c>
      <c r="X58" s="115">
        <f t="shared" si="37"/>
        <v>4.746013702500007</v>
      </c>
      <c r="Y58" s="109">
        <f t="shared" si="37"/>
        <v>3.9115196900000315</v>
      </c>
      <c r="Z58" s="115">
        <f t="shared" si="37"/>
        <v>4.77876682249998</v>
      </c>
      <c r="AA58" s="109">
        <f t="shared" si="37"/>
        <v>3.8992876099999796</v>
      </c>
      <c r="AB58" s="115">
        <f t="shared" si="37"/>
        <v>4.3339673599999795</v>
      </c>
      <c r="AC58" s="115">
        <f t="shared" si="37"/>
        <v>4.893443062500014</v>
      </c>
      <c r="AD58" s="115">
        <f t="shared" si="37"/>
      </c>
      <c r="AE58" s="110">
        <f t="shared" si="37"/>
        <v>4.068561960000006</v>
      </c>
      <c r="AF58" s="109">
        <f t="shared" si="37"/>
        <v>4.681545959999989</v>
      </c>
      <c r="AG58" s="115">
        <f t="shared" si="37"/>
        <v>4.777743209999974</v>
      </c>
      <c r="AH58" s="109">
        <f aca="true" t="shared" si="38" ref="AG58:AS60">IF(AH30&gt;0,((1+AH30/200)^2-1)*100,"")</f>
        <v>3.7800625625000306</v>
      </c>
      <c r="AI58" s="108">
        <f t="shared" si="38"/>
        <v>4.225722809999999</v>
      </c>
      <c r="AJ58" s="115">
        <f t="shared" si="38"/>
        <v>4.1889732899999865</v>
      </c>
      <c r="AK58" s="109">
        <f t="shared" si="38"/>
        <v>4.334988802499984</v>
      </c>
      <c r="AL58" s="115">
        <f t="shared" si="38"/>
        <v>5.140414439999996</v>
      </c>
      <c r="AM58" s="109">
        <f t="shared" si="38"/>
        <v>3.719966489999993</v>
      </c>
      <c r="AN58" s="115">
        <f t="shared" si="38"/>
        <v>4.457598202500024</v>
      </c>
      <c r="AO58" s="109">
        <f t="shared" si="38"/>
        <v>3.5662405625000115</v>
      </c>
      <c r="AP58" s="115">
        <f t="shared" si="38"/>
        <v>3.7484844900000036</v>
      </c>
      <c r="AQ58" s="109">
        <f t="shared" si="38"/>
        <v>3.99308529000002</v>
      </c>
      <c r="AR58" s="115">
        <f t="shared" si="38"/>
        <v>3.9013262399999915</v>
      </c>
      <c r="AS58" s="110">
        <f t="shared" si="38"/>
        <v>4.493372839999976</v>
      </c>
    </row>
    <row r="59" spans="1:45" ht="15">
      <c r="A59" s="99">
        <f t="shared" si="5"/>
        <v>41243</v>
      </c>
      <c r="B59" s="108">
        <f aca="true" t="shared" si="39" ref="B59:H59">IF(B31&gt;0,((1+B31/200)^2-1)*100,"")</f>
      </c>
      <c r="C59" s="115">
        <f t="shared" si="39"/>
        <v>2.503475359999996</v>
      </c>
      <c r="D59" s="109">
        <f t="shared" si="39"/>
        <v>2.5004380624999767</v>
      </c>
      <c r="E59" s="115">
        <f t="shared" si="39"/>
        <v>2.8763918400000144</v>
      </c>
      <c r="F59" s="110">
        <f t="shared" si="39"/>
        <v>3.0732562499999894</v>
      </c>
      <c r="G59" s="109">
        <f t="shared" si="39"/>
        <v>3.3658556100000236</v>
      </c>
      <c r="H59" s="115">
        <f t="shared" si="39"/>
        <v>3.5469056399999754</v>
      </c>
      <c r="I59" s="108"/>
      <c r="J59" s="149">
        <f t="shared" si="7"/>
        <v>41243</v>
      </c>
      <c r="K59" s="108">
        <f aca="true" t="shared" si="40" ref="K59:AG60">IF(K31&gt;0,((1+K31/200)^2-1)*100,"")</f>
        <v>4.011441960000006</v>
      </c>
      <c r="L59" s="115">
        <f t="shared" si="40"/>
        <v>4.17468355999997</v>
      </c>
      <c r="M59" s="110">
        <f t="shared" si="40"/>
        <v>4.344182009999997</v>
      </c>
      <c r="N59" s="109">
        <f t="shared" si="40"/>
        <v>4.4606643599999884</v>
      </c>
      <c r="O59" s="115">
        <f t="shared" si="40"/>
        <v>3.6619241025000138</v>
      </c>
      <c r="P59" s="109">
        <f t="shared" si="40"/>
        <v>4.107330889999994</v>
      </c>
      <c r="Q59" s="108">
        <f t="shared" si="9"/>
        <v>4.361548062499976</v>
      </c>
      <c r="R59" s="115">
        <f t="shared" si="14"/>
        <v>4.818691610000014</v>
      </c>
      <c r="S59" s="109">
        <f t="shared" si="9"/>
        <v>4.868864302499998</v>
      </c>
      <c r="T59" s="115">
        <f t="shared" si="40"/>
      </c>
      <c r="U59" s="109">
        <f t="shared" si="40"/>
        <v>4.353375622500022</v>
      </c>
      <c r="V59" s="115">
        <f t="shared" si="10"/>
        <v>5.2696520100000255</v>
      </c>
      <c r="W59" s="109">
        <f t="shared" si="40"/>
        <v>3.9839075624999998</v>
      </c>
      <c r="X59" s="115">
        <f t="shared" si="40"/>
        <v>4.7224755599999835</v>
      </c>
      <c r="Y59" s="109">
        <f t="shared" si="40"/>
        <v>3.9472007024999867</v>
      </c>
      <c r="Z59" s="115">
        <f t="shared" si="40"/>
        <v>4.786955902500001</v>
      </c>
      <c r="AA59" s="109">
        <f t="shared" si="40"/>
        <v>3.861576562500013</v>
      </c>
      <c r="AB59" s="115">
        <f t="shared" si="40"/>
        <v>4.329881639999988</v>
      </c>
      <c r="AC59" s="115">
        <f t="shared" si="40"/>
        <v>4.945682489999981</v>
      </c>
      <c r="AD59" s="115">
        <f t="shared" si="40"/>
      </c>
      <c r="AE59" s="110">
        <f t="shared" si="40"/>
        <v>4.083864622500011</v>
      </c>
      <c r="AF59" s="109">
        <f t="shared" si="40"/>
        <v>4.692800802500008</v>
      </c>
      <c r="AG59" s="115">
        <f t="shared" si="40"/>
        <v>4.792074239999988</v>
      </c>
      <c r="AH59" s="109">
        <f t="shared" si="38"/>
        <v>3.74237315999999</v>
      </c>
      <c r="AI59" s="108">
        <f t="shared" si="38"/>
        <v>4.218576562499998</v>
      </c>
      <c r="AJ59" s="115">
        <f t="shared" si="38"/>
        <v>4.236953122499987</v>
      </c>
      <c r="AK59" s="109">
        <f t="shared" si="38"/>
        <v>4.323753210000003</v>
      </c>
      <c r="AL59" s="115">
        <f t="shared" si="38"/>
        <v>5.157846622500006</v>
      </c>
      <c r="AM59" s="109">
        <f t="shared" si="38"/>
        <v>3.6965439225000063</v>
      </c>
      <c r="AN59" s="115">
        <f t="shared" si="38"/>
        <v>4.45044401000001</v>
      </c>
      <c r="AO59" s="109">
        <f t="shared" si="38"/>
        <v>3.5509760000000057</v>
      </c>
      <c r="AP59" s="115">
        <f t="shared" si="38"/>
        <v>3.7372805225000194</v>
      </c>
      <c r="AQ59" s="109">
        <f t="shared" si="38"/>
        <v>3.99308529000002</v>
      </c>
      <c r="AR59" s="115">
        <f t="shared" si="38"/>
        <v>3.910500322500021</v>
      </c>
      <c r="AS59" s="110">
        <f>IF(AS31&gt;0,((1+AS31/200)^2-1)*100,"")</f>
        <v>4.502573022499989</v>
      </c>
    </row>
    <row r="60" spans="1:45" ht="15">
      <c r="A60" s="1"/>
      <c r="B60" s="111">
        <f aca="true" t="shared" si="41" ref="B60:H60">IF(B32&gt;0,((1+B32/200)^2-1)*100,"")</f>
      </c>
      <c r="C60" s="116">
        <f t="shared" si="41"/>
      </c>
      <c r="D60" s="112">
        <f t="shared" si="41"/>
      </c>
      <c r="E60" s="116">
        <f t="shared" si="41"/>
      </c>
      <c r="F60" s="113">
        <f t="shared" si="41"/>
      </c>
      <c r="G60" s="112">
        <f t="shared" si="41"/>
      </c>
      <c r="H60" s="116">
        <f t="shared" si="41"/>
      </c>
      <c r="I60" s="109"/>
      <c r="J60" s="149"/>
      <c r="K60" s="111">
        <f>IF(K32&gt;0,((1+K32/200)^2-1)*100,"")</f>
      </c>
      <c r="L60" s="116">
        <f>IF(L32&gt;0,((1+L32/200)^2-1)*100,"")</f>
      </c>
      <c r="M60" s="113">
        <f>IF(M32&gt;0,((1+M32/200)^2-1)*100,"")</f>
      </c>
      <c r="N60" s="116">
        <f t="shared" si="40"/>
      </c>
      <c r="O60" s="116">
        <f>IF(O32&gt;0,((1+O32/200)^2-1)*100,"")</f>
      </c>
      <c r="P60" s="112">
        <f>IF(P32&gt;0,((1+P32/200)^2-1)*100,"")</f>
      </c>
      <c r="Q60" s="111">
        <f t="shared" si="9"/>
      </c>
      <c r="R60" s="116">
        <f t="shared" si="14"/>
      </c>
      <c r="S60" s="112">
        <f t="shared" si="9"/>
      </c>
      <c r="T60" s="116">
        <f>IF(T32&gt;0,((1+T32/200)^2-1)*100,"")</f>
      </c>
      <c r="U60" s="112">
        <f>IF(U32&gt;0,((1+U32/200)^2-1)*100,"")</f>
      </c>
      <c r="V60" s="116">
        <f t="shared" si="10"/>
      </c>
      <c r="W60" s="112">
        <f aca="true" t="shared" si="42" ref="W60:AD60">IF(W32&gt;0,((1+W32/200)^2-1)*100,"")</f>
      </c>
      <c r="X60" s="116">
        <f t="shared" si="42"/>
      </c>
      <c r="Y60" s="112">
        <f t="shared" si="42"/>
      </c>
      <c r="Z60" s="116">
        <f t="shared" si="42"/>
      </c>
      <c r="AA60" s="116">
        <f t="shared" si="40"/>
      </c>
      <c r="AB60" s="116">
        <f t="shared" si="42"/>
      </c>
      <c r="AC60" s="116">
        <f t="shared" si="42"/>
      </c>
      <c r="AD60" s="116">
        <f t="shared" si="42"/>
      </c>
      <c r="AE60" s="113">
        <f t="shared" si="40"/>
      </c>
      <c r="AF60" s="116">
        <f t="shared" si="40"/>
      </c>
      <c r="AG60" s="116">
        <f t="shared" si="38"/>
      </c>
      <c r="AH60" s="112">
        <f t="shared" si="38"/>
      </c>
      <c r="AI60" s="111">
        <f t="shared" si="38"/>
      </c>
      <c r="AJ60" s="116">
        <f t="shared" si="38"/>
      </c>
      <c r="AK60" s="112">
        <f t="shared" si="38"/>
      </c>
      <c r="AL60" s="116">
        <f t="shared" si="38"/>
      </c>
      <c r="AM60" s="112">
        <f t="shared" si="38"/>
      </c>
      <c r="AN60" s="116">
        <f t="shared" si="38"/>
      </c>
      <c r="AO60" s="112">
        <f t="shared" si="38"/>
      </c>
      <c r="AP60" s="116">
        <f t="shared" si="38"/>
      </c>
      <c r="AQ60" s="116">
        <f t="shared" si="38"/>
      </c>
      <c r="AR60" s="116">
        <f t="shared" si="38"/>
      </c>
      <c r="AS60" s="116">
        <f>IF(AS32&gt;0,((1+AS32/200)^2-1)*100,"")</f>
      </c>
    </row>
    <row r="61" spans="1:45" ht="8.25" customHeight="1">
      <c r="A61" s="1"/>
      <c r="B61" s="109"/>
      <c r="C61" s="109"/>
      <c r="D61" s="109"/>
      <c r="E61" s="109"/>
      <c r="F61" s="109"/>
      <c r="G61" s="109"/>
      <c r="H61" s="109"/>
      <c r="I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5"/>
      <c r="AQ61" s="15"/>
      <c r="AR61" s="15"/>
      <c r="AS61" s="15"/>
    </row>
    <row r="62" spans="1:45" ht="17.25" customHeight="1">
      <c r="A62" s="1"/>
      <c r="B62" s="205" t="s">
        <v>38</v>
      </c>
      <c r="C62" s="206"/>
      <c r="D62" s="206"/>
      <c r="E62" s="206"/>
      <c r="F62" s="206"/>
      <c r="G62" s="206"/>
      <c r="H62" s="207"/>
      <c r="I62" s="145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5"/>
      <c r="AQ62" s="15"/>
      <c r="AR62" s="15"/>
      <c r="AS62" s="15"/>
    </row>
    <row r="63" spans="1:40" ht="17.25" customHeight="1">
      <c r="A63" s="132" t="s">
        <v>12</v>
      </c>
      <c r="B63" s="120"/>
      <c r="C63" s="121">
        <f aca="true" t="shared" si="43" ref="C63:H63">AVERAGE(C38:C60)</f>
        <v>2.520089563522727</v>
      </c>
      <c r="D63" s="121">
        <f t="shared" si="43"/>
        <v>2.513279658295458</v>
      </c>
      <c r="E63" s="121">
        <f t="shared" si="43"/>
        <v>2.8828950060227245</v>
      </c>
      <c r="F63" s="121">
        <f t="shared" si="43"/>
        <v>3.0584926156818195</v>
      </c>
      <c r="G63" s="121">
        <f t="shared" si="43"/>
        <v>3.345387494659093</v>
      </c>
      <c r="H63" s="122">
        <f t="shared" si="43"/>
        <v>3.5280845314772704</v>
      </c>
      <c r="I63" s="119"/>
      <c r="K63" s="2"/>
      <c r="L63" s="2"/>
      <c r="M63" s="2"/>
      <c r="N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7.25" customHeight="1">
      <c r="A64" s="118"/>
      <c r="B64" s="109"/>
      <c r="C64" s="119"/>
      <c r="D64" s="119"/>
      <c r="E64" s="119"/>
      <c r="F64" s="119"/>
      <c r="G64" s="119"/>
      <c r="H64" s="119"/>
      <c r="I64" s="119"/>
      <c r="K64" s="2"/>
      <c r="L64" s="2"/>
      <c r="M64" s="2"/>
      <c r="N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7.25" customHeight="1">
      <c r="A65" s="118"/>
      <c r="B65" s="208" t="s">
        <v>39</v>
      </c>
      <c r="C65" s="209"/>
      <c r="D65" s="209"/>
      <c r="E65" s="209"/>
      <c r="F65" s="209"/>
      <c r="G65" s="209"/>
      <c r="H65" s="210"/>
      <c r="I65" s="146"/>
      <c r="K65" s="2"/>
      <c r="L65" s="2"/>
      <c r="M65" s="2"/>
      <c r="N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7.25" customHeight="1">
      <c r="A66" s="118"/>
      <c r="B66" s="105"/>
      <c r="C66" s="123"/>
      <c r="D66" s="134" t="s">
        <v>50</v>
      </c>
      <c r="E66" s="124">
        <f>D63+(E63-D63)/(E9-D9)*($C$3+1826-D9)</f>
        <v>2.877587708722025</v>
      </c>
      <c r="F66" s="106" t="s">
        <v>31</v>
      </c>
      <c r="G66" s="125"/>
      <c r="H66" s="126"/>
      <c r="I66" s="128"/>
      <c r="K66" s="2"/>
      <c r="L66" s="2"/>
      <c r="M66" s="2"/>
      <c r="N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7.25" customHeight="1">
      <c r="A67" s="118"/>
      <c r="B67" s="108"/>
      <c r="C67" s="15"/>
      <c r="D67" s="15"/>
      <c r="E67" s="127">
        <f>D63+(E63-D63)/(E9-D9)*($C$3+(365*4+1)-D9)</f>
        <v>2.7392188862395104</v>
      </c>
      <c r="F67" s="109" t="s">
        <v>32</v>
      </c>
      <c r="G67" s="128"/>
      <c r="H67" s="129"/>
      <c r="I67" s="128"/>
      <c r="K67" s="2"/>
      <c r="L67" s="2"/>
      <c r="M67" s="2"/>
      <c r="N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7.25" customHeight="1">
      <c r="A68" s="118"/>
      <c r="B68" s="130"/>
      <c r="C68" s="112"/>
      <c r="D68" s="25"/>
      <c r="E68" s="131">
        <f>D63+(E63-D63)/(E9-D9)*($C$3+(365*3+1)-D9)</f>
        <v>2.600850063756995</v>
      </c>
      <c r="F68" s="25" t="s">
        <v>33</v>
      </c>
      <c r="G68" s="112"/>
      <c r="H68" s="113"/>
      <c r="I68" s="109"/>
      <c r="K68" s="2"/>
      <c r="L68" s="2"/>
      <c r="M68" s="2"/>
      <c r="N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customHeight="1">
      <c r="A69" s="118"/>
      <c r="K69" s="2"/>
      <c r="L69" s="2"/>
      <c r="M69" s="2"/>
      <c r="N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customHeight="1">
      <c r="A70" s="118"/>
      <c r="M70" s="2"/>
      <c r="N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5" ht="15" customHeight="1">
      <c r="A71" s="118"/>
      <c r="K71" s="208" t="s">
        <v>40</v>
      </c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10"/>
    </row>
    <row r="72" spans="11:45" ht="15">
      <c r="K72" s="133" t="str">
        <f>K8</f>
        <v>AIA</v>
      </c>
      <c r="L72" s="133" t="str">
        <f>L8</f>
        <v>AIA</v>
      </c>
      <c r="M72" s="133" t="str">
        <f aca="true" t="shared" si="44" ref="M72:AS72">M8</f>
        <v>AIA</v>
      </c>
      <c r="N72" s="133" t="str">
        <f t="shared" si="44"/>
        <v>AIA</v>
      </c>
      <c r="O72" s="133" t="str">
        <f t="shared" si="44"/>
        <v>Genesis</v>
      </c>
      <c r="P72" s="133" t="str">
        <f t="shared" si="44"/>
        <v>Genesis</v>
      </c>
      <c r="Q72" s="133" t="str">
        <f t="shared" si="44"/>
        <v>Genesis</v>
      </c>
      <c r="R72" s="133" t="str">
        <f t="shared" si="44"/>
        <v>Genesis</v>
      </c>
      <c r="S72" s="133" t="str">
        <f t="shared" si="44"/>
        <v>Genesis</v>
      </c>
      <c r="T72" s="133" t="str">
        <f t="shared" si="44"/>
        <v>MRP</v>
      </c>
      <c r="U72" s="133" t="str">
        <f t="shared" si="44"/>
        <v>MRP</v>
      </c>
      <c r="V72" s="133" t="str">
        <f t="shared" si="44"/>
        <v>MRP</v>
      </c>
      <c r="W72" s="133" t="str">
        <f t="shared" si="44"/>
        <v>Vector</v>
      </c>
      <c r="X72" s="133" t="str">
        <f t="shared" si="44"/>
        <v>WIAL</v>
      </c>
      <c r="Y72" s="133" t="str">
        <f t="shared" si="44"/>
        <v>Contact</v>
      </c>
      <c r="Z72" s="133" t="str">
        <f t="shared" si="44"/>
        <v>Contact</v>
      </c>
      <c r="AA72" s="133" t="str">
        <f t="shared" si="44"/>
        <v>Powerco</v>
      </c>
      <c r="AB72" s="133" t="str">
        <f t="shared" si="44"/>
        <v>Powerco</v>
      </c>
      <c r="AC72" s="133" t="str">
        <f t="shared" si="44"/>
        <v>Powerco</v>
      </c>
      <c r="AD72" s="141" t="str">
        <f>AD8</f>
        <v>Powerco</v>
      </c>
      <c r="AE72" s="134" t="str">
        <f t="shared" si="44"/>
        <v>Transpower</v>
      </c>
      <c r="AF72" s="133" t="str">
        <f t="shared" si="44"/>
        <v>Transpower</v>
      </c>
      <c r="AG72" s="133" t="str">
        <f t="shared" si="44"/>
        <v>Transpower</v>
      </c>
      <c r="AH72" s="133" t="str">
        <f t="shared" si="44"/>
        <v>Telecom</v>
      </c>
      <c r="AI72" s="133" t="str">
        <f t="shared" si="44"/>
        <v>Telecom</v>
      </c>
      <c r="AJ72" s="133" t="str">
        <f>AJ8</f>
        <v>Telecom</v>
      </c>
      <c r="AK72" s="133" t="str">
        <f t="shared" si="44"/>
        <v>Telecom</v>
      </c>
      <c r="AL72" s="141" t="str">
        <f t="shared" si="44"/>
        <v>Telecom</v>
      </c>
      <c r="AM72" s="133" t="str">
        <f t="shared" si="44"/>
        <v>Telstra</v>
      </c>
      <c r="AN72" s="133" t="str">
        <f t="shared" si="44"/>
        <v>Telstra</v>
      </c>
      <c r="AO72" s="133" t="str">
        <f t="shared" si="44"/>
        <v>Fonterra</v>
      </c>
      <c r="AP72" s="133" t="str">
        <f t="shared" si="44"/>
        <v>Fonterra</v>
      </c>
      <c r="AQ72" s="133" t="str">
        <f t="shared" si="44"/>
        <v>Fonterra</v>
      </c>
      <c r="AR72" s="133" t="str">
        <f t="shared" si="44"/>
        <v>Meridian</v>
      </c>
      <c r="AS72" s="141" t="str">
        <f t="shared" si="44"/>
        <v>Meridian</v>
      </c>
    </row>
    <row r="73" spans="2:45" ht="15">
      <c r="B73" s="3"/>
      <c r="G73" s="2"/>
      <c r="H73" s="2"/>
      <c r="I73" s="2"/>
      <c r="K73" s="95">
        <f>K9</f>
        <v>42315</v>
      </c>
      <c r="L73" s="95">
        <f>L9</f>
        <v>42592</v>
      </c>
      <c r="M73" s="95">
        <f aca="true" t="shared" si="45" ref="M73:AS73">M9</f>
        <v>42689</v>
      </c>
      <c r="N73" s="95">
        <f t="shared" si="45"/>
        <v>43025</v>
      </c>
      <c r="O73" s="95">
        <f t="shared" si="45"/>
        <v>41713</v>
      </c>
      <c r="P73" s="95">
        <f t="shared" si="45"/>
        <v>42444</v>
      </c>
      <c r="Q73" s="95">
        <f t="shared" si="45"/>
        <v>42628</v>
      </c>
      <c r="R73" s="95">
        <f t="shared" si="45"/>
        <v>43770</v>
      </c>
      <c r="S73" s="95">
        <f t="shared" si="45"/>
        <v>44005</v>
      </c>
      <c r="T73" s="95">
        <f t="shared" si="45"/>
        <v>41409</v>
      </c>
      <c r="U73" s="95">
        <f t="shared" si="45"/>
        <v>42655</v>
      </c>
      <c r="V73" s="95">
        <f t="shared" si="45"/>
        <v>43872</v>
      </c>
      <c r="W73" s="95">
        <f t="shared" si="45"/>
        <v>41927</v>
      </c>
      <c r="X73" s="95">
        <f t="shared" si="45"/>
        <v>41593</v>
      </c>
      <c r="Y73" s="95">
        <f t="shared" si="45"/>
        <v>41774</v>
      </c>
      <c r="Z73" s="95">
        <f t="shared" si="45"/>
        <v>42838</v>
      </c>
      <c r="AA73" s="95">
        <f t="shared" si="45"/>
        <v>41362</v>
      </c>
      <c r="AB73" s="95">
        <f t="shared" si="45"/>
        <v>42184</v>
      </c>
      <c r="AC73" s="95">
        <f t="shared" si="45"/>
        <v>43006</v>
      </c>
      <c r="AD73" s="96">
        <f>AD9</f>
        <v>43454</v>
      </c>
      <c r="AE73" s="101">
        <f t="shared" si="45"/>
        <v>42781</v>
      </c>
      <c r="AF73" s="95">
        <f t="shared" si="45"/>
        <v>43781</v>
      </c>
      <c r="AG73" s="95">
        <f t="shared" si="45"/>
        <v>43992</v>
      </c>
      <c r="AH73" s="95">
        <f t="shared" si="45"/>
        <v>41355</v>
      </c>
      <c r="AI73" s="95">
        <f t="shared" si="45"/>
        <v>42170</v>
      </c>
      <c r="AJ73" s="95">
        <f>AJ9</f>
        <v>42170</v>
      </c>
      <c r="AK73" s="95">
        <f t="shared" si="45"/>
        <v>42451</v>
      </c>
      <c r="AL73" s="96">
        <f t="shared" si="45"/>
        <v>43763</v>
      </c>
      <c r="AM73" s="95">
        <f t="shared" si="45"/>
        <v>41967</v>
      </c>
      <c r="AN73" s="95">
        <f t="shared" si="45"/>
        <v>42927</v>
      </c>
      <c r="AO73" s="95">
        <f t="shared" si="45"/>
        <v>41750</v>
      </c>
      <c r="AP73" s="95">
        <f t="shared" si="45"/>
        <v>42073</v>
      </c>
      <c r="AQ73" s="95">
        <f t="shared" si="45"/>
        <v>42433</v>
      </c>
      <c r="AR73" s="95">
        <f t="shared" si="45"/>
        <v>42079</v>
      </c>
      <c r="AS73" s="96">
        <f t="shared" si="45"/>
        <v>42810</v>
      </c>
    </row>
    <row r="74" spans="2:45" ht="15">
      <c r="B74" s="3"/>
      <c r="J74" s="1">
        <f aca="true" t="shared" si="46" ref="J74:J95">A10</f>
        <v>41214</v>
      </c>
      <c r="K74" s="135">
        <f aca="true" t="shared" si="47" ref="K74:K96">IF(K38="","",K38-(D38+(E38-D38)/($E$9-$D$9)*($K$9-$D$9)))</f>
        <v>1.6835881643435902</v>
      </c>
      <c r="L74" s="135">
        <f>IF(L38="","",L38-(D38+(E38-D38)/($E$9-$D$9)*($L$9-$D$9)))</f>
        <v>1.7064975797231186</v>
      </c>
      <c r="M74" s="142">
        <f aca="true" t="shared" si="48" ref="M74:M96">IF(M38="","",M38-(D38+(E38-D38)/($E$9-$D$9)*($M$9-$D$9)))</f>
        <v>1.743693709025668</v>
      </c>
      <c r="N74" s="136">
        <f aca="true" t="shared" si="49" ref="N74:N96">IF(N38="","",N38-(D38+(E38-D38)/($E$9-$D$9)*($N$9-$D$9)))</f>
        <v>1.8217206822025762</v>
      </c>
      <c r="O74" s="142">
        <f aca="true" t="shared" si="50" ref="O74:O96">IF(O38="","",O38-(C38+(D38-C38)/($D$9-$C$9)*($O$9-$C$9)))</f>
        <v>1.4122202216917588</v>
      </c>
      <c r="P74" s="135">
        <f aca="true" t="shared" si="51" ref="P74:P96">IF(P38="","",P38-(D38+(E38-D38)/($E$9-$D$9)*($P$9-$D$9)))</f>
        <v>1.791151884782082</v>
      </c>
      <c r="Q74" s="142">
        <f aca="true" t="shared" si="52" ref="Q74:Q96">IF(Q38="","",Q38-(D38+(E38-D38)/($E$9-$D$9)*($Q$9-$D$9)))</f>
        <v>1.9277409519385005</v>
      </c>
      <c r="R74" s="137">
        <f aca="true" t="shared" si="53" ref="R74:R96">IF(R38="","",R38-(F38+(G38-F38)/($G$9-$F$9)*($R$9-$F$9)))</f>
        <v>1.9428454441666752</v>
      </c>
      <c r="S74" s="137">
        <f aca="true" t="shared" si="54" ref="S74:S96">IF(S38="","",S38-(F38+(G38-F38)/($G$9-$F$9)*($S$9-$F$9)))</f>
        <v>1.8910712968686934</v>
      </c>
      <c r="T74" s="136">
        <f aca="true" t="shared" si="55" ref="T74:T96">IF(T38="","",T38-(C38+(D38-C38)/($D$9-$C$9)*($T$9-$C$9)))</f>
      </c>
      <c r="U74" s="142">
        <f aca="true" t="shared" si="56" ref="U74:U96">IF(U38="","",U38-(D38+(E38-D38)/($E$9-$D$9)*($U$9-$D$9)))</f>
        <v>1.9623406411</v>
      </c>
      <c r="V74" s="136">
        <f aca="true" t="shared" si="57" ref="V74:V96">IF(V38="","",V38-(F38+(G38-F38)/($G$9-$F$9)*($V$9-$F$9)))</f>
        <v>2.263751886818172</v>
      </c>
      <c r="W74" s="142">
        <f aca="true" t="shared" si="58" ref="W74:W96">IF(W38="","",W38-(C38+(D38-C38)/($D$9-$C$9)*($W$9-$C$9)))</f>
        <v>1.6678501128356462</v>
      </c>
      <c r="X74" s="136">
        <f aca="true" t="shared" si="59" ref="X74:X96">IF(X38="","",X38-(C38+(D38-C38)/($D$9-$C$9)*($X$9-$C$9)))</f>
      </c>
      <c r="Y74" s="142">
        <f aca="true" t="shared" si="60" ref="Y74:Y96">IF(Y38="","",Y38-(C38+(D38-C38)/($D$9-$C$9)*($Y$9-$C$9)))</f>
        <v>1.745563558886976</v>
      </c>
      <c r="Z74" s="136">
        <f aca="true" t="shared" si="61" ref="Z74:Z96">IF(Z38="","",Z38-(D38+(E38-D38)/($E$9-$D$9)*($Z$9-$D$9)))</f>
        <v>2.334213709861542</v>
      </c>
      <c r="AA74" s="142"/>
      <c r="AB74" s="136">
        <f aca="true" t="shared" si="62" ref="AB74:AB96">IF(AB38="","",AB38-(D38+(E38-D38)/($E$9-$D$9)*($AB$9-$D$9)))</f>
        <v>2.225812754615385</v>
      </c>
      <c r="AC74" s="142">
        <f aca="true" t="shared" si="63" ref="AC74:AC96">IF(AC38="","",AC38-(D38+(E38-D38)/($E$9-$D$9)*($AC$9-$D$9)))</f>
        <v>2.3740355601999896</v>
      </c>
      <c r="AD74" s="142"/>
      <c r="AE74" s="136">
        <f aca="true" t="shared" si="64" ref="AE74:AE96">IF(AE38="","",AE38-(D38+(E38-D38)/($E$9-$D$9)*($AE$9-$D$9)))</f>
        <v>1.437546983853864</v>
      </c>
      <c r="AF74" s="142">
        <f aca="true" t="shared" si="65" ref="AF74:AF96">IF(AF38="","",AF38-(F38+(G38-F38)/($G$9-$F$9)*($AF$9-$F$9)))</f>
        <v>1.6827209013888673</v>
      </c>
      <c r="AG74" s="136">
        <f aca="true" t="shared" si="66" ref="AG74:AG95">IF(AG38="","",AG38-(F38+(G38-F38)/($G$9-$F$9)*($AG$9-$F$9)))</f>
        <v>1.6867578928787883</v>
      </c>
      <c r="AH74" s="142"/>
      <c r="AI74" s="135">
        <f aca="true" t="shared" si="67" ref="AI74:AI96">IF(AI38="","",AI38-(D38+(E38-D38)/($E$9-$D$9)*($AI$9-$D$9)))</f>
        <v>2.1575336920871995</v>
      </c>
      <c r="AJ74" s="135">
        <f>IF(AJ38="","",AJ38-(D38+(E38-D38)/($E$9-$D$9)*($AJ$9-$D$9)))</f>
        <v>2.234281379587189</v>
      </c>
      <c r="AK74" s="181">
        <f aca="true" t="shared" si="68" ref="AK74:AK96">IF(AK38="","",AK38-(D38+(E38-D38)/($E$9-$D$9)*($AK$9-$D$9)))</f>
        <v>1.9980350585461477</v>
      </c>
      <c r="AL74" s="137">
        <f aca="true" t="shared" si="69" ref="AL74:AL96">IF(AL38="","",AL38-(F38+(G38-F38)/($G$9-$F$9)*($AL$9-$F$9)))</f>
        <v>1.956671727979784</v>
      </c>
      <c r="AM74" s="142">
        <f aca="true" t="shared" si="70" ref="AM74:AM96">IF(AM38="","",AM38-(C38+(D38-C38)/($D$9-$C$9)*($AM$9-$C$9)))</f>
        <v>1.5081744571849396</v>
      </c>
      <c r="AN74" s="136">
        <f aca="true" t="shared" si="71" ref="AN74:AN96">IF(AN38="","",AN38-(D38+(E38-D38)/($E$9-$D$9)*($AN$9-$D$9)))</f>
        <v>2.0232655245051214</v>
      </c>
      <c r="AO74" s="142">
        <f aca="true" t="shared" si="72" ref="AO74:AO96">IF(AO38="","",AO38-(C38+(D38-C38)/($D$9-$C$9)*($AO$9-$C$9)))</f>
        <v>1.226220150277375</v>
      </c>
      <c r="AP74" s="136">
        <f aca="true" t="shared" si="73" ref="AP74:AP96">IF(AP38="","",AP38-(C38+(D38-C38)/($D$9-$C$9)*($AP$9-$C$9)))</f>
        <v>1.4258882908356343</v>
      </c>
      <c r="AQ74" s="142">
        <f aca="true" t="shared" si="74" ref="AQ74:AQ96">IF(AQ38="","",AQ38-(D38+(E38-D38)/($E$9-$D$9)*($AQ$9-$D$9)))</f>
        <v>1.5339661099384507</v>
      </c>
      <c r="AR74" s="142">
        <f aca="true" t="shared" si="75" ref="AR74:AR96">IF(AR38="","",AR38-(C38+(D38-C38)/($D$9-$C$9)*($AR$9-$C$9)))</f>
        <v>1.630967604863009</v>
      </c>
      <c r="AS74" s="142">
        <f aca="true" t="shared" si="76" ref="AS74:AS96">IF(AS38="","",AS38-(D38+(E38-D38)/($E$9-$D$9)*($AS$9-$D$9)))</f>
        <v>1.911782982305156</v>
      </c>
    </row>
    <row r="75" spans="2:45" ht="15">
      <c r="B75" s="3"/>
      <c r="J75" s="1">
        <f t="shared" si="46"/>
        <v>41215</v>
      </c>
      <c r="K75" s="135">
        <f t="shared" si="47"/>
        <v>1.6713268153230683</v>
      </c>
      <c r="L75" s="135">
        <f aca="true" t="shared" si="77" ref="L75:L96">IF(L39="","",L39-(D39+(E39-D39)/($E$9-$D$9)*($L$9-$D$9)))</f>
        <v>1.7041610717769031</v>
      </c>
      <c r="M75" s="142">
        <f t="shared" si="48"/>
        <v>1.7801067043077081</v>
      </c>
      <c r="N75" s="136">
        <f t="shared" si="49"/>
        <v>1.8138288916307528</v>
      </c>
      <c r="O75" s="142">
        <f t="shared" si="50"/>
        <v>1.395300644883585</v>
      </c>
      <c r="P75" s="135">
        <f t="shared" si="51"/>
        <v>1.7767163993846236</v>
      </c>
      <c r="Q75" s="142">
        <f t="shared" si="52"/>
        <v>1.9172081275615165</v>
      </c>
      <c r="R75" s="137">
        <f t="shared" si="53"/>
        <v>1.9183911388541697</v>
      </c>
      <c r="S75" s="137">
        <f t="shared" si="54"/>
        <v>1.876737980978556</v>
      </c>
      <c r="T75" s="136">
        <f t="shared" si="55"/>
      </c>
      <c r="U75" s="142">
        <f t="shared" si="56"/>
        <v>1.9517817418999899</v>
      </c>
      <c r="V75" s="136">
        <f t="shared" si="57"/>
        <v>2.2499625447443297</v>
      </c>
      <c r="W75" s="142">
        <f t="shared" si="58"/>
        <v>1.654259341171219</v>
      </c>
      <c r="X75" s="136">
        <f t="shared" si="59"/>
      </c>
      <c r="Y75" s="142">
        <f t="shared" si="60"/>
        <v>1.730186631523977</v>
      </c>
      <c r="Z75" s="136">
        <f t="shared" si="61"/>
        <v>2.3327161071384515</v>
      </c>
      <c r="AA75" s="142"/>
      <c r="AB75" s="136">
        <f t="shared" si="62"/>
        <v>2.212701655384642</v>
      </c>
      <c r="AC75" s="142">
        <f t="shared" si="63"/>
        <v>2.3641606607999908</v>
      </c>
      <c r="AD75" s="142"/>
      <c r="AE75" s="136">
        <f t="shared" si="64"/>
        <v>1.4268160521461541</v>
      </c>
      <c r="AF75" s="142">
        <f t="shared" si="65"/>
        <v>1.671612850347226</v>
      </c>
      <c r="AG75" s="136">
        <f t="shared" si="66"/>
        <v>1.673385242850387</v>
      </c>
      <c r="AH75" s="142"/>
      <c r="AI75" s="135">
        <f t="shared" si="67"/>
        <v>2.145456681746168</v>
      </c>
      <c r="AJ75" s="135">
        <f aca="true" t="shared" si="78" ref="AJ75:AJ96">IF(AJ39="","",AJ39-(D39+(E39-D39)/($E$9-$D$9)*($AJ$9-$D$9)))</f>
        <v>2.22118569174616</v>
      </c>
      <c r="AK75" s="142">
        <f t="shared" si="68"/>
        <v>1.9856490824538278</v>
      </c>
      <c r="AL75" s="137">
        <f t="shared" si="69"/>
        <v>2.2338086556313157</v>
      </c>
      <c r="AM75" s="142">
        <f t="shared" si="70"/>
        <v>1.4871039648698607</v>
      </c>
      <c r="AN75" s="136">
        <f t="shared" si="71"/>
        <v>2.0052552536615327</v>
      </c>
      <c r="AO75" s="142">
        <f t="shared" si="72"/>
        <v>1.2028773078047772</v>
      </c>
      <c r="AP75" s="136">
        <f t="shared" si="73"/>
        <v>1.4090317981712417</v>
      </c>
      <c r="AQ75" s="142">
        <f t="shared" si="74"/>
        <v>1.5225903795615263</v>
      </c>
      <c r="AR75" s="142">
        <f t="shared" si="75"/>
        <v>1.63652066722605</v>
      </c>
      <c r="AS75" s="137">
        <f t="shared" si="76"/>
        <v>1.9307308823615186</v>
      </c>
    </row>
    <row r="76" spans="2:45" ht="15">
      <c r="B76" s="3"/>
      <c r="J76" s="1">
        <f t="shared" si="46"/>
        <v>41218</v>
      </c>
      <c r="K76" s="135">
        <f t="shared" si="47"/>
        <v>1.6312727379230987</v>
      </c>
      <c r="L76" s="135">
        <f t="shared" si="77"/>
        <v>1.6629036410769564</v>
      </c>
      <c r="M76" s="142">
        <f t="shared" si="48"/>
        <v>1.7002933223077061</v>
      </c>
      <c r="N76" s="136">
        <f t="shared" si="49"/>
        <v>1.7810371627307955</v>
      </c>
      <c r="O76" s="142">
        <f t="shared" si="50"/>
        <v>1.3656289541369975</v>
      </c>
      <c r="P76" s="135">
        <f t="shared" si="51"/>
        <v>1.7646338553846208</v>
      </c>
      <c r="Q76" s="142">
        <f t="shared" si="52"/>
        <v>1.8801264724615279</v>
      </c>
      <c r="R76" s="137">
        <f t="shared" si="53"/>
        <v>1.8826164786458266</v>
      </c>
      <c r="S76" s="137">
        <f t="shared" si="54"/>
        <v>1.8399284875062953</v>
      </c>
      <c r="T76" s="136">
        <f t="shared" si="55"/>
      </c>
      <c r="U76" s="142">
        <f t="shared" si="56"/>
        <v>1.9188712784999913</v>
      </c>
      <c r="V76" s="136">
        <f t="shared" si="57"/>
        <v>2.2131160216193346</v>
      </c>
      <c r="W76" s="142">
        <f t="shared" si="58"/>
        <v>1.6112646307397203</v>
      </c>
      <c r="X76" s="136">
        <f t="shared" si="59"/>
        <v>2.309261574102766</v>
      </c>
      <c r="Y76" s="142">
        <f t="shared" si="60"/>
        <v>1.7121499943835894</v>
      </c>
      <c r="Z76" s="136">
        <f t="shared" si="61"/>
        <v>2.2798308030384766</v>
      </c>
      <c r="AA76" s="142"/>
      <c r="AB76" s="136">
        <f t="shared" si="62"/>
        <v>2.1814013953846283</v>
      </c>
      <c r="AC76" s="142">
        <f t="shared" si="63"/>
        <v>2.2984441070000097</v>
      </c>
      <c r="AD76" s="142"/>
      <c r="AE76" s="136">
        <f t="shared" si="64"/>
        <v>1.3882074933461785</v>
      </c>
      <c r="AF76" s="142">
        <f t="shared" si="65"/>
        <v>1.637914055486108</v>
      </c>
      <c r="AG76" s="136">
        <f t="shared" si="66"/>
        <v>1.6355771905587062</v>
      </c>
      <c r="AH76" s="142"/>
      <c r="AI76" s="135">
        <f t="shared" si="67"/>
        <v>2.110025397346168</v>
      </c>
      <c r="AJ76" s="135">
        <f t="shared" si="78"/>
        <v>2.1806308548461404</v>
      </c>
      <c r="AK76" s="142">
        <f t="shared" si="68"/>
        <v>1.9510895231538576</v>
      </c>
      <c r="AL76" s="137">
        <f t="shared" si="69"/>
        <v>2.1733623720202107</v>
      </c>
      <c r="AM76" s="142">
        <f t="shared" si="70"/>
        <v>1.4508803174177953</v>
      </c>
      <c r="AN76" s="136">
        <f t="shared" si="71"/>
        <v>1.9711244014615574</v>
      </c>
      <c r="AO76" s="142">
        <f t="shared" si="72"/>
        <v>1.1779524988767256</v>
      </c>
      <c r="AP76" s="136">
        <f t="shared" si="73"/>
        <v>1.3768831342397378</v>
      </c>
      <c r="AQ76" s="142">
        <f t="shared" si="74"/>
        <v>1.4849527399615385</v>
      </c>
      <c r="AR76" s="142">
        <f t="shared" si="75"/>
        <v>1.5879706956164186</v>
      </c>
      <c r="AS76" s="137">
        <f t="shared" si="76"/>
        <v>1.8911331819615564</v>
      </c>
    </row>
    <row r="77" spans="2:45" ht="15">
      <c r="B77" s="3"/>
      <c r="J77" s="1">
        <f t="shared" si="46"/>
        <v>41219</v>
      </c>
      <c r="K77" s="135">
        <f t="shared" si="47"/>
        <v>1.6836831642076726</v>
      </c>
      <c r="L77" s="135">
        <f t="shared" si="77"/>
        <v>1.738957806892277</v>
      </c>
      <c r="M77" s="142">
        <f t="shared" si="48"/>
        <v>1.7866851827692205</v>
      </c>
      <c r="N77" s="136">
        <f t="shared" si="49"/>
        <v>1.873402258976927</v>
      </c>
      <c r="O77" s="142">
        <f t="shared" si="50"/>
        <v>1.4309752490616399</v>
      </c>
      <c r="P77" s="135">
        <f t="shared" si="51"/>
        <v>1.793013029961518</v>
      </c>
      <c r="Q77" s="142">
        <f t="shared" si="52"/>
        <v>1.9689513317538285</v>
      </c>
      <c r="R77" s="137">
        <f t="shared" si="53"/>
        <v>1.9541664516666306</v>
      </c>
      <c r="S77" s="137">
        <f t="shared" si="54"/>
        <v>1.9113738302019927</v>
      </c>
      <c r="T77" s="136">
        <f t="shared" si="55"/>
      </c>
      <c r="U77" s="142">
        <f t="shared" si="56"/>
        <v>2.010071950400003</v>
      </c>
      <c r="V77" s="136">
        <f t="shared" si="57"/>
        <v>2.2954406568181738</v>
      </c>
      <c r="W77" s="142">
        <f t="shared" si="58"/>
        <v>1.6959246672328852</v>
      </c>
      <c r="X77" s="136">
        <f t="shared" si="59"/>
        <v>2.3283001756712602</v>
      </c>
      <c r="Y77" s="142">
        <f t="shared" si="60"/>
        <v>1.747641193972591</v>
      </c>
      <c r="Z77" s="136">
        <f t="shared" si="61"/>
        <v>2.3815091009461744</v>
      </c>
      <c r="AA77" s="142"/>
      <c r="AB77" s="136">
        <f t="shared" si="62"/>
        <v>2.2211770459615354</v>
      </c>
      <c r="AC77" s="142">
        <f t="shared" si="63"/>
        <v>2.387718052800021</v>
      </c>
      <c r="AD77" s="142"/>
      <c r="AE77" s="136">
        <f t="shared" si="64"/>
        <v>1.4786068974153848</v>
      </c>
      <c r="AF77" s="142">
        <f t="shared" si="65"/>
        <v>1.713531433055521</v>
      </c>
      <c r="AG77" s="136">
        <f t="shared" si="66"/>
        <v>1.7151071228787464</v>
      </c>
      <c r="AH77" s="142"/>
      <c r="AI77" s="135">
        <f t="shared" si="67"/>
        <v>2.190561671015382</v>
      </c>
      <c r="AJ77" s="135">
        <f t="shared" si="78"/>
        <v>2.2775768085153616</v>
      </c>
      <c r="AK77" s="142">
        <f t="shared" si="68"/>
        <v>2.0317510636846254</v>
      </c>
      <c r="AL77" s="137">
        <f t="shared" si="69"/>
        <v>2.268586644646472</v>
      </c>
      <c r="AM77" s="142">
        <f t="shared" si="70"/>
        <v>1.5369860858629916</v>
      </c>
      <c r="AN77" s="136">
        <f t="shared" si="71"/>
        <v>2.0644778493538207</v>
      </c>
      <c r="AO77" s="142">
        <f t="shared" si="72"/>
        <v>1.2458895842945323</v>
      </c>
      <c r="AP77" s="136">
        <f t="shared" si="73"/>
        <v>1.4608826192328892</v>
      </c>
      <c r="AQ77" s="142">
        <f t="shared" si="74"/>
        <v>1.575439483753823</v>
      </c>
      <c r="AR77" s="142">
        <f t="shared" si="75"/>
        <v>1.6861153135273832</v>
      </c>
      <c r="AS77" s="137">
        <f t="shared" si="76"/>
        <v>1.9830967685538226</v>
      </c>
    </row>
    <row r="78" spans="2:45" ht="15">
      <c r="B78" s="3"/>
      <c r="J78" s="1">
        <f t="shared" si="46"/>
        <v>41220</v>
      </c>
      <c r="K78" s="135">
        <f t="shared" si="47"/>
        <v>1.5652388495999596</v>
      </c>
      <c r="L78" s="135">
        <f t="shared" si="77"/>
        <v>1.6277105503000042</v>
      </c>
      <c r="M78" s="142">
        <f t="shared" si="48"/>
        <v>1.6809108879999992</v>
      </c>
      <c r="N78" s="136">
        <f t="shared" si="49"/>
        <v>1.7617637055999977</v>
      </c>
      <c r="O78" s="142">
        <f t="shared" si="50"/>
        <v>1.3190609656986232</v>
      </c>
      <c r="P78" s="135">
        <f t="shared" si="51"/>
        <v>1.6740046334999845</v>
      </c>
      <c r="Q78" s="142">
        <f t="shared" si="52"/>
        <v>1.8577442979000063</v>
      </c>
      <c r="R78" s="137">
        <f t="shared" si="53"/>
        <v>1.8486880358333355</v>
      </c>
      <c r="S78" s="137">
        <f t="shared" si="54"/>
        <v>1.804723336767693</v>
      </c>
      <c r="T78" s="136">
        <f t="shared" si="55"/>
      </c>
      <c r="U78" s="142">
        <f t="shared" si="56"/>
        <v>1.899976593599992</v>
      </c>
      <c r="V78" s="136">
        <f t="shared" si="57"/>
        <v>2.1890016709091134</v>
      </c>
      <c r="W78" s="142">
        <f t="shared" si="58"/>
        <v>1.5853343354725937</v>
      </c>
      <c r="X78" s="136">
        <f t="shared" si="59"/>
        <v>2.312552249773945</v>
      </c>
      <c r="Y78" s="142">
        <f t="shared" si="60"/>
        <v>1.6936024583561275</v>
      </c>
      <c r="Z78" s="136">
        <f t="shared" si="61"/>
        <v>2.2422472263999875</v>
      </c>
      <c r="AA78" s="142"/>
      <c r="AB78" s="136">
        <f t="shared" si="62"/>
        <v>2.092752017499966</v>
      </c>
      <c r="AC78" s="142">
        <f t="shared" si="63"/>
        <v>2.2521855352000166</v>
      </c>
      <c r="AD78" s="142"/>
      <c r="AE78" s="136">
        <f t="shared" si="64"/>
        <v>1.3651619752000057</v>
      </c>
      <c r="AF78" s="142">
        <f t="shared" si="65"/>
        <v>1.6099971711111247</v>
      </c>
      <c r="AG78" s="136">
        <f t="shared" si="66"/>
        <v>1.6067198539393988</v>
      </c>
      <c r="AH78" s="142"/>
      <c r="AI78" s="135">
        <f t="shared" si="67"/>
        <v>2.0835808050999547</v>
      </c>
      <c r="AJ78" s="135">
        <f t="shared" si="78"/>
        <v>2.167489355099955</v>
      </c>
      <c r="AK78" s="142">
        <f t="shared" si="68"/>
        <v>1.9228835547000003</v>
      </c>
      <c r="AL78" s="137">
        <f t="shared" si="69"/>
        <v>2.1713210981565663</v>
      </c>
      <c r="AM78" s="142">
        <f t="shared" si="70"/>
        <v>1.4232940357808106</v>
      </c>
      <c r="AN78" s="136">
        <f t="shared" si="71"/>
        <v>1.9533885887999953</v>
      </c>
      <c r="AO78" s="142">
        <f t="shared" si="72"/>
        <v>1.1655217731712324</v>
      </c>
      <c r="AP78" s="136">
        <f t="shared" si="73"/>
        <v>1.3418315834725694</v>
      </c>
      <c r="AQ78" s="142">
        <f t="shared" si="74"/>
        <v>1.4564920383999862</v>
      </c>
      <c r="AR78" s="142">
        <f t="shared" si="75"/>
        <v>1.5679608491437986</v>
      </c>
      <c r="AS78" s="137">
        <f t="shared" si="76"/>
        <v>1.864418789099989</v>
      </c>
    </row>
    <row r="79" spans="2:45" ht="15">
      <c r="B79" s="3"/>
      <c r="J79" s="1">
        <f t="shared" si="46"/>
        <v>41221</v>
      </c>
      <c r="K79" s="135">
        <f t="shared" si="47"/>
        <v>1.5123558220538653</v>
      </c>
      <c r="L79" s="135">
        <f t="shared" si="77"/>
        <v>1.5688083150461654</v>
      </c>
      <c r="M79" s="142">
        <f t="shared" si="48"/>
        <v>1.623718337384628</v>
      </c>
      <c r="N79" s="136">
        <f t="shared" si="49"/>
        <v>1.6922099564384632</v>
      </c>
      <c r="O79" s="142">
        <f t="shared" si="50"/>
        <v>1.2602657239726107</v>
      </c>
      <c r="P79" s="135">
        <f t="shared" si="51"/>
        <v>1.5859494607307765</v>
      </c>
      <c r="Q79" s="142">
        <f t="shared" si="52"/>
        <v>1.7740991446769163</v>
      </c>
      <c r="R79" s="137">
        <f t="shared" si="53"/>
        <v>1.755273930416661</v>
      </c>
      <c r="S79" s="137">
        <f t="shared" si="54"/>
        <v>1.7114199333838713</v>
      </c>
      <c r="T79" s="136">
        <f t="shared" si="55"/>
      </c>
      <c r="U79" s="142">
        <f t="shared" si="56"/>
        <v>1.825424501899997</v>
      </c>
      <c r="V79" s="136">
        <f t="shared" si="57"/>
        <v>2.1290149467045456</v>
      </c>
      <c r="W79" s="142">
        <f t="shared" si="58"/>
        <v>1.5407952819520547</v>
      </c>
      <c r="X79" s="136">
        <f t="shared" si="59"/>
        <v>2.2889396954794825</v>
      </c>
      <c r="Y79" s="142">
        <f t="shared" si="60"/>
        <v>1.6501421571232813</v>
      </c>
      <c r="Z79" s="136">
        <f t="shared" si="61"/>
        <v>2.1792354075230556</v>
      </c>
      <c r="AA79" s="142"/>
      <c r="AB79" s="136">
        <f t="shared" si="62"/>
        <v>2.02782093673078</v>
      </c>
      <c r="AC79" s="142">
        <f t="shared" si="63"/>
        <v>2.213228425800007</v>
      </c>
      <c r="AD79" s="142"/>
      <c r="AE79" s="136">
        <f t="shared" si="64"/>
        <v>1.3098360031077023</v>
      </c>
      <c r="AF79" s="142">
        <f t="shared" si="65"/>
        <v>1.548639728055583</v>
      </c>
      <c r="AG79" s="136">
        <f t="shared" si="66"/>
        <v>1.5440130407196921</v>
      </c>
      <c r="AH79" s="142"/>
      <c r="AI79" s="135">
        <f t="shared" si="67"/>
        <v>2.029948177707713</v>
      </c>
      <c r="AJ79" s="135">
        <f t="shared" si="78"/>
        <v>2.1199638177077316</v>
      </c>
      <c r="AK79" s="142">
        <f t="shared" si="68"/>
        <v>1.8684081939923196</v>
      </c>
      <c r="AL79" s="137">
        <f t="shared" si="69"/>
        <v>2.1165780028283114</v>
      </c>
      <c r="AM79" s="142">
        <f t="shared" si="70"/>
        <v>1.316391595616473</v>
      </c>
      <c r="AN79" s="136">
        <f t="shared" si="71"/>
        <v>1.781758365776922</v>
      </c>
      <c r="AO79" s="142">
        <f t="shared" si="72"/>
        <v>1.1156452559246937</v>
      </c>
      <c r="AP79" s="136">
        <f t="shared" si="73"/>
        <v>1.298165701952077</v>
      </c>
      <c r="AQ79" s="142">
        <f t="shared" si="74"/>
        <v>1.4002101266769431</v>
      </c>
      <c r="AR79" s="142">
        <f t="shared" si="75"/>
        <v>1.4845572328767362</v>
      </c>
      <c r="AS79" s="137">
        <f t="shared" si="76"/>
        <v>1.802675004476908</v>
      </c>
    </row>
    <row r="80" spans="2:45" ht="15">
      <c r="B80" s="3"/>
      <c r="J80" s="1">
        <f t="shared" si="46"/>
        <v>41222</v>
      </c>
      <c r="K80" s="135">
        <f t="shared" si="47"/>
        <v>1.5241398253666727</v>
      </c>
      <c r="L80" s="135">
        <f t="shared" si="77"/>
        <v>1.6309002791000133</v>
      </c>
      <c r="M80" s="142">
        <f t="shared" si="48"/>
        <v>1.7275155118333494</v>
      </c>
      <c r="N80" s="136">
        <f t="shared" si="49"/>
        <v>1.7497918565333337</v>
      </c>
      <c r="O80" s="142">
        <f t="shared" si="50"/>
        <v>1.3076236208219174</v>
      </c>
      <c r="P80" s="135">
        <f t="shared" si="51"/>
        <v>1.6294378761666817</v>
      </c>
      <c r="Q80" s="142">
        <f t="shared" si="52"/>
        <v>1.8303989562999945</v>
      </c>
      <c r="R80" s="137">
        <f t="shared" si="53"/>
        <v>1.8321278586458414</v>
      </c>
      <c r="S80" s="137">
        <f t="shared" si="54"/>
        <v>1.7926957038699594</v>
      </c>
      <c r="T80" s="136">
        <f t="shared" si="55"/>
      </c>
      <c r="U80" s="142">
        <f t="shared" si="56"/>
        <v>1.8809370767000413</v>
      </c>
      <c r="V80" s="136">
        <f t="shared" si="57"/>
        <v>2.2060933388920336</v>
      </c>
      <c r="W80" s="142">
        <f t="shared" si="58"/>
        <v>1.5682968889383688</v>
      </c>
      <c r="X80" s="136">
        <f t="shared" si="59"/>
      </c>
      <c r="Y80" s="142">
        <f t="shared" si="60"/>
        <v>1.6598057863013742</v>
      </c>
      <c r="Z80" s="136">
        <f t="shared" si="61"/>
        <v>2.2363429058000213</v>
      </c>
      <c r="AA80" s="142"/>
      <c r="AB80" s="136">
        <f t="shared" si="62"/>
        <v>2.0620146300000077</v>
      </c>
      <c r="AC80" s="142">
        <f t="shared" si="63"/>
        <v>2.277906259400007</v>
      </c>
      <c r="AD80" s="142"/>
      <c r="AE80" s="136">
        <f t="shared" si="64"/>
        <v>1.3663278944</v>
      </c>
      <c r="AF80" s="142">
        <f t="shared" si="65"/>
        <v>1.6295589329860762</v>
      </c>
      <c r="AG80" s="136">
        <f t="shared" si="66"/>
        <v>1.6252310987404979</v>
      </c>
      <c r="AH80" s="142"/>
      <c r="AI80" s="135">
        <f t="shared" si="67"/>
        <v>2.071184115533314</v>
      </c>
      <c r="AJ80" s="135">
        <f t="shared" si="78"/>
        <v>2.161209435533312</v>
      </c>
      <c r="AK80" s="142">
        <f t="shared" si="68"/>
        <v>1.91709842340001</v>
      </c>
      <c r="AL80" s="137">
        <f t="shared" si="69"/>
        <v>2.2027361083838364</v>
      </c>
      <c r="AM80" s="142">
        <f t="shared" si="70"/>
        <v>1.3540242115068608</v>
      </c>
      <c r="AN80" s="136">
        <f t="shared" si="71"/>
        <v>1.8160247252666952</v>
      </c>
      <c r="AO80" s="142">
        <f t="shared" si="72"/>
        <v>1.1261256497602572</v>
      </c>
      <c r="AP80" s="136">
        <f t="shared" si="73"/>
        <v>1.3339556864383675</v>
      </c>
      <c r="AQ80" s="142">
        <f t="shared" si="74"/>
        <v>1.4497074047999892</v>
      </c>
      <c r="AR80" s="142">
        <f t="shared" si="75"/>
        <v>1.5267842661986193</v>
      </c>
      <c r="AS80" s="137">
        <f t="shared" si="76"/>
        <v>1.8328944968666736</v>
      </c>
    </row>
    <row r="81" spans="2:45" ht="15">
      <c r="B81" s="3"/>
      <c r="J81" s="1">
        <f t="shared" si="46"/>
        <v>41225</v>
      </c>
      <c r="K81" s="135">
        <f t="shared" si="47"/>
        <v>1.527281548448705</v>
      </c>
      <c r="L81" s="135">
        <f t="shared" si="77"/>
        <v>1.6022493918845928</v>
      </c>
      <c r="M81" s="142">
        <f t="shared" si="48"/>
        <v>1.7035483782051535</v>
      </c>
      <c r="N81" s="136">
        <f t="shared" si="49"/>
        <v>1.7070275908205175</v>
      </c>
      <c r="O81" s="142">
        <f t="shared" si="50"/>
        <v>1.2594191104452084</v>
      </c>
      <c r="P81" s="135">
        <f t="shared" si="51"/>
        <v>1.7045498102563856</v>
      </c>
      <c r="Q81" s="142">
        <f t="shared" si="52"/>
        <v>1.7811166068077102</v>
      </c>
      <c r="R81" s="137">
        <f t="shared" si="53"/>
        <v>1.7992843513541725</v>
      </c>
      <c r="S81" s="137">
        <f t="shared" si="54"/>
        <v>1.7577976382512799</v>
      </c>
      <c r="T81" s="136">
        <f t="shared" si="55"/>
      </c>
      <c r="U81" s="142">
        <f t="shared" si="56"/>
        <v>1.8478857805000288</v>
      </c>
      <c r="V81" s="136">
        <f t="shared" si="57"/>
        <v>2.1475167676988356</v>
      </c>
      <c r="W81" s="142">
        <f t="shared" si="58"/>
        <v>1.5501533864040855</v>
      </c>
      <c r="X81" s="136">
        <f t="shared" si="59"/>
        <v>2.2553931759589156</v>
      </c>
      <c r="Y81" s="142">
        <f t="shared" si="60"/>
        <v>1.6764050404965696</v>
      </c>
      <c r="Z81" s="136">
        <f t="shared" si="61"/>
        <v>2.202449314692329</v>
      </c>
      <c r="AA81" s="142"/>
      <c r="AB81" s="136">
        <f t="shared" si="62"/>
        <v>2.0472735369230803</v>
      </c>
      <c r="AC81" s="142">
        <f t="shared" si="63"/>
        <v>2.213571233500006</v>
      </c>
      <c r="AD81" s="142"/>
      <c r="AE81" s="136">
        <f t="shared" si="64"/>
        <v>1.3675394452307792</v>
      </c>
      <c r="AF81" s="142">
        <f t="shared" si="65"/>
        <v>1.6202916478472176</v>
      </c>
      <c r="AG81" s="136">
        <f t="shared" si="66"/>
        <v>1.6169846839867503</v>
      </c>
      <c r="AH81" s="142"/>
      <c r="AI81" s="135">
        <f t="shared" si="67"/>
        <v>2.0350255313974133</v>
      </c>
      <c r="AJ81" s="135">
        <f t="shared" si="78"/>
        <v>2.143445511397432</v>
      </c>
      <c r="AK81" s="142">
        <f t="shared" si="68"/>
        <v>1.8838771792692155</v>
      </c>
      <c r="AL81" s="137">
        <f t="shared" si="69"/>
        <v>2.1646920229040236</v>
      </c>
      <c r="AM81" s="142">
        <f t="shared" si="70"/>
        <v>1.30740924873289</v>
      </c>
      <c r="AN81" s="136">
        <f t="shared" si="71"/>
        <v>1.777749564641021</v>
      </c>
      <c r="AO81" s="142">
        <f t="shared" si="72"/>
        <v>1.128820083099321</v>
      </c>
      <c r="AP81" s="136">
        <f t="shared" si="73"/>
        <v>1.334972743904082</v>
      </c>
      <c r="AQ81" s="142">
        <f t="shared" si="74"/>
        <v>1.4442002343077012</v>
      </c>
      <c r="AR81" s="142">
        <f t="shared" si="75"/>
        <v>1.5269309632534318</v>
      </c>
      <c r="AS81" s="137">
        <f t="shared" si="76"/>
        <v>1.8707911286410424</v>
      </c>
    </row>
    <row r="82" spans="2:45" ht="15">
      <c r="B82" s="3"/>
      <c r="J82" s="1">
        <f t="shared" si="46"/>
        <v>41226</v>
      </c>
      <c r="K82" s="135">
        <f t="shared" si="47"/>
        <v>1.5350065035897251</v>
      </c>
      <c r="L82" s="135">
        <f t="shared" si="77"/>
        <v>1.6016512830769303</v>
      </c>
      <c r="M82" s="142">
        <f t="shared" si="48"/>
        <v>1.6766819056410158</v>
      </c>
      <c r="N82" s="136">
        <f t="shared" si="49"/>
        <v>1.7067516000641048</v>
      </c>
      <c r="O82" s="142">
        <f t="shared" si="50"/>
        <v>1.2691672238835507</v>
      </c>
      <c r="P82" s="135">
        <f t="shared" si="51"/>
        <v>1.7300431995512588</v>
      </c>
      <c r="Q82" s="142">
        <f t="shared" si="52"/>
        <v>1.787776745961537</v>
      </c>
      <c r="R82" s="137">
        <f t="shared" si="53"/>
        <v>1.805180342500007</v>
      </c>
      <c r="S82" s="137">
        <f t="shared" si="54"/>
        <v>1.7635776065151427</v>
      </c>
      <c r="T82" s="136">
        <f t="shared" si="55"/>
      </c>
      <c r="U82" s="142">
        <f t="shared" si="56"/>
        <v>1.8546294399999823</v>
      </c>
      <c r="V82" s="136">
        <f t="shared" si="57"/>
        <v>2.1599497686363818</v>
      </c>
      <c r="W82" s="142">
        <f t="shared" si="58"/>
        <v>1.5559502191712307</v>
      </c>
      <c r="X82" s="136">
        <f t="shared" si="59"/>
        <v>2.2666645327876744</v>
      </c>
      <c r="Y82" s="142">
        <f t="shared" si="60"/>
        <v>1.6705880602739596</v>
      </c>
      <c r="Z82" s="136">
        <f t="shared" si="61"/>
        <v>2.2087359390384353</v>
      </c>
      <c r="AA82" s="142"/>
      <c r="AB82" s="136">
        <f t="shared" si="62"/>
        <v>2.0566307953846117</v>
      </c>
      <c r="AC82" s="142">
        <f t="shared" si="63"/>
        <v>2.229607557500014</v>
      </c>
      <c r="AD82" s="142"/>
      <c r="AE82" s="136">
        <f t="shared" si="64"/>
        <v>1.3736641138461478</v>
      </c>
      <c r="AF82" s="142">
        <f t="shared" si="65"/>
        <v>1.6262370791666516</v>
      </c>
      <c r="AG82" s="136">
        <f t="shared" si="66"/>
        <v>1.6247682365909246</v>
      </c>
      <c r="AH82" s="142"/>
      <c r="AI82" s="135">
        <f t="shared" si="67"/>
        <v>2.0187761271794704</v>
      </c>
      <c r="AJ82" s="135">
        <f t="shared" si="78"/>
        <v>2.1292293471794768</v>
      </c>
      <c r="AK82" s="142">
        <f t="shared" si="68"/>
        <v>1.856248193653823</v>
      </c>
      <c r="AL82" s="137">
        <f t="shared" si="69"/>
        <v>2.1736249023484766</v>
      </c>
      <c r="AM82" s="142">
        <f t="shared" si="70"/>
        <v>1.3232325028698755</v>
      </c>
      <c r="AN82" s="136">
        <f t="shared" si="71"/>
        <v>1.779209702628226</v>
      </c>
      <c r="AO82" s="142">
        <f t="shared" si="72"/>
        <v>1.131287580054794</v>
      </c>
      <c r="AP82" s="136">
        <f t="shared" si="73"/>
        <v>1.3411840396712407</v>
      </c>
      <c r="AQ82" s="142">
        <f t="shared" si="74"/>
        <v>1.4502550459615184</v>
      </c>
      <c r="AR82" s="142">
        <f t="shared" si="75"/>
        <v>1.5575959997260016</v>
      </c>
      <c r="AS82" s="137">
        <f t="shared" si="76"/>
        <v>1.8780195451282302</v>
      </c>
    </row>
    <row r="83" spans="2:45" ht="15">
      <c r="B83" s="3"/>
      <c r="J83" s="1">
        <f t="shared" si="46"/>
        <v>41227</v>
      </c>
      <c r="K83" s="135">
        <f t="shared" si="47"/>
        <v>1.4917004910384497</v>
      </c>
      <c r="L83" s="135">
        <f t="shared" si="77"/>
        <v>1.5616788544615252</v>
      </c>
      <c r="M83" s="142">
        <f t="shared" si="48"/>
        <v>1.6115634138461683</v>
      </c>
      <c r="N83" s="136">
        <f t="shared" si="49"/>
        <v>1.7059291873846125</v>
      </c>
      <c r="O83" s="142">
        <f t="shared" si="50"/>
        <v>1.1937888325342372</v>
      </c>
      <c r="P83" s="135">
        <f t="shared" si="51"/>
        <v>1.6245967123076852</v>
      </c>
      <c r="Q83" s="142">
        <f t="shared" si="52"/>
        <v>1.741390066269219</v>
      </c>
      <c r="R83" s="137">
        <f t="shared" si="53"/>
        <v>1.7654338115625223</v>
      </c>
      <c r="S83" s="137">
        <f t="shared" si="54"/>
        <v>1.7252115953598492</v>
      </c>
      <c r="T83" s="136">
        <f t="shared" si="55"/>
      </c>
      <c r="U83" s="142">
        <f t="shared" si="56"/>
        <v>1.807027869499974</v>
      </c>
      <c r="V83" s="136">
        <f t="shared" si="57"/>
        <v>2.1148117110511526</v>
      </c>
      <c r="W83" s="142">
        <f t="shared" si="58"/>
        <v>1.5065655856848967</v>
      </c>
      <c r="X83" s="136">
        <f t="shared" si="59"/>
        <v>2.248675618150645</v>
      </c>
      <c r="Y83" s="142">
        <f t="shared" si="60"/>
        <v>1.6365982273458584</v>
      </c>
      <c r="Z83" s="136">
        <f t="shared" si="61"/>
        <v>2.1649802747307665</v>
      </c>
      <c r="AA83" s="142"/>
      <c r="AB83" s="136">
        <f t="shared" si="62"/>
        <v>2.0119360798076933</v>
      </c>
      <c r="AC83" s="142">
        <f t="shared" si="63"/>
        <v>2.174539611499979</v>
      </c>
      <c r="AD83" s="142"/>
      <c r="AE83" s="136">
        <f t="shared" si="64"/>
        <v>1.3295092745768975</v>
      </c>
      <c r="AF83" s="142">
        <f t="shared" si="65"/>
        <v>1.5915309302083478</v>
      </c>
      <c r="AG83" s="136">
        <f t="shared" si="66"/>
        <v>1.5886380205966342</v>
      </c>
      <c r="AH83" s="142"/>
      <c r="AI83" s="135">
        <f t="shared" si="67"/>
        <v>1.983381715076924</v>
      </c>
      <c r="AJ83" s="135">
        <f t="shared" si="78"/>
        <v>1.8025403725769196</v>
      </c>
      <c r="AK83" s="142">
        <f t="shared" si="68"/>
        <v>1.7935863809230672</v>
      </c>
      <c r="AL83" s="137">
        <f t="shared" si="69"/>
        <v>2.1369291251515414</v>
      </c>
      <c r="AM83" s="142">
        <f t="shared" si="70"/>
        <v>1.2540587404794379</v>
      </c>
      <c r="AN83" s="136">
        <f t="shared" si="71"/>
        <v>1.7207152542692303</v>
      </c>
      <c r="AO83" s="142">
        <f t="shared" si="72"/>
        <v>1.0920546169691656</v>
      </c>
      <c r="AP83" s="136">
        <f t="shared" si="73"/>
        <v>1.3008299131849008</v>
      </c>
      <c r="AQ83" s="142">
        <f t="shared" si="74"/>
        <v>1.4072517162692217</v>
      </c>
      <c r="AR83" s="142">
        <f t="shared" si="75"/>
        <v>1.5050110739041007</v>
      </c>
      <c r="AS83" s="137">
        <f t="shared" si="76"/>
        <v>1.8243183627692097</v>
      </c>
    </row>
    <row r="84" spans="2:45" ht="15">
      <c r="B84" s="3"/>
      <c r="J84" s="1">
        <f t="shared" si="46"/>
        <v>41228</v>
      </c>
      <c r="K84" s="135">
        <f t="shared" si="47"/>
        <v>1.5170975586871522</v>
      </c>
      <c r="L84" s="135">
        <f t="shared" si="77"/>
        <v>1.587092296946139</v>
      </c>
      <c r="M84" s="142">
        <f t="shared" si="48"/>
        <v>1.6860130755512759</v>
      </c>
      <c r="N84" s="136">
        <f t="shared" si="49"/>
        <v>1.6996783994051334</v>
      </c>
      <c r="O84" s="142">
        <f t="shared" si="50"/>
        <v>1.212812981520536</v>
      </c>
      <c r="P84" s="135">
        <f t="shared" si="51"/>
        <v>1.6530696545641095</v>
      </c>
      <c r="Q84" s="142">
        <f t="shared" si="52"/>
        <v>1.7361617238769145</v>
      </c>
      <c r="R84" s="137">
        <f t="shared" si="53"/>
        <v>1.764388772499967</v>
      </c>
      <c r="S84" s="137">
        <f t="shared" si="54"/>
        <v>1.720193255833319</v>
      </c>
      <c r="T84" s="136">
        <f t="shared" si="55"/>
      </c>
      <c r="U84" s="142">
        <f t="shared" si="56"/>
        <v>1.8201911671999795</v>
      </c>
      <c r="V84" s="136">
        <f t="shared" si="57"/>
        <v>2.1430928174999755</v>
      </c>
      <c r="W84" s="142">
        <f t="shared" si="58"/>
        <v>1.5406391619109452</v>
      </c>
      <c r="X84" s="136">
        <f t="shared" si="59"/>
        <v>2.246273972890376</v>
      </c>
      <c r="Y84" s="142">
        <f t="shared" si="60"/>
        <v>1.6408404934075165</v>
      </c>
      <c r="Z84" s="136">
        <f t="shared" si="61"/>
        <v>2.2068267097230883</v>
      </c>
      <c r="AA84" s="142"/>
      <c r="AB84" s="136">
        <f t="shared" si="62"/>
        <v>2.0434894892307516</v>
      </c>
      <c r="AC84" s="142">
        <f t="shared" si="63"/>
        <v>2.1815620304000243</v>
      </c>
      <c r="AD84" s="142"/>
      <c r="AE84" s="136">
        <f t="shared" si="64"/>
        <v>1.3620596602076942</v>
      </c>
      <c r="AF84" s="142">
        <f t="shared" si="65"/>
        <v>1.6262688291666754</v>
      </c>
      <c r="AG84" s="136">
        <f t="shared" si="66"/>
        <v>1.621553017499982</v>
      </c>
      <c r="AH84" s="142"/>
      <c r="AI84" s="135">
        <f t="shared" si="67"/>
        <v>2.0220876941743393</v>
      </c>
      <c r="AJ84" s="135">
        <f t="shared" si="78"/>
        <v>1.8422464941743533</v>
      </c>
      <c r="AK84" s="142">
        <f t="shared" si="68"/>
        <v>1.8282021220922946</v>
      </c>
      <c r="AL84" s="137">
        <f t="shared" si="69"/>
        <v>2.1758839241666292</v>
      </c>
      <c r="AM84" s="142">
        <f t="shared" si="70"/>
        <v>1.2843643847876747</v>
      </c>
      <c r="AN84" s="136">
        <f t="shared" si="71"/>
        <v>1.757397931510266</v>
      </c>
      <c r="AO84" s="142">
        <f t="shared" si="72"/>
        <v>1.1042579191815087</v>
      </c>
      <c r="AP84" s="136">
        <f t="shared" si="73"/>
        <v>1.3310018249109548</v>
      </c>
      <c r="AQ84" s="142">
        <f t="shared" si="74"/>
        <v>1.4357091873769368</v>
      </c>
      <c r="AR84" s="142">
        <f t="shared" si="75"/>
        <v>1.4893638528424487</v>
      </c>
      <c r="AS84" s="137">
        <f t="shared" si="76"/>
        <v>1.8650951196102654</v>
      </c>
    </row>
    <row r="85" spans="2:45" ht="15">
      <c r="B85" s="3"/>
      <c r="J85" s="1">
        <f t="shared" si="46"/>
        <v>41229</v>
      </c>
      <c r="K85" s="135">
        <f t="shared" si="47"/>
        <v>1.5138157288538387</v>
      </c>
      <c r="L85" s="135">
        <f t="shared" si="77"/>
        <v>1.576373477446141</v>
      </c>
      <c r="M85" s="142">
        <f t="shared" si="48"/>
        <v>1.6700788313845907</v>
      </c>
      <c r="N85" s="136">
        <f t="shared" si="49"/>
        <v>1.6895175512384317</v>
      </c>
      <c r="O85" s="142">
        <f t="shared" si="50"/>
        <v>1.2084813513698673</v>
      </c>
      <c r="P85" s="135">
        <f t="shared" si="51"/>
        <v>1.6537340812307733</v>
      </c>
      <c r="Q85" s="142">
        <f t="shared" si="52"/>
        <v>1.734591747876907</v>
      </c>
      <c r="R85" s="137">
        <f t="shared" si="53"/>
        <v>1.7649815791666374</v>
      </c>
      <c r="S85" s="137">
        <f t="shared" si="54"/>
        <v>1.7234373242171692</v>
      </c>
      <c r="T85" s="136">
        <f t="shared" si="55"/>
      </c>
      <c r="U85" s="142">
        <f t="shared" si="56"/>
        <v>1.8196143881999811</v>
      </c>
      <c r="V85" s="136">
        <f t="shared" si="57"/>
        <v>2.1511289104545153</v>
      </c>
      <c r="W85" s="142">
        <f t="shared" si="58"/>
        <v>1.5368552698972522</v>
      </c>
      <c r="X85" s="136">
        <f t="shared" si="59"/>
        <v>2.2377821385274155</v>
      </c>
      <c r="Y85" s="142">
        <f t="shared" si="60"/>
        <v>1.6401675988356015</v>
      </c>
      <c r="Z85" s="136">
        <f t="shared" si="61"/>
        <v>2.2244971962230604</v>
      </c>
      <c r="AA85" s="142"/>
      <c r="AB85" s="136">
        <f t="shared" si="62"/>
        <v>2.0434014467307313</v>
      </c>
      <c r="AC85" s="142">
        <f t="shared" si="63"/>
        <v>2.206233767399989</v>
      </c>
      <c r="AD85" s="142"/>
      <c r="AE85" s="136">
        <f t="shared" si="64"/>
        <v>1.3613540872076855</v>
      </c>
      <c r="AF85" s="142">
        <f t="shared" si="65"/>
        <v>1.6289363347222072</v>
      </c>
      <c r="AG85" s="136">
        <f t="shared" si="66"/>
        <v>1.6257863119697005</v>
      </c>
      <c r="AH85" s="142"/>
      <c r="AI85" s="135">
        <f t="shared" si="67"/>
        <v>2.0189475585076933</v>
      </c>
      <c r="AJ85" s="135">
        <f t="shared" si="78"/>
        <v>1.8687315660076687</v>
      </c>
      <c r="AK85" s="142">
        <f t="shared" si="68"/>
        <v>1.8288592815922917</v>
      </c>
      <c r="AL85" s="137">
        <f t="shared" si="69"/>
        <v>2.174407016994951</v>
      </c>
      <c r="AM85" s="142">
        <f t="shared" si="70"/>
        <v>1.2806159991780772</v>
      </c>
      <c r="AN85" s="136">
        <f t="shared" si="71"/>
        <v>1.754493926176898</v>
      </c>
      <c r="AO85" s="142">
        <f t="shared" si="72"/>
        <v>1.09886301626711</v>
      </c>
      <c r="AP85" s="136">
        <f t="shared" si="73"/>
        <v>1.3290278073972424</v>
      </c>
      <c r="AQ85" s="142">
        <f t="shared" si="74"/>
        <v>1.4374049063769414</v>
      </c>
      <c r="AR85" s="142">
        <f t="shared" si="75"/>
        <v>1.5048793861643759</v>
      </c>
      <c r="AS85" s="137">
        <f t="shared" si="76"/>
        <v>1.8715155972769226</v>
      </c>
    </row>
    <row r="86" spans="2:45" ht="15">
      <c r="B86" s="3"/>
      <c r="J86" s="1">
        <f t="shared" si="46"/>
        <v>41232</v>
      </c>
      <c r="K86" s="135">
        <f t="shared" si="47"/>
        <v>1.530148493535889</v>
      </c>
      <c r="L86" s="135">
        <f t="shared" si="77"/>
        <v>1.5934612440307614</v>
      </c>
      <c r="M86" s="142">
        <f t="shared" si="48"/>
        <v>1.706503708256422</v>
      </c>
      <c r="N86" s="136">
        <f t="shared" si="49"/>
        <v>1.7061941306256379</v>
      </c>
      <c r="O86" s="142">
        <f t="shared" si="50"/>
        <v>1.2385292554109588</v>
      </c>
      <c r="P86" s="135">
        <f t="shared" si="51"/>
        <v>1.6750738888204921</v>
      </c>
      <c r="Q86" s="142">
        <f t="shared" si="52"/>
        <v>1.7567892342846299</v>
      </c>
      <c r="R86" s="137">
        <f t="shared" si="53"/>
        <v>1.7983360724999988</v>
      </c>
      <c r="S86" s="137">
        <f t="shared" si="54"/>
        <v>1.7602290634848416</v>
      </c>
      <c r="T86" s="136">
        <f t="shared" si="55"/>
      </c>
      <c r="U86" s="142">
        <f t="shared" si="56"/>
        <v>1.8407840800999953</v>
      </c>
      <c r="V86" s="136">
        <f t="shared" si="57"/>
        <v>2.1743605338636405</v>
      </c>
      <c r="W86" s="142">
        <f t="shared" si="58"/>
        <v>1.5678856207191698</v>
      </c>
      <c r="X86" s="136">
        <f t="shared" si="59"/>
        <v>2.244954795308187</v>
      </c>
      <c r="Y86" s="142">
        <f t="shared" si="60"/>
        <v>1.6124103919006814</v>
      </c>
      <c r="Z86" s="136">
        <f t="shared" si="61"/>
        <v>2.217918817015381</v>
      </c>
      <c r="AA86" s="142"/>
      <c r="AB86" s="136">
        <f t="shared" si="62"/>
        <v>2.053850366153868</v>
      </c>
      <c r="AC86" s="142">
        <f t="shared" si="63"/>
        <v>2.1861546631999706</v>
      </c>
      <c r="AD86" s="142"/>
      <c r="AE86" s="136">
        <f t="shared" si="64"/>
        <v>1.3843238247384568</v>
      </c>
      <c r="AF86" s="142">
        <f t="shared" si="65"/>
        <v>1.6551998083333714</v>
      </c>
      <c r="AG86" s="136">
        <f t="shared" si="66"/>
        <v>1.662414788409099</v>
      </c>
      <c r="AH86" s="142"/>
      <c r="AI86" s="135">
        <f t="shared" si="67"/>
        <v>2.0365632464718195</v>
      </c>
      <c r="AJ86" s="135">
        <f t="shared" si="78"/>
        <v>1.8863127089717788</v>
      </c>
      <c r="AK86" s="142">
        <f t="shared" si="68"/>
        <v>1.847169576161535</v>
      </c>
      <c r="AL86" s="137">
        <f t="shared" si="69"/>
        <v>2.183182482651516</v>
      </c>
      <c r="AM86" s="142">
        <f t="shared" si="70"/>
        <v>1.3022608607534405</v>
      </c>
      <c r="AN86" s="136">
        <f t="shared" si="71"/>
        <v>1.7620815653512873</v>
      </c>
      <c r="AO86" s="142">
        <f t="shared" si="72"/>
        <v>1.135951307380144</v>
      </c>
      <c r="AP86" s="136">
        <f t="shared" si="73"/>
        <v>1.3547283432191763</v>
      </c>
      <c r="AQ86" s="142">
        <f t="shared" si="74"/>
        <v>1.4576815522845972</v>
      </c>
      <c r="AR86" s="142">
        <f t="shared" si="75"/>
        <v>1.5049557218493383</v>
      </c>
      <c r="AS86" s="137">
        <f t="shared" si="76"/>
        <v>1.856743000151266</v>
      </c>
    </row>
    <row r="87" spans="2:45" ht="15">
      <c r="B87" s="3"/>
      <c r="J87" s="1">
        <f t="shared" si="46"/>
        <v>41233</v>
      </c>
      <c r="K87" s="135">
        <f t="shared" si="47"/>
        <v>1.5218046743307454</v>
      </c>
      <c r="L87" s="135">
        <f t="shared" si="77"/>
        <v>1.587054097569248</v>
      </c>
      <c r="M87" s="142">
        <f t="shared" si="48"/>
        <v>1.6918426510769113</v>
      </c>
      <c r="N87" s="136">
        <f t="shared" si="49"/>
        <v>1.6927956284076897</v>
      </c>
      <c r="O87" s="142">
        <f t="shared" si="50"/>
        <v>1.2383506343630106</v>
      </c>
      <c r="P87" s="135">
        <f t="shared" si="51"/>
        <v>1.663218467346152</v>
      </c>
      <c r="Q87" s="142">
        <f t="shared" si="52"/>
        <v>1.741807574515367</v>
      </c>
      <c r="R87" s="137">
        <f t="shared" si="53"/>
        <v>1.785592214166651</v>
      </c>
      <c r="S87" s="137">
        <f t="shared" si="54"/>
        <v>1.7416290199747593</v>
      </c>
      <c r="T87" s="136">
        <f t="shared" si="55"/>
      </c>
      <c r="U87" s="142">
        <f t="shared" si="56"/>
        <v>1.8265191590999734</v>
      </c>
      <c r="V87" s="136">
        <f t="shared" si="57"/>
        <v>2.1554412897727513</v>
      </c>
      <c r="W87" s="142">
        <f t="shared" si="58"/>
        <v>1.5625881637602372</v>
      </c>
      <c r="X87" s="136">
        <f t="shared" si="59"/>
        <v>2.2591527118972454</v>
      </c>
      <c r="Y87" s="142">
        <f t="shared" si="60"/>
        <v>1.6085904831164175</v>
      </c>
      <c r="Z87" s="136">
        <f t="shared" si="61"/>
        <v>2.1821084587846244</v>
      </c>
      <c r="AA87" s="142"/>
      <c r="AB87" s="136">
        <f t="shared" si="62"/>
        <v>2.0368115613461275</v>
      </c>
      <c r="AC87" s="142">
        <f t="shared" si="63"/>
        <v>2.148414976200038</v>
      </c>
      <c r="AD87" s="142"/>
      <c r="AE87" s="136">
        <f t="shared" si="64"/>
        <v>1.3655315421615395</v>
      </c>
      <c r="AF87" s="142">
        <f t="shared" si="65"/>
        <v>1.6401729805555636</v>
      </c>
      <c r="AG87" s="136">
        <f t="shared" si="66"/>
        <v>1.6450996740151638</v>
      </c>
      <c r="AH87" s="142"/>
      <c r="AI87" s="135">
        <f t="shared" si="67"/>
        <v>1.9481228365615335</v>
      </c>
      <c r="AJ87" s="135">
        <f t="shared" si="78"/>
        <v>1.864324166561521</v>
      </c>
      <c r="AK87" s="142">
        <f t="shared" si="68"/>
        <v>1.8331981522384666</v>
      </c>
      <c r="AL87" s="137">
        <f t="shared" si="69"/>
        <v>2.1480353194192228</v>
      </c>
      <c r="AM87" s="142">
        <f t="shared" si="70"/>
        <v>1.2972747120821673</v>
      </c>
      <c r="AN87" s="136">
        <f t="shared" si="71"/>
        <v>1.747763972415393</v>
      </c>
      <c r="AO87" s="142">
        <f t="shared" si="72"/>
        <v>1.131127162623252</v>
      </c>
      <c r="AP87" s="136">
        <f t="shared" si="73"/>
        <v>1.344167209260239</v>
      </c>
      <c r="AQ87" s="142">
        <f t="shared" si="74"/>
        <v>1.446961695015386</v>
      </c>
      <c r="AR87" s="142">
        <f t="shared" si="75"/>
        <v>1.4819037268835213</v>
      </c>
      <c r="AS87" s="137">
        <f t="shared" si="76"/>
        <v>1.8212703067153986</v>
      </c>
    </row>
    <row r="88" spans="2:45" ht="15">
      <c r="B88" s="3"/>
      <c r="J88" s="1">
        <f t="shared" si="46"/>
        <v>41234</v>
      </c>
      <c r="K88" s="135">
        <f t="shared" si="47"/>
        <v>1.5639285719102878</v>
      </c>
      <c r="L88" s="135">
        <f t="shared" si="77"/>
        <v>1.5994667909230955</v>
      </c>
      <c r="M88" s="142">
        <f t="shared" si="48"/>
        <v>1.6967156368590048</v>
      </c>
      <c r="N88" s="136">
        <f t="shared" si="49"/>
        <v>1.7034331479359177</v>
      </c>
      <c r="O88" s="142">
        <f t="shared" si="50"/>
        <v>1.26149845277396</v>
      </c>
      <c r="P88" s="135">
        <f t="shared" si="51"/>
        <v>1.6813615179487504</v>
      </c>
      <c r="Q88" s="142">
        <f t="shared" si="52"/>
        <v>1.7673823535384918</v>
      </c>
      <c r="R88" s="137">
        <f t="shared" si="53"/>
        <v>1.816769677187478</v>
      </c>
      <c r="S88" s="137">
        <f t="shared" si="54"/>
        <v>1.7783587589582952</v>
      </c>
      <c r="T88" s="136">
        <f t="shared" si="55"/>
      </c>
      <c r="U88" s="142">
        <f t="shared" si="56"/>
        <v>1.8540461030000221</v>
      </c>
      <c r="V88" s="136">
        <f t="shared" si="57"/>
        <v>2.2235556190624686</v>
      </c>
      <c r="W88" s="142">
        <f t="shared" si="58"/>
        <v>1.5616491954794758</v>
      </c>
      <c r="X88" s="136">
        <f t="shared" si="59"/>
        <v>2.2697582052054828</v>
      </c>
      <c r="Y88" s="142">
        <f t="shared" si="60"/>
        <v>1.6814724162671006</v>
      </c>
      <c r="Z88" s="136">
        <f t="shared" si="61"/>
        <v>2.20383815546155</v>
      </c>
      <c r="AA88" s="142"/>
      <c r="AB88" s="136">
        <f t="shared" si="62"/>
        <v>2.064273754615394</v>
      </c>
      <c r="AC88" s="142">
        <f t="shared" si="63"/>
        <v>2.170471328500043</v>
      </c>
      <c r="AD88" s="142"/>
      <c r="AE88" s="136">
        <f t="shared" si="64"/>
        <v>1.369986102153883</v>
      </c>
      <c r="AF88" s="142">
        <f t="shared" si="65"/>
        <v>1.7104425822916576</v>
      </c>
      <c r="AG88" s="136">
        <f t="shared" si="66"/>
        <v>1.6928266965624577</v>
      </c>
      <c r="AH88" s="142"/>
      <c r="AI88" s="135">
        <f t="shared" si="67"/>
        <v>1.9705122233205121</v>
      </c>
      <c r="AJ88" s="135">
        <f t="shared" si="78"/>
        <v>1.8652387558205121</v>
      </c>
      <c r="AK88" s="142">
        <f t="shared" si="68"/>
        <v>1.8820120848461506</v>
      </c>
      <c r="AL88" s="137">
        <f t="shared" si="69"/>
        <v>2.1688813891666654</v>
      </c>
      <c r="AM88" s="142">
        <f t="shared" si="70"/>
        <v>1.289320386335619</v>
      </c>
      <c r="AN88" s="136">
        <f t="shared" si="71"/>
        <v>1.73733861637178</v>
      </c>
      <c r="AO88" s="142">
        <f t="shared" si="72"/>
        <v>1.1432561932534115</v>
      </c>
      <c r="AP88" s="136">
        <f t="shared" si="73"/>
        <v>1.3603598379794728</v>
      </c>
      <c r="AQ88" s="142">
        <f t="shared" si="74"/>
        <v>1.4498082935384997</v>
      </c>
      <c r="AR88" s="142">
        <f t="shared" si="75"/>
        <v>1.5030836937328802</v>
      </c>
      <c r="AS88" s="137">
        <f t="shared" si="76"/>
        <v>1.894197025371787</v>
      </c>
    </row>
    <row r="89" spans="2:45" ht="15">
      <c r="B89" s="3"/>
      <c r="J89" s="1">
        <f t="shared" si="46"/>
        <v>41235</v>
      </c>
      <c r="K89" s="135">
        <f t="shared" si="47"/>
        <v>1.5966655697538688</v>
      </c>
      <c r="L89" s="135">
        <f t="shared" si="77"/>
        <v>1.6103583186461572</v>
      </c>
      <c r="M89" s="142">
        <f t="shared" si="48"/>
        <v>1.6917874558846422</v>
      </c>
      <c r="N89" s="136">
        <f t="shared" si="49"/>
        <v>1.6834611511384816</v>
      </c>
      <c r="O89" s="142">
        <f t="shared" si="50"/>
        <v>1.2778367256438083</v>
      </c>
      <c r="P89" s="135">
        <f t="shared" si="51"/>
        <v>1.6899663077307867</v>
      </c>
      <c r="Q89" s="142">
        <f t="shared" si="52"/>
        <v>1.7709549719769502</v>
      </c>
      <c r="R89" s="137">
        <f t="shared" si="53"/>
        <v>1.817037039166657</v>
      </c>
      <c r="S89" s="137">
        <f t="shared" si="54"/>
        <v>1.7775333957323038</v>
      </c>
      <c r="T89" s="136">
        <f t="shared" si="55"/>
      </c>
      <c r="U89" s="142">
        <f t="shared" si="56"/>
        <v>1.858510670099978</v>
      </c>
      <c r="V89" s="136">
        <f t="shared" si="57"/>
        <v>2.2003882865908824</v>
      </c>
      <c r="W89" s="142">
        <f t="shared" si="58"/>
        <v>1.5749728633767068</v>
      </c>
      <c r="X89" s="136">
        <f t="shared" si="59"/>
        <v>2.2799475477328617</v>
      </c>
      <c r="Y89" s="142">
        <f t="shared" si="60"/>
        <v>1.6907148001027106</v>
      </c>
      <c r="Z89" s="136">
        <f t="shared" si="61"/>
        <v>2.2135415193230825</v>
      </c>
      <c r="AA89" s="142"/>
      <c r="AB89" s="136">
        <f t="shared" si="62"/>
        <v>2.06711453923078</v>
      </c>
      <c r="AC89" s="142">
        <f t="shared" si="63"/>
        <v>2.1772499657000264</v>
      </c>
      <c r="AD89" s="142"/>
      <c r="AE89" s="136">
        <f t="shared" si="64"/>
        <v>1.3696596880076926</v>
      </c>
      <c r="AF89" s="142">
        <f t="shared" si="65"/>
        <v>1.6901116638888571</v>
      </c>
      <c r="AG89" s="136">
        <f t="shared" si="66"/>
        <v>1.6818593110606215</v>
      </c>
      <c r="AH89" s="142"/>
      <c r="AI89" s="135">
        <f t="shared" si="67"/>
        <v>1.9488802964077032</v>
      </c>
      <c r="AJ89" s="135">
        <f t="shared" si="78"/>
        <v>1.84054405640773</v>
      </c>
      <c r="AK89" s="142">
        <f t="shared" si="68"/>
        <v>1.870155912892287</v>
      </c>
      <c r="AL89" s="137">
        <f t="shared" si="69"/>
        <v>2.1384843818434374</v>
      </c>
      <c r="AM89" s="142">
        <f t="shared" si="70"/>
        <v>1.2900731935136958</v>
      </c>
      <c r="AN89" s="136">
        <f t="shared" si="71"/>
        <v>1.7352648763769354</v>
      </c>
      <c r="AO89" s="142">
        <f t="shared" si="72"/>
        <v>1.165479618020575</v>
      </c>
      <c r="AP89" s="136">
        <f t="shared" si="73"/>
        <v>1.3759361293766936</v>
      </c>
      <c r="AQ89" s="142">
        <f t="shared" si="74"/>
        <v>1.4717063699769284</v>
      </c>
      <c r="AR89" s="142">
        <f t="shared" si="75"/>
        <v>1.5123608898972907</v>
      </c>
      <c r="AS89" s="137">
        <f t="shared" si="76"/>
        <v>1.8896756111769157</v>
      </c>
    </row>
    <row r="90" spans="2:45" ht="15">
      <c r="B90" s="3"/>
      <c r="J90" s="1">
        <f t="shared" si="46"/>
        <v>41236</v>
      </c>
      <c r="K90" s="135">
        <f t="shared" si="47"/>
        <v>1.621620257292323</v>
      </c>
      <c r="L90" s="135">
        <f t="shared" si="77"/>
        <v>1.6164946426076967</v>
      </c>
      <c r="M90" s="142">
        <f t="shared" si="48"/>
        <v>1.688931194730774</v>
      </c>
      <c r="N90" s="136">
        <f t="shared" si="49"/>
        <v>1.7099375825230791</v>
      </c>
      <c r="O90" s="142">
        <f t="shared" si="50"/>
        <v>1.2584894177945412</v>
      </c>
      <c r="P90" s="135">
        <f t="shared" si="51"/>
        <v>1.681494357538472</v>
      </c>
      <c r="Q90" s="142">
        <f t="shared" si="52"/>
        <v>1.7454822417461373</v>
      </c>
      <c r="R90" s="137">
        <f t="shared" si="53"/>
        <v>1.8037528300000023</v>
      </c>
      <c r="S90" s="137">
        <f t="shared" si="54"/>
        <v>1.7652702737121224</v>
      </c>
      <c r="T90" s="136">
        <f t="shared" si="55"/>
      </c>
      <c r="U90" s="142">
        <f t="shared" si="56"/>
        <v>1.824901651099979</v>
      </c>
      <c r="V90" s="136">
        <f t="shared" si="57"/>
        <v>2.205564865909102</v>
      </c>
      <c r="W90" s="142">
        <f t="shared" si="58"/>
        <v>1.575795806890393</v>
      </c>
      <c r="X90" s="136">
        <f t="shared" si="59"/>
        <v>2.270676981595922</v>
      </c>
      <c r="Y90" s="142">
        <f t="shared" si="60"/>
        <v>1.6704074246746723</v>
      </c>
      <c r="Z90" s="136">
        <f t="shared" si="61"/>
        <v>2.230465160053821</v>
      </c>
      <c r="AA90" s="142"/>
      <c r="AB90" s="136">
        <f t="shared" si="62"/>
        <v>2.081622521538475</v>
      </c>
      <c r="AC90" s="142">
        <f t="shared" si="63"/>
        <v>2.217078595200012</v>
      </c>
      <c r="AD90" s="142"/>
      <c r="AE90" s="136">
        <f t="shared" si="64"/>
        <v>1.3884302905846084</v>
      </c>
      <c r="AF90" s="142">
        <f t="shared" si="65"/>
        <v>1.6942409883333416</v>
      </c>
      <c r="AG90" s="136">
        <f t="shared" si="66"/>
        <v>1.6859898022727204</v>
      </c>
      <c r="AH90" s="142"/>
      <c r="AI90" s="135">
        <f t="shared" si="67"/>
        <v>1.9418798529846177</v>
      </c>
      <c r="AJ90" s="135">
        <f t="shared" si="78"/>
        <v>1.8539818329845965</v>
      </c>
      <c r="AK90" s="142">
        <f t="shared" si="68"/>
        <v>1.8616931193153574</v>
      </c>
      <c r="AL90" s="137">
        <f t="shared" si="69"/>
        <v>2.139552467878796</v>
      </c>
      <c r="AM90" s="142">
        <f t="shared" si="70"/>
        <v>1.290588670623264</v>
      </c>
      <c r="AN90" s="136">
        <f t="shared" si="71"/>
        <v>1.7247203301461411</v>
      </c>
      <c r="AO90" s="142">
        <f t="shared" si="72"/>
        <v>1.1366222039349276</v>
      </c>
      <c r="AP90" s="136">
        <f t="shared" si="73"/>
        <v>1.3416701688904107</v>
      </c>
      <c r="AQ90" s="142">
        <f t="shared" si="74"/>
        <v>1.4428102322461638</v>
      </c>
      <c r="AR90" s="142">
        <f t="shared" si="75"/>
        <v>1.4832825515753125</v>
      </c>
      <c r="AS90" s="137">
        <f t="shared" si="76"/>
        <v>1.885022782946165</v>
      </c>
    </row>
    <row r="91" spans="2:45" ht="15">
      <c r="B91" s="3"/>
      <c r="J91" s="1">
        <f t="shared" si="46"/>
        <v>41239</v>
      </c>
      <c r="K91" s="135">
        <f t="shared" si="47"/>
        <v>1.4401696196153835</v>
      </c>
      <c r="L91" s="135">
        <f t="shared" si="77"/>
        <v>1.5291591853846485</v>
      </c>
      <c r="M91" s="142">
        <f t="shared" si="48"/>
        <v>1.593477194038476</v>
      </c>
      <c r="N91" s="136">
        <f t="shared" si="49"/>
        <v>1.655659466153868</v>
      </c>
      <c r="O91" s="142">
        <f t="shared" si="50"/>
        <v>1.220162541095875</v>
      </c>
      <c r="P91" s="135">
        <f t="shared" si="51"/>
        <v>1.6246368244230625</v>
      </c>
      <c r="Q91" s="142">
        <f t="shared" si="52"/>
        <v>1.6928663123076904</v>
      </c>
      <c r="R91" s="137">
        <f t="shared" si="53"/>
        <v>1.742752975833318</v>
      </c>
      <c r="S91" s="137">
        <f t="shared" si="54"/>
        <v>1.7026281813889077</v>
      </c>
      <c r="T91" s="136">
        <f t="shared" si="55"/>
      </c>
      <c r="U91" s="142">
        <f t="shared" si="56"/>
        <v>1.75286632500001</v>
      </c>
      <c r="V91" s="136">
        <f t="shared" si="57"/>
        <v>2.157528764999984</v>
      </c>
      <c r="W91" s="142">
        <f t="shared" si="58"/>
        <v>1.5076981744177878</v>
      </c>
      <c r="X91" s="136">
        <f t="shared" si="59"/>
        <v>2.2511160408219335</v>
      </c>
      <c r="Y91" s="142">
        <f t="shared" si="60"/>
        <v>1.7435372900684705</v>
      </c>
      <c r="Z91" s="136">
        <f t="shared" si="61"/>
        <v>2.0457759901923085</v>
      </c>
      <c r="AA91" s="142"/>
      <c r="AB91" s="136">
        <f t="shared" si="62"/>
        <v>1.8148602469230624</v>
      </c>
      <c r="AC91" s="142">
        <f t="shared" si="63"/>
        <v>2.040712824999991</v>
      </c>
      <c r="AD91" s="142"/>
      <c r="AE91" s="136">
        <f t="shared" si="64"/>
        <v>1.3462560192307649</v>
      </c>
      <c r="AF91" s="142">
        <f t="shared" si="65"/>
        <v>1.6209561369444137</v>
      </c>
      <c r="AG91" s="136">
        <f t="shared" si="66"/>
        <v>1.6080430541666688</v>
      </c>
      <c r="AH91" s="142"/>
      <c r="AI91" s="135">
        <f t="shared" si="67"/>
        <v>1.8090796317307776</v>
      </c>
      <c r="AJ91" s="135">
        <f t="shared" si="78"/>
        <v>1.7232803517307458</v>
      </c>
      <c r="AK91" s="142">
        <f t="shared" si="68"/>
        <v>1.6791058557692393</v>
      </c>
      <c r="AL91" s="137">
        <f t="shared" si="69"/>
        <v>2.0682223119444365</v>
      </c>
      <c r="AM91" s="142">
        <f t="shared" si="70"/>
        <v>1.2685943678424714</v>
      </c>
      <c r="AN91" s="136">
        <f t="shared" si="71"/>
        <v>1.6867053398076957</v>
      </c>
      <c r="AO91" s="142">
        <f t="shared" si="72"/>
        <v>1.1045794305136982</v>
      </c>
      <c r="AP91" s="136">
        <f t="shared" si="73"/>
        <v>1.2895400444177842</v>
      </c>
      <c r="AQ91" s="142">
        <f t="shared" si="74"/>
        <v>1.4033508048077037</v>
      </c>
      <c r="AR91" s="142">
        <f t="shared" si="75"/>
        <v>1.4352199349314914</v>
      </c>
      <c r="AS91" s="137">
        <f t="shared" si="76"/>
        <v>2.0157328248076904</v>
      </c>
    </row>
    <row r="92" spans="2:45" ht="15">
      <c r="B92" s="3"/>
      <c r="J92" s="1">
        <f t="shared" si="46"/>
        <v>41240</v>
      </c>
      <c r="K92" s="135">
        <f t="shared" si="47"/>
        <v>1.4433945868538443</v>
      </c>
      <c r="L92" s="135">
        <f t="shared" si="77"/>
        <v>1.5183780914461233</v>
      </c>
      <c r="M92" s="142">
        <f t="shared" si="48"/>
        <v>1.5909612913846</v>
      </c>
      <c r="N92" s="136">
        <f t="shared" si="49"/>
        <v>1.64121907423843</v>
      </c>
      <c r="O92" s="142">
        <f t="shared" si="50"/>
        <v>1.2219281637123411</v>
      </c>
      <c r="P92" s="135">
        <f t="shared" si="51"/>
        <v>1.6290143812307356</v>
      </c>
      <c r="Q92" s="142">
        <f t="shared" si="52"/>
        <v>1.6974357373769053</v>
      </c>
      <c r="R92" s="137">
        <f t="shared" si="53"/>
        <v>1.7352029208333128</v>
      </c>
      <c r="S92" s="137">
        <f t="shared" si="54"/>
        <v>1.696703041161614</v>
      </c>
      <c r="T92" s="136">
        <f t="shared" si="55"/>
      </c>
      <c r="U92" s="142">
        <f t="shared" si="56"/>
        <v>1.7625745586999644</v>
      </c>
      <c r="V92" s="136">
        <f t="shared" si="57"/>
        <v>2.176925525454562</v>
      </c>
      <c r="W92" s="142">
        <f t="shared" si="58"/>
        <v>1.511453293246566</v>
      </c>
      <c r="X92" s="136">
        <f t="shared" si="59"/>
        <v>2.255024932034251</v>
      </c>
      <c r="Y92" s="142">
        <f t="shared" si="60"/>
        <v>1.7334554860444986</v>
      </c>
      <c r="Z92" s="136">
        <f t="shared" si="61"/>
        <v>2.0648974857230926</v>
      </c>
      <c r="AA92" s="142"/>
      <c r="AB92" s="136">
        <f t="shared" si="62"/>
        <v>1.828157709230747</v>
      </c>
      <c r="AC92" s="142">
        <f t="shared" si="63"/>
        <v>2.078454815899973</v>
      </c>
      <c r="AD92" s="142"/>
      <c r="AE92" s="136">
        <f t="shared" si="64"/>
        <v>1.3509909107076847</v>
      </c>
      <c r="AF92" s="142">
        <f t="shared" si="65"/>
        <v>1.614459069444429</v>
      </c>
      <c r="AG92" s="136">
        <f t="shared" si="66"/>
        <v>1.602085160303008</v>
      </c>
      <c r="AH92" s="142"/>
      <c r="AI92" s="135">
        <f t="shared" si="67"/>
        <v>1.7426877390076694</v>
      </c>
      <c r="AJ92" s="135">
        <f t="shared" si="78"/>
        <v>1.7488154490077061</v>
      </c>
      <c r="AK92" s="142">
        <f t="shared" si="68"/>
        <v>1.7151593175923026</v>
      </c>
      <c r="AL92" s="137">
        <f t="shared" si="69"/>
        <v>2.0534703117171618</v>
      </c>
      <c r="AM92" s="142">
        <f t="shared" si="70"/>
        <v>1.263816512972613</v>
      </c>
      <c r="AN92" s="136">
        <f t="shared" si="71"/>
        <v>1.7038581501769303</v>
      </c>
      <c r="AO92" s="142">
        <f t="shared" si="72"/>
        <v>1.1131169727088808</v>
      </c>
      <c r="AP92" s="136">
        <f t="shared" si="73"/>
        <v>1.2918830087465558</v>
      </c>
      <c r="AQ92" s="142">
        <f t="shared" si="74"/>
        <v>1.4066999558768942</v>
      </c>
      <c r="AR92" s="142">
        <f t="shared" si="75"/>
        <v>1.4385207302054734</v>
      </c>
      <c r="AS92" s="137">
        <f t="shared" si="76"/>
        <v>2.021512137776894</v>
      </c>
    </row>
    <row r="93" spans="2:45" ht="15">
      <c r="B93" s="3"/>
      <c r="J93" s="1">
        <f t="shared" si="46"/>
        <v>41241</v>
      </c>
      <c r="K93" s="135">
        <f t="shared" si="47"/>
        <v>1.441212638802568</v>
      </c>
      <c r="L93" s="135">
        <f t="shared" si="77"/>
        <v>1.4967915463307566</v>
      </c>
      <c r="M93" s="142">
        <f t="shared" si="48"/>
        <v>1.5673137170897742</v>
      </c>
      <c r="N93" s="136">
        <f t="shared" si="49"/>
        <v>1.6369687510589963</v>
      </c>
      <c r="O93" s="142">
        <f t="shared" si="50"/>
        <v>1.176118661404082</v>
      </c>
      <c r="P93" s="135">
        <f t="shared" si="51"/>
        <v>1.5573870314871887</v>
      </c>
      <c r="Q93" s="142">
        <f t="shared" si="52"/>
        <v>1.6584433956846327</v>
      </c>
      <c r="R93" s="137">
        <f t="shared" si="53"/>
        <v>1.6943659365624772</v>
      </c>
      <c r="S93" s="137">
        <f t="shared" si="54"/>
        <v>1.6551381383143995</v>
      </c>
      <c r="T93" s="136">
        <f t="shared" si="55"/>
      </c>
      <c r="U93" s="142">
        <f t="shared" si="56"/>
        <v>1.6561206827000126</v>
      </c>
      <c r="V93" s="136">
        <f t="shared" si="57"/>
        <v>2.1340304051420462</v>
      </c>
      <c r="W93" s="142">
        <f t="shared" si="58"/>
        <v>1.4904533855821782</v>
      </c>
      <c r="X93" s="136">
        <f t="shared" si="59"/>
        <v>2.234965101678062</v>
      </c>
      <c r="Y93" s="142">
        <f t="shared" si="60"/>
        <v>1.4027252811815174</v>
      </c>
      <c r="Z93" s="136">
        <f t="shared" si="61"/>
        <v>2.002239236915371</v>
      </c>
      <c r="AA93" s="142"/>
      <c r="AB93" s="136">
        <f t="shared" si="62"/>
        <v>1.7983532536538505</v>
      </c>
      <c r="AC93" s="142">
        <f t="shared" si="63"/>
        <v>2.081324146400018</v>
      </c>
      <c r="AD93" s="142"/>
      <c r="AE93" s="136">
        <f t="shared" si="64"/>
        <v>1.3202478879384607</v>
      </c>
      <c r="AF93" s="142">
        <f t="shared" si="65"/>
        <v>1.5665070177083171</v>
      </c>
      <c r="AG93" s="136">
        <f t="shared" si="66"/>
        <v>1.5881750858238473</v>
      </c>
      <c r="AH93" s="142"/>
      <c r="AI93" s="135">
        <f t="shared" si="67"/>
        <v>1.721072911405153</v>
      </c>
      <c r="AJ93" s="135">
        <f t="shared" si="78"/>
        <v>1.7088204914051057</v>
      </c>
      <c r="AK93" s="142">
        <f t="shared" si="68"/>
        <v>1.6914959488615313</v>
      </c>
      <c r="AL93" s="137">
        <f t="shared" si="69"/>
        <v>2.0248383506060463</v>
      </c>
      <c r="AM93" s="142">
        <f t="shared" si="70"/>
        <v>1.2237082421575471</v>
      </c>
      <c r="AN93" s="136">
        <f t="shared" si="71"/>
        <v>1.6668869478179693</v>
      </c>
      <c r="AO93" s="142">
        <f t="shared" si="72"/>
        <v>1.0654113457362895</v>
      </c>
      <c r="AP93" s="136">
        <f t="shared" si="73"/>
        <v>1.2631505230821665</v>
      </c>
      <c r="AQ93" s="142">
        <f t="shared" si="74"/>
        <v>1.38106252168462</v>
      </c>
      <c r="AR93" s="142">
        <f t="shared" si="75"/>
        <v>1.4293074700684847</v>
      </c>
      <c r="AS93" s="137">
        <f t="shared" si="76"/>
        <v>1.734859727417971</v>
      </c>
    </row>
    <row r="94" spans="2:45" ht="15">
      <c r="B94" s="3"/>
      <c r="J94" s="1">
        <f t="shared" si="46"/>
        <v>41242</v>
      </c>
      <c r="K94" s="135">
        <f t="shared" si="47"/>
        <v>1.4116217214974207</v>
      </c>
      <c r="L94" s="135">
        <f t="shared" si="77"/>
        <v>1.4610532915692356</v>
      </c>
      <c r="M94" s="142">
        <f t="shared" si="48"/>
        <v>1.5683196044102585</v>
      </c>
      <c r="N94" s="136">
        <f t="shared" si="49"/>
        <v>1.5878894747410053</v>
      </c>
      <c r="O94" s="142">
        <f t="shared" si="50"/>
        <v>1.164999054520551</v>
      </c>
      <c r="P94" s="135">
        <f t="shared" si="51"/>
        <v>1.5338952140127868</v>
      </c>
      <c r="Q94" s="142">
        <f t="shared" si="52"/>
        <v>1.643103359015357</v>
      </c>
      <c r="R94" s="137">
        <f t="shared" si="53"/>
        <v>1.6603050441666785</v>
      </c>
      <c r="S94" s="137">
        <f t="shared" si="54"/>
        <v>1.6217916272474864</v>
      </c>
      <c r="T94" s="136">
        <f t="shared" si="55"/>
      </c>
      <c r="U94" s="142">
        <f t="shared" si="56"/>
        <v>1.6264783695999911</v>
      </c>
      <c r="V94" s="136">
        <f t="shared" si="57"/>
        <v>2.1018206077273</v>
      </c>
      <c r="W94" s="142">
        <f t="shared" si="58"/>
        <v>1.4860666904109872</v>
      </c>
      <c r="X94" s="136">
        <f t="shared" si="59"/>
        <v>2.242607635890436</v>
      </c>
      <c r="Y94" s="142">
        <f t="shared" si="60"/>
        <v>1.4056033021575787</v>
      </c>
      <c r="Z94" s="136">
        <f t="shared" si="61"/>
        <v>1.9848174057845833</v>
      </c>
      <c r="AA94" s="142"/>
      <c r="AB94" s="136">
        <f t="shared" si="62"/>
        <v>1.7942497713461356</v>
      </c>
      <c r="AC94" s="142">
        <f t="shared" si="63"/>
        <v>2.0341863871999974</v>
      </c>
      <c r="AD94" s="142"/>
      <c r="AE94" s="136">
        <f t="shared" si="64"/>
        <v>1.2967703631615328</v>
      </c>
      <c r="AF94" s="142">
        <f t="shared" si="65"/>
        <v>1.514032765555557</v>
      </c>
      <c r="AG94" s="136">
        <f t="shared" si="66"/>
        <v>1.533358570151505</v>
      </c>
      <c r="AH94" s="142"/>
      <c r="AI94" s="135">
        <f t="shared" si="67"/>
        <v>1.691447492894873</v>
      </c>
      <c r="AJ94" s="135">
        <f t="shared" si="78"/>
        <v>1.6546979728948608</v>
      </c>
      <c r="AK94" s="142">
        <f t="shared" si="68"/>
        <v>1.6914793207384418</v>
      </c>
      <c r="AL94" s="137">
        <f t="shared" si="69"/>
        <v>1.979458999191928</v>
      </c>
      <c r="AM94" s="142">
        <f t="shared" si="70"/>
        <v>1.2113733507876718</v>
      </c>
      <c r="AN94" s="136">
        <f t="shared" si="71"/>
        <v>1.6290514880820606</v>
      </c>
      <c r="AO94" s="142">
        <f t="shared" si="72"/>
        <v>1.0606570349315319</v>
      </c>
      <c r="AP94" s="136">
        <f t="shared" si="73"/>
        <v>1.2384212179109673</v>
      </c>
      <c r="AQ94" s="142">
        <f t="shared" si="74"/>
        <v>1.3565730145154014</v>
      </c>
      <c r="AR94" s="142">
        <f t="shared" si="75"/>
        <v>1.3911797528424619</v>
      </c>
      <c r="AS94" s="137">
        <f t="shared" si="76"/>
        <v>1.7103079663820155</v>
      </c>
    </row>
    <row r="95" spans="2:45" ht="15">
      <c r="B95" s="3"/>
      <c r="J95" s="1">
        <f t="shared" si="46"/>
        <v>41243</v>
      </c>
      <c r="K95" s="135">
        <f t="shared" si="47"/>
        <v>1.4315716122025854</v>
      </c>
      <c r="L95" s="135">
        <f t="shared" si="77"/>
        <v>1.488003780030744</v>
      </c>
      <c r="M95" s="142">
        <f t="shared" si="48"/>
        <v>1.6200996490897417</v>
      </c>
      <c r="N95" s="136">
        <f t="shared" si="49"/>
        <v>1.607022543458951</v>
      </c>
      <c r="O95" s="142">
        <f t="shared" si="50"/>
        <v>1.1598384101233141</v>
      </c>
      <c r="P95" s="135">
        <f t="shared" si="51"/>
        <v>1.4777189654871838</v>
      </c>
      <c r="Q95" s="142">
        <f t="shared" si="52"/>
        <v>1.6609869122845944</v>
      </c>
      <c r="R95" s="137">
        <f t="shared" si="53"/>
        <v>1.660093880000015</v>
      </c>
      <c r="S95" s="137">
        <f t="shared" si="54"/>
        <v>1.623447317954534</v>
      </c>
      <c r="T95" s="136">
        <f t="shared" si="55"/>
      </c>
      <c r="U95" s="142">
        <f t="shared" si="56"/>
        <v>1.6424034446000242</v>
      </c>
      <c r="V95" s="136">
        <f t="shared" si="57"/>
        <v>2.073371029090931</v>
      </c>
      <c r="W95" s="142">
        <f t="shared" si="58"/>
        <v>1.4827122559657715</v>
      </c>
      <c r="X95" s="136">
        <f t="shared" si="59"/>
        <v>2.219890585842459</v>
      </c>
      <c r="Y95" s="142">
        <f t="shared" si="60"/>
        <v>1.4453688116952068</v>
      </c>
      <c r="Z95" s="136">
        <f t="shared" si="61"/>
        <v>2.0054200925153807</v>
      </c>
      <c r="AA95" s="142"/>
      <c r="AB95" s="136">
        <f t="shared" si="62"/>
        <v>1.8005240561538551</v>
      </c>
      <c r="AC95" s="142">
        <f t="shared" si="63"/>
        <v>2.0993669521999694</v>
      </c>
      <c r="AD95" s="142"/>
      <c r="AE95" s="136">
        <f t="shared" si="64"/>
        <v>1.3243076487384697</v>
      </c>
      <c r="AF95" s="142">
        <f t="shared" si="65"/>
        <v>1.530139192500008</v>
      </c>
      <c r="AG95" s="136">
        <f t="shared" si="66"/>
        <v>1.5514600227272521</v>
      </c>
      <c r="AH95" s="142"/>
      <c r="AI95" s="135">
        <f t="shared" si="67"/>
        <v>1.6946172893051474</v>
      </c>
      <c r="AJ95" s="135">
        <f t="shared" si="78"/>
        <v>1.712993849305136</v>
      </c>
      <c r="AK95" s="142">
        <f t="shared" si="68"/>
        <v>1.6914421301615516</v>
      </c>
      <c r="AL95" s="137">
        <f t="shared" si="69"/>
        <v>2.001834997954553</v>
      </c>
      <c r="AM95" s="142">
        <f t="shared" si="70"/>
        <v>1.1955150432260533</v>
      </c>
      <c r="AN95" s="136">
        <f t="shared" si="71"/>
        <v>1.63459036801795</v>
      </c>
      <c r="AO95" s="142">
        <f t="shared" si="72"/>
        <v>1.0490442528390607</v>
      </c>
      <c r="AP95" s="136">
        <f t="shared" si="73"/>
        <v>1.236692675465795</v>
      </c>
      <c r="AQ95" s="142">
        <f t="shared" si="74"/>
        <v>1.3677148952846463</v>
      </c>
      <c r="AR95" s="142">
        <f t="shared" si="75"/>
        <v>1.409937439554838</v>
      </c>
      <c r="AS95" s="137">
        <f t="shared" si="76"/>
        <v>1.7318338338179342</v>
      </c>
    </row>
    <row r="96" spans="2:45" ht="15">
      <c r="B96" s="3"/>
      <c r="J96" s="1"/>
      <c r="K96" s="138">
        <f t="shared" si="47"/>
      </c>
      <c r="L96" s="138">
        <f t="shared" si="77"/>
      </c>
      <c r="M96" s="143">
        <f t="shared" si="48"/>
      </c>
      <c r="N96" s="143">
        <f t="shared" si="49"/>
      </c>
      <c r="O96" s="143">
        <f t="shared" si="50"/>
      </c>
      <c r="P96" s="138">
        <f t="shared" si="51"/>
      </c>
      <c r="Q96" s="143">
        <f t="shared" si="52"/>
      </c>
      <c r="R96" s="143">
        <f t="shared" si="53"/>
      </c>
      <c r="S96" s="140">
        <f t="shared" si="54"/>
      </c>
      <c r="T96" s="139">
        <f t="shared" si="55"/>
      </c>
      <c r="U96" s="143">
        <f t="shared" si="56"/>
      </c>
      <c r="V96" s="139">
        <f t="shared" si="57"/>
      </c>
      <c r="W96" s="143">
        <f t="shared" si="58"/>
      </c>
      <c r="X96" s="143">
        <f t="shared" si="59"/>
      </c>
      <c r="Y96" s="143">
        <f t="shared" si="60"/>
      </c>
      <c r="Z96" s="139">
        <f t="shared" si="61"/>
      </c>
      <c r="AA96" s="143"/>
      <c r="AB96" s="139">
        <f t="shared" si="62"/>
      </c>
      <c r="AC96" s="143">
        <f t="shared" si="63"/>
      </c>
      <c r="AD96" s="143"/>
      <c r="AE96" s="140">
        <f t="shared" si="64"/>
      </c>
      <c r="AF96" s="143">
        <f t="shared" si="65"/>
      </c>
      <c r="AG96" s="139">
        <f>IF(AG60="","",AG60-(F60+(G60-F60)/($G$9-$F$9)*($AF$9-$F$9)))</f>
      </c>
      <c r="AH96" s="143"/>
      <c r="AI96" s="138">
        <f t="shared" si="67"/>
      </c>
      <c r="AJ96" s="138">
        <f t="shared" si="78"/>
      </c>
      <c r="AK96" s="143">
        <f t="shared" si="68"/>
      </c>
      <c r="AL96" s="140">
        <f t="shared" si="69"/>
      </c>
      <c r="AM96" s="143">
        <f t="shared" si="70"/>
      </c>
      <c r="AN96" s="139">
        <f t="shared" si="71"/>
      </c>
      <c r="AO96" s="143">
        <f t="shared" si="72"/>
      </c>
      <c r="AP96" s="143">
        <f t="shared" si="73"/>
      </c>
      <c r="AQ96" s="143">
        <f t="shared" si="74"/>
      </c>
      <c r="AR96" s="143">
        <f t="shared" si="75"/>
      </c>
      <c r="AS96" s="143">
        <f t="shared" si="76"/>
      </c>
    </row>
    <row r="98" spans="10:45" ht="15">
      <c r="J98" s="36" t="s">
        <v>43</v>
      </c>
      <c r="K98" s="120">
        <f>AVERAGE(K74:K96)</f>
        <v>1.5390293161468507</v>
      </c>
      <c r="L98" s="150">
        <f>AVERAGE(L74:L96)</f>
        <v>1.5940547971031471</v>
      </c>
      <c r="M98" s="150">
        <f aca="true" t="shared" si="79" ref="M98:AS98">AVERAGE(M74:M96)</f>
        <v>1.6730346074125948</v>
      </c>
      <c r="N98" s="150">
        <f t="shared" si="79"/>
        <v>1.7103290815139864</v>
      </c>
      <c r="O98" s="150">
        <f t="shared" si="79"/>
        <v>1.2660225544028625</v>
      </c>
      <c r="P98" s="150">
        <f t="shared" si="79"/>
        <v>1.663393979720278</v>
      </c>
      <c r="Q98" s="150">
        <f t="shared" si="79"/>
        <v>1.7760253757325153</v>
      </c>
      <c r="R98" s="150">
        <f t="shared" si="79"/>
        <v>1.7976175811695014</v>
      </c>
      <c r="S98" s="150">
        <f t="shared" si="79"/>
        <v>1.7564044003492312</v>
      </c>
      <c r="T98" s="150" t="e">
        <f>AVERAGE(T74:T96)</f>
        <v>#DIV/0!</v>
      </c>
      <c r="U98" s="150">
        <f t="shared" si="79"/>
        <v>1.8292707942499964</v>
      </c>
      <c r="V98" s="150">
        <f t="shared" si="79"/>
        <v>2.175721271339101</v>
      </c>
      <c r="W98" s="150">
        <f t="shared" si="79"/>
        <v>1.5606892877845533</v>
      </c>
      <c r="X98" s="150">
        <f t="shared" si="79"/>
        <v>2.264312509018385</v>
      </c>
      <c r="Y98" s="150">
        <f>AVERAGE(Y74:Y96)</f>
        <v>1.6453625858234668</v>
      </c>
      <c r="Z98" s="150">
        <f t="shared" si="79"/>
        <v>2.1883912280402082</v>
      </c>
      <c r="AA98" s="150" t="e">
        <f t="shared" si="79"/>
        <v>#DIV/0!</v>
      </c>
      <c r="AB98" s="150">
        <f t="shared" si="79"/>
        <v>2.02573770744755</v>
      </c>
      <c r="AC98" s="150">
        <f>AVERAGE(AC74:AC96)</f>
        <v>2.20030033895455</v>
      </c>
      <c r="AD98" s="150" t="e">
        <f>AVERAGE(AD74:AD96)</f>
        <v>#DIV/0!</v>
      </c>
      <c r="AE98" s="150">
        <f t="shared" si="79"/>
        <v>1.367415188998254</v>
      </c>
      <c r="AF98" s="150">
        <f t="shared" si="79"/>
        <v>1.6283410045044144</v>
      </c>
      <c r="AG98" s="150">
        <f t="shared" si="79"/>
        <v>1.6279924490319344</v>
      </c>
      <c r="AH98" s="150" t="e">
        <f t="shared" si="79"/>
        <v>#DIV/0!</v>
      </c>
      <c r="AI98" s="150">
        <f t="shared" si="79"/>
        <v>1.9714260312255247</v>
      </c>
      <c r="AJ98" s="150">
        <f t="shared" si="79"/>
        <v>1.954888194066427</v>
      </c>
      <c r="AK98" s="150">
        <f t="shared" si="79"/>
        <v>1.8467545216381063</v>
      </c>
      <c r="AL98" s="150">
        <f t="shared" si="79"/>
        <v>2.1297528460720856</v>
      </c>
      <c r="AM98" s="150">
        <f>AVERAGE(AM74:AM96)</f>
        <v>1.3254118583901013</v>
      </c>
      <c r="AN98" s="150">
        <f t="shared" si="79"/>
        <v>1.7924146701188832</v>
      </c>
      <c r="AO98" s="150">
        <f t="shared" si="79"/>
        <v>1.1327618617101483</v>
      </c>
      <c r="AP98" s="150">
        <f t="shared" si="79"/>
        <v>1.3354638318981906</v>
      </c>
      <c r="AQ98" s="150">
        <f t="shared" si="79"/>
        <v>1.4446613049370642</v>
      </c>
      <c r="AR98" s="150">
        <f>AVERAGE(AR74:AR96)</f>
        <v>1.5133822644037935</v>
      </c>
      <c r="AS98" s="151">
        <f t="shared" si="79"/>
        <v>1.86761941252797</v>
      </c>
    </row>
    <row r="99" spans="32:33" ht="15">
      <c r="AF99" s="2"/>
      <c r="AG99" s="2"/>
    </row>
    <row r="100" spans="11:45" ht="15">
      <c r="K100" s="164" t="s">
        <v>1</v>
      </c>
      <c r="L100" s="165"/>
      <c r="M100" s="165"/>
      <c r="N100" s="165"/>
      <c r="O100" s="164" t="s">
        <v>2</v>
      </c>
      <c r="P100" s="165"/>
      <c r="Q100" s="165"/>
      <c r="R100" s="165"/>
      <c r="S100" s="167"/>
      <c r="T100" s="165" t="s">
        <v>3</v>
      </c>
      <c r="U100" s="165"/>
      <c r="V100" s="165"/>
      <c r="W100" s="168" t="s">
        <v>4</v>
      </c>
      <c r="X100" s="167" t="s">
        <v>5</v>
      </c>
      <c r="Y100" s="164" t="s">
        <v>6</v>
      </c>
      <c r="Z100" s="167"/>
      <c r="AA100" s="164" t="s">
        <v>7</v>
      </c>
      <c r="AB100" s="165"/>
      <c r="AC100" s="165"/>
      <c r="AD100" s="167"/>
      <c r="AE100" s="164" t="s">
        <v>8</v>
      </c>
      <c r="AF100" s="166"/>
      <c r="AG100" s="172"/>
      <c r="AH100" s="165" t="s">
        <v>9</v>
      </c>
      <c r="AI100" s="165"/>
      <c r="AJ100" s="165"/>
      <c r="AK100" s="165"/>
      <c r="AL100" s="165"/>
      <c r="AM100" s="164" t="s">
        <v>10</v>
      </c>
      <c r="AN100" s="167"/>
      <c r="AO100" s="164" t="s">
        <v>25</v>
      </c>
      <c r="AP100" s="165"/>
      <c r="AQ100" s="167"/>
      <c r="AR100" s="165" t="s">
        <v>26</v>
      </c>
      <c r="AS100" s="33"/>
    </row>
    <row r="101" spans="10:45" s="35" customFormat="1" ht="15">
      <c r="J101" s="38" t="s">
        <v>45</v>
      </c>
      <c r="K101" s="152"/>
      <c r="L101" s="155"/>
      <c r="M101" s="13"/>
      <c r="N101" s="13"/>
      <c r="O101" s="152">
        <f>Q98+(R98-Q98)/(R9-Q9)*($C$3+1826-Q9)</f>
        <v>1.7843824289752017</v>
      </c>
      <c r="P101" s="154"/>
      <c r="Q101" s="13"/>
      <c r="R101" s="13"/>
      <c r="S101" s="69"/>
      <c r="T101" s="152">
        <f>U98+(V98-U98)/(V9-U9)*($C$3+1826-U9)</f>
        <v>1.9474112609648513</v>
      </c>
      <c r="U101" s="13"/>
      <c r="V101" s="13"/>
      <c r="W101" s="169"/>
      <c r="X101" s="69"/>
      <c r="Y101" s="152"/>
      <c r="Z101" s="69"/>
      <c r="AA101" s="152"/>
      <c r="AB101" s="13"/>
      <c r="AC101" s="184"/>
      <c r="AD101" s="184"/>
      <c r="AE101" s="152">
        <f>AE98+(AF98-AE98)/(AF9-AE9)*($C$3+1826-AE9)</f>
        <v>1.4428227496795343</v>
      </c>
      <c r="AF101" s="13"/>
      <c r="AG101" s="69"/>
      <c r="AH101" s="153">
        <f>AK98+(AL98-AK98)/(AL9-AK9)*($C$3+1826-AK9)</f>
        <v>1.9802727859861498</v>
      </c>
      <c r="AI101" s="155"/>
      <c r="AJ101" s="155"/>
      <c r="AK101" s="13"/>
      <c r="AL101" s="13"/>
      <c r="AM101" s="152"/>
      <c r="AN101" s="69"/>
      <c r="AO101" s="152"/>
      <c r="AP101" s="13"/>
      <c r="AQ101" s="69"/>
      <c r="AR101" s="153"/>
      <c r="AS101" s="69"/>
    </row>
    <row r="102" spans="10:45" s="35" customFormat="1" ht="15">
      <c r="J102" s="38" t="s">
        <v>46</v>
      </c>
      <c r="K102" s="156">
        <f>M98+(N98-M98)/(N9-M9)*($C$3+(365*4+1)-M9)</f>
        <v>1.6748105347507563</v>
      </c>
      <c r="L102" s="158"/>
      <c r="M102" s="14"/>
      <c r="N102" s="14"/>
      <c r="O102" s="156">
        <f>Q98+(R98-Q98)/(R9-Q9)*($C$3+(365*4+1)-Q9)</f>
        <v>1.7774812424738882</v>
      </c>
      <c r="P102" s="158"/>
      <c r="Q102" s="14"/>
      <c r="R102" s="14"/>
      <c r="S102" s="70"/>
      <c r="T102" s="157">
        <f>U98+(V98-U98)/(V9-U9)*($C$3+(365*4+1)-U9)</f>
        <v>1.8435045854204608</v>
      </c>
      <c r="U102" s="14"/>
      <c r="V102" s="14"/>
      <c r="W102" s="170"/>
      <c r="X102" s="70"/>
      <c r="Y102" s="156">
        <f>Y98+(Z98-Y98)/(Z9-Y9)*($C$3+(365*4+1)-Y9)</f>
        <v>2.1205126477631158</v>
      </c>
      <c r="Z102" s="70"/>
      <c r="AA102" s="156">
        <f>AB98+(AC98-AB98)/(AC9-AB9)*($C$3+(365*4+1)-AB9)</f>
        <v>2.136378986054785</v>
      </c>
      <c r="AB102" s="14"/>
      <c r="AC102" s="14"/>
      <c r="AD102" s="70"/>
      <c r="AE102" s="156"/>
      <c r="AF102" s="14"/>
      <c r="AG102" s="70"/>
      <c r="AH102" s="157">
        <f>AK98+(AL98-AK98)/(AL9-AK9)*($C$3+(365*4+1)-AK9)</f>
        <v>1.901542307008709</v>
      </c>
      <c r="AI102" s="158"/>
      <c r="AJ102" s="158"/>
      <c r="AK102" s="14"/>
      <c r="AL102" s="14"/>
      <c r="AM102" s="156">
        <f>AM98+(AN98-AM98)/(AN9-AM9)*($C$3+(365*4+1)-AM9)</f>
        <v>1.6844202699066024</v>
      </c>
      <c r="AN102" s="70"/>
      <c r="AO102" s="156"/>
      <c r="AP102" s="14"/>
      <c r="AQ102" s="70"/>
      <c r="AR102" s="157">
        <f>AR98+(AS98-AR98)/(AS9-AR9)*($C$3+(365*4+1)-AR9)</f>
        <v>1.8167371956291485</v>
      </c>
      <c r="AS102" s="70"/>
    </row>
    <row r="103" spans="10:45" s="35" customFormat="1" ht="15">
      <c r="J103" s="38" t="s">
        <v>47</v>
      </c>
      <c r="K103" s="159">
        <f>K98+(L98-K98)/(L9-K9)*($C$3+(365*3+1)-K9)</f>
        <v>1.5439955147891158</v>
      </c>
      <c r="L103" s="162"/>
      <c r="M103" s="160"/>
      <c r="N103" s="160"/>
      <c r="O103" s="159">
        <f>O98+(P98-O98)/(P9-O9)*($C$3+(365*3+1)-O9)</f>
        <v>1.6068596045725196</v>
      </c>
      <c r="P103" s="162"/>
      <c r="Q103" s="160"/>
      <c r="R103" s="160"/>
      <c r="S103" s="163"/>
      <c r="T103" s="161"/>
      <c r="U103" s="160"/>
      <c r="V103" s="160"/>
      <c r="W103" s="171"/>
      <c r="X103" s="163"/>
      <c r="Y103" s="159">
        <f>Y98+(Z98-Y98)/(Z9-Y9)*($C$3+(365*3+1)-Y9)</f>
        <v>1.9342293259500418</v>
      </c>
      <c r="Z103" s="163"/>
      <c r="AA103" s="159">
        <f>AB98+(AC98-AB98)/(AC9-AB9)*($C$3+(365*3+1)-AB9)</f>
        <v>2.0588663820401196</v>
      </c>
      <c r="AB103" s="160"/>
      <c r="AC103" s="160"/>
      <c r="AD103" s="160"/>
      <c r="AE103" s="159"/>
      <c r="AF103" s="160"/>
      <c r="AG103" s="163"/>
      <c r="AH103" s="161">
        <f>AI98+(AK98-AI98)/(AK9-AI9)*($C$3+(365*3+1)-AI9)</f>
        <v>1.8960019862793998</v>
      </c>
      <c r="AI103" s="162"/>
      <c r="AJ103" s="162"/>
      <c r="AK103" s="160"/>
      <c r="AL103" s="160"/>
      <c r="AM103" s="159">
        <f>AM98+(AN98-AM98)/(AN9-AM9)*($C$3+(365*3+1)-AM9)</f>
        <v>1.5068619091972217</v>
      </c>
      <c r="AN103" s="163"/>
      <c r="AO103" s="159">
        <f>AP98+(AQ98-AP98)/(AQ9-AP9)*($C$3+(365*3+1)-AP9)</f>
        <v>1.4164519577353551</v>
      </c>
      <c r="AP103" s="160"/>
      <c r="AQ103" s="163"/>
      <c r="AR103" s="161">
        <f>AR98+(AS98-AR98)/(AS9-AR9)*($C$3+(365*3+1)-AR9)</f>
        <v>1.639860917838007</v>
      </c>
      <c r="AS103" s="163"/>
    </row>
    <row r="104" spans="11:12" ht="15">
      <c r="K104" s="175" t="s">
        <v>48</v>
      </c>
      <c r="L104" s="175"/>
    </row>
    <row r="105" spans="11:34" ht="15">
      <c r="K105" s="175" t="s">
        <v>49</v>
      </c>
      <c r="L105" s="17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1:34" ht="15">
      <c r="K106" s="175"/>
      <c r="L106" s="17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0:34" ht="15">
      <c r="J107" s="35" t="s">
        <v>44</v>
      </c>
      <c r="M107" s="15"/>
      <c r="N107" s="15"/>
      <c r="O107" s="49"/>
      <c r="W107" s="15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23:42" ht="6" customHeight="1"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P108" s="15"/>
    </row>
    <row r="109" spans="10:36" ht="29.25" customHeight="1">
      <c r="J109" s="32" t="s">
        <v>13</v>
      </c>
      <c r="K109" s="4" t="s">
        <v>14</v>
      </c>
      <c r="L109" s="4" t="s">
        <v>15</v>
      </c>
      <c r="M109" s="4" t="s">
        <v>11</v>
      </c>
      <c r="N109" s="5" t="s">
        <v>16</v>
      </c>
      <c r="O109" s="39"/>
      <c r="P109" s="39"/>
      <c r="Q109" s="39"/>
      <c r="R109" s="39"/>
      <c r="S109" s="39"/>
      <c r="T109" s="33"/>
      <c r="W109" s="15"/>
      <c r="X109" s="185"/>
      <c r="Y109" s="14"/>
      <c r="Z109" s="14"/>
      <c r="AA109" s="14"/>
      <c r="AB109" s="14"/>
      <c r="AC109" s="14"/>
      <c r="AD109" s="14"/>
      <c r="AE109" s="14"/>
      <c r="AF109" s="14"/>
      <c r="AG109" s="15"/>
      <c r="AH109" s="15"/>
      <c r="AI109" s="15"/>
      <c r="AJ109" s="15"/>
    </row>
    <row r="110" spans="10:36" ht="15">
      <c r="J110" s="41" t="s">
        <v>8</v>
      </c>
      <c r="K110" s="76" t="s">
        <v>17</v>
      </c>
      <c r="L110" s="43">
        <v>5</v>
      </c>
      <c r="M110" s="42">
        <f>AE101</f>
        <v>1.4428227496795343</v>
      </c>
      <c r="N110" s="50" t="s">
        <v>55</v>
      </c>
      <c r="O110" s="51"/>
      <c r="P110" s="51"/>
      <c r="Q110" s="51"/>
      <c r="R110" s="51"/>
      <c r="S110" s="51"/>
      <c r="T110" s="7"/>
      <c r="V110" s="49"/>
      <c r="W110" s="49"/>
      <c r="X110" s="186"/>
      <c r="Y110" s="14"/>
      <c r="Z110" s="14"/>
      <c r="AA110" s="14"/>
      <c r="AB110" s="14"/>
      <c r="AC110" s="14"/>
      <c r="AD110" s="14"/>
      <c r="AE110" s="14"/>
      <c r="AF110" s="14"/>
      <c r="AG110" s="15"/>
      <c r="AH110" s="15"/>
      <c r="AI110" s="15"/>
      <c r="AJ110" s="15"/>
    </row>
    <row r="111" spans="10:36" ht="15">
      <c r="J111" s="8" t="s">
        <v>9</v>
      </c>
      <c r="K111" s="77" t="s">
        <v>20</v>
      </c>
      <c r="L111" s="43">
        <v>5</v>
      </c>
      <c r="M111" s="9">
        <f>AH101</f>
        <v>1.9802727859861498</v>
      </c>
      <c r="N111" s="46" t="s">
        <v>57</v>
      </c>
      <c r="O111" s="47"/>
      <c r="P111" s="47"/>
      <c r="Q111" s="47"/>
      <c r="R111" s="47"/>
      <c r="S111" s="47"/>
      <c r="T111" s="7"/>
      <c r="V111" s="49"/>
      <c r="W111" s="49"/>
      <c r="X111" s="34"/>
      <c r="Y111" s="34"/>
      <c r="Z111" s="18"/>
      <c r="AA111" s="19"/>
      <c r="AB111" s="20"/>
      <c r="AC111" s="20"/>
      <c r="AD111" s="17"/>
      <c r="AE111" s="17"/>
      <c r="AF111" s="17"/>
      <c r="AG111" s="15"/>
      <c r="AH111" s="15"/>
      <c r="AI111" s="15"/>
      <c r="AJ111" s="15"/>
    </row>
    <row r="112" spans="10:36" ht="15">
      <c r="J112" s="8" t="s">
        <v>10</v>
      </c>
      <c r="K112" s="77" t="s">
        <v>18</v>
      </c>
      <c r="L112" s="71">
        <f>($AN$73-$C$3)/365</f>
        <v>4.610958904109589</v>
      </c>
      <c r="M112" s="72">
        <f>$AN$98</f>
        <v>1.7924146701188832</v>
      </c>
      <c r="N112" s="73" t="s">
        <v>28</v>
      </c>
      <c r="O112" s="74"/>
      <c r="P112" s="74"/>
      <c r="Q112" s="74"/>
      <c r="R112" s="74"/>
      <c r="S112" s="74"/>
      <c r="T112" s="75"/>
      <c r="V112" s="49"/>
      <c r="W112" s="49"/>
      <c r="X112" s="34"/>
      <c r="Y112" s="34"/>
      <c r="Z112" s="18"/>
      <c r="AA112" s="19"/>
      <c r="AB112" s="20"/>
      <c r="AC112" s="20"/>
      <c r="AD112" s="17"/>
      <c r="AE112" s="17"/>
      <c r="AF112" s="17"/>
      <c r="AG112" s="15"/>
      <c r="AH112" s="15"/>
      <c r="AI112" s="15"/>
      <c r="AJ112" s="15"/>
    </row>
    <row r="113" spans="10:36" ht="15">
      <c r="J113" s="11" t="s">
        <v>19</v>
      </c>
      <c r="K113" s="77" t="s">
        <v>20</v>
      </c>
      <c r="L113" s="45">
        <f>($N$73-$C$3)/365</f>
        <v>4.879452054794521</v>
      </c>
      <c r="M113" s="12">
        <f>N98</f>
        <v>1.7103290815139864</v>
      </c>
      <c r="N113" s="46" t="s">
        <v>58</v>
      </c>
      <c r="O113" s="47"/>
      <c r="P113" s="47"/>
      <c r="Q113" s="47"/>
      <c r="R113" s="47"/>
      <c r="S113" s="47"/>
      <c r="T113" s="7"/>
      <c r="V113" s="173"/>
      <c r="W113" s="173"/>
      <c r="X113" s="30"/>
      <c r="Y113" s="30"/>
      <c r="Z113" s="22"/>
      <c r="AA113" s="22"/>
      <c r="AB113" s="31"/>
      <c r="AC113" s="68"/>
      <c r="AD113" s="48"/>
      <c r="AE113" s="48"/>
      <c r="AF113" s="48"/>
      <c r="AG113" s="15"/>
      <c r="AH113" s="15"/>
      <c r="AI113" s="15"/>
      <c r="AJ113" s="15"/>
    </row>
    <row r="114" spans="10:36" ht="15">
      <c r="J114" s="8" t="s">
        <v>21</v>
      </c>
      <c r="K114" s="77" t="s">
        <v>22</v>
      </c>
      <c r="L114" s="10">
        <v>5</v>
      </c>
      <c r="M114" s="9">
        <f>O101</f>
        <v>1.7843824289752017</v>
      </c>
      <c r="N114" s="46" t="s">
        <v>59</v>
      </c>
      <c r="O114" s="47"/>
      <c r="P114" s="47"/>
      <c r="Q114" s="47"/>
      <c r="R114" s="47"/>
      <c r="S114" s="47"/>
      <c r="T114" s="7"/>
      <c r="V114" s="49"/>
      <c r="W114" s="49"/>
      <c r="X114" s="30"/>
      <c r="Y114" s="15"/>
      <c r="Z114" s="15"/>
      <c r="AA114" s="15"/>
      <c r="AB114" s="15"/>
      <c r="AC114" s="49"/>
      <c r="AD114" s="48"/>
      <c r="AE114" s="48"/>
      <c r="AF114" s="48"/>
      <c r="AG114" s="15"/>
      <c r="AH114" s="15"/>
      <c r="AI114" s="15"/>
      <c r="AJ114" s="15"/>
    </row>
    <row r="115" spans="10:36" ht="15">
      <c r="J115" s="8" t="s">
        <v>3</v>
      </c>
      <c r="K115" s="77" t="s">
        <v>22</v>
      </c>
      <c r="L115" s="71">
        <v>5</v>
      </c>
      <c r="M115" s="9">
        <f>T101</f>
        <v>1.9474112609648513</v>
      </c>
      <c r="N115" s="46" t="s">
        <v>54</v>
      </c>
      <c r="O115" s="47"/>
      <c r="P115" s="47"/>
      <c r="Q115" s="47"/>
      <c r="R115" s="47"/>
      <c r="S115" s="47"/>
      <c r="T115" s="7"/>
      <c r="V115" s="49"/>
      <c r="W115" s="49"/>
      <c r="X115" s="15"/>
      <c r="Y115" s="15"/>
      <c r="Z115" s="15"/>
      <c r="AA115" s="15"/>
      <c r="AB115" s="15"/>
      <c r="AC115" s="49"/>
      <c r="AD115" s="48"/>
      <c r="AE115" s="48"/>
      <c r="AF115" s="48"/>
      <c r="AG115" s="15"/>
      <c r="AH115" s="15"/>
      <c r="AI115" s="15"/>
      <c r="AJ115" s="15"/>
    </row>
    <row r="116" spans="10:36" ht="15">
      <c r="J116" s="8" t="s">
        <v>4</v>
      </c>
      <c r="K116" s="77" t="s">
        <v>22</v>
      </c>
      <c r="L116" s="10">
        <f>($W$73-$C$3)/365</f>
        <v>1.8712328767123287</v>
      </c>
      <c r="M116" s="9">
        <f>$W$98</f>
        <v>1.5606892877845533</v>
      </c>
      <c r="N116" s="46" t="s">
        <v>23</v>
      </c>
      <c r="O116" s="47"/>
      <c r="P116" s="47"/>
      <c r="Q116" s="47"/>
      <c r="R116" s="47"/>
      <c r="S116" s="47"/>
      <c r="T116" s="7"/>
      <c r="V116" s="49"/>
      <c r="W116" s="49"/>
      <c r="X116" s="15"/>
      <c r="Y116" s="15"/>
      <c r="Z116" s="15"/>
      <c r="AA116" s="15"/>
      <c r="AB116" s="15"/>
      <c r="AC116" s="21"/>
      <c r="AD116" s="15"/>
      <c r="AE116" s="15"/>
      <c r="AF116" s="15"/>
      <c r="AG116" s="15"/>
      <c r="AH116" s="15"/>
      <c r="AI116" s="15"/>
      <c r="AJ116" s="15"/>
    </row>
    <row r="117" spans="10:36" ht="15">
      <c r="J117" s="8" t="s">
        <v>5</v>
      </c>
      <c r="K117" s="182" t="s">
        <v>22</v>
      </c>
      <c r="L117" s="45">
        <f>($X$73-$C$3)/365</f>
        <v>0.9561643835616438</v>
      </c>
      <c r="M117" s="12">
        <f>$X$98</f>
        <v>2.264312509018385</v>
      </c>
      <c r="N117" s="46" t="s">
        <v>60</v>
      </c>
      <c r="O117" s="47"/>
      <c r="P117" s="47"/>
      <c r="Q117" s="47"/>
      <c r="R117" s="47"/>
      <c r="S117" s="47"/>
      <c r="T117" s="7"/>
      <c r="V117" s="49"/>
      <c r="W117" s="49"/>
      <c r="X117" s="15"/>
      <c r="Y117" s="15"/>
      <c r="Z117" s="15"/>
      <c r="AA117" s="15"/>
      <c r="AB117" s="15"/>
      <c r="AC117" s="21"/>
      <c r="AD117" s="15"/>
      <c r="AE117" s="15"/>
      <c r="AF117" s="15"/>
      <c r="AG117" s="15"/>
      <c r="AH117" s="15"/>
      <c r="AI117" s="15"/>
      <c r="AJ117" s="15"/>
    </row>
    <row r="118" spans="10:36" ht="15">
      <c r="J118" s="8" t="s">
        <v>6</v>
      </c>
      <c r="K118" s="78" t="s">
        <v>24</v>
      </c>
      <c r="L118" s="10">
        <f>($Z$73-$C$3)/365</f>
        <v>4.367123287671233</v>
      </c>
      <c r="M118" s="9">
        <f>$Z$98</f>
        <v>2.1883912280402082</v>
      </c>
      <c r="N118" s="46" t="s">
        <v>34</v>
      </c>
      <c r="O118" s="47"/>
      <c r="P118" s="47"/>
      <c r="Q118" s="47"/>
      <c r="R118" s="47"/>
      <c r="S118" s="47"/>
      <c r="T118" s="7"/>
      <c r="V118" s="49"/>
      <c r="W118" s="49"/>
      <c r="X118" s="34"/>
      <c r="Y118" s="34"/>
      <c r="Z118" s="18"/>
      <c r="AA118" s="19"/>
      <c r="AB118" s="20"/>
      <c r="AC118" s="20"/>
      <c r="AD118" s="17"/>
      <c r="AE118" s="17"/>
      <c r="AF118" s="17"/>
      <c r="AG118" s="15"/>
      <c r="AH118" s="15"/>
      <c r="AI118" s="15"/>
      <c r="AJ118" s="15"/>
    </row>
    <row r="119" spans="1:36" ht="15">
      <c r="A119" s="55"/>
      <c r="B119" s="56"/>
      <c r="C119" s="56"/>
      <c r="D119" s="56"/>
      <c r="E119" s="57"/>
      <c r="F119" s="57"/>
      <c r="G119" s="57"/>
      <c r="H119" s="57"/>
      <c r="I119" s="57"/>
      <c r="J119" s="8" t="s">
        <v>7</v>
      </c>
      <c r="K119" s="77" t="s">
        <v>24</v>
      </c>
      <c r="L119" s="10">
        <f>($AC$73-$C$3)/365</f>
        <v>4.8273972602739725</v>
      </c>
      <c r="M119" s="9">
        <f>AC98</f>
        <v>2.20030033895455</v>
      </c>
      <c r="N119" s="47" t="s">
        <v>53</v>
      </c>
      <c r="O119" s="47"/>
      <c r="P119" s="47"/>
      <c r="Q119" s="47"/>
      <c r="R119" s="47"/>
      <c r="S119" s="47"/>
      <c r="T119" s="7"/>
      <c r="V119" s="49"/>
      <c r="W119" s="49"/>
      <c r="X119" s="15"/>
      <c r="Y119" s="15"/>
      <c r="Z119" s="15"/>
      <c r="AA119" s="15"/>
      <c r="AB119" s="15"/>
      <c r="AC119" s="21"/>
      <c r="AD119" s="15"/>
      <c r="AE119" s="15"/>
      <c r="AF119" s="15"/>
      <c r="AG119" s="15"/>
      <c r="AH119" s="15"/>
      <c r="AI119" s="15"/>
      <c r="AJ119" s="15"/>
    </row>
    <row r="120" spans="1:36" ht="15">
      <c r="A120" s="58"/>
      <c r="B120" s="59"/>
      <c r="C120" s="60"/>
      <c r="D120" s="61"/>
      <c r="E120" s="62"/>
      <c r="F120" s="57"/>
      <c r="G120" s="57"/>
      <c r="H120" s="57"/>
      <c r="I120" s="57"/>
      <c r="J120" s="11" t="s">
        <v>25</v>
      </c>
      <c r="K120" s="77" t="s">
        <v>27</v>
      </c>
      <c r="L120" s="53">
        <f>($AQ$73-$C$3)/365</f>
        <v>3.2575342465753425</v>
      </c>
      <c r="M120" s="9">
        <f>$AQ$98</f>
        <v>1.4446613049370642</v>
      </c>
      <c r="N120" s="6" t="s">
        <v>61</v>
      </c>
      <c r="O120" s="6"/>
      <c r="P120" s="6"/>
      <c r="Q120" s="6"/>
      <c r="R120" s="6"/>
      <c r="S120" s="6"/>
      <c r="T120" s="33"/>
      <c r="V120" s="49"/>
      <c r="W120" s="49"/>
      <c r="X120" s="29"/>
      <c r="Y120" s="15"/>
      <c r="Z120" s="27"/>
      <c r="AA120" s="27"/>
      <c r="AB120" s="23"/>
      <c r="AC120" s="28"/>
      <c r="AD120" s="24"/>
      <c r="AE120" s="24"/>
      <c r="AF120" s="24"/>
      <c r="AG120" s="15"/>
      <c r="AH120" s="15"/>
      <c r="AI120" s="15"/>
      <c r="AJ120" s="15"/>
    </row>
    <row r="121" spans="1:36" ht="15">
      <c r="A121" s="49"/>
      <c r="B121" s="27"/>
      <c r="C121" s="63"/>
      <c r="D121" s="64"/>
      <c r="E121" s="65"/>
      <c r="F121" s="65"/>
      <c r="G121" s="65"/>
      <c r="H121" s="65"/>
      <c r="I121" s="65"/>
      <c r="J121" s="52" t="s">
        <v>26</v>
      </c>
      <c r="K121" s="79" t="s">
        <v>22</v>
      </c>
      <c r="L121" s="53">
        <f>($AS$73-$C$3)/365</f>
        <v>4.2904109589041095</v>
      </c>
      <c r="M121" s="9">
        <f>$AS$98</f>
        <v>1.86761941252797</v>
      </c>
      <c r="N121" s="54" t="s">
        <v>30</v>
      </c>
      <c r="O121" s="25"/>
      <c r="P121" s="25"/>
      <c r="Q121" s="25"/>
      <c r="R121" s="25"/>
      <c r="S121" s="25"/>
      <c r="T121" s="26"/>
      <c r="V121" s="15"/>
      <c r="W121" s="15"/>
      <c r="X121" s="29"/>
      <c r="Y121" s="15"/>
      <c r="Z121" s="27"/>
      <c r="AA121" s="29"/>
      <c r="AB121" s="23"/>
      <c r="AC121" s="29"/>
      <c r="AD121" s="24"/>
      <c r="AE121" s="24"/>
      <c r="AF121" s="24"/>
      <c r="AG121" s="15"/>
      <c r="AH121" s="15"/>
      <c r="AI121" s="15"/>
      <c r="AJ121" s="15"/>
    </row>
    <row r="122" spans="1:36" ht="15">
      <c r="A122" s="49"/>
      <c r="B122" s="27"/>
      <c r="C122" s="63"/>
      <c r="D122" s="64"/>
      <c r="E122" s="66"/>
      <c r="F122" s="65"/>
      <c r="G122" s="65"/>
      <c r="H122" s="65"/>
      <c r="I122" s="65"/>
      <c r="V122" s="15"/>
      <c r="W122" s="15"/>
      <c r="X122" s="29"/>
      <c r="Y122" s="15"/>
      <c r="Z122" s="29"/>
      <c r="AA122" s="29"/>
      <c r="AB122" s="23"/>
      <c r="AC122" s="28"/>
      <c r="AD122" s="24"/>
      <c r="AE122" s="24"/>
      <c r="AF122" s="24"/>
      <c r="AG122" s="15"/>
      <c r="AH122" s="15"/>
      <c r="AI122" s="15"/>
      <c r="AJ122" s="15"/>
    </row>
    <row r="123" spans="23:34" ht="15"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0:34" ht="15">
      <c r="J124" s="35" t="s">
        <v>62</v>
      </c>
      <c r="M124" s="15"/>
      <c r="N124" s="15"/>
      <c r="O124" s="49"/>
      <c r="W124" s="15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23:34" ht="7.5" customHeight="1"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0:36" ht="30">
      <c r="J126" s="32" t="s">
        <v>13</v>
      </c>
      <c r="K126" s="4" t="s">
        <v>14</v>
      </c>
      <c r="L126" s="4" t="s">
        <v>15</v>
      </c>
      <c r="M126" s="4" t="s">
        <v>11</v>
      </c>
      <c r="N126" s="5" t="s">
        <v>16</v>
      </c>
      <c r="O126" s="39"/>
      <c r="P126" s="39"/>
      <c r="Q126" s="39"/>
      <c r="R126" s="39"/>
      <c r="S126" s="39"/>
      <c r="T126" s="33"/>
      <c r="W126" s="15"/>
      <c r="X126" s="185"/>
      <c r="Y126" s="14"/>
      <c r="Z126" s="14"/>
      <c r="AA126" s="14"/>
      <c r="AB126" s="14"/>
      <c r="AC126" s="14"/>
      <c r="AD126" s="14"/>
      <c r="AE126" s="14"/>
      <c r="AF126" s="14"/>
      <c r="AG126" s="15"/>
      <c r="AH126" s="15"/>
      <c r="AI126" s="15"/>
      <c r="AJ126" s="15"/>
    </row>
    <row r="127" spans="10:36" ht="15">
      <c r="J127" s="41" t="s">
        <v>8</v>
      </c>
      <c r="K127" s="76" t="s">
        <v>17</v>
      </c>
      <c r="L127" s="43">
        <f>($AE$73-$C$3)/365</f>
        <v>4.210958904109589</v>
      </c>
      <c r="M127" s="42">
        <f>AE98</f>
        <v>1.367415188998254</v>
      </c>
      <c r="N127" s="50" t="s">
        <v>64</v>
      </c>
      <c r="O127" s="51"/>
      <c r="P127" s="51"/>
      <c r="Q127" s="51"/>
      <c r="R127" s="51"/>
      <c r="S127" s="51"/>
      <c r="T127" s="7"/>
      <c r="V127" s="49"/>
      <c r="W127" s="49"/>
      <c r="X127" s="186"/>
      <c r="Y127" s="14"/>
      <c r="Z127" s="14"/>
      <c r="AA127" s="14"/>
      <c r="AB127" s="14"/>
      <c r="AC127" s="14"/>
      <c r="AD127" s="14"/>
      <c r="AE127" s="14"/>
      <c r="AF127" s="14"/>
      <c r="AG127" s="15"/>
      <c r="AH127" s="15"/>
      <c r="AI127" s="15"/>
      <c r="AJ127" s="15"/>
    </row>
    <row r="128" spans="10:36" ht="15">
      <c r="J128" s="8" t="s">
        <v>9</v>
      </c>
      <c r="K128" s="77" t="s">
        <v>20</v>
      </c>
      <c r="L128" s="43">
        <v>4</v>
      </c>
      <c r="M128" s="9">
        <f>AH102</f>
        <v>1.901542307008709</v>
      </c>
      <c r="N128" s="46" t="s">
        <v>57</v>
      </c>
      <c r="O128" s="47"/>
      <c r="P128" s="47"/>
      <c r="Q128" s="47"/>
      <c r="R128" s="47"/>
      <c r="S128" s="47"/>
      <c r="T128" s="7"/>
      <c r="V128" s="49"/>
      <c r="W128" s="49"/>
      <c r="X128" s="34"/>
      <c r="Y128" s="34"/>
      <c r="Z128" s="18"/>
      <c r="AA128" s="19"/>
      <c r="AB128" s="20"/>
      <c r="AC128" s="20"/>
      <c r="AD128" s="17"/>
      <c r="AE128" s="17"/>
      <c r="AF128" s="17"/>
      <c r="AG128" s="15"/>
      <c r="AH128" s="15"/>
      <c r="AI128" s="15"/>
      <c r="AJ128" s="15"/>
    </row>
    <row r="129" spans="10:36" ht="15">
      <c r="J129" s="8" t="s">
        <v>10</v>
      </c>
      <c r="K129" s="77" t="s">
        <v>18</v>
      </c>
      <c r="L129" s="71">
        <v>4</v>
      </c>
      <c r="M129" s="72">
        <f>AM102</f>
        <v>1.6844202699066024</v>
      </c>
      <c r="N129" s="73" t="s">
        <v>65</v>
      </c>
      <c r="O129" s="74"/>
      <c r="P129" s="74"/>
      <c r="Q129" s="74"/>
      <c r="R129" s="74"/>
      <c r="S129" s="74"/>
      <c r="T129" s="75"/>
      <c r="V129" s="49"/>
      <c r="W129" s="49"/>
      <c r="X129" s="34"/>
      <c r="Y129" s="34"/>
      <c r="Z129" s="18"/>
      <c r="AA129" s="19"/>
      <c r="AB129" s="20"/>
      <c r="AC129" s="20"/>
      <c r="AD129" s="17"/>
      <c r="AE129" s="17"/>
      <c r="AF129" s="17"/>
      <c r="AG129" s="15"/>
      <c r="AH129" s="15"/>
      <c r="AI129" s="15"/>
      <c r="AJ129" s="15"/>
    </row>
    <row r="130" spans="10:36" ht="15">
      <c r="J130" s="11" t="s">
        <v>19</v>
      </c>
      <c r="K130" s="77" t="s">
        <v>20</v>
      </c>
      <c r="L130" s="45">
        <v>4</v>
      </c>
      <c r="M130" s="12">
        <f>K102</f>
        <v>1.6748105347507563</v>
      </c>
      <c r="N130" s="46" t="s">
        <v>29</v>
      </c>
      <c r="O130" s="47"/>
      <c r="P130" s="47"/>
      <c r="Q130" s="47"/>
      <c r="R130" s="47"/>
      <c r="S130" s="47"/>
      <c r="T130" s="7"/>
      <c r="V130" s="173"/>
      <c r="W130" s="173"/>
      <c r="X130" s="30"/>
      <c r="Y130" s="30"/>
      <c r="Z130" s="22"/>
      <c r="AA130" s="22"/>
      <c r="AB130" s="31"/>
      <c r="AC130" s="68"/>
      <c r="AD130" s="48"/>
      <c r="AE130" s="48"/>
      <c r="AF130" s="48"/>
      <c r="AG130" s="15"/>
      <c r="AH130" s="15"/>
      <c r="AI130" s="15"/>
      <c r="AJ130" s="15"/>
    </row>
    <row r="131" spans="10:36" ht="15">
      <c r="J131" s="8" t="s">
        <v>21</v>
      </c>
      <c r="K131" s="77" t="s">
        <v>22</v>
      </c>
      <c r="L131" s="10">
        <v>4</v>
      </c>
      <c r="M131" s="9">
        <f>O102</f>
        <v>1.7774812424738882</v>
      </c>
      <c r="N131" s="46" t="s">
        <v>59</v>
      </c>
      <c r="O131" s="47"/>
      <c r="P131" s="47"/>
      <c r="Q131" s="47"/>
      <c r="R131" s="47"/>
      <c r="S131" s="47"/>
      <c r="T131" s="7"/>
      <c r="V131" s="49"/>
      <c r="W131" s="49"/>
      <c r="X131" s="30"/>
      <c r="Y131" s="15"/>
      <c r="Z131" s="15"/>
      <c r="AA131" s="15"/>
      <c r="AB131" s="15"/>
      <c r="AC131" s="49"/>
      <c r="AD131" s="48"/>
      <c r="AE131" s="48"/>
      <c r="AF131" s="48"/>
      <c r="AG131" s="15"/>
      <c r="AH131" s="15"/>
      <c r="AI131" s="15"/>
      <c r="AJ131" s="15"/>
    </row>
    <row r="132" spans="10:36" ht="15">
      <c r="J132" s="8" t="s">
        <v>3</v>
      </c>
      <c r="K132" s="77" t="s">
        <v>22</v>
      </c>
      <c r="L132" s="71">
        <v>4</v>
      </c>
      <c r="M132" s="9">
        <f>T102</f>
        <v>1.8435045854204608</v>
      </c>
      <c r="N132" s="46" t="s">
        <v>54</v>
      </c>
      <c r="O132" s="47"/>
      <c r="P132" s="47"/>
      <c r="Q132" s="47"/>
      <c r="R132" s="47"/>
      <c r="S132" s="47"/>
      <c r="T132" s="7"/>
      <c r="V132" s="49"/>
      <c r="W132" s="49"/>
      <c r="X132" s="15"/>
      <c r="Y132" s="15"/>
      <c r="Z132" s="15"/>
      <c r="AA132" s="15"/>
      <c r="AB132" s="15"/>
      <c r="AC132" s="49"/>
      <c r="AD132" s="48"/>
      <c r="AE132" s="48"/>
      <c r="AF132" s="48"/>
      <c r="AG132" s="15"/>
      <c r="AH132" s="15"/>
      <c r="AI132" s="15"/>
      <c r="AJ132" s="15"/>
    </row>
    <row r="133" spans="10:36" ht="15">
      <c r="J133" s="8" t="s">
        <v>4</v>
      </c>
      <c r="K133" s="77" t="s">
        <v>22</v>
      </c>
      <c r="L133" s="10">
        <f>($W$73-$C$3)/365</f>
        <v>1.8712328767123287</v>
      </c>
      <c r="M133" s="9">
        <f>W98</f>
        <v>1.5606892877845533</v>
      </c>
      <c r="N133" s="46" t="s">
        <v>23</v>
      </c>
      <c r="O133" s="47"/>
      <c r="P133" s="47"/>
      <c r="Q133" s="47"/>
      <c r="R133" s="47"/>
      <c r="S133" s="47"/>
      <c r="T133" s="7"/>
      <c r="V133" s="49"/>
      <c r="W133" s="49"/>
      <c r="X133" s="15"/>
      <c r="Y133" s="15"/>
      <c r="Z133" s="15"/>
      <c r="AA133" s="15"/>
      <c r="AB133" s="15"/>
      <c r="AC133" s="21"/>
      <c r="AD133" s="15"/>
      <c r="AE133" s="15"/>
      <c r="AF133" s="15"/>
      <c r="AG133" s="15"/>
      <c r="AH133" s="15"/>
      <c r="AI133" s="15"/>
      <c r="AJ133" s="15"/>
    </row>
    <row r="134" spans="10:36" ht="15">
      <c r="J134" s="8" t="s">
        <v>5</v>
      </c>
      <c r="K134" s="182" t="s">
        <v>22</v>
      </c>
      <c r="L134" s="45">
        <f>($X$73-$C$3)/365</f>
        <v>0.9561643835616438</v>
      </c>
      <c r="M134" s="12">
        <f>X98</f>
        <v>2.264312509018385</v>
      </c>
      <c r="N134" s="46" t="s">
        <v>60</v>
      </c>
      <c r="O134" s="47"/>
      <c r="P134" s="47"/>
      <c r="Q134" s="47"/>
      <c r="R134" s="47"/>
      <c r="S134" s="47"/>
      <c r="T134" s="7"/>
      <c r="V134" s="49"/>
      <c r="W134" s="49"/>
      <c r="X134" s="15"/>
      <c r="Y134" s="15"/>
      <c r="Z134" s="15"/>
      <c r="AA134" s="15"/>
      <c r="AB134" s="15"/>
      <c r="AC134" s="21"/>
      <c r="AD134" s="15"/>
      <c r="AE134" s="15"/>
      <c r="AF134" s="15"/>
      <c r="AG134" s="15"/>
      <c r="AH134" s="15"/>
      <c r="AI134" s="15"/>
      <c r="AJ134" s="15"/>
    </row>
    <row r="135" spans="10:36" ht="15">
      <c r="J135" s="8" t="s">
        <v>6</v>
      </c>
      <c r="K135" s="78" t="s">
        <v>24</v>
      </c>
      <c r="L135" s="10">
        <v>4</v>
      </c>
      <c r="M135" s="9">
        <f>Y102</f>
        <v>2.1205126477631158</v>
      </c>
      <c r="N135" s="46" t="s">
        <v>66</v>
      </c>
      <c r="O135" s="47"/>
      <c r="P135" s="47"/>
      <c r="Q135" s="47"/>
      <c r="R135" s="47"/>
      <c r="S135" s="47"/>
      <c r="T135" s="7"/>
      <c r="V135" s="49"/>
      <c r="W135" s="49"/>
      <c r="X135" s="34"/>
      <c r="Y135" s="34"/>
      <c r="Z135" s="18"/>
      <c r="AA135" s="19"/>
      <c r="AB135" s="20"/>
      <c r="AC135" s="20"/>
      <c r="AD135" s="17"/>
      <c r="AE135" s="17"/>
      <c r="AF135" s="17"/>
      <c r="AG135" s="15"/>
      <c r="AH135" s="15"/>
      <c r="AI135" s="15"/>
      <c r="AJ135" s="15"/>
    </row>
    <row r="136" spans="10:36" ht="15">
      <c r="J136" s="8" t="s">
        <v>7</v>
      </c>
      <c r="K136" s="77" t="s">
        <v>24</v>
      </c>
      <c r="L136" s="10">
        <v>4</v>
      </c>
      <c r="M136" s="9">
        <f>AA102</f>
        <v>2.136378986054785</v>
      </c>
      <c r="N136" s="47" t="s">
        <v>67</v>
      </c>
      <c r="O136" s="47"/>
      <c r="P136" s="47"/>
      <c r="Q136" s="47"/>
      <c r="R136" s="47"/>
      <c r="S136" s="47"/>
      <c r="T136" s="7"/>
      <c r="V136" s="49"/>
      <c r="W136" s="49"/>
      <c r="X136" s="15"/>
      <c r="Y136" s="15"/>
      <c r="Z136" s="15"/>
      <c r="AA136" s="15"/>
      <c r="AB136" s="15"/>
      <c r="AC136" s="21"/>
      <c r="AD136" s="15"/>
      <c r="AE136" s="15"/>
      <c r="AF136" s="15"/>
      <c r="AG136" s="15"/>
      <c r="AH136" s="15"/>
      <c r="AI136" s="15"/>
      <c r="AJ136" s="15"/>
    </row>
    <row r="137" spans="10:36" ht="15">
      <c r="J137" s="11" t="s">
        <v>25</v>
      </c>
      <c r="K137" s="77" t="s">
        <v>27</v>
      </c>
      <c r="L137" s="53">
        <f>($AQ$73-$C$3)/365</f>
        <v>3.2575342465753425</v>
      </c>
      <c r="M137" s="9">
        <f>AQ98</f>
        <v>1.4446613049370642</v>
      </c>
      <c r="N137" s="6" t="s">
        <v>61</v>
      </c>
      <c r="O137" s="6"/>
      <c r="P137" s="6"/>
      <c r="Q137" s="6"/>
      <c r="R137" s="6"/>
      <c r="S137" s="6"/>
      <c r="T137" s="33"/>
      <c r="V137" s="49"/>
      <c r="W137" s="49"/>
      <c r="X137" s="29"/>
      <c r="Y137" s="15"/>
      <c r="Z137" s="27"/>
      <c r="AA137" s="27"/>
      <c r="AB137" s="23"/>
      <c r="AC137" s="28"/>
      <c r="AD137" s="24"/>
      <c r="AE137" s="24"/>
      <c r="AF137" s="24"/>
      <c r="AG137" s="15"/>
      <c r="AH137" s="15"/>
      <c r="AI137" s="15"/>
      <c r="AJ137" s="15"/>
    </row>
    <row r="138" spans="10:36" ht="15">
      <c r="J138" s="52" t="s">
        <v>26</v>
      </c>
      <c r="K138" s="79" t="s">
        <v>22</v>
      </c>
      <c r="L138" s="53">
        <v>4</v>
      </c>
      <c r="M138" s="9">
        <f>AR102</f>
        <v>1.8167371956291485</v>
      </c>
      <c r="N138" s="54" t="s">
        <v>68</v>
      </c>
      <c r="O138" s="25"/>
      <c r="P138" s="25"/>
      <c r="Q138" s="25"/>
      <c r="R138" s="25"/>
      <c r="S138" s="25"/>
      <c r="T138" s="26"/>
      <c r="V138" s="15"/>
      <c r="W138" s="15"/>
      <c r="X138" s="29"/>
      <c r="Y138" s="15"/>
      <c r="Z138" s="27"/>
      <c r="AA138" s="29"/>
      <c r="AB138" s="23"/>
      <c r="AC138" s="29"/>
      <c r="AD138" s="24"/>
      <c r="AE138" s="24"/>
      <c r="AF138" s="24"/>
      <c r="AG138" s="15"/>
      <c r="AH138" s="15"/>
      <c r="AI138" s="15"/>
      <c r="AJ138" s="15"/>
    </row>
    <row r="139" spans="22:36" ht="15">
      <c r="V139" s="15"/>
      <c r="W139" s="15"/>
      <c r="X139" s="29"/>
      <c r="Y139" s="15"/>
      <c r="Z139" s="29"/>
      <c r="AA139" s="29"/>
      <c r="AB139" s="23"/>
      <c r="AC139" s="28"/>
      <c r="AD139" s="24"/>
      <c r="AE139" s="24"/>
      <c r="AF139" s="24"/>
      <c r="AG139" s="15"/>
      <c r="AH139" s="15"/>
      <c r="AI139" s="15"/>
      <c r="AJ139" s="15"/>
    </row>
    <row r="140" spans="23:34" ht="15"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</row>
    <row r="141" spans="10:34" ht="15">
      <c r="J141" s="35" t="s">
        <v>63</v>
      </c>
      <c r="M141" s="15"/>
      <c r="N141" s="15"/>
      <c r="O141" s="49"/>
      <c r="W141" s="15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</row>
    <row r="142" spans="23:34" ht="4.5" customHeight="1"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</row>
    <row r="143" spans="10:36" ht="30">
      <c r="J143" s="32" t="s">
        <v>13</v>
      </c>
      <c r="K143" s="4" t="s">
        <v>14</v>
      </c>
      <c r="L143" s="4" t="s">
        <v>15</v>
      </c>
      <c r="M143" s="4" t="s">
        <v>11</v>
      </c>
      <c r="N143" s="5" t="s">
        <v>16</v>
      </c>
      <c r="O143" s="39"/>
      <c r="P143" s="39"/>
      <c r="Q143" s="39"/>
      <c r="R143" s="39"/>
      <c r="S143" s="39"/>
      <c r="T143" s="33"/>
      <c r="W143" s="15"/>
      <c r="X143" s="185"/>
      <c r="Y143" s="14"/>
      <c r="Z143" s="14"/>
      <c r="AA143" s="14"/>
      <c r="AB143" s="14"/>
      <c r="AC143" s="14"/>
      <c r="AD143" s="14"/>
      <c r="AE143" s="14"/>
      <c r="AF143" s="14"/>
      <c r="AG143" s="15"/>
      <c r="AH143" s="15"/>
      <c r="AI143" s="15"/>
      <c r="AJ143" s="15"/>
    </row>
    <row r="144" spans="10:36" ht="15">
      <c r="J144" s="41" t="s">
        <v>8</v>
      </c>
      <c r="K144" s="76" t="s">
        <v>17</v>
      </c>
      <c r="L144" s="43">
        <f>($AE$73-$C$3)/365</f>
        <v>4.210958904109589</v>
      </c>
      <c r="M144" s="42">
        <f>AE98</f>
        <v>1.367415188998254</v>
      </c>
      <c r="N144" s="50" t="s">
        <v>64</v>
      </c>
      <c r="O144" s="51"/>
      <c r="P144" s="51"/>
      <c r="Q144" s="51"/>
      <c r="R144" s="51"/>
      <c r="S144" s="51"/>
      <c r="T144" s="7"/>
      <c r="V144" s="49"/>
      <c r="W144" s="49"/>
      <c r="X144" s="186"/>
      <c r="Y144" s="14"/>
      <c r="Z144" s="14"/>
      <c r="AA144" s="14"/>
      <c r="AB144" s="14"/>
      <c r="AC144" s="14"/>
      <c r="AD144" s="14"/>
      <c r="AE144" s="14"/>
      <c r="AF144" s="14"/>
      <c r="AG144" s="15"/>
      <c r="AH144" s="15"/>
      <c r="AI144" s="15"/>
      <c r="AJ144" s="15"/>
    </row>
    <row r="145" spans="10:36" ht="15">
      <c r="J145" s="8" t="s">
        <v>9</v>
      </c>
      <c r="K145" s="77" t="s">
        <v>20</v>
      </c>
      <c r="L145" s="43">
        <v>3</v>
      </c>
      <c r="M145" s="9">
        <f>AH103</f>
        <v>1.8960019862793998</v>
      </c>
      <c r="N145" s="46" t="s">
        <v>73</v>
      </c>
      <c r="O145" s="47"/>
      <c r="P145" s="47"/>
      <c r="Q145" s="47"/>
      <c r="R145" s="47"/>
      <c r="S145" s="47"/>
      <c r="T145" s="7"/>
      <c r="V145" s="49"/>
      <c r="W145" s="49"/>
      <c r="X145" s="34"/>
      <c r="Y145" s="34"/>
      <c r="Z145" s="18"/>
      <c r="AA145" s="19"/>
      <c r="AB145" s="20"/>
      <c r="AC145" s="20"/>
      <c r="AD145" s="17"/>
      <c r="AE145" s="17"/>
      <c r="AF145" s="17"/>
      <c r="AG145" s="15"/>
      <c r="AH145" s="15"/>
      <c r="AI145" s="15"/>
      <c r="AJ145" s="15"/>
    </row>
    <row r="146" spans="10:36" ht="15">
      <c r="J146" s="8" t="s">
        <v>10</v>
      </c>
      <c r="K146" s="77" t="s">
        <v>18</v>
      </c>
      <c r="L146" s="71">
        <v>3</v>
      </c>
      <c r="M146" s="72">
        <f>AM103</f>
        <v>1.5068619091972217</v>
      </c>
      <c r="N146" s="73" t="s">
        <v>65</v>
      </c>
      <c r="O146" s="74"/>
      <c r="P146" s="74"/>
      <c r="Q146" s="74"/>
      <c r="R146" s="74"/>
      <c r="S146" s="74"/>
      <c r="T146" s="75"/>
      <c r="V146" s="49"/>
      <c r="W146" s="49"/>
      <c r="X146" s="34"/>
      <c r="Y146" s="34"/>
      <c r="Z146" s="18"/>
      <c r="AA146" s="19"/>
      <c r="AB146" s="20"/>
      <c r="AC146" s="20"/>
      <c r="AD146" s="17"/>
      <c r="AE146" s="17"/>
      <c r="AF146" s="17"/>
      <c r="AG146" s="15"/>
      <c r="AH146" s="15"/>
      <c r="AI146" s="15"/>
      <c r="AJ146" s="15"/>
    </row>
    <row r="147" spans="10:36" ht="15">
      <c r="J147" s="11" t="s">
        <v>19</v>
      </c>
      <c r="K147" s="77" t="s">
        <v>20</v>
      </c>
      <c r="L147" s="45">
        <v>3</v>
      </c>
      <c r="M147" s="12">
        <f>K103</f>
        <v>1.5439955147891158</v>
      </c>
      <c r="N147" s="46" t="s">
        <v>72</v>
      </c>
      <c r="O147" s="47"/>
      <c r="P147" s="47"/>
      <c r="Q147" s="47"/>
      <c r="R147" s="47"/>
      <c r="S147" s="47"/>
      <c r="T147" s="7"/>
      <c r="V147" s="173"/>
      <c r="W147" s="173"/>
      <c r="X147" s="30"/>
      <c r="Y147" s="30"/>
      <c r="Z147" s="22"/>
      <c r="AA147" s="22"/>
      <c r="AB147" s="31"/>
      <c r="AC147" s="68"/>
      <c r="AD147" s="48"/>
      <c r="AE147" s="48"/>
      <c r="AF147" s="48"/>
      <c r="AG147" s="15"/>
      <c r="AH147" s="15"/>
      <c r="AI147" s="15"/>
      <c r="AJ147" s="15"/>
    </row>
    <row r="148" spans="10:36" ht="15">
      <c r="J148" s="8" t="s">
        <v>21</v>
      </c>
      <c r="K148" s="77" t="s">
        <v>22</v>
      </c>
      <c r="L148" s="10">
        <v>3</v>
      </c>
      <c r="M148" s="9">
        <f>O103</f>
        <v>1.6068596045725196</v>
      </c>
      <c r="N148" s="46" t="s">
        <v>69</v>
      </c>
      <c r="O148" s="47"/>
      <c r="P148" s="47"/>
      <c r="Q148" s="47"/>
      <c r="R148" s="47"/>
      <c r="S148" s="47"/>
      <c r="T148" s="7"/>
      <c r="V148" s="49"/>
      <c r="W148" s="49"/>
      <c r="X148" s="30"/>
      <c r="Y148" s="15"/>
      <c r="Z148" s="15"/>
      <c r="AA148" s="15"/>
      <c r="AB148" s="15"/>
      <c r="AC148" s="49"/>
      <c r="AD148" s="48"/>
      <c r="AE148" s="48"/>
      <c r="AF148" s="48"/>
      <c r="AG148" s="15"/>
      <c r="AH148" s="15"/>
      <c r="AI148" s="15"/>
      <c r="AJ148" s="15"/>
    </row>
    <row r="149" spans="10:36" ht="15">
      <c r="J149" s="8" t="s">
        <v>3</v>
      </c>
      <c r="K149" s="77" t="s">
        <v>22</v>
      </c>
      <c r="L149" s="71">
        <f>($U$73-$C$3)/365</f>
        <v>3.8657534246575342</v>
      </c>
      <c r="M149" s="9">
        <f>U98</f>
        <v>1.8292707942499964</v>
      </c>
      <c r="N149" s="46" t="s">
        <v>70</v>
      </c>
      <c r="O149" s="47"/>
      <c r="P149" s="47"/>
      <c r="Q149" s="47"/>
      <c r="R149" s="47"/>
      <c r="S149" s="47"/>
      <c r="T149" s="7"/>
      <c r="V149" s="49"/>
      <c r="W149" s="49"/>
      <c r="X149" s="15"/>
      <c r="Y149" s="15"/>
      <c r="Z149" s="15"/>
      <c r="AA149" s="15"/>
      <c r="AB149" s="15"/>
      <c r="AC149" s="49"/>
      <c r="AD149" s="48"/>
      <c r="AE149" s="48"/>
      <c r="AF149" s="48"/>
      <c r="AG149" s="15"/>
      <c r="AH149" s="15"/>
      <c r="AI149" s="15"/>
      <c r="AJ149" s="15"/>
    </row>
    <row r="150" spans="10:36" ht="15">
      <c r="J150" s="8" t="s">
        <v>4</v>
      </c>
      <c r="K150" s="77" t="s">
        <v>22</v>
      </c>
      <c r="L150" s="10">
        <f>($W$73-$C$3)/365</f>
        <v>1.8712328767123287</v>
      </c>
      <c r="M150" s="9">
        <f>W98</f>
        <v>1.5606892877845533</v>
      </c>
      <c r="N150" s="46" t="s">
        <v>23</v>
      </c>
      <c r="O150" s="47"/>
      <c r="P150" s="47"/>
      <c r="Q150" s="47"/>
      <c r="R150" s="47"/>
      <c r="S150" s="47"/>
      <c r="T150" s="7"/>
      <c r="V150" s="49"/>
      <c r="W150" s="49"/>
      <c r="X150" s="15"/>
      <c r="Y150" s="15"/>
      <c r="Z150" s="15"/>
      <c r="AA150" s="15"/>
      <c r="AB150" s="15"/>
      <c r="AC150" s="21"/>
      <c r="AD150" s="15"/>
      <c r="AE150" s="15"/>
      <c r="AF150" s="15"/>
      <c r="AG150" s="15"/>
      <c r="AH150" s="15"/>
      <c r="AI150" s="15"/>
      <c r="AJ150" s="15"/>
    </row>
    <row r="151" spans="10:36" ht="15">
      <c r="J151" s="8" t="s">
        <v>5</v>
      </c>
      <c r="K151" s="182" t="s">
        <v>22</v>
      </c>
      <c r="L151" s="45">
        <f>($X$73-$C$3)/365</f>
        <v>0.9561643835616438</v>
      </c>
      <c r="M151" s="12">
        <f>X98</f>
        <v>2.264312509018385</v>
      </c>
      <c r="N151" s="46" t="s">
        <v>60</v>
      </c>
      <c r="O151" s="47"/>
      <c r="P151" s="47"/>
      <c r="Q151" s="47"/>
      <c r="R151" s="47"/>
      <c r="S151" s="47"/>
      <c r="T151" s="7"/>
      <c r="V151" s="49"/>
      <c r="W151" s="49"/>
      <c r="X151" s="15"/>
      <c r="Y151" s="15"/>
      <c r="Z151" s="15"/>
      <c r="AA151" s="15"/>
      <c r="AB151" s="15"/>
      <c r="AC151" s="21"/>
      <c r="AD151" s="15"/>
      <c r="AE151" s="15"/>
      <c r="AF151" s="15"/>
      <c r="AG151" s="15"/>
      <c r="AH151" s="15"/>
      <c r="AI151" s="15"/>
      <c r="AJ151" s="15"/>
    </row>
    <row r="152" spans="10:36" ht="15">
      <c r="J152" s="8" t="s">
        <v>6</v>
      </c>
      <c r="K152" s="78" t="s">
        <v>24</v>
      </c>
      <c r="L152" s="10">
        <v>3</v>
      </c>
      <c r="M152" s="9">
        <f>Y103</f>
        <v>1.9342293259500418</v>
      </c>
      <c r="N152" s="46" t="s">
        <v>66</v>
      </c>
      <c r="O152" s="47"/>
      <c r="P152" s="47"/>
      <c r="Q152" s="47"/>
      <c r="R152" s="47"/>
      <c r="S152" s="47"/>
      <c r="T152" s="7"/>
      <c r="V152" s="49"/>
      <c r="W152" s="49"/>
      <c r="X152" s="34"/>
      <c r="Y152" s="34"/>
      <c r="Z152" s="18"/>
      <c r="AA152" s="19"/>
      <c r="AB152" s="20"/>
      <c r="AC152" s="20"/>
      <c r="AD152" s="17"/>
      <c r="AE152" s="17"/>
      <c r="AF152" s="17"/>
      <c r="AG152" s="15"/>
      <c r="AH152" s="15"/>
      <c r="AI152" s="15"/>
      <c r="AJ152" s="15"/>
    </row>
    <row r="153" spans="10:36" ht="15">
      <c r="J153" s="8" t="s">
        <v>7</v>
      </c>
      <c r="K153" s="77" t="s">
        <v>24</v>
      </c>
      <c r="L153" s="10">
        <v>3</v>
      </c>
      <c r="M153" s="9">
        <f>AA103</f>
        <v>2.0588663820401196</v>
      </c>
      <c r="N153" s="47" t="s">
        <v>67</v>
      </c>
      <c r="O153" s="47"/>
      <c r="P153" s="47"/>
      <c r="Q153" s="47"/>
      <c r="R153" s="47"/>
      <c r="S153" s="47"/>
      <c r="T153" s="7"/>
      <c r="V153" s="49"/>
      <c r="W153" s="49"/>
      <c r="X153" s="15"/>
      <c r="Y153" s="15"/>
      <c r="Z153" s="15"/>
      <c r="AA153" s="15"/>
      <c r="AB153" s="15"/>
      <c r="AC153" s="21"/>
      <c r="AD153" s="15"/>
      <c r="AE153" s="15"/>
      <c r="AF153" s="15"/>
      <c r="AG153" s="15"/>
      <c r="AH153" s="15"/>
      <c r="AI153" s="15"/>
      <c r="AJ153" s="15"/>
    </row>
    <row r="154" spans="10:36" ht="15">
      <c r="J154" s="11" t="s">
        <v>25</v>
      </c>
      <c r="K154" s="77" t="s">
        <v>27</v>
      </c>
      <c r="L154" s="53">
        <v>3</v>
      </c>
      <c r="M154" s="9">
        <f>AO103</f>
        <v>1.4164519577353551</v>
      </c>
      <c r="N154" s="6" t="s">
        <v>71</v>
      </c>
      <c r="O154" s="6"/>
      <c r="P154" s="6"/>
      <c r="Q154" s="6"/>
      <c r="R154" s="6"/>
      <c r="S154" s="6"/>
      <c r="T154" s="33"/>
      <c r="V154" s="49"/>
      <c r="W154" s="49"/>
      <c r="X154" s="29"/>
      <c r="Y154" s="15"/>
      <c r="Z154" s="27"/>
      <c r="AA154" s="27"/>
      <c r="AB154" s="23"/>
      <c r="AC154" s="28"/>
      <c r="AD154" s="24"/>
      <c r="AE154" s="24"/>
      <c r="AF154" s="24"/>
      <c r="AG154" s="15"/>
      <c r="AH154" s="15"/>
      <c r="AI154" s="15"/>
      <c r="AJ154" s="15"/>
    </row>
    <row r="155" spans="10:36" ht="15">
      <c r="J155" s="52" t="s">
        <v>26</v>
      </c>
      <c r="K155" s="79" t="s">
        <v>22</v>
      </c>
      <c r="L155" s="53">
        <v>3</v>
      </c>
      <c r="M155" s="9">
        <f>AR103</f>
        <v>1.639860917838007</v>
      </c>
      <c r="N155" s="54" t="s">
        <v>68</v>
      </c>
      <c r="O155" s="25"/>
      <c r="P155" s="25"/>
      <c r="Q155" s="25"/>
      <c r="R155" s="25"/>
      <c r="S155" s="25"/>
      <c r="T155" s="26"/>
      <c r="V155" s="15"/>
      <c r="W155" s="15"/>
      <c r="X155" s="29"/>
      <c r="Y155" s="15"/>
      <c r="Z155" s="27"/>
      <c r="AA155" s="29"/>
      <c r="AB155" s="23"/>
      <c r="AC155" s="29"/>
      <c r="AD155" s="24"/>
      <c r="AE155" s="24"/>
      <c r="AF155" s="24"/>
      <c r="AG155" s="15"/>
      <c r="AH155" s="15"/>
      <c r="AI155" s="15"/>
      <c r="AJ155" s="15"/>
    </row>
    <row r="156" spans="22:36" ht="15">
      <c r="V156" s="15"/>
      <c r="W156" s="15"/>
      <c r="X156" s="29"/>
      <c r="Y156" s="15"/>
      <c r="Z156" s="29"/>
      <c r="AA156" s="29"/>
      <c r="AB156" s="23"/>
      <c r="AC156" s="28"/>
      <c r="AD156" s="24"/>
      <c r="AE156" s="24"/>
      <c r="AF156" s="24"/>
      <c r="AG156" s="15"/>
      <c r="AH156" s="15"/>
      <c r="AI156" s="15"/>
      <c r="AJ156" s="15"/>
    </row>
    <row r="157" spans="10:36" ht="15">
      <c r="J157" s="49"/>
      <c r="K157" s="49"/>
      <c r="L157" s="49"/>
      <c r="M157" s="49"/>
      <c r="N157" s="49"/>
      <c r="W157" s="15"/>
      <c r="X157" s="29"/>
      <c r="Y157" s="15"/>
      <c r="Z157" s="27"/>
      <c r="AA157" s="29"/>
      <c r="AB157" s="23"/>
      <c r="AC157" s="29"/>
      <c r="AD157" s="24"/>
      <c r="AE157" s="24"/>
      <c r="AF157" s="24"/>
      <c r="AG157" s="15"/>
      <c r="AH157" s="15"/>
      <c r="AI157" s="15"/>
      <c r="AJ157" s="15"/>
    </row>
    <row r="158" spans="23:36" ht="15">
      <c r="W158" s="15"/>
      <c r="X158" s="29"/>
      <c r="Y158" s="15"/>
      <c r="Z158" s="27"/>
      <c r="AA158" s="27"/>
      <c r="AB158" s="23"/>
      <c r="AC158" s="28"/>
      <c r="AD158" s="24"/>
      <c r="AE158" s="24"/>
      <c r="AF158" s="24"/>
      <c r="AG158" s="15"/>
      <c r="AH158" s="15"/>
      <c r="AI158" s="15"/>
      <c r="AJ158" s="15"/>
    </row>
    <row r="159" spans="23:36" ht="15">
      <c r="W159" s="15"/>
      <c r="X159" s="29"/>
      <c r="Y159" s="15"/>
      <c r="Z159" s="27"/>
      <c r="AA159" s="29"/>
      <c r="AB159" s="23"/>
      <c r="AC159" s="29"/>
      <c r="AD159" s="24"/>
      <c r="AE159" s="24"/>
      <c r="AF159" s="24"/>
      <c r="AG159" s="15"/>
      <c r="AH159" s="15"/>
      <c r="AI159" s="15"/>
      <c r="AJ159" s="15"/>
    </row>
    <row r="160" spans="23:36" ht="15">
      <c r="W160" s="15"/>
      <c r="X160" s="29"/>
      <c r="Y160" s="15"/>
      <c r="Z160" s="27"/>
      <c r="AA160" s="27"/>
      <c r="AB160" s="23"/>
      <c r="AC160" s="28"/>
      <c r="AD160" s="24"/>
      <c r="AE160" s="24"/>
      <c r="AF160" s="24"/>
      <c r="AG160" s="15"/>
      <c r="AH160" s="15"/>
      <c r="AI160" s="15"/>
      <c r="AJ160" s="15"/>
    </row>
    <row r="161" spans="23:36" ht="15">
      <c r="W161" s="15"/>
      <c r="X161" s="29"/>
      <c r="Y161" s="15"/>
      <c r="Z161" s="27"/>
      <c r="AA161" s="29"/>
      <c r="AB161" s="23"/>
      <c r="AC161" s="28"/>
      <c r="AD161" s="24"/>
      <c r="AE161" s="24"/>
      <c r="AF161" s="24"/>
      <c r="AG161" s="15"/>
      <c r="AH161" s="15"/>
      <c r="AI161" s="15"/>
      <c r="AJ161" s="15"/>
    </row>
    <row r="162" spans="23:36" ht="15">
      <c r="W162" s="15"/>
      <c r="X162" s="29"/>
      <c r="Y162" s="15"/>
      <c r="Z162" s="27"/>
      <c r="AA162" s="29"/>
      <c r="AB162" s="23"/>
      <c r="AC162" s="28"/>
      <c r="AD162" s="24"/>
      <c r="AE162" s="24"/>
      <c r="AF162" s="44"/>
      <c r="AG162" s="15"/>
      <c r="AH162" s="15"/>
      <c r="AI162" s="15"/>
      <c r="AJ162" s="15"/>
    </row>
    <row r="163" spans="23:36" ht="15">
      <c r="W163" s="15"/>
      <c r="X163" s="29"/>
      <c r="Y163" s="49"/>
      <c r="Z163" s="27"/>
      <c r="AA163" s="29"/>
      <c r="AB163" s="23"/>
      <c r="AC163" s="28"/>
      <c r="AD163" s="24"/>
      <c r="AE163" s="24"/>
      <c r="AF163" s="44"/>
      <c r="AG163" s="15"/>
      <c r="AH163" s="15"/>
      <c r="AI163" s="15"/>
      <c r="AJ163" s="15"/>
    </row>
    <row r="164" spans="23:36" ht="15">
      <c r="W164" s="15"/>
      <c r="X164" s="29"/>
      <c r="Y164" s="15"/>
      <c r="Z164" s="27"/>
      <c r="AA164" s="29"/>
      <c r="AB164" s="23"/>
      <c r="AC164" s="28"/>
      <c r="AD164" s="24"/>
      <c r="AE164" s="24"/>
      <c r="AF164" s="24"/>
      <c r="AG164" s="15"/>
      <c r="AH164" s="15"/>
      <c r="AI164" s="15"/>
      <c r="AJ164" s="15"/>
    </row>
    <row r="165" spans="23:36" ht="15">
      <c r="W165" s="15"/>
      <c r="X165" s="29"/>
      <c r="Y165" s="15"/>
      <c r="Z165" s="27"/>
      <c r="AA165" s="29"/>
      <c r="AB165" s="23"/>
      <c r="AC165" s="29"/>
      <c r="AD165" s="24"/>
      <c r="AE165" s="24"/>
      <c r="AF165" s="24"/>
      <c r="AG165" s="15"/>
      <c r="AH165" s="15"/>
      <c r="AI165" s="15"/>
      <c r="AJ165" s="15"/>
    </row>
    <row r="166" spans="23:36" ht="15">
      <c r="W166" s="15"/>
      <c r="X166" s="29"/>
      <c r="Y166" s="15"/>
      <c r="Z166" s="27"/>
      <c r="AA166" s="29"/>
      <c r="AB166" s="23"/>
      <c r="AC166" s="28"/>
      <c r="AD166" s="24"/>
      <c r="AE166" s="24"/>
      <c r="AF166" s="24"/>
      <c r="AG166" s="15"/>
      <c r="AH166" s="15"/>
      <c r="AI166" s="15"/>
      <c r="AJ166" s="15"/>
    </row>
    <row r="167" spans="23:36" ht="15">
      <c r="W167" s="15"/>
      <c r="X167" s="15"/>
      <c r="Y167" s="15"/>
      <c r="Z167" s="27"/>
      <c r="AA167" s="29"/>
      <c r="AB167" s="23"/>
      <c r="AC167" s="28"/>
      <c r="AD167" s="24"/>
      <c r="AE167" s="24"/>
      <c r="AF167" s="24"/>
      <c r="AG167" s="15"/>
      <c r="AH167" s="15"/>
      <c r="AI167" s="15"/>
      <c r="AJ167" s="15"/>
    </row>
    <row r="168" spans="23:36" ht="15">
      <c r="W168" s="15"/>
      <c r="X168" s="15"/>
      <c r="Y168" s="15"/>
      <c r="Z168" s="27"/>
      <c r="AA168" s="29"/>
      <c r="AB168" s="23"/>
      <c r="AC168" s="28"/>
      <c r="AD168" s="24"/>
      <c r="AE168" s="24"/>
      <c r="AF168" s="24"/>
      <c r="AG168" s="15"/>
      <c r="AH168" s="15"/>
      <c r="AI168" s="15"/>
      <c r="AJ168" s="15"/>
    </row>
    <row r="169" spans="10:36" ht="15">
      <c r="J169" s="49"/>
      <c r="K169" s="27"/>
      <c r="L169" s="27"/>
      <c r="M169" s="63"/>
      <c r="N169" s="64"/>
      <c r="O169" s="49"/>
      <c r="P169" s="49"/>
      <c r="Q169" s="49"/>
      <c r="R169" s="49"/>
      <c r="S169" s="49"/>
      <c r="T169" s="49"/>
      <c r="U169" s="49"/>
      <c r="W169" s="15"/>
      <c r="X169" s="15"/>
      <c r="Y169" s="67"/>
      <c r="Z169" s="23"/>
      <c r="AA169" s="23"/>
      <c r="AB169" s="23"/>
      <c r="AC169" s="28"/>
      <c r="AD169" s="24"/>
      <c r="AE169" s="24"/>
      <c r="AF169" s="24"/>
      <c r="AG169" s="15"/>
      <c r="AH169" s="15"/>
      <c r="AI169" s="15"/>
      <c r="AJ169" s="15"/>
    </row>
    <row r="170" spans="23:36" ht="15"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23:34" ht="15">
      <c r="W171" s="15"/>
      <c r="X171" s="187"/>
      <c r="Y171" s="188"/>
      <c r="Z171" s="15"/>
      <c r="AA171" s="15"/>
      <c r="AB171" s="15"/>
      <c r="AC171" s="15"/>
      <c r="AD171" s="15"/>
      <c r="AE171" s="15"/>
      <c r="AF171" s="15"/>
      <c r="AG171" s="15"/>
      <c r="AH171" s="15"/>
    </row>
    <row r="172" spans="23:34" ht="15">
      <c r="W172" s="15"/>
      <c r="X172" s="189"/>
      <c r="Y172" s="80"/>
      <c r="Z172" s="173"/>
      <c r="AA172" s="173"/>
      <c r="AB172" s="49"/>
      <c r="AC172" s="49"/>
      <c r="AD172" s="49"/>
      <c r="AE172" s="49"/>
      <c r="AF172" s="15"/>
      <c r="AG172" s="15"/>
      <c r="AH172" s="15"/>
    </row>
    <row r="173" spans="23:34" ht="15">
      <c r="W173" s="15"/>
      <c r="X173" s="189"/>
      <c r="Y173" s="80"/>
      <c r="Z173" s="173"/>
      <c r="AA173" s="173"/>
      <c r="AB173" s="49"/>
      <c r="AC173" s="49"/>
      <c r="AD173" s="49"/>
      <c r="AE173" s="49"/>
      <c r="AF173" s="15"/>
      <c r="AG173" s="15"/>
      <c r="AH173" s="15"/>
    </row>
    <row r="174" spans="23:34" ht="15">
      <c r="W174" s="15"/>
      <c r="X174" s="189"/>
      <c r="Y174" s="80"/>
      <c r="Z174" s="173"/>
      <c r="AA174" s="173"/>
      <c r="AB174" s="49"/>
      <c r="AC174" s="49"/>
      <c r="AD174" s="49"/>
      <c r="AE174" s="49"/>
      <c r="AF174" s="15"/>
      <c r="AG174" s="15"/>
      <c r="AH174" s="15"/>
    </row>
    <row r="175" spans="23:34" ht="15">
      <c r="W175" s="15"/>
      <c r="X175" s="189"/>
      <c r="Y175" s="80"/>
      <c r="Z175" s="173"/>
      <c r="AA175" s="173"/>
      <c r="AB175" s="49"/>
      <c r="AC175" s="49"/>
      <c r="AD175" s="49"/>
      <c r="AE175" s="49"/>
      <c r="AF175" s="15"/>
      <c r="AG175" s="15"/>
      <c r="AH175" s="15"/>
    </row>
    <row r="176" spans="23:34" ht="15">
      <c r="W176" s="15"/>
      <c r="X176" s="189"/>
      <c r="Y176" s="80"/>
      <c r="Z176" s="173"/>
      <c r="AA176" s="173"/>
      <c r="AB176" s="49"/>
      <c r="AC176" s="49"/>
      <c r="AD176" s="49"/>
      <c r="AE176" s="49"/>
      <c r="AF176" s="15"/>
      <c r="AG176" s="15"/>
      <c r="AH176" s="15"/>
    </row>
    <row r="177" spans="23:34" ht="15">
      <c r="W177" s="15"/>
      <c r="X177" s="189"/>
      <c r="Y177" s="80"/>
      <c r="Z177" s="173"/>
      <c r="AA177" s="173"/>
      <c r="AB177" s="49"/>
      <c r="AC177" s="49"/>
      <c r="AD177" s="49"/>
      <c r="AE177" s="49"/>
      <c r="AF177" s="15"/>
      <c r="AG177" s="15"/>
      <c r="AH177" s="15"/>
    </row>
    <row r="178" spans="23:34" ht="15">
      <c r="W178" s="15"/>
      <c r="X178" s="189"/>
      <c r="Y178" s="80"/>
      <c r="Z178" s="173"/>
      <c r="AA178" s="173"/>
      <c r="AB178" s="49"/>
      <c r="AC178" s="49"/>
      <c r="AD178" s="49"/>
      <c r="AE178" s="49"/>
      <c r="AF178" s="15"/>
      <c r="AG178" s="15"/>
      <c r="AH178" s="15"/>
    </row>
    <row r="179" spans="23:34" ht="15">
      <c r="W179" s="15"/>
      <c r="X179" s="189"/>
      <c r="Y179" s="190"/>
      <c r="Z179" s="173"/>
      <c r="AA179" s="173"/>
      <c r="AB179" s="49"/>
      <c r="AC179" s="49"/>
      <c r="AD179" s="49"/>
      <c r="AE179" s="49"/>
      <c r="AF179" s="15"/>
      <c r="AG179" s="15"/>
      <c r="AH179" s="15"/>
    </row>
    <row r="180" spans="23:34" ht="15">
      <c r="W180" s="15"/>
      <c r="X180" s="189"/>
      <c r="Y180" s="80"/>
      <c r="Z180" s="191"/>
      <c r="AA180" s="191"/>
      <c r="AB180" s="192"/>
      <c r="AC180" s="192"/>
      <c r="AD180" s="192"/>
      <c r="AE180" s="192"/>
      <c r="AF180" s="192"/>
      <c r="AG180" s="15"/>
      <c r="AH180" s="15"/>
    </row>
    <row r="181" spans="23:34" ht="15">
      <c r="W181" s="15"/>
      <c r="X181" s="189"/>
      <c r="Y181" s="80"/>
      <c r="Z181" s="173"/>
      <c r="AA181" s="173"/>
      <c r="AB181" s="49"/>
      <c r="AC181" s="49"/>
      <c r="AD181" s="49"/>
      <c r="AE181" s="49"/>
      <c r="AF181" s="15"/>
      <c r="AG181" s="15"/>
      <c r="AH181" s="15"/>
    </row>
    <row r="182" spans="23:34" ht="15">
      <c r="W182" s="15"/>
      <c r="X182" s="189"/>
      <c r="Y182" s="80"/>
      <c r="Z182" s="173"/>
      <c r="AA182" s="173"/>
      <c r="AB182" s="49"/>
      <c r="AC182" s="49"/>
      <c r="AD182" s="49"/>
      <c r="AE182" s="49"/>
      <c r="AF182" s="15"/>
      <c r="AG182" s="15"/>
      <c r="AH182" s="15"/>
    </row>
    <row r="183" spans="23:34" ht="15">
      <c r="W183" s="15"/>
      <c r="X183" s="189"/>
      <c r="Y183" s="80"/>
      <c r="Z183" s="173"/>
      <c r="AA183" s="173"/>
      <c r="AB183" s="15"/>
      <c r="AC183" s="15"/>
      <c r="AD183" s="15"/>
      <c r="AE183" s="15"/>
      <c r="AF183" s="15"/>
      <c r="AG183" s="15"/>
      <c r="AH183" s="15"/>
    </row>
    <row r="184" spans="23:34" ht="15"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</row>
    <row r="185" spans="23:34" ht="15"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</row>
  </sheetData>
  <sheetProtection/>
  <mergeCells count="11">
    <mergeCell ref="B62:H62"/>
    <mergeCell ref="B65:H65"/>
    <mergeCell ref="K71:AS71"/>
    <mergeCell ref="B34:H34"/>
    <mergeCell ref="B5:H5"/>
    <mergeCell ref="K5:AS5"/>
    <mergeCell ref="B7:H7"/>
    <mergeCell ref="K7:AS7"/>
    <mergeCell ref="B35:H35"/>
    <mergeCell ref="K34:AS34"/>
    <mergeCell ref="K35:AS35"/>
  </mergeCells>
  <printOptions/>
  <pageMargins left="0.2362204724409449" right="0.1968503937007874" top="0.2755905511811024" bottom="0.1968503937007874" header="0.31496062992125984" footer="0.1968503937007874"/>
  <pageSetup fitToHeight="2" fitToWidth="1" horizontalDpi="600" verticalDpi="600" orientation="portrait" paperSize="8" scale="33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2012-12-17T23:51:45Z</dcterms:created>
  <dcterms:modified xsi:type="dcterms:W3CDTF">2012-12-18T21:58:14Z</dcterms:modified>
  <cp:category/>
  <cp:version/>
  <cp:contentType/>
  <cp:contentStatus/>
</cp:coreProperties>
</file>