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65" yWindow="-180" windowWidth="9435" windowHeight="12030"/>
  </bookViews>
  <sheets>
    <sheet name="June 2014" sheetId="2" r:id="rId1"/>
  </sheets>
  <definedNames>
    <definedName name="_xlnm.Print_Area" localSheetId="0">'June 2014'!$A$8:$AX$106</definedName>
  </definedNames>
  <calcPr calcId="145621"/>
</workbook>
</file>

<file path=xl/calcChain.xml><?xml version="1.0" encoding="utf-8"?>
<calcChain xmlns="http://schemas.openxmlformats.org/spreadsheetml/2006/main">
  <c r="AJ95" i="2" l="1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73" i="2"/>
  <c r="AJ72" i="2"/>
  <c r="BD73" i="2"/>
  <c r="BD72" i="2"/>
  <c r="BC73" i="2"/>
  <c r="BC72" i="2"/>
  <c r="BD59" i="2"/>
  <c r="BD58" i="2"/>
  <c r="BD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D44" i="2"/>
  <c r="BD43" i="2"/>
  <c r="BD42" i="2"/>
  <c r="BD41" i="2"/>
  <c r="BD40" i="2"/>
  <c r="BD39" i="2"/>
  <c r="BD38" i="2"/>
  <c r="BD37" i="2"/>
  <c r="BD36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L31" i="2"/>
  <c r="D38" i="2" l="1"/>
  <c r="L13" i="2"/>
  <c r="AZ49" i="2" l="1"/>
  <c r="BE42" i="2"/>
  <c r="BA42" i="2"/>
  <c r="AC41" i="2"/>
  <c r="M46" i="2"/>
  <c r="M55" i="2"/>
  <c r="M54" i="2"/>
  <c r="A59" i="2"/>
  <c r="L59" i="2"/>
  <c r="L30" i="2"/>
  <c r="I44" i="2"/>
  <c r="I58" i="2"/>
  <c r="I39" i="2"/>
  <c r="AL98" i="2" l="1"/>
  <c r="AK38" i="2"/>
  <c r="AI38" i="2"/>
  <c r="W40" i="2"/>
  <c r="W38" i="2"/>
  <c r="H38" i="2"/>
  <c r="H39" i="2"/>
  <c r="BD75" i="2" s="1"/>
  <c r="H40" i="2"/>
  <c r="H41" i="2"/>
  <c r="H42" i="2"/>
  <c r="H43" i="2"/>
  <c r="H44" i="2"/>
  <c r="BD80" i="2" s="1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BD94" i="2" s="1"/>
  <c r="H59" i="2"/>
  <c r="H60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36" i="2"/>
  <c r="G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96" i="2" s="1"/>
  <c r="AE39" i="2"/>
  <c r="AE38" i="2"/>
  <c r="AF72" i="2"/>
  <c r="AF73" i="2"/>
  <c r="AF36" i="2"/>
  <c r="AF37" i="2"/>
  <c r="H63" i="2" l="1"/>
  <c r="G63" i="2"/>
  <c r="AE74" i="2"/>
  <c r="AE75" i="2"/>
  <c r="AK74" i="2"/>
  <c r="BH73" i="2"/>
  <c r="BH72" i="2"/>
  <c r="BG72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96" i="2" s="1"/>
  <c r="BH38" i="2"/>
  <c r="BH37" i="2"/>
  <c r="BH36" i="2"/>
  <c r="BG38" i="2"/>
  <c r="BG37" i="2"/>
  <c r="BG36" i="2"/>
  <c r="E40" i="2"/>
  <c r="AR38" i="2" l="1"/>
  <c r="AR74" i="2" s="1"/>
  <c r="L94" i="2"/>
  <c r="L58" i="2"/>
  <c r="A58" i="2"/>
  <c r="L53" i="2"/>
  <c r="L18" i="2"/>
  <c r="AI72" i="2" l="1"/>
  <c r="AK72" i="2"/>
  <c r="AI73" i="2"/>
  <c r="AK73" i="2"/>
  <c r="M40" i="2"/>
  <c r="N40" i="2"/>
  <c r="O40" i="2"/>
  <c r="P40" i="2"/>
  <c r="Q40" i="2"/>
  <c r="R40" i="2"/>
  <c r="S40" i="2"/>
  <c r="T40" i="2"/>
  <c r="U40" i="2"/>
  <c r="V40" i="2"/>
  <c r="V76" i="2" s="1"/>
  <c r="X40" i="2"/>
  <c r="X76" i="2" s="1"/>
  <c r="Y40" i="2"/>
  <c r="Z40" i="2"/>
  <c r="AA40" i="2"/>
  <c r="AB40" i="2"/>
  <c r="AC40" i="2"/>
  <c r="AD40" i="2"/>
  <c r="AE40" i="2"/>
  <c r="AE76" i="2" s="1"/>
  <c r="AG40" i="2"/>
  <c r="AH40" i="2"/>
  <c r="AI40" i="2"/>
  <c r="AK40" i="2"/>
  <c r="AK76" i="2" s="1"/>
  <c r="AL40" i="2"/>
  <c r="AM40" i="2"/>
  <c r="AN40" i="2"/>
  <c r="AO40" i="2"/>
  <c r="AP40" i="2"/>
  <c r="AQ40" i="2"/>
  <c r="AR40" i="2"/>
  <c r="AR76" i="2" s="1"/>
  <c r="AS40" i="2"/>
  <c r="AT40" i="2"/>
  <c r="AU40" i="2"/>
  <c r="AV40" i="2"/>
  <c r="AW40" i="2"/>
  <c r="AX40" i="2"/>
  <c r="AY40" i="2"/>
  <c r="AZ40" i="2"/>
  <c r="BA40" i="2"/>
  <c r="BB40" i="2"/>
  <c r="BE40" i="2"/>
  <c r="BF40" i="2"/>
  <c r="BG40" i="2"/>
  <c r="M41" i="2"/>
  <c r="N41" i="2"/>
  <c r="O41" i="2"/>
  <c r="P41" i="2"/>
  <c r="Q41" i="2"/>
  <c r="R41" i="2"/>
  <c r="S41" i="2"/>
  <c r="T41" i="2"/>
  <c r="U41" i="2"/>
  <c r="V41" i="2"/>
  <c r="V77" i="2" s="1"/>
  <c r="W41" i="2"/>
  <c r="X41" i="2"/>
  <c r="X77" i="2" s="1"/>
  <c r="Y41" i="2"/>
  <c r="Z41" i="2"/>
  <c r="AA41" i="2"/>
  <c r="AB41" i="2"/>
  <c r="AD41" i="2"/>
  <c r="AE41" i="2"/>
  <c r="AE77" i="2" s="1"/>
  <c r="AG41" i="2"/>
  <c r="AH41" i="2"/>
  <c r="AI41" i="2"/>
  <c r="AK41" i="2"/>
  <c r="AK77" i="2" s="1"/>
  <c r="AL41" i="2"/>
  <c r="AM41" i="2"/>
  <c r="AN41" i="2"/>
  <c r="AO41" i="2"/>
  <c r="AP41" i="2"/>
  <c r="AQ41" i="2"/>
  <c r="AR41" i="2"/>
  <c r="AR77" i="2" s="1"/>
  <c r="AS41" i="2"/>
  <c r="AT41" i="2"/>
  <c r="AU41" i="2"/>
  <c r="AV41" i="2"/>
  <c r="AW41" i="2"/>
  <c r="AX41" i="2"/>
  <c r="AY41" i="2"/>
  <c r="AZ41" i="2"/>
  <c r="BA41" i="2"/>
  <c r="BB41" i="2"/>
  <c r="BE41" i="2"/>
  <c r="BF41" i="2"/>
  <c r="BG41" i="2"/>
  <c r="M42" i="2"/>
  <c r="N42" i="2"/>
  <c r="O42" i="2"/>
  <c r="P42" i="2"/>
  <c r="Q42" i="2"/>
  <c r="R42" i="2"/>
  <c r="S42" i="2"/>
  <c r="T42" i="2"/>
  <c r="U42" i="2"/>
  <c r="V42" i="2"/>
  <c r="V78" i="2" s="1"/>
  <c r="W42" i="2"/>
  <c r="X42" i="2"/>
  <c r="X78" i="2" s="1"/>
  <c r="Y42" i="2"/>
  <c r="Z42" i="2"/>
  <c r="AA42" i="2"/>
  <c r="AB42" i="2"/>
  <c r="AC42" i="2"/>
  <c r="AD42" i="2"/>
  <c r="AE42" i="2"/>
  <c r="AE78" i="2" s="1"/>
  <c r="AG42" i="2"/>
  <c r="AH42" i="2"/>
  <c r="AI42" i="2"/>
  <c r="AK42" i="2"/>
  <c r="AK78" i="2" s="1"/>
  <c r="AL42" i="2"/>
  <c r="AM42" i="2"/>
  <c r="AN42" i="2"/>
  <c r="AO42" i="2"/>
  <c r="AP42" i="2"/>
  <c r="AQ42" i="2"/>
  <c r="AR42" i="2"/>
  <c r="AR78" i="2" s="1"/>
  <c r="AS42" i="2"/>
  <c r="AT42" i="2"/>
  <c r="AU42" i="2"/>
  <c r="AV42" i="2"/>
  <c r="AW42" i="2"/>
  <c r="AX42" i="2"/>
  <c r="AY42" i="2"/>
  <c r="AZ42" i="2"/>
  <c r="BB42" i="2"/>
  <c r="BF42" i="2"/>
  <c r="BG42" i="2"/>
  <c r="M43" i="2"/>
  <c r="N43" i="2"/>
  <c r="O43" i="2"/>
  <c r="P43" i="2"/>
  <c r="Q43" i="2"/>
  <c r="R43" i="2"/>
  <c r="S43" i="2"/>
  <c r="T43" i="2"/>
  <c r="U43" i="2"/>
  <c r="V43" i="2"/>
  <c r="V79" i="2" s="1"/>
  <c r="W43" i="2"/>
  <c r="X43" i="2"/>
  <c r="X79" i="2" s="1"/>
  <c r="Y43" i="2"/>
  <c r="Z43" i="2"/>
  <c r="AA43" i="2"/>
  <c r="AB43" i="2"/>
  <c r="AC43" i="2"/>
  <c r="AD43" i="2"/>
  <c r="AE43" i="2"/>
  <c r="AE79" i="2" s="1"/>
  <c r="AG43" i="2"/>
  <c r="AH43" i="2"/>
  <c r="AI43" i="2"/>
  <c r="AK43" i="2"/>
  <c r="AK79" i="2" s="1"/>
  <c r="AL43" i="2"/>
  <c r="AM43" i="2"/>
  <c r="AN43" i="2"/>
  <c r="AO43" i="2"/>
  <c r="AP43" i="2"/>
  <c r="AQ43" i="2"/>
  <c r="AR43" i="2"/>
  <c r="AR79" i="2" s="1"/>
  <c r="AS43" i="2"/>
  <c r="AT43" i="2"/>
  <c r="AU43" i="2"/>
  <c r="AV43" i="2"/>
  <c r="AW43" i="2"/>
  <c r="AX43" i="2"/>
  <c r="AY43" i="2"/>
  <c r="AZ43" i="2"/>
  <c r="BA43" i="2"/>
  <c r="BB43" i="2"/>
  <c r="BE43" i="2"/>
  <c r="BF43" i="2"/>
  <c r="BG43" i="2"/>
  <c r="M44" i="2"/>
  <c r="N44" i="2"/>
  <c r="O44" i="2"/>
  <c r="P44" i="2"/>
  <c r="Q44" i="2"/>
  <c r="R44" i="2"/>
  <c r="S44" i="2"/>
  <c r="T44" i="2"/>
  <c r="U44" i="2"/>
  <c r="V44" i="2"/>
  <c r="V80" i="2" s="1"/>
  <c r="W44" i="2"/>
  <c r="X44" i="2"/>
  <c r="X80" i="2" s="1"/>
  <c r="Y44" i="2"/>
  <c r="Z44" i="2"/>
  <c r="AA44" i="2"/>
  <c r="AB44" i="2"/>
  <c r="AC44" i="2"/>
  <c r="AD44" i="2"/>
  <c r="AE44" i="2"/>
  <c r="AE80" i="2" s="1"/>
  <c r="AG44" i="2"/>
  <c r="AH44" i="2"/>
  <c r="AI44" i="2"/>
  <c r="AK44" i="2"/>
  <c r="AK80" i="2" s="1"/>
  <c r="AL44" i="2"/>
  <c r="AM44" i="2"/>
  <c r="AN44" i="2"/>
  <c r="AO44" i="2"/>
  <c r="AP44" i="2"/>
  <c r="AQ44" i="2"/>
  <c r="AR44" i="2"/>
  <c r="AR80" i="2" s="1"/>
  <c r="AS44" i="2"/>
  <c r="AT44" i="2"/>
  <c r="AU44" i="2"/>
  <c r="AV44" i="2"/>
  <c r="AW44" i="2"/>
  <c r="AX44" i="2"/>
  <c r="AY44" i="2"/>
  <c r="AZ44" i="2"/>
  <c r="BA44" i="2"/>
  <c r="BB44" i="2"/>
  <c r="BE44" i="2"/>
  <c r="BF44" i="2"/>
  <c r="BG44" i="2"/>
  <c r="M45" i="2"/>
  <c r="N45" i="2"/>
  <c r="O45" i="2"/>
  <c r="P45" i="2"/>
  <c r="Q45" i="2"/>
  <c r="R45" i="2"/>
  <c r="S45" i="2"/>
  <c r="T45" i="2"/>
  <c r="U45" i="2"/>
  <c r="V45" i="2"/>
  <c r="V81" i="2" s="1"/>
  <c r="W45" i="2"/>
  <c r="X45" i="2"/>
  <c r="X81" i="2" s="1"/>
  <c r="Y45" i="2"/>
  <c r="Z45" i="2"/>
  <c r="AA45" i="2"/>
  <c r="AB45" i="2"/>
  <c r="AC45" i="2"/>
  <c r="AD45" i="2"/>
  <c r="AE45" i="2"/>
  <c r="AE81" i="2" s="1"/>
  <c r="AG45" i="2"/>
  <c r="AH45" i="2"/>
  <c r="AI45" i="2"/>
  <c r="AK45" i="2"/>
  <c r="AK81" i="2" s="1"/>
  <c r="AL45" i="2"/>
  <c r="AM45" i="2"/>
  <c r="AN45" i="2"/>
  <c r="AO45" i="2"/>
  <c r="AP45" i="2"/>
  <c r="AQ45" i="2"/>
  <c r="AR45" i="2"/>
  <c r="AR81" i="2" s="1"/>
  <c r="AS45" i="2"/>
  <c r="AT45" i="2"/>
  <c r="AU45" i="2"/>
  <c r="AV45" i="2"/>
  <c r="AW45" i="2"/>
  <c r="AX45" i="2"/>
  <c r="AY45" i="2"/>
  <c r="AZ45" i="2"/>
  <c r="BA45" i="2"/>
  <c r="BB45" i="2"/>
  <c r="BE45" i="2"/>
  <c r="BF45" i="2"/>
  <c r="BG45" i="2"/>
  <c r="N46" i="2"/>
  <c r="O46" i="2"/>
  <c r="P46" i="2"/>
  <c r="Q46" i="2"/>
  <c r="R46" i="2"/>
  <c r="S46" i="2"/>
  <c r="T46" i="2"/>
  <c r="U46" i="2"/>
  <c r="V46" i="2"/>
  <c r="V82" i="2" s="1"/>
  <c r="W46" i="2"/>
  <c r="X46" i="2"/>
  <c r="X82" i="2" s="1"/>
  <c r="Y46" i="2"/>
  <c r="Z46" i="2"/>
  <c r="AA46" i="2"/>
  <c r="AB46" i="2"/>
  <c r="AC46" i="2"/>
  <c r="AD46" i="2"/>
  <c r="AE46" i="2"/>
  <c r="AE82" i="2" s="1"/>
  <c r="AG46" i="2"/>
  <c r="AH46" i="2"/>
  <c r="AI46" i="2"/>
  <c r="AK46" i="2"/>
  <c r="AK82" i="2" s="1"/>
  <c r="AL46" i="2"/>
  <c r="AM46" i="2"/>
  <c r="AN46" i="2"/>
  <c r="AO46" i="2"/>
  <c r="AP46" i="2"/>
  <c r="AQ46" i="2"/>
  <c r="AR46" i="2"/>
  <c r="AR82" i="2" s="1"/>
  <c r="AS46" i="2"/>
  <c r="AT46" i="2"/>
  <c r="AU46" i="2"/>
  <c r="AV46" i="2"/>
  <c r="AW46" i="2"/>
  <c r="AX46" i="2"/>
  <c r="AY46" i="2"/>
  <c r="AZ46" i="2"/>
  <c r="BA46" i="2"/>
  <c r="BB46" i="2"/>
  <c r="BE46" i="2"/>
  <c r="BF46" i="2"/>
  <c r="BG46" i="2"/>
  <c r="M47" i="2"/>
  <c r="N47" i="2"/>
  <c r="O47" i="2"/>
  <c r="P47" i="2"/>
  <c r="Q47" i="2"/>
  <c r="R47" i="2"/>
  <c r="S47" i="2"/>
  <c r="T47" i="2"/>
  <c r="U47" i="2"/>
  <c r="V47" i="2"/>
  <c r="V83" i="2" s="1"/>
  <c r="W47" i="2"/>
  <c r="X47" i="2"/>
  <c r="X83" i="2" s="1"/>
  <c r="Y47" i="2"/>
  <c r="Z47" i="2"/>
  <c r="AA47" i="2"/>
  <c r="AB47" i="2"/>
  <c r="AC47" i="2"/>
  <c r="AD47" i="2"/>
  <c r="AE47" i="2"/>
  <c r="AE83" i="2" s="1"/>
  <c r="AG47" i="2"/>
  <c r="AH47" i="2"/>
  <c r="AI47" i="2"/>
  <c r="AK47" i="2"/>
  <c r="AK83" i="2" s="1"/>
  <c r="AL47" i="2"/>
  <c r="AM47" i="2"/>
  <c r="AN47" i="2"/>
  <c r="AO47" i="2"/>
  <c r="AP47" i="2"/>
  <c r="AQ47" i="2"/>
  <c r="AR47" i="2"/>
  <c r="AR83" i="2" s="1"/>
  <c r="AS47" i="2"/>
  <c r="AT47" i="2"/>
  <c r="AU47" i="2"/>
  <c r="AV47" i="2"/>
  <c r="AW47" i="2"/>
  <c r="AX47" i="2"/>
  <c r="AY47" i="2"/>
  <c r="AZ47" i="2"/>
  <c r="BA47" i="2"/>
  <c r="BB47" i="2"/>
  <c r="BE47" i="2"/>
  <c r="BF47" i="2"/>
  <c r="BG47" i="2"/>
  <c r="M48" i="2"/>
  <c r="N48" i="2"/>
  <c r="O48" i="2"/>
  <c r="P48" i="2"/>
  <c r="Q48" i="2"/>
  <c r="R48" i="2"/>
  <c r="S48" i="2"/>
  <c r="T48" i="2"/>
  <c r="U48" i="2"/>
  <c r="V48" i="2"/>
  <c r="V84" i="2" s="1"/>
  <c r="W48" i="2"/>
  <c r="X48" i="2"/>
  <c r="X84" i="2" s="1"/>
  <c r="Y48" i="2"/>
  <c r="Z48" i="2"/>
  <c r="AA48" i="2"/>
  <c r="AB48" i="2"/>
  <c r="AC48" i="2"/>
  <c r="AD48" i="2"/>
  <c r="AE48" i="2"/>
  <c r="AE84" i="2" s="1"/>
  <c r="AG48" i="2"/>
  <c r="AH48" i="2"/>
  <c r="AI48" i="2"/>
  <c r="AK48" i="2"/>
  <c r="AK84" i="2" s="1"/>
  <c r="AL48" i="2"/>
  <c r="AM48" i="2"/>
  <c r="AN48" i="2"/>
  <c r="AO48" i="2"/>
  <c r="AP48" i="2"/>
  <c r="AQ48" i="2"/>
  <c r="AR48" i="2"/>
  <c r="AR84" i="2" s="1"/>
  <c r="AS48" i="2"/>
  <c r="AT48" i="2"/>
  <c r="AU48" i="2"/>
  <c r="AV48" i="2"/>
  <c r="AW48" i="2"/>
  <c r="AX48" i="2"/>
  <c r="AY48" i="2"/>
  <c r="AZ48" i="2"/>
  <c r="BA48" i="2"/>
  <c r="BB48" i="2"/>
  <c r="BE48" i="2"/>
  <c r="BF48" i="2"/>
  <c r="BG48" i="2"/>
  <c r="M49" i="2"/>
  <c r="N49" i="2"/>
  <c r="O49" i="2"/>
  <c r="P49" i="2"/>
  <c r="Q49" i="2"/>
  <c r="R49" i="2"/>
  <c r="S49" i="2"/>
  <c r="T49" i="2"/>
  <c r="U49" i="2"/>
  <c r="V49" i="2"/>
  <c r="V85" i="2" s="1"/>
  <c r="W49" i="2"/>
  <c r="X49" i="2"/>
  <c r="X85" i="2" s="1"/>
  <c r="Y49" i="2"/>
  <c r="Z49" i="2"/>
  <c r="AA49" i="2"/>
  <c r="AB49" i="2"/>
  <c r="AC49" i="2"/>
  <c r="AD49" i="2"/>
  <c r="AE49" i="2"/>
  <c r="AE85" i="2" s="1"/>
  <c r="AG49" i="2"/>
  <c r="AH49" i="2"/>
  <c r="AI49" i="2"/>
  <c r="AK49" i="2"/>
  <c r="AK85" i="2" s="1"/>
  <c r="AL49" i="2"/>
  <c r="AM49" i="2"/>
  <c r="AN49" i="2"/>
  <c r="AO49" i="2"/>
  <c r="AP49" i="2"/>
  <c r="AQ49" i="2"/>
  <c r="AR49" i="2"/>
  <c r="AR85" i="2" s="1"/>
  <c r="AS49" i="2"/>
  <c r="AT49" i="2"/>
  <c r="AU49" i="2"/>
  <c r="AV49" i="2"/>
  <c r="AW49" i="2"/>
  <c r="AX49" i="2"/>
  <c r="AY49" i="2"/>
  <c r="BA49" i="2"/>
  <c r="BB49" i="2"/>
  <c r="BE49" i="2"/>
  <c r="BF49" i="2"/>
  <c r="BG49" i="2"/>
  <c r="M50" i="2"/>
  <c r="N50" i="2"/>
  <c r="O50" i="2"/>
  <c r="P50" i="2"/>
  <c r="Q50" i="2"/>
  <c r="R50" i="2"/>
  <c r="S50" i="2"/>
  <c r="T50" i="2"/>
  <c r="U50" i="2"/>
  <c r="V50" i="2"/>
  <c r="V86" i="2" s="1"/>
  <c r="W50" i="2"/>
  <c r="X50" i="2"/>
  <c r="X86" i="2" s="1"/>
  <c r="Y50" i="2"/>
  <c r="Z50" i="2"/>
  <c r="AA50" i="2"/>
  <c r="AB50" i="2"/>
  <c r="AC50" i="2"/>
  <c r="AD50" i="2"/>
  <c r="AE50" i="2"/>
  <c r="AE86" i="2" s="1"/>
  <c r="AG50" i="2"/>
  <c r="AH50" i="2"/>
  <c r="AI50" i="2"/>
  <c r="AK50" i="2"/>
  <c r="AK86" i="2" s="1"/>
  <c r="AL50" i="2"/>
  <c r="AM50" i="2"/>
  <c r="AN50" i="2"/>
  <c r="AO50" i="2"/>
  <c r="AP50" i="2"/>
  <c r="AQ50" i="2"/>
  <c r="AR50" i="2"/>
  <c r="AR86" i="2" s="1"/>
  <c r="AS50" i="2"/>
  <c r="AT50" i="2"/>
  <c r="AU50" i="2"/>
  <c r="AV50" i="2"/>
  <c r="AW50" i="2"/>
  <c r="AX50" i="2"/>
  <c r="AY50" i="2"/>
  <c r="AZ50" i="2"/>
  <c r="BA50" i="2"/>
  <c r="BB50" i="2"/>
  <c r="BE50" i="2"/>
  <c r="BF50" i="2"/>
  <c r="BG50" i="2"/>
  <c r="M51" i="2"/>
  <c r="N51" i="2"/>
  <c r="O51" i="2"/>
  <c r="P51" i="2"/>
  <c r="Q51" i="2"/>
  <c r="R51" i="2"/>
  <c r="S51" i="2"/>
  <c r="T51" i="2"/>
  <c r="U51" i="2"/>
  <c r="V51" i="2"/>
  <c r="V87" i="2" s="1"/>
  <c r="W51" i="2"/>
  <c r="X51" i="2"/>
  <c r="X87" i="2" s="1"/>
  <c r="Y51" i="2"/>
  <c r="Z51" i="2"/>
  <c r="AA51" i="2"/>
  <c r="AB51" i="2"/>
  <c r="AC51" i="2"/>
  <c r="AD51" i="2"/>
  <c r="AE51" i="2"/>
  <c r="AE87" i="2" s="1"/>
  <c r="AG51" i="2"/>
  <c r="AH51" i="2"/>
  <c r="AI51" i="2"/>
  <c r="AK51" i="2"/>
  <c r="AK87" i="2" s="1"/>
  <c r="AL51" i="2"/>
  <c r="AM51" i="2"/>
  <c r="AN51" i="2"/>
  <c r="AO51" i="2"/>
  <c r="AP51" i="2"/>
  <c r="AQ51" i="2"/>
  <c r="AR51" i="2"/>
  <c r="AR87" i="2" s="1"/>
  <c r="AS51" i="2"/>
  <c r="AT51" i="2"/>
  <c r="AU51" i="2"/>
  <c r="AV51" i="2"/>
  <c r="AW51" i="2"/>
  <c r="AX51" i="2"/>
  <c r="AY51" i="2"/>
  <c r="AZ51" i="2"/>
  <c r="BA51" i="2"/>
  <c r="BB51" i="2"/>
  <c r="BE51" i="2"/>
  <c r="BF51" i="2"/>
  <c r="BG51" i="2"/>
  <c r="M52" i="2"/>
  <c r="N52" i="2"/>
  <c r="O52" i="2"/>
  <c r="P52" i="2"/>
  <c r="Q52" i="2"/>
  <c r="R52" i="2"/>
  <c r="S52" i="2"/>
  <c r="T52" i="2"/>
  <c r="U52" i="2"/>
  <c r="V52" i="2"/>
  <c r="V88" i="2" s="1"/>
  <c r="W52" i="2"/>
  <c r="X52" i="2"/>
  <c r="X88" i="2" s="1"/>
  <c r="Y52" i="2"/>
  <c r="Z52" i="2"/>
  <c r="AA52" i="2"/>
  <c r="AB52" i="2"/>
  <c r="AC52" i="2"/>
  <c r="AD52" i="2"/>
  <c r="AE52" i="2"/>
  <c r="AE88" i="2" s="1"/>
  <c r="AG52" i="2"/>
  <c r="AH52" i="2"/>
  <c r="AI52" i="2"/>
  <c r="AK52" i="2"/>
  <c r="AK88" i="2" s="1"/>
  <c r="AL52" i="2"/>
  <c r="AM52" i="2"/>
  <c r="AN52" i="2"/>
  <c r="AO52" i="2"/>
  <c r="AP52" i="2"/>
  <c r="AQ52" i="2"/>
  <c r="AR52" i="2"/>
  <c r="AR88" i="2" s="1"/>
  <c r="AS52" i="2"/>
  <c r="AT52" i="2"/>
  <c r="AU52" i="2"/>
  <c r="AV52" i="2"/>
  <c r="AW52" i="2"/>
  <c r="AX52" i="2"/>
  <c r="AY52" i="2"/>
  <c r="AZ52" i="2"/>
  <c r="BA52" i="2"/>
  <c r="BB52" i="2"/>
  <c r="BE52" i="2"/>
  <c r="BF52" i="2"/>
  <c r="BG52" i="2"/>
  <c r="M53" i="2"/>
  <c r="N53" i="2"/>
  <c r="O53" i="2"/>
  <c r="P53" i="2"/>
  <c r="Q53" i="2"/>
  <c r="R53" i="2"/>
  <c r="S53" i="2"/>
  <c r="T53" i="2"/>
  <c r="U53" i="2"/>
  <c r="V53" i="2"/>
  <c r="V89" i="2" s="1"/>
  <c r="W53" i="2"/>
  <c r="X53" i="2"/>
  <c r="X89" i="2" s="1"/>
  <c r="Y53" i="2"/>
  <c r="Z53" i="2"/>
  <c r="AA53" i="2"/>
  <c r="AB53" i="2"/>
  <c r="AC53" i="2"/>
  <c r="AD53" i="2"/>
  <c r="AE53" i="2"/>
  <c r="AE89" i="2" s="1"/>
  <c r="AG53" i="2"/>
  <c r="AH53" i="2"/>
  <c r="AI53" i="2"/>
  <c r="AK53" i="2"/>
  <c r="AK89" i="2" s="1"/>
  <c r="AL53" i="2"/>
  <c r="AM53" i="2"/>
  <c r="AN53" i="2"/>
  <c r="AO53" i="2"/>
  <c r="AP53" i="2"/>
  <c r="AQ53" i="2"/>
  <c r="AR53" i="2"/>
  <c r="AR89" i="2" s="1"/>
  <c r="AS53" i="2"/>
  <c r="AT53" i="2"/>
  <c r="AU53" i="2"/>
  <c r="AV53" i="2"/>
  <c r="AW53" i="2"/>
  <c r="AX53" i="2"/>
  <c r="AY53" i="2"/>
  <c r="AZ53" i="2"/>
  <c r="BA53" i="2"/>
  <c r="BB53" i="2"/>
  <c r="BE53" i="2"/>
  <c r="BF53" i="2"/>
  <c r="BG53" i="2"/>
  <c r="N54" i="2"/>
  <c r="O54" i="2"/>
  <c r="P54" i="2"/>
  <c r="Q54" i="2"/>
  <c r="R54" i="2"/>
  <c r="S54" i="2"/>
  <c r="T54" i="2"/>
  <c r="U54" i="2"/>
  <c r="V54" i="2"/>
  <c r="V90" i="2" s="1"/>
  <c r="W54" i="2"/>
  <c r="X54" i="2"/>
  <c r="X90" i="2" s="1"/>
  <c r="Y54" i="2"/>
  <c r="Z54" i="2"/>
  <c r="AA54" i="2"/>
  <c r="AB54" i="2"/>
  <c r="AC54" i="2"/>
  <c r="AD54" i="2"/>
  <c r="AE54" i="2"/>
  <c r="AE90" i="2" s="1"/>
  <c r="AG54" i="2"/>
  <c r="AH54" i="2"/>
  <c r="AI54" i="2"/>
  <c r="AK54" i="2"/>
  <c r="AK90" i="2" s="1"/>
  <c r="AL54" i="2"/>
  <c r="AM54" i="2"/>
  <c r="AN54" i="2"/>
  <c r="AO54" i="2"/>
  <c r="AP54" i="2"/>
  <c r="AQ54" i="2"/>
  <c r="AR54" i="2"/>
  <c r="AR90" i="2" s="1"/>
  <c r="AS54" i="2"/>
  <c r="AT54" i="2"/>
  <c r="AU54" i="2"/>
  <c r="AV54" i="2"/>
  <c r="AW54" i="2"/>
  <c r="AX54" i="2"/>
  <c r="AY54" i="2"/>
  <c r="AZ54" i="2"/>
  <c r="BA54" i="2"/>
  <c r="BB54" i="2"/>
  <c r="BE54" i="2"/>
  <c r="BF54" i="2"/>
  <c r="BG54" i="2"/>
  <c r="N55" i="2"/>
  <c r="O55" i="2"/>
  <c r="P55" i="2"/>
  <c r="Q55" i="2"/>
  <c r="R55" i="2"/>
  <c r="S55" i="2"/>
  <c r="T55" i="2"/>
  <c r="U55" i="2"/>
  <c r="V55" i="2"/>
  <c r="V91" i="2" s="1"/>
  <c r="W55" i="2"/>
  <c r="X55" i="2"/>
  <c r="X91" i="2" s="1"/>
  <c r="Y55" i="2"/>
  <c r="Z55" i="2"/>
  <c r="AA55" i="2"/>
  <c r="AB55" i="2"/>
  <c r="AC55" i="2"/>
  <c r="AD55" i="2"/>
  <c r="AE55" i="2"/>
  <c r="AE91" i="2" s="1"/>
  <c r="AG55" i="2"/>
  <c r="AH55" i="2"/>
  <c r="AI55" i="2"/>
  <c r="AK55" i="2"/>
  <c r="AK91" i="2" s="1"/>
  <c r="AL55" i="2"/>
  <c r="AM55" i="2"/>
  <c r="AN55" i="2"/>
  <c r="AO55" i="2"/>
  <c r="AP55" i="2"/>
  <c r="AQ55" i="2"/>
  <c r="AR55" i="2"/>
  <c r="AR91" i="2" s="1"/>
  <c r="AS55" i="2"/>
  <c r="AT55" i="2"/>
  <c r="AU55" i="2"/>
  <c r="AV55" i="2"/>
  <c r="AW55" i="2"/>
  <c r="AX55" i="2"/>
  <c r="AY55" i="2"/>
  <c r="AZ55" i="2"/>
  <c r="BA55" i="2"/>
  <c r="BB55" i="2"/>
  <c r="BE55" i="2"/>
  <c r="BF55" i="2"/>
  <c r="BG55" i="2"/>
  <c r="M56" i="2"/>
  <c r="N56" i="2"/>
  <c r="O56" i="2"/>
  <c r="P56" i="2"/>
  <c r="Q56" i="2"/>
  <c r="R56" i="2"/>
  <c r="S56" i="2"/>
  <c r="T56" i="2"/>
  <c r="U56" i="2"/>
  <c r="V56" i="2"/>
  <c r="V92" i="2" s="1"/>
  <c r="W56" i="2"/>
  <c r="X56" i="2"/>
  <c r="X92" i="2" s="1"/>
  <c r="Y56" i="2"/>
  <c r="Z56" i="2"/>
  <c r="AA56" i="2"/>
  <c r="AB56" i="2"/>
  <c r="AC56" i="2"/>
  <c r="AD56" i="2"/>
  <c r="AE56" i="2"/>
  <c r="AE92" i="2" s="1"/>
  <c r="AG56" i="2"/>
  <c r="AH56" i="2"/>
  <c r="AI56" i="2"/>
  <c r="AK56" i="2"/>
  <c r="AK92" i="2" s="1"/>
  <c r="AL56" i="2"/>
  <c r="AM56" i="2"/>
  <c r="AN56" i="2"/>
  <c r="AO56" i="2"/>
  <c r="AP56" i="2"/>
  <c r="AQ56" i="2"/>
  <c r="AR56" i="2"/>
  <c r="AR92" i="2" s="1"/>
  <c r="AS56" i="2"/>
  <c r="AT56" i="2"/>
  <c r="AU56" i="2"/>
  <c r="AV56" i="2"/>
  <c r="AW56" i="2"/>
  <c r="AX56" i="2"/>
  <c r="AY56" i="2"/>
  <c r="AZ56" i="2"/>
  <c r="BA56" i="2"/>
  <c r="BB56" i="2"/>
  <c r="BE56" i="2"/>
  <c r="BF56" i="2"/>
  <c r="BG56" i="2"/>
  <c r="M57" i="2"/>
  <c r="N57" i="2"/>
  <c r="O57" i="2"/>
  <c r="P57" i="2"/>
  <c r="Q57" i="2"/>
  <c r="R57" i="2"/>
  <c r="S57" i="2"/>
  <c r="T57" i="2"/>
  <c r="U57" i="2"/>
  <c r="V57" i="2"/>
  <c r="V93" i="2" s="1"/>
  <c r="W57" i="2"/>
  <c r="X57" i="2"/>
  <c r="X93" i="2" s="1"/>
  <c r="Y57" i="2"/>
  <c r="Z57" i="2"/>
  <c r="AA57" i="2"/>
  <c r="AB57" i="2"/>
  <c r="AC57" i="2"/>
  <c r="AD57" i="2"/>
  <c r="AE57" i="2"/>
  <c r="AE93" i="2" s="1"/>
  <c r="AG57" i="2"/>
  <c r="AH57" i="2"/>
  <c r="AI57" i="2"/>
  <c r="AK57" i="2"/>
  <c r="AK93" i="2" s="1"/>
  <c r="AL57" i="2"/>
  <c r="AM57" i="2"/>
  <c r="AN57" i="2"/>
  <c r="AO57" i="2"/>
  <c r="AP57" i="2"/>
  <c r="AQ57" i="2"/>
  <c r="AR57" i="2"/>
  <c r="AR93" i="2" s="1"/>
  <c r="AS57" i="2"/>
  <c r="AT57" i="2"/>
  <c r="AU57" i="2"/>
  <c r="AV57" i="2"/>
  <c r="AW57" i="2"/>
  <c r="AX57" i="2"/>
  <c r="AY57" i="2"/>
  <c r="AZ57" i="2"/>
  <c r="BA57" i="2"/>
  <c r="BB57" i="2"/>
  <c r="BE57" i="2"/>
  <c r="BF57" i="2"/>
  <c r="BG57" i="2"/>
  <c r="M58" i="2"/>
  <c r="N58" i="2"/>
  <c r="O58" i="2"/>
  <c r="P58" i="2"/>
  <c r="Q58" i="2"/>
  <c r="R58" i="2"/>
  <c r="S58" i="2"/>
  <c r="T58" i="2"/>
  <c r="U58" i="2"/>
  <c r="V58" i="2"/>
  <c r="V94" i="2" s="1"/>
  <c r="W58" i="2"/>
  <c r="X58" i="2"/>
  <c r="X94" i="2" s="1"/>
  <c r="Y58" i="2"/>
  <c r="Z58" i="2"/>
  <c r="AA58" i="2"/>
  <c r="AB58" i="2"/>
  <c r="AC58" i="2"/>
  <c r="AD58" i="2"/>
  <c r="AE58" i="2"/>
  <c r="AE94" i="2" s="1"/>
  <c r="AG58" i="2"/>
  <c r="AH58" i="2"/>
  <c r="AI58" i="2"/>
  <c r="AK58" i="2"/>
  <c r="AK94" i="2" s="1"/>
  <c r="AL58" i="2"/>
  <c r="AM58" i="2"/>
  <c r="AN58" i="2"/>
  <c r="AO58" i="2"/>
  <c r="AP58" i="2"/>
  <c r="AQ58" i="2"/>
  <c r="AR58" i="2"/>
  <c r="AR94" i="2" s="1"/>
  <c r="AS58" i="2"/>
  <c r="AT58" i="2"/>
  <c r="AU58" i="2"/>
  <c r="AV58" i="2"/>
  <c r="AW58" i="2"/>
  <c r="AX58" i="2"/>
  <c r="AY58" i="2"/>
  <c r="AZ58" i="2"/>
  <c r="BA58" i="2"/>
  <c r="BB58" i="2"/>
  <c r="BE58" i="2"/>
  <c r="BF58" i="2"/>
  <c r="BG58" i="2"/>
  <c r="M59" i="2"/>
  <c r="N59" i="2"/>
  <c r="O59" i="2"/>
  <c r="P59" i="2"/>
  <c r="Q59" i="2"/>
  <c r="R59" i="2"/>
  <c r="S59" i="2"/>
  <c r="T59" i="2"/>
  <c r="U59" i="2"/>
  <c r="V59" i="2"/>
  <c r="V95" i="2" s="1"/>
  <c r="W59" i="2"/>
  <c r="X59" i="2"/>
  <c r="X95" i="2" s="1"/>
  <c r="Y59" i="2"/>
  <c r="Z59" i="2"/>
  <c r="AA59" i="2"/>
  <c r="AB59" i="2"/>
  <c r="AC59" i="2"/>
  <c r="AD59" i="2"/>
  <c r="AE59" i="2"/>
  <c r="AE95" i="2" s="1"/>
  <c r="AG59" i="2"/>
  <c r="AH59" i="2"/>
  <c r="AI59" i="2"/>
  <c r="AK59" i="2"/>
  <c r="AK95" i="2" s="1"/>
  <c r="AL59" i="2"/>
  <c r="AM59" i="2"/>
  <c r="AN59" i="2"/>
  <c r="AO59" i="2"/>
  <c r="AP59" i="2"/>
  <c r="AQ59" i="2"/>
  <c r="AR59" i="2"/>
  <c r="AR95" i="2" s="1"/>
  <c r="AS59" i="2"/>
  <c r="AT59" i="2"/>
  <c r="AU59" i="2"/>
  <c r="AV59" i="2"/>
  <c r="AW59" i="2"/>
  <c r="AX59" i="2"/>
  <c r="AY59" i="2"/>
  <c r="AZ59" i="2"/>
  <c r="BA59" i="2"/>
  <c r="BB59" i="2"/>
  <c r="BE59" i="2"/>
  <c r="BF59" i="2"/>
  <c r="BG59" i="2"/>
  <c r="M60" i="2"/>
  <c r="N60" i="2"/>
  <c r="N96" i="2" s="1"/>
  <c r="O60" i="2"/>
  <c r="O96" i="2" s="1"/>
  <c r="P60" i="2"/>
  <c r="P96" i="2" s="1"/>
  <c r="Q60" i="2"/>
  <c r="Q96" i="2" s="1"/>
  <c r="R60" i="2"/>
  <c r="R96" i="2" s="1"/>
  <c r="S60" i="2"/>
  <c r="S96" i="2" s="1"/>
  <c r="T60" i="2"/>
  <c r="T96" i="2" s="1"/>
  <c r="U60" i="2"/>
  <c r="U96" i="2" s="1"/>
  <c r="V60" i="2"/>
  <c r="V96" i="2" s="1"/>
  <c r="W60" i="2"/>
  <c r="W96" i="2" s="1"/>
  <c r="X60" i="2"/>
  <c r="X96" i="2" s="1"/>
  <c r="Y60" i="2"/>
  <c r="Y96" i="2" s="1"/>
  <c r="Z60" i="2"/>
  <c r="AA60" i="2"/>
  <c r="AA96" i="2" s="1"/>
  <c r="AB60" i="2"/>
  <c r="AC60" i="2"/>
  <c r="AC96" i="2" s="1"/>
  <c r="AD60" i="2"/>
  <c r="AD96" i="2" s="1"/>
  <c r="AE60" i="2"/>
  <c r="AE96" i="2" s="1"/>
  <c r="AG60" i="2"/>
  <c r="AG96" i="2" s="1"/>
  <c r="AH60" i="2"/>
  <c r="AH96" i="2" s="1"/>
  <c r="AI60" i="2"/>
  <c r="AI96" i="2" s="1"/>
  <c r="AK60" i="2"/>
  <c r="AK96" i="2" s="1"/>
  <c r="AL60" i="2"/>
  <c r="AM60" i="2"/>
  <c r="AM96" i="2" s="1"/>
  <c r="AN60" i="2"/>
  <c r="AN96" i="2" s="1"/>
  <c r="AO60" i="2"/>
  <c r="AO96" i="2" s="1"/>
  <c r="AP60" i="2"/>
  <c r="AP96" i="2" s="1"/>
  <c r="AQ60" i="2"/>
  <c r="AQ96" i="2" s="1"/>
  <c r="AR60" i="2"/>
  <c r="AR96" i="2" s="1"/>
  <c r="AS60" i="2"/>
  <c r="AT60" i="2"/>
  <c r="AT96" i="2" s="1"/>
  <c r="AU60" i="2"/>
  <c r="AU96" i="2" s="1"/>
  <c r="AV60" i="2"/>
  <c r="AV96" i="2" s="1"/>
  <c r="AW60" i="2"/>
  <c r="AW96" i="2" s="1"/>
  <c r="AX60" i="2"/>
  <c r="AY60" i="2"/>
  <c r="AY96" i="2" s="1"/>
  <c r="AZ60" i="2"/>
  <c r="AZ96" i="2" s="1"/>
  <c r="BA60" i="2"/>
  <c r="BB60" i="2"/>
  <c r="BB96" i="2" s="1"/>
  <c r="BE60" i="2"/>
  <c r="BF60" i="2"/>
  <c r="BF96" i="2" s="1"/>
  <c r="BG60" i="2"/>
  <c r="BG96" i="2" s="1"/>
  <c r="N39" i="2"/>
  <c r="O39" i="2"/>
  <c r="P39" i="2"/>
  <c r="Q39" i="2"/>
  <c r="R39" i="2"/>
  <c r="S39" i="2"/>
  <c r="T39" i="2"/>
  <c r="U39" i="2"/>
  <c r="V39" i="2"/>
  <c r="V75" i="2" s="1"/>
  <c r="W39" i="2"/>
  <c r="X39" i="2"/>
  <c r="X75" i="2" s="1"/>
  <c r="Y39" i="2"/>
  <c r="Z39" i="2"/>
  <c r="AA39" i="2"/>
  <c r="AB39" i="2"/>
  <c r="AC39" i="2"/>
  <c r="AD39" i="2"/>
  <c r="AG39" i="2"/>
  <c r="AH39" i="2"/>
  <c r="AI39" i="2"/>
  <c r="AK39" i="2"/>
  <c r="AK75" i="2" s="1"/>
  <c r="AL39" i="2"/>
  <c r="AM39" i="2"/>
  <c r="AN39" i="2"/>
  <c r="AO39" i="2"/>
  <c r="AP39" i="2"/>
  <c r="AQ39" i="2"/>
  <c r="AR39" i="2"/>
  <c r="AR75" i="2" s="1"/>
  <c r="AS39" i="2"/>
  <c r="AT39" i="2"/>
  <c r="AU39" i="2"/>
  <c r="AV39" i="2"/>
  <c r="AW39" i="2"/>
  <c r="AX39" i="2"/>
  <c r="AY39" i="2"/>
  <c r="AZ39" i="2"/>
  <c r="BA39" i="2"/>
  <c r="BB39" i="2"/>
  <c r="BE39" i="2"/>
  <c r="BF39" i="2"/>
  <c r="BG39" i="2"/>
  <c r="AI36" i="2"/>
  <c r="AK36" i="2"/>
  <c r="AI37" i="2"/>
  <c r="AK37" i="2"/>
  <c r="AE72" i="2"/>
  <c r="AE73" i="2"/>
  <c r="AE36" i="2"/>
  <c r="AE37" i="2"/>
  <c r="W72" i="2"/>
  <c r="W73" i="2"/>
  <c r="W37" i="2"/>
  <c r="W36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AB72" i="2"/>
  <c r="AB73" i="2"/>
  <c r="AB38" i="2"/>
  <c r="AB36" i="2"/>
  <c r="AB37" i="2"/>
  <c r="Z38" i="2"/>
  <c r="Z72" i="2"/>
  <c r="Z73" i="2"/>
  <c r="Z36" i="2"/>
  <c r="Z37" i="2"/>
  <c r="BG73" i="2"/>
  <c r="Q38" i="2"/>
  <c r="Q72" i="2"/>
  <c r="Q73" i="2"/>
  <c r="Q36" i="2"/>
  <c r="Q37" i="2"/>
  <c r="AU72" i="2"/>
  <c r="AU73" i="2"/>
  <c r="AU38" i="2"/>
  <c r="AU36" i="2"/>
  <c r="AU37" i="2"/>
  <c r="AO72" i="2"/>
  <c r="AO73" i="2"/>
  <c r="AO38" i="2"/>
  <c r="AO36" i="2"/>
  <c r="AO37" i="2"/>
  <c r="N72" i="2"/>
  <c r="N73" i="2"/>
  <c r="N38" i="2"/>
  <c r="N36" i="2"/>
  <c r="N37" i="2"/>
  <c r="O72" i="2"/>
  <c r="P72" i="2"/>
  <c r="R72" i="2"/>
  <c r="S72" i="2"/>
  <c r="T72" i="2"/>
  <c r="U72" i="2"/>
  <c r="V72" i="2"/>
  <c r="X72" i="2"/>
  <c r="Y72" i="2"/>
  <c r="AA72" i="2"/>
  <c r="AC72" i="2"/>
  <c r="AD72" i="2"/>
  <c r="AG72" i="2"/>
  <c r="AH72" i="2"/>
  <c r="AL72" i="2"/>
  <c r="AM72" i="2"/>
  <c r="AN72" i="2"/>
  <c r="AP72" i="2"/>
  <c r="AQ72" i="2"/>
  <c r="AR72" i="2"/>
  <c r="AS72" i="2"/>
  <c r="AT72" i="2"/>
  <c r="AV72" i="2"/>
  <c r="AW72" i="2"/>
  <c r="AX72" i="2"/>
  <c r="AY72" i="2"/>
  <c r="AZ72" i="2"/>
  <c r="BA72" i="2"/>
  <c r="BB72" i="2"/>
  <c r="BE72" i="2"/>
  <c r="BF72" i="2"/>
  <c r="O73" i="2"/>
  <c r="P73" i="2"/>
  <c r="R73" i="2"/>
  <c r="S73" i="2"/>
  <c r="T73" i="2"/>
  <c r="U73" i="2"/>
  <c r="V73" i="2"/>
  <c r="X73" i="2"/>
  <c r="Y73" i="2"/>
  <c r="AA73" i="2"/>
  <c r="AC73" i="2"/>
  <c r="AD73" i="2"/>
  <c r="AG73" i="2"/>
  <c r="AH73" i="2"/>
  <c r="AL73" i="2"/>
  <c r="AM73" i="2"/>
  <c r="AN73" i="2"/>
  <c r="AP73" i="2"/>
  <c r="AQ73" i="2"/>
  <c r="AR73" i="2"/>
  <c r="AS73" i="2"/>
  <c r="AT73" i="2"/>
  <c r="AV73" i="2"/>
  <c r="AW73" i="2"/>
  <c r="AX73" i="2"/>
  <c r="AY73" i="2"/>
  <c r="AZ73" i="2"/>
  <c r="BA73" i="2"/>
  <c r="BB73" i="2"/>
  <c r="BE73" i="2"/>
  <c r="BF73" i="2"/>
  <c r="M73" i="2"/>
  <c r="M72" i="2"/>
  <c r="AW38" i="2"/>
  <c r="AT38" i="2"/>
  <c r="X38" i="2"/>
  <c r="X74" i="2" s="1"/>
  <c r="U38" i="2"/>
  <c r="O36" i="2"/>
  <c r="P36" i="2"/>
  <c r="R36" i="2"/>
  <c r="S36" i="2"/>
  <c r="T36" i="2"/>
  <c r="U36" i="2"/>
  <c r="V36" i="2"/>
  <c r="X36" i="2"/>
  <c r="Y36" i="2"/>
  <c r="AA36" i="2"/>
  <c r="AC36" i="2"/>
  <c r="AD36" i="2"/>
  <c r="AG36" i="2"/>
  <c r="AH36" i="2"/>
  <c r="AL36" i="2"/>
  <c r="AM36" i="2"/>
  <c r="AN36" i="2"/>
  <c r="AP36" i="2"/>
  <c r="AQ36" i="2"/>
  <c r="AR36" i="2"/>
  <c r="AS36" i="2"/>
  <c r="AT36" i="2"/>
  <c r="AV36" i="2"/>
  <c r="AW36" i="2"/>
  <c r="AX36" i="2"/>
  <c r="AY36" i="2"/>
  <c r="AZ36" i="2"/>
  <c r="BA36" i="2"/>
  <c r="BB36" i="2"/>
  <c r="BE36" i="2"/>
  <c r="BF36" i="2"/>
  <c r="O37" i="2"/>
  <c r="P37" i="2"/>
  <c r="R37" i="2"/>
  <c r="S37" i="2"/>
  <c r="T37" i="2"/>
  <c r="U37" i="2"/>
  <c r="V37" i="2"/>
  <c r="X37" i="2"/>
  <c r="Y37" i="2"/>
  <c r="AA37" i="2"/>
  <c r="AC37" i="2"/>
  <c r="AD37" i="2"/>
  <c r="AG37" i="2"/>
  <c r="AH37" i="2"/>
  <c r="AL37" i="2"/>
  <c r="AM37" i="2"/>
  <c r="AN37" i="2"/>
  <c r="AP37" i="2"/>
  <c r="AQ37" i="2"/>
  <c r="AR37" i="2"/>
  <c r="AS37" i="2"/>
  <c r="AT37" i="2"/>
  <c r="AV37" i="2"/>
  <c r="AW37" i="2"/>
  <c r="AX37" i="2"/>
  <c r="AY37" i="2"/>
  <c r="AZ37" i="2"/>
  <c r="BA37" i="2"/>
  <c r="BB37" i="2"/>
  <c r="BE37" i="2"/>
  <c r="BF37" i="2"/>
  <c r="M37" i="2"/>
  <c r="M36" i="2"/>
  <c r="AF75" i="2"/>
  <c r="I40" i="2"/>
  <c r="BD76" i="2" s="1"/>
  <c r="I41" i="2"/>
  <c r="BH77" i="2" s="1"/>
  <c r="I42" i="2"/>
  <c r="I43" i="2"/>
  <c r="AF80" i="2"/>
  <c r="I45" i="2"/>
  <c r="BH81" i="2" s="1"/>
  <c r="I46" i="2"/>
  <c r="I47" i="2"/>
  <c r="I48" i="2"/>
  <c r="BH84" i="2" s="1"/>
  <c r="I49" i="2"/>
  <c r="BH85" i="2" s="1"/>
  <c r="I50" i="2"/>
  <c r="I51" i="2"/>
  <c r="BH87" i="2" s="1"/>
  <c r="I52" i="2"/>
  <c r="I53" i="2"/>
  <c r="I54" i="2"/>
  <c r="I55" i="2"/>
  <c r="I56" i="2"/>
  <c r="I57" i="2"/>
  <c r="AF94" i="2"/>
  <c r="I59" i="2"/>
  <c r="I60" i="2"/>
  <c r="I38" i="2"/>
  <c r="BD74" i="2" s="1"/>
  <c r="D37" i="2"/>
  <c r="E37" i="2"/>
  <c r="F37" i="2"/>
  <c r="H37" i="2"/>
  <c r="I37" i="2"/>
  <c r="D36" i="2"/>
  <c r="E36" i="2"/>
  <c r="F36" i="2"/>
  <c r="H36" i="2"/>
  <c r="I36" i="2"/>
  <c r="BA38" i="2"/>
  <c r="AP38" i="2"/>
  <c r="AA38" i="2"/>
  <c r="F40" i="2"/>
  <c r="E41" i="2"/>
  <c r="E49" i="2"/>
  <c r="E53" i="2"/>
  <c r="D48" i="2"/>
  <c r="C47" i="2"/>
  <c r="C51" i="2"/>
  <c r="C57" i="2"/>
  <c r="C38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4" i="2"/>
  <c r="L55" i="2"/>
  <c r="L56" i="2"/>
  <c r="L57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L11" i="2"/>
  <c r="L12" i="2"/>
  <c r="L14" i="2"/>
  <c r="L15" i="2"/>
  <c r="L16" i="2"/>
  <c r="L17" i="2"/>
  <c r="L19" i="2"/>
  <c r="L20" i="2"/>
  <c r="L21" i="2"/>
  <c r="L22" i="2"/>
  <c r="L23" i="2"/>
  <c r="L24" i="2"/>
  <c r="L25" i="2"/>
  <c r="L26" i="2"/>
  <c r="L27" i="2"/>
  <c r="L28" i="2"/>
  <c r="L29" i="2"/>
  <c r="L38" i="2"/>
  <c r="L10" i="2"/>
  <c r="BF38" i="2"/>
  <c r="BB38" i="2"/>
  <c r="AM38" i="2"/>
  <c r="F46" i="2"/>
  <c r="F48" i="2"/>
  <c r="F54" i="2"/>
  <c r="E45" i="2"/>
  <c r="D40" i="2"/>
  <c r="D42" i="2"/>
  <c r="D46" i="2"/>
  <c r="D54" i="2"/>
  <c r="D56" i="2"/>
  <c r="C41" i="2"/>
  <c r="C55" i="2"/>
  <c r="BE38" i="2"/>
  <c r="AH38" i="2"/>
  <c r="AD38" i="2"/>
  <c r="Y38" i="2"/>
  <c r="M39" i="2"/>
  <c r="BH75" i="2"/>
  <c r="F39" i="2"/>
  <c r="F41" i="2"/>
  <c r="F42" i="2"/>
  <c r="F43" i="2"/>
  <c r="AJ79" i="2" s="1"/>
  <c r="F45" i="2"/>
  <c r="F47" i="2"/>
  <c r="F49" i="2"/>
  <c r="F50" i="2"/>
  <c r="F51" i="2"/>
  <c r="F53" i="2"/>
  <c r="F55" i="2"/>
  <c r="F57" i="2"/>
  <c r="F58" i="2"/>
  <c r="F59" i="2"/>
  <c r="E39" i="2"/>
  <c r="E43" i="2"/>
  <c r="E47" i="2"/>
  <c r="E51" i="2"/>
  <c r="E55" i="2"/>
  <c r="E56" i="2"/>
  <c r="E57" i="2"/>
  <c r="E59" i="2"/>
  <c r="E38" i="2"/>
  <c r="D39" i="2"/>
  <c r="D41" i="2"/>
  <c r="D43" i="2"/>
  <c r="D45" i="2"/>
  <c r="D47" i="2"/>
  <c r="D49" i="2"/>
  <c r="D50" i="2"/>
  <c r="D51" i="2"/>
  <c r="D53" i="2"/>
  <c r="D55" i="2"/>
  <c r="D57" i="2"/>
  <c r="D58" i="2"/>
  <c r="D59" i="2"/>
  <c r="C39" i="2"/>
  <c r="C43" i="2"/>
  <c r="C44" i="2"/>
  <c r="C45" i="2"/>
  <c r="C49" i="2"/>
  <c r="C52" i="2"/>
  <c r="C53" i="2"/>
  <c r="C56" i="2"/>
  <c r="C59" i="2"/>
  <c r="AQ38" i="2"/>
  <c r="P38" i="2"/>
  <c r="F56" i="2"/>
  <c r="C58" i="2"/>
  <c r="E58" i="2"/>
  <c r="F44" i="2"/>
  <c r="F52" i="2"/>
  <c r="E42" i="2"/>
  <c r="E44" i="2"/>
  <c r="E46" i="2"/>
  <c r="E48" i="2"/>
  <c r="E50" i="2"/>
  <c r="E52" i="2"/>
  <c r="E54" i="2"/>
  <c r="D44" i="2"/>
  <c r="D52" i="2"/>
  <c r="C40" i="2"/>
  <c r="C42" i="2"/>
  <c r="C46" i="2"/>
  <c r="C48" i="2"/>
  <c r="C50" i="2"/>
  <c r="C54" i="2"/>
  <c r="AL38" i="2"/>
  <c r="V38" i="2"/>
  <c r="V74" i="2" s="1"/>
  <c r="AY38" i="2"/>
  <c r="AZ38" i="2"/>
  <c r="F60" i="2"/>
  <c r="E60" i="2"/>
  <c r="D60" i="2"/>
  <c r="C60" i="2"/>
  <c r="BH88" i="2"/>
  <c r="BH80" i="2"/>
  <c r="F38" i="2"/>
  <c r="M38" i="2"/>
  <c r="O38" i="2"/>
  <c r="R38" i="2"/>
  <c r="S38" i="2"/>
  <c r="T38" i="2"/>
  <c r="AC38" i="2"/>
  <c r="AG38" i="2"/>
  <c r="AN38" i="2"/>
  <c r="AS38" i="2"/>
  <c r="AV38" i="2"/>
  <c r="AX38" i="2"/>
  <c r="L74" i="2"/>
  <c r="A38" i="2"/>
  <c r="M96" i="2"/>
  <c r="BC74" i="2" l="1"/>
  <c r="AJ74" i="2"/>
  <c r="BC77" i="2"/>
  <c r="AJ77" i="2"/>
  <c r="BC81" i="2"/>
  <c r="AJ81" i="2"/>
  <c r="BC75" i="2"/>
  <c r="AJ75" i="2"/>
  <c r="BC76" i="2"/>
  <c r="AJ76" i="2"/>
  <c r="BC82" i="2"/>
  <c r="AJ82" i="2"/>
  <c r="BC80" i="2"/>
  <c r="AJ80" i="2"/>
  <c r="BC78" i="2"/>
  <c r="AJ78" i="2"/>
  <c r="R74" i="2"/>
  <c r="M87" i="2"/>
  <c r="AJ94" i="2"/>
  <c r="BC94" i="2"/>
  <c r="BC87" i="2"/>
  <c r="AJ87" i="2"/>
  <c r="AJ90" i="2"/>
  <c r="BC90" i="2"/>
  <c r="AF92" i="2"/>
  <c r="BD92" i="2"/>
  <c r="AF88" i="2"/>
  <c r="BD88" i="2"/>
  <c r="AF84" i="2"/>
  <c r="BD84" i="2"/>
  <c r="R75" i="2"/>
  <c r="R77" i="2"/>
  <c r="AJ88" i="2"/>
  <c r="BC88" i="2"/>
  <c r="AJ92" i="2"/>
  <c r="BC92" i="2"/>
  <c r="AJ93" i="2"/>
  <c r="BC93" i="2"/>
  <c r="AJ86" i="2"/>
  <c r="BC86" i="2"/>
  <c r="AW79" i="2"/>
  <c r="BC79" i="2"/>
  <c r="AJ84" i="2"/>
  <c r="BC84" i="2"/>
  <c r="AF91" i="2"/>
  <c r="BD91" i="2"/>
  <c r="AF87" i="2"/>
  <c r="BD87" i="2"/>
  <c r="AF83" i="2"/>
  <c r="BD83" i="2"/>
  <c r="AF79" i="2"/>
  <c r="BD79" i="2"/>
  <c r="R82" i="2"/>
  <c r="R79" i="2"/>
  <c r="BC91" i="2"/>
  <c r="AJ91" i="2"/>
  <c r="AJ85" i="2"/>
  <c r="BC85" i="2"/>
  <c r="AF90" i="2"/>
  <c r="BD90" i="2"/>
  <c r="AF86" i="2"/>
  <c r="BD86" i="2"/>
  <c r="AF82" i="2"/>
  <c r="BD82" i="2"/>
  <c r="AF78" i="2"/>
  <c r="BD78" i="2"/>
  <c r="AI83" i="2"/>
  <c r="R83" i="2"/>
  <c r="R80" i="2"/>
  <c r="R78" i="2"/>
  <c r="R76" i="2"/>
  <c r="AJ89" i="2"/>
  <c r="BC89" i="2"/>
  <c r="BC83" i="2"/>
  <c r="AJ83" i="2"/>
  <c r="AF93" i="2"/>
  <c r="BD93" i="2"/>
  <c r="AF89" i="2"/>
  <c r="BD89" i="2"/>
  <c r="AF85" i="2"/>
  <c r="BD85" i="2"/>
  <c r="AF81" i="2"/>
  <c r="BD81" i="2"/>
  <c r="AF77" i="2"/>
  <c r="BD77" i="2"/>
  <c r="R81" i="2"/>
  <c r="M74" i="2"/>
  <c r="BH92" i="2"/>
  <c r="BH91" i="2"/>
  <c r="BF74" i="2"/>
  <c r="I63" i="2"/>
  <c r="E63" i="2"/>
  <c r="D63" i="2"/>
  <c r="BF75" i="2"/>
  <c r="AE98" i="2"/>
  <c r="BH79" i="2"/>
  <c r="BG95" i="2"/>
  <c r="AW95" i="2"/>
  <c r="AA95" i="2"/>
  <c r="BH93" i="2"/>
  <c r="AF95" i="2"/>
  <c r="BH95" i="2"/>
  <c r="AQ95" i="2"/>
  <c r="U95" i="2"/>
  <c r="Q95" i="2"/>
  <c r="M86" i="2"/>
  <c r="AR98" i="2"/>
  <c r="V98" i="2"/>
  <c r="AK98" i="2"/>
  <c r="BH76" i="2"/>
  <c r="AF76" i="2"/>
  <c r="BH78" i="2"/>
  <c r="BH82" i="2"/>
  <c r="BH86" i="2"/>
  <c r="BH90" i="2"/>
  <c r="BH94" i="2"/>
  <c r="AB74" i="2"/>
  <c r="AF74" i="2"/>
  <c r="W74" i="2"/>
  <c r="AW74" i="2"/>
  <c r="AQ74" i="2"/>
  <c r="AA74" i="2"/>
  <c r="U74" i="2"/>
  <c r="BG74" i="2"/>
  <c r="Q74" i="2"/>
  <c r="BG80" i="2"/>
  <c r="Q80" i="2"/>
  <c r="AW80" i="2"/>
  <c r="AQ80" i="2"/>
  <c r="U80" i="2"/>
  <c r="AA80" i="2"/>
  <c r="AI74" i="2"/>
  <c r="BG94" i="2"/>
  <c r="Q94" i="2"/>
  <c r="AW94" i="2"/>
  <c r="AA94" i="2"/>
  <c r="AQ94" i="2"/>
  <c r="U94" i="2"/>
  <c r="AW91" i="2"/>
  <c r="AQ91" i="2"/>
  <c r="AA91" i="2"/>
  <c r="U91" i="2"/>
  <c r="BG91" i="2"/>
  <c r="Q91" i="2"/>
  <c r="AW87" i="2"/>
  <c r="AQ87" i="2"/>
  <c r="AA87" i="2"/>
  <c r="U87" i="2"/>
  <c r="BG87" i="2"/>
  <c r="Q87" i="2"/>
  <c r="AW85" i="2"/>
  <c r="AQ85" i="2"/>
  <c r="AA85" i="2"/>
  <c r="U85" i="2"/>
  <c r="BG85" i="2"/>
  <c r="Q85" i="2"/>
  <c r="AW81" i="2"/>
  <c r="AQ81" i="2"/>
  <c r="AA81" i="2"/>
  <c r="U81" i="2"/>
  <c r="BG81" i="2"/>
  <c r="Q81" i="2"/>
  <c r="BG78" i="2"/>
  <c r="Q78" i="2"/>
  <c r="AW78" i="2"/>
  <c r="AA78" i="2"/>
  <c r="AQ78" i="2"/>
  <c r="U78" i="2"/>
  <c r="AW75" i="2"/>
  <c r="AQ75" i="2"/>
  <c r="AA75" i="2"/>
  <c r="U75" i="2"/>
  <c r="BG75" i="2"/>
  <c r="Q75" i="2"/>
  <c r="BG90" i="2"/>
  <c r="Q90" i="2"/>
  <c r="AW90" i="2"/>
  <c r="AA90" i="2"/>
  <c r="AQ90" i="2"/>
  <c r="U90" i="2"/>
  <c r="BG82" i="2"/>
  <c r="Q82" i="2"/>
  <c r="AW82" i="2"/>
  <c r="AA82" i="2"/>
  <c r="AQ82" i="2"/>
  <c r="U82" i="2"/>
  <c r="BG76" i="2"/>
  <c r="Q76" i="2"/>
  <c r="AW76" i="2"/>
  <c r="AQ76" i="2"/>
  <c r="U76" i="2"/>
  <c r="AA76" i="2"/>
  <c r="BG88" i="2"/>
  <c r="Q88" i="2"/>
  <c r="AQ88" i="2"/>
  <c r="U88" i="2"/>
  <c r="AW88" i="2"/>
  <c r="AA88" i="2"/>
  <c r="BG92" i="2"/>
  <c r="Q92" i="2"/>
  <c r="AQ92" i="2"/>
  <c r="U92" i="2"/>
  <c r="AW92" i="2"/>
  <c r="AA92" i="2"/>
  <c r="AW93" i="2"/>
  <c r="AQ93" i="2"/>
  <c r="AA93" i="2"/>
  <c r="U93" i="2"/>
  <c r="BG93" i="2"/>
  <c r="Q93" i="2"/>
  <c r="AW89" i="2"/>
  <c r="AQ89" i="2"/>
  <c r="AA89" i="2"/>
  <c r="U89" i="2"/>
  <c r="BG89" i="2"/>
  <c r="Q89" i="2"/>
  <c r="BG86" i="2"/>
  <c r="Q86" i="2"/>
  <c r="AW86" i="2"/>
  <c r="AA86" i="2"/>
  <c r="AQ86" i="2"/>
  <c r="U86" i="2"/>
  <c r="AW83" i="2"/>
  <c r="AQ83" i="2"/>
  <c r="AA83" i="2"/>
  <c r="U83" i="2"/>
  <c r="BG83" i="2"/>
  <c r="Q83" i="2"/>
  <c r="AQ79" i="2"/>
  <c r="AA79" i="2"/>
  <c r="U79" i="2"/>
  <c r="BG79" i="2"/>
  <c r="Q79" i="2"/>
  <c r="AW77" i="2"/>
  <c r="AQ77" i="2"/>
  <c r="AA77" i="2"/>
  <c r="U77" i="2"/>
  <c r="BG77" i="2"/>
  <c r="Q77" i="2"/>
  <c r="BG84" i="2"/>
  <c r="Q84" i="2"/>
  <c r="AQ84" i="2"/>
  <c r="U84" i="2"/>
  <c r="AW84" i="2"/>
  <c r="AA84" i="2"/>
  <c r="AV74" i="2"/>
  <c r="BH83" i="2"/>
  <c r="BH89" i="2"/>
  <c r="BH74" i="2"/>
  <c r="R94" i="2"/>
  <c r="M95" i="2"/>
  <c r="R88" i="2"/>
  <c r="T74" i="2"/>
  <c r="AY74" i="2"/>
  <c r="P74" i="2"/>
  <c r="R85" i="2"/>
  <c r="AD75" i="2"/>
  <c r="R91" i="2"/>
  <c r="O74" i="2"/>
  <c r="P75" i="2"/>
  <c r="AD74" i="2"/>
  <c r="R84" i="2"/>
  <c r="AT74" i="2"/>
  <c r="BF95" i="2"/>
  <c r="BB95" i="2"/>
  <c r="AV95" i="2"/>
  <c r="AT95" i="2"/>
  <c r="AP95" i="2"/>
  <c r="AN95" i="2"/>
  <c r="AI95" i="2"/>
  <c r="Z95" i="2"/>
  <c r="T95" i="2"/>
  <c r="P95" i="2"/>
  <c r="N95" i="2"/>
  <c r="W94" i="2"/>
  <c r="R93" i="2"/>
  <c r="AD79" i="2"/>
  <c r="Y74" i="2"/>
  <c r="AM74" i="2"/>
  <c r="AZ74" i="2"/>
  <c r="AP74" i="2"/>
  <c r="N74" i="2"/>
  <c r="AU74" i="2"/>
  <c r="AH74" i="2"/>
  <c r="AZ95" i="2"/>
  <c r="AG95" i="2"/>
  <c r="AD95" i="2"/>
  <c r="AB95" i="2"/>
  <c r="R95" i="2"/>
  <c r="AY94" i="2"/>
  <c r="AU94" i="2"/>
  <c r="AO94" i="2"/>
  <c r="AM94" i="2"/>
  <c r="AH94" i="2"/>
  <c r="Y94" i="2"/>
  <c r="S94" i="2"/>
  <c r="O94" i="2"/>
  <c r="M94" i="2"/>
  <c r="R89" i="2"/>
  <c r="AD77" i="2"/>
  <c r="AN74" i="2"/>
  <c r="S74" i="2"/>
  <c r="BB74" i="2"/>
  <c r="AY95" i="2"/>
  <c r="AU95" i="2"/>
  <c r="AO95" i="2"/>
  <c r="AM95" i="2"/>
  <c r="AH95" i="2"/>
  <c r="Y95" i="2"/>
  <c r="W95" i="2"/>
  <c r="S95" i="2"/>
  <c r="O95" i="2"/>
  <c r="BF94" i="2"/>
  <c r="BB94" i="2"/>
  <c r="AZ94" i="2"/>
  <c r="AV94" i="2"/>
  <c r="AT94" i="2"/>
  <c r="AP94" i="2"/>
  <c r="AN94" i="2"/>
  <c r="AI94" i="2"/>
  <c r="AG94" i="2"/>
  <c r="AD94" i="2"/>
  <c r="AB94" i="2"/>
  <c r="Z94" i="2"/>
  <c r="T94" i="2"/>
  <c r="P94" i="2"/>
  <c r="N94" i="2"/>
  <c r="AD78" i="2"/>
  <c r="AD76" i="2"/>
  <c r="R87" i="2"/>
  <c r="R92" i="2"/>
  <c r="AH75" i="2"/>
  <c r="Z74" i="2"/>
  <c r="AZ75" i="2"/>
  <c r="AN75" i="2"/>
  <c r="N75" i="2"/>
  <c r="R90" i="2"/>
  <c r="R86" i="2"/>
  <c r="O75" i="2"/>
  <c r="BB75" i="2"/>
  <c r="F63" i="2"/>
  <c r="E66" i="2" s="1"/>
  <c r="T75" i="2"/>
  <c r="AP75" i="2"/>
  <c r="AU75" i="2"/>
  <c r="AM75" i="2"/>
  <c r="S75" i="2"/>
  <c r="Y75" i="2"/>
  <c r="M75" i="2"/>
  <c r="AT75" i="2"/>
  <c r="AY75" i="2"/>
  <c r="AB76" i="2"/>
  <c r="AV75" i="2"/>
  <c r="Z75" i="2"/>
  <c r="AB75" i="2"/>
  <c r="AO93" i="2"/>
  <c r="W93" i="2"/>
  <c r="S93" i="2"/>
  <c r="O93" i="2"/>
  <c r="BF92" i="2"/>
  <c r="AZ92" i="2"/>
  <c r="AV92" i="2"/>
  <c r="AN92" i="2"/>
  <c r="AI92" i="2"/>
  <c r="AD92" i="2"/>
  <c r="Z92" i="2"/>
  <c r="N92" i="2"/>
  <c r="AY91" i="2"/>
  <c r="AU91" i="2"/>
  <c r="AM91" i="2"/>
  <c r="AH91" i="2"/>
  <c r="Y91" i="2"/>
  <c r="M91" i="2"/>
  <c r="BB90" i="2"/>
  <c r="AT90" i="2"/>
  <c r="AP90" i="2"/>
  <c r="AG90" i="2"/>
  <c r="AB90" i="2"/>
  <c r="T90" i="2"/>
  <c r="P90" i="2"/>
  <c r="AO89" i="2"/>
  <c r="W89" i="2"/>
  <c r="S89" i="2"/>
  <c r="O89" i="2"/>
  <c r="BF88" i="2"/>
  <c r="AZ88" i="2"/>
  <c r="AV88" i="2"/>
  <c r="AN88" i="2"/>
  <c r="AI88" i="2"/>
  <c r="AD88" i="2"/>
  <c r="Z88" i="2"/>
  <c r="N88" i="2"/>
  <c r="AY87" i="2"/>
  <c r="AU87" i="2"/>
  <c r="AM87" i="2"/>
  <c r="AH87" i="2"/>
  <c r="Y87" i="2"/>
  <c r="BB86" i="2"/>
  <c r="AT86" i="2"/>
  <c r="AP86" i="2"/>
  <c r="AG86" i="2"/>
  <c r="AB86" i="2"/>
  <c r="T86" i="2"/>
  <c r="P86" i="2"/>
  <c r="AO85" i="2"/>
  <c r="W85" i="2"/>
  <c r="S85" i="2"/>
  <c r="O85" i="2"/>
  <c r="BF84" i="2"/>
  <c r="AZ84" i="2"/>
  <c r="AV84" i="2"/>
  <c r="AN84" i="2"/>
  <c r="AI84" i="2"/>
  <c r="AD84" i="2"/>
  <c r="Z84" i="2"/>
  <c r="N84" i="2"/>
  <c r="AY83" i="2"/>
  <c r="AU83" i="2"/>
  <c r="AM83" i="2"/>
  <c r="AH83" i="2"/>
  <c r="Y83" i="2"/>
  <c r="M83" i="2"/>
  <c r="BB82" i="2"/>
  <c r="AT82" i="2"/>
  <c r="AP82" i="2"/>
  <c r="AB82" i="2"/>
  <c r="T82" i="2"/>
  <c r="P82" i="2"/>
  <c r="AO81" i="2"/>
  <c r="W81" i="2"/>
  <c r="S81" i="2"/>
  <c r="O81" i="2"/>
  <c r="BF80" i="2"/>
  <c r="AZ80" i="2"/>
  <c r="AV80" i="2"/>
  <c r="AN80" i="2"/>
  <c r="AI80" i="2"/>
  <c r="AD80" i="2"/>
  <c r="Z80" i="2"/>
  <c r="N80" i="2"/>
  <c r="AY79" i="2"/>
  <c r="AU79" i="2"/>
  <c r="AM79" i="2"/>
  <c r="AH79" i="2"/>
  <c r="Y79" i="2"/>
  <c r="M79" i="2"/>
  <c r="AB78" i="2"/>
  <c r="T78" i="2"/>
  <c r="P78" i="2"/>
  <c r="AO77" i="2"/>
  <c r="W77" i="2"/>
  <c r="S77" i="2"/>
  <c r="O77" i="2"/>
  <c r="Z76" i="2"/>
  <c r="N76" i="2"/>
  <c r="T79" i="2"/>
  <c r="P79" i="2"/>
  <c r="S78" i="2"/>
  <c r="AO75" i="2"/>
  <c r="W75" i="2"/>
  <c r="BF93" i="2"/>
  <c r="AZ93" i="2"/>
  <c r="AV93" i="2"/>
  <c r="AN93" i="2"/>
  <c r="AI93" i="2"/>
  <c r="AD93" i="2"/>
  <c r="Z93" i="2"/>
  <c r="N93" i="2"/>
  <c r="AY92" i="2"/>
  <c r="AU92" i="2"/>
  <c r="AM92" i="2"/>
  <c r="AH92" i="2"/>
  <c r="Y92" i="2"/>
  <c r="M92" i="2"/>
  <c r="BB91" i="2"/>
  <c r="AT91" i="2"/>
  <c r="AP91" i="2"/>
  <c r="AG91" i="2"/>
  <c r="AB91" i="2"/>
  <c r="T91" i="2"/>
  <c r="P91" i="2"/>
  <c r="AO90" i="2"/>
  <c r="W90" i="2"/>
  <c r="S90" i="2"/>
  <c r="O90" i="2"/>
  <c r="BF89" i="2"/>
  <c r="AZ89" i="2"/>
  <c r="AV89" i="2"/>
  <c r="AN89" i="2"/>
  <c r="AI89" i="2"/>
  <c r="AD89" i="2"/>
  <c r="Z89" i="2"/>
  <c r="N89" i="2"/>
  <c r="AY88" i="2"/>
  <c r="AU88" i="2"/>
  <c r="AM88" i="2"/>
  <c r="AH88" i="2"/>
  <c r="Y88" i="2"/>
  <c r="M88" i="2"/>
  <c r="BB87" i="2"/>
  <c r="AT87" i="2"/>
  <c r="AP87" i="2"/>
  <c r="AG87" i="2"/>
  <c r="AB87" i="2"/>
  <c r="T87" i="2"/>
  <c r="P87" i="2"/>
  <c r="AO86" i="2"/>
  <c r="W86" i="2"/>
  <c r="S86" i="2"/>
  <c r="O86" i="2"/>
  <c r="BF85" i="2"/>
  <c r="AZ85" i="2"/>
  <c r="AV85" i="2"/>
  <c r="AN85" i="2"/>
  <c r="AI85" i="2"/>
  <c r="AD85" i="2"/>
  <c r="Z85" i="2"/>
  <c r="N85" i="2"/>
  <c r="AY84" i="2"/>
  <c r="AU84" i="2"/>
  <c r="AM84" i="2"/>
  <c r="AH84" i="2"/>
  <c r="Y84" i="2"/>
  <c r="M84" i="2"/>
  <c r="BB83" i="2"/>
  <c r="AB83" i="2"/>
  <c r="T83" i="2"/>
  <c r="P83" i="2"/>
  <c r="AO82" i="2"/>
  <c r="W82" i="2"/>
  <c r="S82" i="2"/>
  <c r="O82" i="2"/>
  <c r="Z81" i="2"/>
  <c r="M80" i="2"/>
  <c r="AB79" i="2"/>
  <c r="W78" i="2"/>
  <c r="O78" i="2"/>
  <c r="Z77" i="2"/>
  <c r="AM76" i="2"/>
  <c r="M76" i="2"/>
  <c r="AI75" i="2"/>
  <c r="AY93" i="2"/>
  <c r="AU93" i="2"/>
  <c r="AM93" i="2"/>
  <c r="AH93" i="2"/>
  <c r="Y93" i="2"/>
  <c r="M93" i="2"/>
  <c r="BB92" i="2"/>
  <c r="AT92" i="2"/>
  <c r="AP92" i="2"/>
  <c r="AG92" i="2"/>
  <c r="AB92" i="2"/>
  <c r="T92" i="2"/>
  <c r="P92" i="2"/>
  <c r="AO91" i="2"/>
  <c r="W91" i="2"/>
  <c r="S91" i="2"/>
  <c r="O91" i="2"/>
  <c r="BF90" i="2"/>
  <c r="AZ90" i="2"/>
  <c r="AV90" i="2"/>
  <c r="AN90" i="2"/>
  <c r="AI90" i="2"/>
  <c r="AD90" i="2"/>
  <c r="Z90" i="2"/>
  <c r="N90" i="2"/>
  <c r="AY89" i="2"/>
  <c r="AU89" i="2"/>
  <c r="AM89" i="2"/>
  <c r="AH89" i="2"/>
  <c r="Y89" i="2"/>
  <c r="M89" i="2"/>
  <c r="BB88" i="2"/>
  <c r="AT88" i="2"/>
  <c r="AP88" i="2"/>
  <c r="AG88" i="2"/>
  <c r="AB88" i="2"/>
  <c r="T88" i="2"/>
  <c r="P88" i="2"/>
  <c r="AO87" i="2"/>
  <c r="W87" i="2"/>
  <c r="S87" i="2"/>
  <c r="O87" i="2"/>
  <c r="BF86" i="2"/>
  <c r="AZ86" i="2"/>
  <c r="AV86" i="2"/>
  <c r="AN86" i="2"/>
  <c r="AI86" i="2"/>
  <c r="AD86" i="2"/>
  <c r="Z86" i="2"/>
  <c r="N86" i="2"/>
  <c r="AY85" i="2"/>
  <c r="AU85" i="2"/>
  <c r="AM85" i="2"/>
  <c r="AH85" i="2"/>
  <c r="Y85" i="2"/>
  <c r="M85" i="2"/>
  <c r="BB84" i="2"/>
  <c r="AT84" i="2"/>
  <c r="AP84" i="2"/>
  <c r="AB84" i="2"/>
  <c r="T84" i="2"/>
  <c r="P84" i="2"/>
  <c r="AO83" i="2"/>
  <c r="W83" i="2"/>
  <c r="S83" i="2"/>
  <c r="O83" i="2"/>
  <c r="BF82" i="2"/>
  <c r="AZ82" i="2"/>
  <c r="AV82" i="2"/>
  <c r="AN82" i="2"/>
  <c r="AI82" i="2"/>
  <c r="AD82" i="2"/>
  <c r="Z82" i="2"/>
  <c r="N82" i="2"/>
  <c r="AY81" i="2"/>
  <c r="AU81" i="2"/>
  <c r="AM81" i="2"/>
  <c r="AH81" i="2"/>
  <c r="Y81" i="2"/>
  <c r="M81" i="2"/>
  <c r="BB80" i="2"/>
  <c r="AT80" i="2"/>
  <c r="AP80" i="2"/>
  <c r="AB80" i="2"/>
  <c r="T80" i="2"/>
  <c r="P80" i="2"/>
  <c r="W79" i="2"/>
  <c r="S79" i="2"/>
  <c r="O79" i="2"/>
  <c r="Z78" i="2"/>
  <c r="N78" i="2"/>
  <c r="M77" i="2"/>
  <c r="BB93" i="2"/>
  <c r="AT93" i="2"/>
  <c r="AP93" i="2"/>
  <c r="AG93" i="2"/>
  <c r="AB93" i="2"/>
  <c r="T93" i="2"/>
  <c r="P93" i="2"/>
  <c r="AO92" i="2"/>
  <c r="W92" i="2"/>
  <c r="S92" i="2"/>
  <c r="O92" i="2"/>
  <c r="BF91" i="2"/>
  <c r="AZ91" i="2"/>
  <c r="AV91" i="2"/>
  <c r="AN91" i="2"/>
  <c r="AI91" i="2"/>
  <c r="AD91" i="2"/>
  <c r="Z91" i="2"/>
  <c r="N91" i="2"/>
  <c r="AY90" i="2"/>
  <c r="AU90" i="2"/>
  <c r="AM90" i="2"/>
  <c r="AH90" i="2"/>
  <c r="Y90" i="2"/>
  <c r="M90" i="2"/>
  <c r="BB89" i="2"/>
  <c r="AT89" i="2"/>
  <c r="AP89" i="2"/>
  <c r="AG89" i="2"/>
  <c r="AB89" i="2"/>
  <c r="T89" i="2"/>
  <c r="P89" i="2"/>
  <c r="AO88" i="2"/>
  <c r="W88" i="2"/>
  <c r="S88" i="2"/>
  <c r="O88" i="2"/>
  <c r="BF87" i="2"/>
  <c r="AZ87" i="2"/>
  <c r="AV87" i="2"/>
  <c r="AN87" i="2"/>
  <c r="AI87" i="2"/>
  <c r="AD87" i="2"/>
  <c r="Z87" i="2"/>
  <c r="N87" i="2"/>
  <c r="AY86" i="2"/>
  <c r="AU86" i="2"/>
  <c r="AM86" i="2"/>
  <c r="AH86" i="2"/>
  <c r="Y86" i="2"/>
  <c r="BB85" i="2"/>
  <c r="AT85" i="2"/>
  <c r="AP85" i="2"/>
  <c r="AG85" i="2"/>
  <c r="AB85" i="2"/>
  <c r="T85" i="2"/>
  <c r="P85" i="2"/>
  <c r="AO84" i="2"/>
  <c r="W84" i="2"/>
  <c r="S84" i="2"/>
  <c r="O84" i="2"/>
  <c r="BF83" i="2"/>
  <c r="AZ83" i="2"/>
  <c r="AV83" i="2"/>
  <c r="AN83" i="2"/>
  <c r="AD83" i="2"/>
  <c r="Z83" i="2"/>
  <c r="N83" i="2"/>
  <c r="AY82" i="2"/>
  <c r="AU82" i="2"/>
  <c r="AM82" i="2"/>
  <c r="AH82" i="2"/>
  <c r="Y82" i="2"/>
  <c r="M82" i="2"/>
  <c r="BB81" i="2"/>
  <c r="AT81" i="2"/>
  <c r="AP81" i="2"/>
  <c r="AB81" i="2"/>
  <c r="T81" i="2"/>
  <c r="P81" i="2"/>
  <c r="AO80" i="2"/>
  <c r="W80" i="2"/>
  <c r="S80" i="2"/>
  <c r="O80" i="2"/>
  <c r="BF79" i="2"/>
  <c r="AZ79" i="2"/>
  <c r="AV79" i="2"/>
  <c r="AN79" i="2"/>
  <c r="AI79" i="2"/>
  <c r="Z79" i="2"/>
  <c r="N79" i="2"/>
  <c r="AY78" i="2"/>
  <c r="AB77" i="2"/>
  <c r="T77" i="2"/>
  <c r="P77" i="2"/>
  <c r="W76" i="2"/>
  <c r="AT83" i="2"/>
  <c r="AP83" i="2"/>
  <c r="BF81" i="2"/>
  <c r="AZ81" i="2"/>
  <c r="AV81" i="2"/>
  <c r="AN81" i="2"/>
  <c r="AI81" i="2"/>
  <c r="AD81" i="2"/>
  <c r="N81" i="2"/>
  <c r="AY80" i="2"/>
  <c r="AU80" i="2"/>
  <c r="AM80" i="2"/>
  <c r="AH80" i="2"/>
  <c r="Y80" i="2"/>
  <c r="BB79" i="2"/>
  <c r="AT79" i="2"/>
  <c r="AP79" i="2"/>
  <c r="AO78" i="2"/>
  <c r="BF77" i="2"/>
  <c r="AZ77" i="2"/>
  <c r="AV77" i="2"/>
  <c r="AN77" i="2"/>
  <c r="AI77" i="2"/>
  <c r="N77" i="2"/>
  <c r="AY76" i="2"/>
  <c r="AU76" i="2"/>
  <c r="AH76" i="2"/>
  <c r="Y76" i="2"/>
  <c r="AO79" i="2"/>
  <c r="BF78" i="2"/>
  <c r="AZ78" i="2"/>
  <c r="AV78" i="2"/>
  <c r="AN78" i="2"/>
  <c r="AI78" i="2"/>
  <c r="AY77" i="2"/>
  <c r="AU77" i="2"/>
  <c r="AM77" i="2"/>
  <c r="AH77" i="2"/>
  <c r="Y77" i="2"/>
  <c r="BB76" i="2"/>
  <c r="AP76" i="2"/>
  <c r="T76" i="2"/>
  <c r="P76" i="2"/>
  <c r="AU78" i="2"/>
  <c r="AM78" i="2"/>
  <c r="AH78" i="2"/>
  <c r="Y78" i="2"/>
  <c r="M78" i="2"/>
  <c r="BB77" i="2"/>
  <c r="AT77" i="2"/>
  <c r="AP77" i="2"/>
  <c r="AO76" i="2"/>
  <c r="S76" i="2"/>
  <c r="O76" i="2"/>
  <c r="BB78" i="2"/>
  <c r="AT78" i="2"/>
  <c r="AP78" i="2"/>
  <c r="BF76" i="2"/>
  <c r="AZ76" i="2"/>
  <c r="AV76" i="2"/>
  <c r="AN76" i="2"/>
  <c r="AI76" i="2"/>
  <c r="AT76" i="2"/>
  <c r="AO74" i="2"/>
  <c r="E67" i="2" l="1"/>
  <c r="AI98" i="2"/>
  <c r="BD98" i="2"/>
  <c r="BC98" i="2"/>
  <c r="AJ98" i="2"/>
  <c r="E68" i="2"/>
  <c r="M98" i="2"/>
  <c r="BF98" i="2"/>
  <c r="BH98" i="2"/>
  <c r="AF98" i="2"/>
  <c r="BB98" i="2"/>
  <c r="W98" i="2"/>
  <c r="AB98" i="2"/>
  <c r="BG98" i="2"/>
  <c r="AA98" i="2"/>
  <c r="AW98" i="2"/>
  <c r="AO98" i="2"/>
  <c r="Q98" i="2"/>
  <c r="U98" i="2"/>
  <c r="AQ98" i="2"/>
  <c r="Z98" i="2"/>
  <c r="AN98" i="2"/>
  <c r="AU98" i="2"/>
  <c r="AM98" i="2"/>
  <c r="AT98" i="2"/>
  <c r="AY98" i="2"/>
  <c r="T98" i="2"/>
  <c r="AV98" i="2"/>
  <c r="S98" i="2"/>
  <c r="AH98" i="2"/>
  <c r="AG103" i="2" s="1"/>
  <c r="N98" i="2"/>
  <c r="AP98" i="2"/>
  <c r="AP103" i="2" s="1"/>
  <c r="Y98" i="2"/>
  <c r="O98" i="2"/>
  <c r="P98" i="2"/>
  <c r="AG102" i="2" l="1"/>
  <c r="AG101" i="2"/>
  <c r="X101" i="2"/>
  <c r="AZ103" i="2"/>
  <c r="AZ102" i="2"/>
  <c r="AZ101" i="2"/>
  <c r="AS101" i="2"/>
  <c r="AP101" i="2"/>
  <c r="R101" i="2"/>
  <c r="M102" i="2"/>
  <c r="M101" i="2"/>
  <c r="AL102" i="2"/>
  <c r="X103" i="2"/>
  <c r="R103" i="2"/>
  <c r="M103" i="2"/>
  <c r="X102" i="2"/>
  <c r="AP102" i="2"/>
  <c r="AL103" i="2"/>
  <c r="R102" i="2"/>
  <c r="AS102" i="2"/>
  <c r="AS103" i="2"/>
</calcChain>
</file>

<file path=xl/sharedStrings.xml><?xml version="1.0" encoding="utf-8"?>
<sst xmlns="http://schemas.openxmlformats.org/spreadsheetml/2006/main" count="91" uniqueCount="36">
  <si>
    <t>NZGS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</si>
  <si>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</si>
  <si>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</si>
  <si>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</si>
  <si>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</si>
  <si>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</si>
  <si>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</si>
  <si>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</si>
  <si>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</si>
  <si>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Telecom</t>
  </si>
  <si>
    <t>Telstra</t>
  </si>
  <si>
    <t>Average</t>
  </si>
  <si>
    <t>Fonterra</t>
  </si>
  <si>
    <t>Meridian</t>
  </si>
  <si>
    <t>5 years</t>
  </si>
  <si>
    <t>4 years</t>
  </si>
  <si>
    <t>3 years</t>
  </si>
  <si>
    <t>Annualised bid yield to maturity for each business day</t>
  </si>
  <si>
    <t>Annualisation reflects six monthly payment of interest</t>
  </si>
  <si>
    <t>Raw data from Bloomberg on bid yield to maturity for New Zealand government bonds</t>
  </si>
  <si>
    <t>Un-weighted arithmetic average of the daily annualised bid yields to maturity</t>
  </si>
  <si>
    <t>Calculation of the interpolated risk-free rate</t>
  </si>
  <si>
    <t>Calculation of the interpolated bid to bid spread between corporate bonds and New Zealand government bonds</t>
  </si>
  <si>
    <t>Calculation of the risk-free rate</t>
  </si>
  <si>
    <t>Calculation of the debt premium</t>
  </si>
  <si>
    <t>Un-weighted arithmetic average of the daily spreads</t>
  </si>
  <si>
    <t>Interpolated debt premium (5 years)</t>
  </si>
  <si>
    <t>Interpolated debt premium (4 years)</t>
  </si>
  <si>
    <t>Interpolated debt premium (3 years)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</si>
  <si>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Cells are left blank where there is insufficient data to linearly interpolate the debt premium.</t>
    </r>
  </si>
  <si>
    <t>In this case, the yield on the bond with the closest match to the required term to maturity is used when estimating the debt premium.</t>
  </si>
  <si>
    <t>The risk-free rate is:</t>
  </si>
  <si>
    <t>WACCs are estimated as at</t>
  </si>
  <si>
    <t>Raw data from Bloomberg on bid yield to maturity for vanilla NZ$ denominated corporate bonds</t>
  </si>
  <si>
    <t>CIAL</t>
  </si>
  <si>
    <t>Calculation of risk-free rate and debt premiums for the June 2014 WACC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</si>
</sst>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"/>
    </font>
    <font>
      <sz val="10"/>
      <name val="Arial"/>
      <family val="2"/>
    </font>
    <font>
      <sz val="10"/>
      <name val="Arial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9">
    <xf numFmtId="0" fontId="0" fillId="0" borderId="0"/>
    <xf numFmtId="0" fontId="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5" fillId="0" borderId="0"/>
  </cellStyleXfs>
  <cellXfs count="332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3" xfId="0" applyBorder="1"/>
    <xf numFmtId="0" fontId="8" fillId="0" borderId="5" xfId="0" applyFont="1" applyBorder="1"/>
    <xf numFmtId="0" fontId="8" fillId="0" borderId="0" xfId="0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8" fillId="0" borderId="0" xfId="0" applyFont="1"/>
    <xf numFmtId="0" fontId="0" fillId="0" borderId="0" xfId="0" applyAlignment="1">
      <alignment horizontal="right"/>
    </xf>
    <xf numFmtId="0" fontId="0" fillId="0" borderId="0" xfId="0" applyFill="1"/>
    <xf numFmtId="0" fontId="8" fillId="0" borderId="0" xfId="0" applyFont="1" applyAlignment="1">
      <alignment horizontal="right"/>
    </xf>
    <xf numFmtId="164" fontId="7" fillId="0" borderId="0" xfId="2" applyFont="1"/>
    <xf numFmtId="0" fontId="8" fillId="0" borderId="6" xfId="0" applyFont="1" applyBorder="1"/>
    <xf numFmtId="0" fontId="8" fillId="0" borderId="8" xfId="0" applyFont="1" applyBorder="1"/>
    <xf numFmtId="0" fontId="0" fillId="0" borderId="0" xfId="0" applyFill="1" applyBorder="1" applyAlignment="1">
      <alignment horizontal="right"/>
    </xf>
    <xf numFmtId="14" fontId="0" fillId="0" borderId="0" xfId="0" applyNumberFormat="1" applyBorder="1" applyAlignment="1">
      <alignment horizontal="right"/>
    </xf>
    <xf numFmtId="165" fontId="0" fillId="3" borderId="9" xfId="0" applyNumberFormat="1" applyFill="1" applyBorder="1"/>
    <xf numFmtId="165" fontId="0" fillId="3" borderId="10" xfId="0" applyNumberFormat="1" applyFill="1" applyBorder="1"/>
    <xf numFmtId="0" fontId="0" fillId="0" borderId="5" xfId="0" applyFill="1" applyBorder="1" applyAlignment="1">
      <alignment horizontal="right"/>
    </xf>
    <xf numFmtId="165" fontId="0" fillId="3" borderId="7" xfId="0" applyNumberFormat="1" applyFill="1" applyBorder="1"/>
    <xf numFmtId="165" fontId="0" fillId="3" borderId="11" xfId="0" applyNumberFormat="1" applyFill="1" applyBorder="1"/>
    <xf numFmtId="0" fontId="0" fillId="0" borderId="14" xfId="0" applyFill="1" applyBorder="1" applyAlignment="1">
      <alignment horizontal="right"/>
    </xf>
    <xf numFmtId="165" fontId="0" fillId="3" borderId="15" xfId="0" applyNumberFormat="1" applyFill="1" applyBorder="1"/>
    <xf numFmtId="165" fontId="0" fillId="3" borderId="12" xfId="0" applyNumberFormat="1" applyFill="1" applyBorder="1"/>
    <xf numFmtId="14" fontId="0" fillId="0" borderId="11" xfId="0" applyNumberFormat="1" applyBorder="1"/>
    <xf numFmtId="14" fontId="0" fillId="0" borderId="12" xfId="0" applyNumberFormat="1" applyBorder="1"/>
    <xf numFmtId="14" fontId="0" fillId="0" borderId="10" xfId="0" applyNumberFormat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8" xfId="0" applyNumberFormat="1" applyBorder="1"/>
    <xf numFmtId="14" fontId="0" fillId="0" borderId="9" xfId="0" applyNumberFormat="1" applyBorder="1"/>
    <xf numFmtId="14" fontId="0" fillId="0" borderId="9" xfId="0" applyNumberFormat="1" applyFill="1" applyBorder="1"/>
    <xf numFmtId="0" fontId="0" fillId="3" borderId="12" xfId="0" applyFill="1" applyBorder="1"/>
    <xf numFmtId="0" fontId="0" fillId="0" borderId="15" xfId="0" applyBorder="1"/>
    <xf numFmtId="165" fontId="0" fillId="0" borderId="13" xfId="0" applyNumberFormat="1" applyBorder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0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5" fontId="0" fillId="0" borderId="12" xfId="0" applyNumberFormat="1" applyBorder="1"/>
    <xf numFmtId="2" fontId="9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wrapText="1"/>
    </xf>
    <xf numFmtId="165" fontId="0" fillId="0" borderId="0" xfId="0" applyNumberFormat="1" applyFont="1" applyBorder="1"/>
    <xf numFmtId="165" fontId="0" fillId="0" borderId="2" xfId="0" applyNumberFormat="1" applyBorder="1"/>
    <xf numFmtId="165" fontId="0" fillId="0" borderId="3" xfId="0" applyNumberFormat="1" applyFont="1" applyBorder="1"/>
    <xf numFmtId="0" fontId="0" fillId="0" borderId="5" xfId="0" applyFont="1" applyBorder="1"/>
    <xf numFmtId="2" fontId="8" fillId="4" borderId="5" xfId="0" applyNumberFormat="1" applyFont="1" applyFill="1" applyBorder="1"/>
    <xf numFmtId="165" fontId="8" fillId="0" borderId="5" xfId="0" applyNumberFormat="1" applyFont="1" applyBorder="1"/>
    <xf numFmtId="165" fontId="8" fillId="0" borderId="6" xfId="0" applyNumberFormat="1" applyFont="1" applyBorder="1"/>
    <xf numFmtId="2" fontId="8" fillId="4" borderId="0" xfId="0" applyNumberFormat="1" applyFont="1" applyFill="1" applyBorder="1"/>
    <xf numFmtId="165" fontId="8" fillId="0" borderId="0" xfId="0" applyNumberFormat="1" applyFont="1" applyBorder="1"/>
    <xf numFmtId="165" fontId="8" fillId="0" borderId="8" xfId="0" applyNumberFormat="1" applyFont="1" applyBorder="1"/>
    <xf numFmtId="2" fontId="0" fillId="0" borderId="11" xfId="0" applyNumberFormat="1" applyBorder="1"/>
    <xf numFmtId="2" fontId="8" fillId="4" borderId="9" xfId="0" applyNumberFormat="1" applyFont="1" applyFill="1" applyBorder="1"/>
    <xf numFmtId="14" fontId="0" fillId="0" borderId="0" xfId="0" applyNumberFormat="1" applyAlignment="1">
      <alignment horizontal="right" wrapText="1"/>
    </xf>
    <xf numFmtId="0" fontId="0" fillId="0" borderId="13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5" borderId="7" xfId="0" applyNumberFormat="1" applyFill="1" applyBorder="1"/>
    <xf numFmtId="165" fontId="0" fillId="5" borderId="0" xfId="0" applyNumberFormat="1" applyFill="1" applyBorder="1"/>
    <xf numFmtId="165" fontId="0" fillId="5" borderId="8" xfId="0" applyNumberFormat="1" applyFill="1" applyBorder="1"/>
    <xf numFmtId="165" fontId="0" fillId="5" borderId="11" xfId="0" applyNumberFormat="1" applyFill="1" applyBorder="1"/>
    <xf numFmtId="165" fontId="0" fillId="5" borderId="9" xfId="0" applyNumberFormat="1" applyFill="1" applyBorder="1"/>
    <xf numFmtId="165" fontId="0" fillId="5" borderId="10" xfId="0" applyNumberFormat="1" applyFill="1" applyBorder="1"/>
    <xf numFmtId="165" fontId="0" fillId="5" borderId="15" xfId="0" applyNumberFormat="1" applyFill="1" applyBorder="1"/>
    <xf numFmtId="165" fontId="0" fillId="5" borderId="12" xfId="0" applyNumberFormat="1" applyFill="1" applyBorder="1"/>
    <xf numFmtId="0" fontId="8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/>
    </xf>
    <xf numFmtId="165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65" fontId="0" fillId="0" borderId="3" xfId="0" applyNumberFormat="1" applyBorder="1"/>
    <xf numFmtId="165" fontId="0" fillId="0" borderId="4" xfId="0" applyNumberFormat="1" applyBorder="1"/>
    <xf numFmtId="165" fontId="8" fillId="4" borderId="13" xfId="0" applyNumberFormat="1" applyFont="1" applyFill="1" applyBorder="1"/>
    <xf numFmtId="165" fontId="8" fillId="4" borderId="5" xfId="0" applyNumberFormat="1" applyFont="1" applyFill="1" applyBorder="1"/>
    <xf numFmtId="0" fontId="8" fillId="0" borderId="5" xfId="0" applyFont="1" applyFill="1" applyBorder="1"/>
    <xf numFmtId="165" fontId="8" fillId="0" borderId="5" xfId="0" applyNumberFormat="1" applyFont="1" applyFill="1" applyBorder="1"/>
    <xf numFmtId="165" fontId="8" fillId="4" borderId="7" xfId="0" applyNumberFormat="1" applyFont="1" applyFill="1" applyBorder="1"/>
    <xf numFmtId="165" fontId="8" fillId="4" borderId="0" xfId="0" applyNumberFormat="1" applyFont="1" applyFill="1" applyBorder="1"/>
    <xf numFmtId="165" fontId="8" fillId="0" borderId="0" xfId="0" applyNumberFormat="1" applyFont="1" applyFill="1" applyBorder="1"/>
    <xf numFmtId="165" fontId="8" fillId="4" borderId="11" xfId="0" applyNumberFormat="1" applyFont="1" applyFill="1" applyBorder="1"/>
    <xf numFmtId="0" fontId="8" fillId="0" borderId="9" xfId="0" applyFont="1" applyBorder="1"/>
    <xf numFmtId="165" fontId="8" fillId="4" borderId="9" xfId="0" applyNumberFormat="1" applyFont="1" applyFill="1" applyBorder="1"/>
    <xf numFmtId="165" fontId="8" fillId="0" borderId="9" xfId="0" applyNumberFormat="1" applyFont="1" applyFill="1" applyBorder="1"/>
    <xf numFmtId="0" fontId="8" fillId="0" borderId="10" xfId="0" applyFon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14" xfId="0" applyFont="1" applyBorder="1"/>
    <xf numFmtId="0" fontId="8" fillId="0" borderId="15" xfId="0" applyFont="1" applyBorder="1"/>
    <xf numFmtId="0" fontId="8" fillId="0" borderId="12" xfId="0" applyFont="1" applyBorder="1"/>
    <xf numFmtId="165" fontId="0" fillId="0" borderId="4" xfId="0" applyNumberFormat="1" applyBorder="1" applyAlignment="1">
      <alignment horizontal="right"/>
    </xf>
    <xf numFmtId="14" fontId="0" fillId="3" borderId="1" xfId="0" applyNumberFormat="1" applyFill="1" applyBorder="1"/>
    <xf numFmtId="0" fontId="0" fillId="0" borderId="0" xfId="0" applyFill="1" applyBorder="1" applyAlignment="1">
      <alignment horizontal="left"/>
    </xf>
    <xf numFmtId="0" fontId="10" fillId="0" borderId="0" xfId="0" applyFont="1"/>
    <xf numFmtId="0" fontId="0" fillId="0" borderId="8" xfId="0" applyFill="1" applyBorder="1"/>
    <xf numFmtId="1" fontId="0" fillId="3" borderId="9" xfId="0" applyNumberFormat="1" applyFill="1" applyBorder="1"/>
    <xf numFmtId="1" fontId="0" fillId="3" borderId="12" xfId="0" applyNumberFormat="1" applyFill="1" applyBorder="1"/>
    <xf numFmtId="165" fontId="0" fillId="5" borderId="14" xfId="0" applyNumberFormat="1" applyFill="1" applyBorder="1"/>
    <xf numFmtId="14" fontId="0" fillId="0" borderId="12" xfId="0" applyNumberFormat="1" applyBorder="1" applyAlignment="1">
      <alignment horizontal="right"/>
    </xf>
    <xf numFmtId="165" fontId="8" fillId="2" borderId="5" xfId="0" applyNumberFormat="1" applyFont="1" applyFill="1" applyBorder="1"/>
    <xf numFmtId="165" fontId="0" fillId="5" borderId="13" xfId="0" applyNumberFormat="1" applyFill="1" applyBorder="1"/>
    <xf numFmtId="14" fontId="0" fillId="0" borderId="12" xfId="0" applyNumberFormat="1" applyFill="1" applyBorder="1"/>
    <xf numFmtId="0" fontId="0" fillId="0" borderId="0" xfId="0"/>
    <xf numFmtId="0" fontId="8" fillId="0" borderId="5" xfId="0" applyFont="1" applyBorder="1"/>
    <xf numFmtId="0" fontId="0" fillId="0" borderId="6" xfId="0" applyBorder="1"/>
    <xf numFmtId="0" fontId="8" fillId="0" borderId="0" xfId="0" applyFont="1" applyBorder="1"/>
    <xf numFmtId="0" fontId="0" fillId="0" borderId="0" xfId="0" applyBorder="1"/>
    <xf numFmtId="0" fontId="0" fillId="0" borderId="9" xfId="0" applyBorder="1"/>
    <xf numFmtId="0" fontId="0" fillId="0" borderId="0" xfId="0" applyFill="1"/>
    <xf numFmtId="0" fontId="0" fillId="0" borderId="0" xfId="0" applyFill="1" applyBorder="1"/>
    <xf numFmtId="165" fontId="8" fillId="0" borderId="13" xfId="0" applyNumberFormat="1" applyFont="1" applyFill="1" applyBorder="1"/>
    <xf numFmtId="165" fontId="8" fillId="0" borderId="7" xfId="0" applyNumberFormat="1" applyFont="1" applyFill="1" applyBorder="1"/>
    <xf numFmtId="165" fontId="8" fillId="0" borderId="11" xfId="0" applyNumberFormat="1" applyFont="1" applyFill="1" applyBorder="1"/>
    <xf numFmtId="0" fontId="10" fillId="0" borderId="0" xfId="0" applyFont="1" applyBorder="1" applyAlignment="1">
      <alignment horizontal="center"/>
    </xf>
    <xf numFmtId="0" fontId="0" fillId="0" borderId="15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14" fontId="0" fillId="0" borderId="15" xfId="0" applyNumberForma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13" xfId="0" applyNumberFormat="1" applyFont="1" applyFill="1" applyBorder="1"/>
    <xf numFmtId="0" fontId="8" fillId="0" borderId="7" xfId="0" applyNumberFormat="1" applyFont="1" applyFill="1" applyBorder="1"/>
    <xf numFmtId="0" fontId="8" fillId="0" borderId="11" xfId="0" applyNumberFormat="1" applyFont="1" applyFill="1" applyBorder="1"/>
    <xf numFmtId="2" fontId="8" fillId="0" borderId="0" xfId="0" applyNumberFormat="1" applyFont="1" applyBorder="1" applyAlignment="1"/>
    <xf numFmtId="2" fontId="9" fillId="0" borderId="0" xfId="0" applyNumberFormat="1" applyFont="1" applyBorder="1" applyAlignment="1"/>
    <xf numFmtId="14" fontId="8" fillId="0" borderId="0" xfId="0" applyNumberFormat="1" applyFont="1" applyBorder="1" applyAlignment="1">
      <alignment wrapText="1"/>
    </xf>
    <xf numFmtId="0" fontId="8" fillId="0" borderId="0" xfId="0" applyFont="1" applyBorder="1" applyAlignment="1"/>
    <xf numFmtId="165" fontId="0" fillId="0" borderId="4" xfId="0" applyNumberFormat="1" applyFont="1" applyBorder="1"/>
    <xf numFmtId="165" fontId="0" fillId="0" borderId="10" xfId="0" applyNumberFormat="1" applyFont="1" applyBorder="1"/>
    <xf numFmtId="0" fontId="2" fillId="3" borderId="15" xfId="86" applyFont="1" applyFill="1" applyBorder="1"/>
    <xf numFmtId="0" fontId="2" fillId="3" borderId="15" xfId="83" applyFont="1" applyFill="1" applyBorder="1"/>
    <xf numFmtId="0" fontId="2" fillId="3" borderId="15" xfId="84" applyFont="1" applyFill="1" applyBorder="1"/>
    <xf numFmtId="0" fontId="2" fillId="3" borderId="15" xfId="85" applyFont="1" applyFill="1" applyBorder="1"/>
    <xf numFmtId="0" fontId="2" fillId="3" borderId="15" xfId="87" applyFont="1" applyFill="1" applyBorder="1"/>
    <xf numFmtId="0" fontId="2" fillId="3" borderId="15" xfId="90" applyFont="1" applyFill="1" applyBorder="1"/>
    <xf numFmtId="0" fontId="2" fillId="3" borderId="0" xfId="91" applyFont="1" applyFill="1"/>
    <xf numFmtId="165" fontId="2" fillId="3" borderId="15" xfId="92" applyNumberFormat="1" applyFont="1" applyFill="1" applyBorder="1"/>
    <xf numFmtId="0" fontId="2" fillId="3" borderId="15" xfId="94" applyFont="1" applyFill="1" applyBorder="1"/>
    <xf numFmtId="0" fontId="2" fillId="3" borderId="0" xfId="96" applyFont="1" applyFill="1"/>
    <xf numFmtId="0" fontId="2" fillId="3" borderId="15" xfId="95" applyFont="1" applyFill="1" applyBorder="1"/>
    <xf numFmtId="0" fontId="2" fillId="3" borderId="15" xfId="97" applyFont="1" applyFill="1" applyBorder="1"/>
    <xf numFmtId="0" fontId="2" fillId="3" borderId="15" xfId="98" applyFont="1" applyFill="1" applyBorder="1"/>
    <xf numFmtId="165" fontId="2" fillId="3" borderId="15" xfId="99" applyNumberFormat="1" applyFont="1" applyFill="1" applyBorder="1"/>
    <xf numFmtId="0" fontId="2" fillId="3" borderId="7" xfId="100" applyFont="1" applyFill="1" applyBorder="1"/>
    <xf numFmtId="0" fontId="2" fillId="3" borderId="15" xfId="101" applyFont="1" applyFill="1" applyBorder="1"/>
    <xf numFmtId="0" fontId="2" fillId="3" borderId="7" xfId="102" applyFont="1" applyFill="1" applyBorder="1"/>
    <xf numFmtId="0" fontId="2" fillId="3" borderId="15" xfId="103" applyFont="1" applyFill="1" applyBorder="1"/>
    <xf numFmtId="0" fontId="2" fillId="3" borderId="15" xfId="104" applyFont="1" applyFill="1" applyBorder="1"/>
    <xf numFmtId="0" fontId="2" fillId="3" borderId="7" xfId="105" applyFont="1" applyFill="1" applyBorder="1"/>
    <xf numFmtId="0" fontId="2" fillId="3" borderId="15" xfId="106" applyFont="1" applyFill="1" applyBorder="1"/>
    <xf numFmtId="0" fontId="2" fillId="3" borderId="15" xfId="107" applyFont="1" applyFill="1" applyBorder="1"/>
    <xf numFmtId="165" fontId="2" fillId="3" borderId="15" xfId="108" applyNumberFormat="1" applyFont="1" applyFill="1" applyBorder="1"/>
    <xf numFmtId="165" fontId="2" fillId="3" borderId="15" xfId="109" applyNumberFormat="1" applyFont="1" applyFill="1" applyBorder="1"/>
    <xf numFmtId="165" fontId="2" fillId="3" borderId="15" xfId="110" applyNumberFormat="1" applyFont="1" applyFill="1" applyBorder="1"/>
    <xf numFmtId="165" fontId="2" fillId="3" borderId="15" xfId="111" applyNumberFormat="1" applyFont="1" applyFill="1" applyBorder="1"/>
    <xf numFmtId="165" fontId="2" fillId="3" borderId="15" xfId="112" applyNumberFormat="1" applyFont="1" applyFill="1" applyBorder="1"/>
    <xf numFmtId="165" fontId="2" fillId="3" borderId="8" xfId="113" applyNumberFormat="1" applyFont="1" applyFill="1" applyBorder="1"/>
    <xf numFmtId="165" fontId="2" fillId="3" borderId="15" xfId="114" applyNumberFormat="1" applyFont="1" applyFill="1" applyBorder="1"/>
    <xf numFmtId="165" fontId="2" fillId="3" borderId="15" xfId="115" applyNumberFormat="1" applyFont="1" applyFill="1" applyBorder="1"/>
    <xf numFmtId="165" fontId="2" fillId="3" borderId="15" xfId="116" applyNumberFormat="1" applyFont="1" applyFill="1" applyBorder="1"/>
    <xf numFmtId="165" fontId="2" fillId="3" borderId="15" xfId="117" applyNumberFormat="1" applyFont="1" applyFill="1" applyBorder="1"/>
    <xf numFmtId="165" fontId="2" fillId="3" borderId="15" xfId="118" applyNumberFormat="1" applyFont="1" applyFill="1" applyBorder="1"/>
    <xf numFmtId="165" fontId="2" fillId="3" borderId="8" xfId="119" applyNumberFormat="1" applyFont="1" applyFill="1" applyBorder="1"/>
    <xf numFmtId="165" fontId="2" fillId="3" borderId="15" xfId="120" applyNumberFormat="1" applyFont="1" applyFill="1" applyBorder="1"/>
    <xf numFmtId="165" fontId="2" fillId="3" borderId="15" xfId="121" applyNumberFormat="1" applyFont="1" applyFill="1" applyBorder="1"/>
    <xf numFmtId="165" fontId="2" fillId="3" borderId="15" xfId="122" applyNumberFormat="1" applyFont="1" applyFill="1" applyBorder="1"/>
    <xf numFmtId="165" fontId="2" fillId="3" borderId="15" xfId="123" applyNumberFormat="1" applyFont="1" applyFill="1" applyBorder="1"/>
    <xf numFmtId="165" fontId="2" fillId="3" borderId="15" xfId="124" applyNumberFormat="1" applyFont="1" applyFill="1" applyBorder="1"/>
    <xf numFmtId="165" fontId="2" fillId="3" borderId="15" xfId="125" applyNumberFormat="1" applyFont="1" applyFill="1" applyBorder="1"/>
    <xf numFmtId="165" fontId="2" fillId="3" borderId="15" xfId="126" applyNumberFormat="1" applyFont="1" applyFill="1" applyBorder="1"/>
    <xf numFmtId="165" fontId="2" fillId="3" borderId="15" xfId="127" applyNumberFormat="1" applyFont="1" applyFill="1" applyBorder="1"/>
    <xf numFmtId="165" fontId="2" fillId="3" borderId="15" xfId="128" applyNumberFormat="1" applyFont="1" applyFill="1" applyBorder="1"/>
    <xf numFmtId="165" fontId="2" fillId="3" borderId="15" xfId="129" applyNumberFormat="1" applyFont="1" applyFill="1" applyBorder="1"/>
    <xf numFmtId="165" fontId="2" fillId="3" borderId="15" xfId="130" applyNumberFormat="1" applyFont="1" applyFill="1" applyBorder="1"/>
    <xf numFmtId="165" fontId="2" fillId="3" borderId="15" xfId="131" applyNumberFormat="1" applyFont="1" applyFill="1" applyBorder="1"/>
    <xf numFmtId="2" fontId="0" fillId="0" borderId="3" xfId="0" applyNumberFormat="1" applyFont="1" applyBorder="1"/>
    <xf numFmtId="0" fontId="11" fillId="0" borderId="0" xfId="0" applyFont="1"/>
    <xf numFmtId="0" fontId="2" fillId="3" borderId="14" xfId="83" applyFont="1" applyFill="1" applyBorder="1"/>
    <xf numFmtId="0" fontId="2" fillId="3" borderId="14" xfId="84" applyFont="1" applyFill="1" applyBorder="1"/>
    <xf numFmtId="0" fontId="2" fillId="3" borderId="14" xfId="85" applyFont="1" applyFill="1" applyBorder="1"/>
    <xf numFmtId="0" fontId="2" fillId="3" borderId="15" xfId="86" applyFont="1" applyFill="1" applyBorder="1"/>
    <xf numFmtId="0" fontId="2" fillId="3" borderId="14" xfId="87" applyFont="1" applyFill="1" applyBorder="1"/>
    <xf numFmtId="0" fontId="2" fillId="3" borderId="15" xfId="83" applyFont="1" applyFill="1" applyBorder="1"/>
    <xf numFmtId="0" fontId="2" fillId="3" borderId="15" xfId="84" applyFont="1" applyFill="1" applyBorder="1"/>
    <xf numFmtId="0" fontId="2" fillId="3" borderId="15" xfId="85" applyFont="1" applyFill="1" applyBorder="1"/>
    <xf numFmtId="0" fontId="2" fillId="3" borderId="15" xfId="87" applyFont="1" applyFill="1" applyBorder="1"/>
    <xf numFmtId="165" fontId="2" fillId="3" borderId="15" xfId="111" applyNumberFormat="1" applyFont="1" applyFill="1" applyBorder="1"/>
    <xf numFmtId="165" fontId="2" fillId="3" borderId="15" xfId="127" applyNumberFormat="1" applyFont="1" applyFill="1" applyBorder="1"/>
    <xf numFmtId="0" fontId="12" fillId="0" borderId="5" xfId="0" applyFont="1" applyBorder="1"/>
    <xf numFmtId="0" fontId="7" fillId="0" borderId="0" xfId="147" applyFill="1" applyBorder="1" applyAlignment="1">
      <alignment horizontal="right"/>
    </xf>
    <xf numFmtId="14" fontId="7" fillId="0" borderId="9" xfId="147" applyNumberFormat="1" applyBorder="1"/>
    <xf numFmtId="14" fontId="7" fillId="0" borderId="12" xfId="147" applyNumberFormat="1" applyFill="1" applyBorder="1"/>
    <xf numFmtId="0" fontId="7" fillId="0" borderId="15" xfId="147" applyFill="1" applyBorder="1" applyAlignment="1">
      <alignment horizontal="right"/>
    </xf>
    <xf numFmtId="165" fontId="7" fillId="3" borderId="7" xfId="147" applyNumberFormat="1" applyFill="1" applyBorder="1"/>
    <xf numFmtId="165" fontId="7" fillId="3" borderId="15" xfId="147" applyNumberFormat="1" applyFill="1" applyBorder="1"/>
    <xf numFmtId="165" fontId="7" fillId="3" borderId="14" xfId="147" applyNumberFormat="1" applyFill="1" applyBorder="1"/>
    <xf numFmtId="0" fontId="2" fillId="3" borderId="14" xfId="90" applyFont="1" applyFill="1" applyBorder="1"/>
    <xf numFmtId="0" fontId="2" fillId="3" borderId="15" xfId="90" applyFont="1" applyFill="1" applyBorder="1"/>
    <xf numFmtId="0" fontId="2" fillId="3" borderId="15" xfId="90" applyFill="1" applyBorder="1"/>
    <xf numFmtId="0" fontId="2" fillId="3" borderId="0" xfId="91" applyFont="1" applyFill="1"/>
    <xf numFmtId="0" fontId="2" fillId="3" borderId="0" xfId="91" applyFill="1"/>
    <xf numFmtId="165" fontId="2" fillId="3" borderId="14" xfId="92" applyNumberFormat="1" applyFont="1" applyFill="1" applyBorder="1"/>
    <xf numFmtId="165" fontId="2" fillId="3" borderId="15" xfId="92" applyNumberFormat="1" applyFont="1" applyFill="1" applyBorder="1"/>
    <xf numFmtId="165" fontId="2" fillId="3" borderId="14" xfId="94" applyNumberFormat="1" applyFont="1" applyFill="1" applyBorder="1"/>
    <xf numFmtId="0" fontId="2" fillId="3" borderId="15" xfId="94" applyFont="1" applyFill="1" applyBorder="1"/>
    <xf numFmtId="0" fontId="2" fillId="3" borderId="15" xfId="94" applyFill="1" applyBorder="1"/>
    <xf numFmtId="0" fontId="2" fillId="3" borderId="0" xfId="96" applyFont="1" applyFill="1"/>
    <xf numFmtId="165" fontId="2" fillId="3" borderId="14" xfId="95" applyNumberFormat="1" applyFont="1" applyFill="1" applyBorder="1"/>
    <xf numFmtId="0" fontId="2" fillId="3" borderId="15" xfId="95" applyFont="1" applyFill="1" applyBorder="1"/>
    <xf numFmtId="0" fontId="2" fillId="3" borderId="15" xfId="95" applyFill="1" applyBorder="1"/>
    <xf numFmtId="0" fontId="2" fillId="3" borderId="14" xfId="97" applyFont="1" applyFill="1" applyBorder="1"/>
    <xf numFmtId="0" fontId="2" fillId="3" borderId="15" xfId="97" applyFont="1" applyFill="1" applyBorder="1"/>
    <xf numFmtId="0" fontId="2" fillId="3" borderId="15" xfId="97" applyFill="1" applyBorder="1"/>
    <xf numFmtId="0" fontId="2" fillId="3" borderId="14" xfId="98" applyFont="1" applyFill="1" applyBorder="1"/>
    <xf numFmtId="0" fontId="2" fillId="3" borderId="15" xfId="98" applyFont="1" applyFill="1" applyBorder="1"/>
    <xf numFmtId="0" fontId="2" fillId="3" borderId="15" xfId="98" applyFill="1" applyBorder="1"/>
    <xf numFmtId="165" fontId="2" fillId="3" borderId="14" xfId="99" applyNumberFormat="1" applyFont="1" applyFill="1" applyBorder="1"/>
    <xf numFmtId="165" fontId="2" fillId="3" borderId="15" xfId="99" applyNumberFormat="1" applyFont="1" applyFill="1" applyBorder="1"/>
    <xf numFmtId="0" fontId="2" fillId="3" borderId="13" xfId="100" applyFont="1" applyFill="1" applyBorder="1"/>
    <xf numFmtId="0" fontId="2" fillId="3" borderId="7" xfId="100" applyFont="1" applyFill="1" applyBorder="1"/>
    <xf numFmtId="0" fontId="2" fillId="3" borderId="7" xfId="100" applyFill="1" applyBorder="1"/>
    <xf numFmtId="0" fontId="2" fillId="3" borderId="14" xfId="101" applyFont="1" applyFill="1" applyBorder="1"/>
    <xf numFmtId="0" fontId="2" fillId="3" borderId="15" xfId="101" applyFont="1" applyFill="1" applyBorder="1"/>
    <xf numFmtId="0" fontId="2" fillId="3" borderId="15" xfId="101" applyFill="1" applyBorder="1"/>
    <xf numFmtId="0" fontId="2" fillId="3" borderId="13" xfId="102" applyFont="1" applyFill="1" applyBorder="1"/>
    <xf numFmtId="0" fontId="2" fillId="3" borderId="7" xfId="102" applyFont="1" applyFill="1" applyBorder="1"/>
    <xf numFmtId="0" fontId="2" fillId="3" borderId="7" xfId="102" applyFill="1" applyBorder="1"/>
    <xf numFmtId="0" fontId="2" fillId="3" borderId="14" xfId="103" applyFont="1" applyFill="1" applyBorder="1"/>
    <xf numFmtId="0" fontId="2" fillId="3" borderId="15" xfId="103" applyFont="1" applyFill="1" applyBorder="1"/>
    <xf numFmtId="0" fontId="2" fillId="3" borderId="15" xfId="103" applyFill="1" applyBorder="1"/>
    <xf numFmtId="0" fontId="2" fillId="3" borderId="14" xfId="104" applyFont="1" applyFill="1" applyBorder="1"/>
    <xf numFmtId="0" fontId="2" fillId="3" borderId="15" xfId="104" applyFont="1" applyFill="1" applyBorder="1"/>
    <xf numFmtId="0" fontId="2" fillId="3" borderId="15" xfId="104" applyFill="1" applyBorder="1"/>
    <xf numFmtId="0" fontId="2" fillId="3" borderId="13" xfId="105" applyFont="1" applyFill="1" applyBorder="1"/>
    <xf numFmtId="0" fontId="2" fillId="3" borderId="7" xfId="105" applyFont="1" applyFill="1" applyBorder="1"/>
    <xf numFmtId="0" fontId="2" fillId="3" borderId="7" xfId="105" applyFill="1" applyBorder="1"/>
    <xf numFmtId="0" fontId="2" fillId="3" borderId="14" xfId="106" applyFont="1" applyFill="1" applyBorder="1"/>
    <xf numFmtId="0" fontId="2" fillId="3" borderId="15" xfId="106" applyFont="1" applyFill="1" applyBorder="1"/>
    <xf numFmtId="0" fontId="2" fillId="3" borderId="15" xfId="106" applyFill="1" applyBorder="1"/>
    <xf numFmtId="0" fontId="2" fillId="3" borderId="14" xfId="107" applyFont="1" applyFill="1" applyBorder="1"/>
    <xf numFmtId="0" fontId="2" fillId="3" borderId="15" xfId="107" applyFont="1" applyFill="1" applyBorder="1"/>
    <xf numFmtId="0" fontId="2" fillId="3" borderId="15" xfId="107" applyFill="1" applyBorder="1"/>
    <xf numFmtId="165" fontId="2" fillId="3" borderId="14" xfId="108" applyNumberFormat="1" applyFont="1" applyFill="1" applyBorder="1"/>
    <xf numFmtId="165" fontId="2" fillId="3" borderId="15" xfId="108" applyNumberFormat="1" applyFont="1" applyFill="1" applyBorder="1"/>
    <xf numFmtId="165" fontId="2" fillId="3" borderId="14" xfId="109" applyNumberFormat="1" applyFont="1" applyFill="1" applyBorder="1"/>
    <xf numFmtId="165" fontId="2" fillId="3" borderId="15" xfId="109" applyNumberFormat="1" applyFont="1" applyFill="1" applyBorder="1"/>
    <xf numFmtId="165" fontId="2" fillId="3" borderId="14" xfId="110" applyNumberFormat="1" applyFont="1" applyFill="1" applyBorder="1"/>
    <xf numFmtId="165" fontId="2" fillId="3" borderId="15" xfId="110" applyNumberFormat="1" applyFont="1" applyFill="1" applyBorder="1"/>
    <xf numFmtId="165" fontId="2" fillId="3" borderId="14" xfId="111" applyNumberFormat="1" applyFont="1" applyFill="1" applyBorder="1"/>
    <xf numFmtId="165" fontId="2" fillId="3" borderId="15" xfId="111" applyNumberFormat="1" applyFont="1" applyFill="1" applyBorder="1"/>
    <xf numFmtId="165" fontId="2" fillId="3" borderId="14" xfId="112" applyNumberFormat="1" applyFont="1" applyFill="1" applyBorder="1"/>
    <xf numFmtId="165" fontId="2" fillId="3" borderId="15" xfId="112" applyNumberFormat="1" applyFont="1" applyFill="1" applyBorder="1"/>
    <xf numFmtId="165" fontId="2" fillId="3" borderId="6" xfId="113" applyNumberFormat="1" applyFont="1" applyFill="1" applyBorder="1"/>
    <xf numFmtId="165" fontId="2" fillId="3" borderId="8" xfId="113" applyNumberFormat="1" applyFont="1" applyFill="1" applyBorder="1"/>
    <xf numFmtId="165" fontId="2" fillId="3" borderId="14" xfId="114" applyNumberFormat="1" applyFont="1" applyFill="1" applyBorder="1"/>
    <xf numFmtId="165" fontId="2" fillId="3" borderId="15" xfId="114" applyNumberFormat="1" applyFont="1" applyFill="1" applyBorder="1"/>
    <xf numFmtId="165" fontId="2" fillId="3" borderId="14" xfId="115" applyNumberFormat="1" applyFont="1" applyFill="1" applyBorder="1"/>
    <xf numFmtId="165" fontId="2" fillId="3" borderId="15" xfId="115" applyNumberFormat="1" applyFont="1" applyFill="1" applyBorder="1"/>
    <xf numFmtId="165" fontId="2" fillId="3" borderId="14" xfId="116" applyNumberFormat="1" applyFont="1" applyFill="1" applyBorder="1"/>
    <xf numFmtId="165" fontId="2" fillId="3" borderId="15" xfId="116" applyNumberFormat="1" applyFont="1" applyFill="1" applyBorder="1"/>
    <xf numFmtId="165" fontId="2" fillId="3" borderId="14" xfId="117" applyNumberFormat="1" applyFont="1" applyFill="1" applyBorder="1"/>
    <xf numFmtId="165" fontId="2" fillId="3" borderId="15" xfId="117" applyNumberFormat="1" applyFont="1" applyFill="1" applyBorder="1"/>
    <xf numFmtId="165" fontId="2" fillId="3" borderId="14" xfId="118" applyNumberFormat="1" applyFont="1" applyFill="1" applyBorder="1"/>
    <xf numFmtId="165" fontId="2" fillId="3" borderId="15" xfId="118" applyNumberFormat="1" applyFont="1" applyFill="1" applyBorder="1"/>
    <xf numFmtId="165" fontId="2" fillId="3" borderId="6" xfId="119" applyNumberFormat="1" applyFont="1" applyFill="1" applyBorder="1"/>
    <xf numFmtId="165" fontId="2" fillId="3" borderId="8" xfId="119" applyNumberFormat="1" applyFont="1" applyFill="1" applyBorder="1"/>
    <xf numFmtId="165" fontId="2" fillId="3" borderId="14" xfId="120" applyNumberFormat="1" applyFont="1" applyFill="1" applyBorder="1"/>
    <xf numFmtId="165" fontId="2" fillId="3" borderId="15" xfId="120" applyNumberFormat="1" applyFont="1" applyFill="1" applyBorder="1"/>
    <xf numFmtId="165" fontId="2" fillId="3" borderId="14" xfId="121" applyNumberFormat="1" applyFont="1" applyFill="1" applyBorder="1"/>
    <xf numFmtId="165" fontId="2" fillId="3" borderId="15" xfId="121" applyNumberFormat="1" applyFont="1" applyFill="1" applyBorder="1"/>
    <xf numFmtId="165" fontId="2" fillId="3" borderId="14" xfId="122" applyNumberFormat="1" applyFont="1" applyFill="1" applyBorder="1"/>
    <xf numFmtId="165" fontId="2" fillId="3" borderId="15" xfId="122" applyNumberFormat="1" applyFont="1" applyFill="1" applyBorder="1"/>
    <xf numFmtId="165" fontId="2" fillId="3" borderId="14" xfId="123" applyNumberFormat="1" applyFont="1" applyFill="1" applyBorder="1"/>
    <xf numFmtId="165" fontId="2" fillId="3" borderId="15" xfId="123" applyNumberFormat="1" applyFont="1" applyFill="1" applyBorder="1"/>
    <xf numFmtId="165" fontId="2" fillId="3" borderId="14" xfId="124" applyNumberFormat="1" applyFont="1" applyFill="1" applyBorder="1"/>
    <xf numFmtId="165" fontId="2" fillId="3" borderId="15" xfId="124" applyNumberFormat="1" applyFont="1" applyFill="1" applyBorder="1"/>
    <xf numFmtId="165" fontId="2" fillId="3" borderId="14" xfId="125" applyNumberFormat="1" applyFont="1" applyFill="1" applyBorder="1"/>
    <xf numFmtId="165" fontId="2" fillId="3" borderId="15" xfId="125" applyNumberFormat="1" applyFont="1" applyFill="1" applyBorder="1"/>
    <xf numFmtId="165" fontId="2" fillId="3" borderId="14" xfId="126" applyNumberFormat="1" applyFont="1" applyFill="1" applyBorder="1"/>
    <xf numFmtId="165" fontId="2" fillId="3" borderId="15" xfId="126" applyNumberFormat="1" applyFont="1" applyFill="1" applyBorder="1"/>
    <xf numFmtId="165" fontId="2" fillId="3" borderId="14" xfId="127" applyNumberFormat="1" applyFont="1" applyFill="1" applyBorder="1"/>
    <xf numFmtId="165" fontId="2" fillId="3" borderId="15" xfId="127" applyNumberFormat="1" applyFont="1" applyFill="1" applyBorder="1"/>
    <xf numFmtId="165" fontId="2" fillId="3" borderId="14" xfId="128" applyNumberFormat="1" applyFont="1" applyFill="1" applyBorder="1"/>
    <xf numFmtId="165" fontId="2" fillId="3" borderId="15" xfId="128" applyNumberFormat="1" applyFont="1" applyFill="1" applyBorder="1"/>
    <xf numFmtId="165" fontId="2" fillId="3" borderId="14" xfId="129" applyNumberFormat="1" applyFont="1" applyFill="1" applyBorder="1"/>
    <xf numFmtId="165" fontId="2" fillId="3" borderId="15" xfId="129" applyNumberFormat="1" applyFont="1" applyFill="1" applyBorder="1"/>
    <xf numFmtId="165" fontId="2" fillId="3" borderId="14" xfId="130" applyNumberFormat="1" applyFont="1" applyFill="1" applyBorder="1"/>
    <xf numFmtId="165" fontId="2" fillId="3" borderId="15" xfId="130" applyNumberFormat="1" applyFont="1" applyFill="1" applyBorder="1"/>
    <xf numFmtId="165" fontId="2" fillId="3" borderId="14" xfId="131" applyNumberFormat="1" applyFont="1" applyFill="1" applyBorder="1"/>
    <xf numFmtId="165" fontId="2" fillId="3" borderId="15" xfId="131" applyNumberFormat="1" applyFont="1" applyFill="1" applyBorder="1"/>
    <xf numFmtId="0" fontId="0" fillId="0" borderId="0" xfId="0"/>
    <xf numFmtId="0" fontId="8" fillId="0" borderId="5" xfId="0" applyFont="1" applyBorder="1"/>
    <xf numFmtId="0" fontId="8" fillId="0" borderId="0" xfId="0" applyFont="1" applyBorder="1"/>
    <xf numFmtId="165" fontId="8" fillId="4" borderId="5" xfId="0" applyNumberFormat="1" applyFont="1" applyFill="1" applyBorder="1"/>
    <xf numFmtId="165" fontId="8" fillId="4" borderId="0" xfId="0" applyNumberFormat="1" applyFont="1" applyFill="1" applyBorder="1"/>
    <xf numFmtId="165" fontId="8" fillId="4" borderId="9" xfId="0" applyNumberFormat="1" applyFont="1" applyFill="1" applyBorder="1"/>
    <xf numFmtId="0" fontId="7" fillId="0" borderId="14" xfId="147" applyFill="1" applyBorder="1" applyAlignment="1">
      <alignment horizontal="right"/>
    </xf>
    <xf numFmtId="14" fontId="7" fillId="0" borderId="12" xfId="147" applyNumberFormat="1" applyBorder="1"/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wrapText="1"/>
    </xf>
    <xf numFmtId="14" fontId="8" fillId="0" borderId="4" xfId="0" applyNumberFormat="1" applyFont="1" applyBorder="1" applyAlignment="1">
      <alignment horizontal="center" wrapText="1"/>
    </xf>
    <xf numFmtId="0" fontId="12" fillId="0" borderId="0" xfId="0" applyFont="1" applyBorder="1"/>
  </cellXfs>
  <cellStyles count="149">
    <cellStyle name="_x000a_bidires=100_x000d_" xfId="1"/>
    <cellStyle name="Comma" xfId="2" builtinId="3"/>
    <cellStyle name="Comma  - Style1" xfId="3"/>
    <cellStyle name="Comma 2" xfId="137"/>
    <cellStyle name="Comma 3" xfId="145"/>
    <cellStyle name="Comma 4" xfId="146"/>
    <cellStyle name="Curren - Style2" xfId="4"/>
    <cellStyle name="Normal" xfId="0" builtinId="0"/>
    <cellStyle name="Normal - Style3" xfId="5"/>
    <cellStyle name="Normal 10" xfId="6"/>
    <cellStyle name="Normal 100" xfId="109"/>
    <cellStyle name="Normal 101" xfId="110"/>
    <cellStyle name="Normal 102" xfId="111"/>
    <cellStyle name="Normal 103" xfId="112"/>
    <cellStyle name="Normal 104" xfId="113"/>
    <cellStyle name="Normal 105" xfId="114"/>
    <cellStyle name="Normal 106" xfId="115"/>
    <cellStyle name="Normal 107" xfId="116"/>
    <cellStyle name="Normal 108" xfId="117"/>
    <cellStyle name="Normal 109" xfId="118"/>
    <cellStyle name="Normal 11" xfId="7"/>
    <cellStyle name="Normal 110" xfId="119"/>
    <cellStyle name="Normal 111" xfId="120"/>
    <cellStyle name="Normal 112" xfId="121"/>
    <cellStyle name="Normal 113" xfId="122"/>
    <cellStyle name="Normal 114" xfId="123"/>
    <cellStyle name="Normal 115" xfId="124"/>
    <cellStyle name="Normal 116" xfId="125"/>
    <cellStyle name="Normal 117" xfId="126"/>
    <cellStyle name="Normal 118" xfId="127"/>
    <cellStyle name="Normal 119" xfId="128"/>
    <cellStyle name="Normal 12" xfId="8"/>
    <cellStyle name="Normal 120" xfId="129"/>
    <cellStyle name="Normal 121" xfId="130"/>
    <cellStyle name="Normal 122" xfId="131"/>
    <cellStyle name="Normal 123" xfId="132"/>
    <cellStyle name="Normal 124" xfId="133"/>
    <cellStyle name="Normal 125" xfId="134"/>
    <cellStyle name="Normal 126" xfId="136"/>
    <cellStyle name="Normal 127" xfId="144"/>
    <cellStyle name="Normal 128" xfId="147"/>
    <cellStyle name="Normal 129" xfId="135"/>
    <cellStyle name="Normal 13" xfId="9"/>
    <cellStyle name="Normal 130" xfId="139"/>
    <cellStyle name="Normal 131" xfId="143"/>
    <cellStyle name="Normal 132" xfId="140"/>
    <cellStyle name="Normal 133" xfId="142"/>
    <cellStyle name="Normal 134" xfId="141"/>
    <cellStyle name="Normal 14" xfId="10"/>
    <cellStyle name="Normal 15" xfId="11"/>
    <cellStyle name="Normal 16" xfId="12"/>
    <cellStyle name="Normal 17" xfId="26"/>
    <cellStyle name="Normal 18" xfId="27"/>
    <cellStyle name="Normal 19" xfId="28"/>
    <cellStyle name="Normal 2" xfId="13"/>
    <cellStyle name="Normal 2 2" xfId="14"/>
    <cellStyle name="Normal 20" xfId="29"/>
    <cellStyle name="Normal 21" xfId="30"/>
    <cellStyle name="Normal 22" xfId="31"/>
    <cellStyle name="Normal 23" xfId="32"/>
    <cellStyle name="Normal 24" xfId="33"/>
    <cellStyle name="Normal 25" xfId="34"/>
    <cellStyle name="Normal 26" xfId="35"/>
    <cellStyle name="Normal 27" xfId="36"/>
    <cellStyle name="Normal 28" xfId="37"/>
    <cellStyle name="Normal 29" xfId="38"/>
    <cellStyle name="Normal 3" xfId="15"/>
    <cellStyle name="Normal 30" xfId="39"/>
    <cellStyle name="Normal 31" xfId="4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7"/>
    <cellStyle name="Normal 39" xfId="48"/>
    <cellStyle name="Normal 4" xfId="1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7"/>
    <cellStyle name="Normal 50" xfId="59"/>
    <cellStyle name="Normal 51" xfId="60"/>
    <cellStyle name="Normal 52" xfId="61"/>
    <cellStyle name="Normal 53" xfId="62"/>
    <cellStyle name="Normal 54" xfId="63"/>
    <cellStyle name="Normal 55" xfId="64"/>
    <cellStyle name="Normal 56" xfId="65"/>
    <cellStyle name="Normal 57" xfId="66"/>
    <cellStyle name="Normal 58" xfId="67"/>
    <cellStyle name="Normal 59" xfId="68"/>
    <cellStyle name="Normal 6" xfId="18"/>
    <cellStyle name="Normal 60" xfId="69"/>
    <cellStyle name="Normal 61" xfId="70"/>
    <cellStyle name="Normal 62" xfId="71"/>
    <cellStyle name="Normal 63" xfId="72"/>
    <cellStyle name="Normal 64" xfId="73"/>
    <cellStyle name="Normal 65" xfId="74"/>
    <cellStyle name="Normal 66" xfId="75"/>
    <cellStyle name="Normal 67" xfId="76"/>
    <cellStyle name="Normal 68" xfId="77"/>
    <cellStyle name="Normal 69" xfId="78"/>
    <cellStyle name="Normal 7" xfId="19"/>
    <cellStyle name="Normal 70" xfId="79"/>
    <cellStyle name="Normal 71" xfId="80"/>
    <cellStyle name="Normal 72" xfId="81"/>
    <cellStyle name="Normal 72 2" xfId="148"/>
    <cellStyle name="Normal 73" xfId="82"/>
    <cellStyle name="Normal 74" xfId="83"/>
    <cellStyle name="Normal 75" xfId="84"/>
    <cellStyle name="Normal 76" xfId="85"/>
    <cellStyle name="Normal 77" xfId="86"/>
    <cellStyle name="Normal 78" xfId="87"/>
    <cellStyle name="Normal 79" xfId="88"/>
    <cellStyle name="Normal 8" xfId="20"/>
    <cellStyle name="Normal 80" xfId="89"/>
    <cellStyle name="Normal 81" xfId="90"/>
    <cellStyle name="Normal 82" xfId="91"/>
    <cellStyle name="Normal 83" xfId="92"/>
    <cellStyle name="Normal 84" xfId="93"/>
    <cellStyle name="Normal 85" xfId="94"/>
    <cellStyle name="Normal 86" xfId="95"/>
    <cellStyle name="Normal 87" xfId="96"/>
    <cellStyle name="Normal 88" xfId="97"/>
    <cellStyle name="Normal 89" xfId="98"/>
    <cellStyle name="Normal 9" xfId="21"/>
    <cellStyle name="Normal 90" xfId="99"/>
    <cellStyle name="Normal 91" xfId="100"/>
    <cellStyle name="Normal 92" xfId="101"/>
    <cellStyle name="Normal 93" xfId="102"/>
    <cellStyle name="Normal 94" xfId="103"/>
    <cellStyle name="Normal 95" xfId="104"/>
    <cellStyle name="Normal 96" xfId="105"/>
    <cellStyle name="Normal 97" xfId="106"/>
    <cellStyle name="Normal 98" xfId="107"/>
    <cellStyle name="Normal 99" xfId="108"/>
    <cellStyle name="Percent 2" xfId="22"/>
    <cellStyle name="Percent 2 2" xfId="23"/>
    <cellStyle name="Percent 3" xfId="24"/>
    <cellStyle name="Percent 4" xfId="138"/>
    <cellStyle name="Style 1" xfId="25"/>
  </cellStyles>
  <dxfs count="0"/>
  <tableStyles count="0" defaultTableStyle="TableStyleMedium9" defaultPivotStyle="PivotStyleLight16"/>
  <colors>
    <mruColors>
      <color rgb="FFFFFF99"/>
      <color rgb="FFFF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06"/>
  <sheetViews>
    <sheetView showGridLines="0" tabSelected="1" zoomScale="70" zoomScaleNormal="70" workbookViewId="0">
      <selection activeCell="K98" sqref="K98"/>
    </sheetView>
  </sheetViews>
  <sheetFormatPr defaultRowHeight="15" x14ac:dyDescent="0.25"/>
  <cols>
    <col min="1" max="1" width="16.140625" customWidth="1"/>
    <col min="2" max="2" width="10.7109375" customWidth="1"/>
    <col min="3" max="3" width="11" customWidth="1"/>
    <col min="4" max="4" width="14.28515625" customWidth="1"/>
    <col min="5" max="5" width="15.7109375" customWidth="1"/>
    <col min="6" max="6" width="16.5703125" customWidth="1"/>
    <col min="7" max="7" width="14.7109375" style="113" customWidth="1"/>
    <col min="8" max="8" width="16.140625" customWidth="1"/>
    <col min="9" max="9" width="17" customWidth="1"/>
    <col min="10" max="10" width="11.85546875" style="113" customWidth="1"/>
    <col min="11" max="12" width="14.140625" customWidth="1"/>
    <col min="13" max="13" width="17" customWidth="1"/>
    <col min="14" max="14" width="11.42578125" customWidth="1"/>
    <col min="15" max="15" width="10.7109375" bestFit="1" customWidth="1"/>
    <col min="16" max="17" width="10.7109375" customWidth="1"/>
    <col min="18" max="20" width="11.28515625" customWidth="1"/>
    <col min="21" max="21" width="10.7109375" customWidth="1"/>
    <col min="22" max="22" width="13.140625" customWidth="1"/>
    <col min="23" max="23" width="10.7109375" style="113" customWidth="1"/>
    <col min="24" max="24" width="11.28515625" customWidth="1"/>
    <col min="25" max="25" width="10.7109375" bestFit="1" customWidth="1"/>
    <col min="26" max="26" width="10.7109375" customWidth="1"/>
    <col min="27" max="27" width="11.5703125" customWidth="1"/>
    <col min="28" max="28" width="10.7109375" customWidth="1"/>
    <col min="29" max="29" width="12.85546875" customWidth="1"/>
    <col min="30" max="30" width="13.28515625" customWidth="1"/>
    <col min="31" max="31" width="18.85546875" style="113" customWidth="1"/>
    <col min="32" max="32" width="13.7109375" style="113" customWidth="1"/>
    <col min="33" max="33" width="12.85546875" customWidth="1"/>
    <col min="34" max="34" width="11.140625" customWidth="1"/>
    <col min="35" max="36" width="14.42578125" style="113" customWidth="1"/>
    <col min="37" max="37" width="12.7109375" style="113" customWidth="1"/>
    <col min="38" max="38" width="12" customWidth="1"/>
    <col min="39" max="39" width="12.7109375" customWidth="1"/>
    <col min="40" max="40" width="16" customWidth="1"/>
    <col min="41" max="41" width="15.42578125" customWidth="1"/>
    <col min="42" max="42" width="16" customWidth="1"/>
    <col min="43" max="43" width="12.140625" customWidth="1"/>
    <col min="44" max="44" width="14.7109375" customWidth="1"/>
    <col min="45" max="46" width="13.5703125" customWidth="1"/>
    <col min="47" max="47" width="12.140625" customWidth="1"/>
    <col min="48" max="48" width="12.5703125" customWidth="1"/>
    <col min="49" max="49" width="13.5703125" customWidth="1"/>
    <col min="50" max="50" width="10.7109375" bestFit="1" customWidth="1"/>
    <col min="51" max="51" width="10.7109375" customWidth="1"/>
    <col min="52" max="54" width="11.85546875" customWidth="1"/>
    <col min="55" max="56" width="11.85546875" style="113" customWidth="1"/>
    <col min="57" max="57" width="11.5703125" customWidth="1"/>
    <col min="58" max="58" width="11.85546875" customWidth="1"/>
    <col min="59" max="59" width="11.140625" customWidth="1"/>
    <col min="60" max="60" width="12.85546875" customWidth="1"/>
  </cols>
  <sheetData>
    <row r="1" spans="1:60" ht="18.75" x14ac:dyDescent="0.3">
      <c r="A1" s="104" t="s">
        <v>35</v>
      </c>
      <c r="M1">
        <v>1</v>
      </c>
      <c r="N1">
        <v>2</v>
      </c>
      <c r="O1" s="302">
        <v>3</v>
      </c>
      <c r="P1" s="302">
        <v>4</v>
      </c>
      <c r="Q1" s="302">
        <v>5</v>
      </c>
      <c r="R1" s="302">
        <v>6</v>
      </c>
      <c r="S1" s="302">
        <v>7</v>
      </c>
      <c r="T1" s="302">
        <v>8</v>
      </c>
      <c r="U1" s="302">
        <v>9</v>
      </c>
      <c r="V1" s="302">
        <v>10</v>
      </c>
      <c r="W1" s="302">
        <v>11</v>
      </c>
      <c r="X1" s="302">
        <v>12</v>
      </c>
      <c r="Y1" s="302">
        <v>13</v>
      </c>
      <c r="Z1" s="302">
        <v>14</v>
      </c>
      <c r="AA1" s="302">
        <v>15</v>
      </c>
      <c r="AB1" s="302">
        <v>16</v>
      </c>
      <c r="AC1" s="302">
        <v>17</v>
      </c>
      <c r="AD1" s="302">
        <v>18</v>
      </c>
      <c r="AE1" s="302">
        <v>19</v>
      </c>
      <c r="AF1" s="302">
        <v>20</v>
      </c>
      <c r="AG1" s="302">
        <v>21</v>
      </c>
      <c r="AH1" s="302">
        <v>22</v>
      </c>
      <c r="AI1" s="302">
        <v>23</v>
      </c>
      <c r="AJ1" s="302">
        <v>24</v>
      </c>
      <c r="AK1" s="302">
        <v>25</v>
      </c>
      <c r="AL1" s="302">
        <v>26</v>
      </c>
      <c r="AM1" s="302">
        <v>27</v>
      </c>
      <c r="AN1" s="302">
        <v>28</v>
      </c>
      <c r="AO1" s="302">
        <v>29</v>
      </c>
      <c r="AP1" s="302">
        <v>30</v>
      </c>
      <c r="AQ1" s="302">
        <v>31</v>
      </c>
      <c r="AR1" s="302">
        <v>32</v>
      </c>
      <c r="AS1" s="302">
        <v>33</v>
      </c>
      <c r="AT1" s="302">
        <v>34</v>
      </c>
      <c r="AU1" s="302">
        <v>35</v>
      </c>
      <c r="AV1" s="302">
        <v>36</v>
      </c>
      <c r="AW1" s="302">
        <v>37</v>
      </c>
      <c r="AX1" s="302">
        <v>38</v>
      </c>
      <c r="AY1" s="302">
        <v>39</v>
      </c>
      <c r="AZ1" s="302">
        <v>40</v>
      </c>
      <c r="BA1" s="302">
        <v>41</v>
      </c>
      <c r="BB1" s="302">
        <v>42</v>
      </c>
      <c r="BC1" s="302">
        <v>43</v>
      </c>
      <c r="BD1" s="302">
        <v>44</v>
      </c>
      <c r="BE1" s="302">
        <v>45</v>
      </c>
      <c r="BF1" s="302">
        <v>46</v>
      </c>
      <c r="BG1" s="302">
        <v>47</v>
      </c>
      <c r="BH1" s="302">
        <v>48</v>
      </c>
    </row>
    <row r="2" spans="1:60" ht="7.5" customHeight="1" x14ac:dyDescent="0.25"/>
    <row r="3" spans="1:60" x14ac:dyDescent="0.25">
      <c r="A3" t="s">
        <v>32</v>
      </c>
      <c r="C3" s="102">
        <v>41791</v>
      </c>
    </row>
    <row r="4" spans="1:60" ht="6" customHeight="1" x14ac:dyDescent="0.25"/>
    <row r="5" spans="1:60" ht="18.75" x14ac:dyDescent="0.3">
      <c r="B5" s="316" t="s">
        <v>23</v>
      </c>
      <c r="C5" s="317"/>
      <c r="D5" s="317"/>
      <c r="E5" s="317"/>
      <c r="F5" s="317"/>
      <c r="G5" s="317"/>
      <c r="H5" s="317"/>
      <c r="I5" s="318"/>
      <c r="J5" s="124"/>
      <c r="M5" s="316" t="s">
        <v>24</v>
      </c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7"/>
      <c r="Z5" s="317"/>
      <c r="AA5" s="317"/>
      <c r="AB5" s="317"/>
      <c r="AC5" s="317"/>
      <c r="AD5" s="317"/>
      <c r="AE5" s="317"/>
      <c r="AF5" s="317"/>
      <c r="AG5" s="317"/>
      <c r="AH5" s="317"/>
      <c r="AI5" s="317"/>
      <c r="AJ5" s="317"/>
      <c r="AK5" s="317"/>
      <c r="AL5" s="317"/>
      <c r="AM5" s="317"/>
      <c r="AN5" s="317"/>
      <c r="AO5" s="317"/>
      <c r="AP5" s="317"/>
      <c r="AQ5" s="317"/>
      <c r="AR5" s="317"/>
      <c r="AS5" s="317"/>
      <c r="AT5" s="317"/>
      <c r="AU5" s="317"/>
      <c r="AV5" s="317"/>
      <c r="AW5" s="317"/>
      <c r="AX5" s="317"/>
      <c r="AY5" s="317"/>
      <c r="AZ5" s="317"/>
      <c r="BA5" s="317"/>
      <c r="BB5" s="317"/>
      <c r="BC5" s="317"/>
      <c r="BD5" s="317"/>
      <c r="BE5" s="317"/>
      <c r="BF5" s="317"/>
      <c r="BG5" s="317"/>
      <c r="BH5" s="318"/>
    </row>
    <row r="6" spans="1:60" ht="7.5" customHeight="1" x14ac:dyDescent="0.25">
      <c r="J6" s="117"/>
    </row>
    <row r="7" spans="1:60" x14ac:dyDescent="0.25">
      <c r="A7" s="35"/>
      <c r="B7" s="319" t="s">
        <v>19</v>
      </c>
      <c r="C7" s="320"/>
      <c r="D7" s="320"/>
      <c r="E7" s="320"/>
      <c r="F7" s="320"/>
      <c r="G7" s="320"/>
      <c r="H7" s="320"/>
      <c r="I7" s="321"/>
      <c r="J7" s="138"/>
      <c r="K7" s="73"/>
      <c r="M7" s="319" t="s">
        <v>33</v>
      </c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1"/>
    </row>
    <row r="8" spans="1:60" s="12" customFormat="1" x14ac:dyDescent="0.25">
      <c r="A8" s="105"/>
      <c r="B8" s="17"/>
      <c r="C8" s="125"/>
      <c r="D8" s="126" t="s">
        <v>0</v>
      </c>
      <c r="E8" s="125" t="s">
        <v>0</v>
      </c>
      <c r="F8" s="127" t="s">
        <v>0</v>
      </c>
      <c r="G8" s="127" t="s">
        <v>0</v>
      </c>
      <c r="H8" s="127" t="s">
        <v>0</v>
      </c>
      <c r="I8" s="24" t="s">
        <v>0</v>
      </c>
      <c r="J8" s="17"/>
      <c r="K8" s="17"/>
      <c r="M8" s="126" t="s">
        <v>1</v>
      </c>
      <c r="N8" s="126" t="s">
        <v>1</v>
      </c>
      <c r="O8" s="125" t="s">
        <v>1</v>
      </c>
      <c r="P8" s="125" t="s">
        <v>1</v>
      </c>
      <c r="Q8" s="17" t="s">
        <v>1</v>
      </c>
      <c r="R8" s="125" t="s">
        <v>2</v>
      </c>
      <c r="S8" s="17" t="s">
        <v>2</v>
      </c>
      <c r="T8" s="125" t="s">
        <v>2</v>
      </c>
      <c r="U8" s="125" t="s">
        <v>2</v>
      </c>
      <c r="V8" s="125" t="s">
        <v>2</v>
      </c>
      <c r="W8" s="17" t="s">
        <v>2</v>
      </c>
      <c r="X8" s="125" t="s">
        <v>3</v>
      </c>
      <c r="Y8" s="125" t="s">
        <v>3</v>
      </c>
      <c r="Z8" s="17" t="s">
        <v>3</v>
      </c>
      <c r="AA8" s="125" t="s">
        <v>3</v>
      </c>
      <c r="AB8" s="125" t="s">
        <v>3</v>
      </c>
      <c r="AC8" s="17" t="s">
        <v>4</v>
      </c>
      <c r="AD8" s="125" t="s">
        <v>5</v>
      </c>
      <c r="AE8" s="125" t="s">
        <v>5</v>
      </c>
      <c r="AF8" s="125" t="s">
        <v>5</v>
      </c>
      <c r="AG8" s="17" t="s">
        <v>6</v>
      </c>
      <c r="AH8" s="125" t="s">
        <v>6</v>
      </c>
      <c r="AI8" s="125" t="s">
        <v>6</v>
      </c>
      <c r="AJ8" s="204" t="s">
        <v>6</v>
      </c>
      <c r="AK8" s="125" t="s">
        <v>6</v>
      </c>
      <c r="AL8" s="17" t="s">
        <v>7</v>
      </c>
      <c r="AM8" s="125" t="s">
        <v>7</v>
      </c>
      <c r="AN8" s="125" t="s">
        <v>7</v>
      </c>
      <c r="AO8" s="17" t="s">
        <v>7</v>
      </c>
      <c r="AP8" s="125" t="s">
        <v>8</v>
      </c>
      <c r="AQ8" s="17" t="s">
        <v>8</v>
      </c>
      <c r="AR8" s="125" t="s">
        <v>8</v>
      </c>
      <c r="AS8" s="17" t="s">
        <v>9</v>
      </c>
      <c r="AT8" s="125" t="s">
        <v>9</v>
      </c>
      <c r="AU8" s="125" t="s">
        <v>9</v>
      </c>
      <c r="AV8" s="125" t="s">
        <v>9</v>
      </c>
      <c r="AW8" s="17" t="s">
        <v>9</v>
      </c>
      <c r="AX8" s="125" t="s">
        <v>10</v>
      </c>
      <c r="AY8" s="125" t="s">
        <v>10</v>
      </c>
      <c r="AZ8" s="30" t="s">
        <v>12</v>
      </c>
      <c r="BA8" s="125" t="s">
        <v>12</v>
      </c>
      <c r="BB8" s="24" t="s">
        <v>12</v>
      </c>
      <c r="BC8" s="308" t="s">
        <v>12</v>
      </c>
      <c r="BD8" s="201" t="s">
        <v>12</v>
      </c>
      <c r="BE8" s="125" t="s">
        <v>13</v>
      </c>
      <c r="BF8" s="127" t="s">
        <v>13</v>
      </c>
      <c r="BG8" s="125" t="s">
        <v>34</v>
      </c>
      <c r="BH8" s="24" t="s">
        <v>34</v>
      </c>
    </row>
    <row r="9" spans="1:60" x14ac:dyDescent="0.25">
      <c r="A9" s="31"/>
      <c r="B9" s="32"/>
      <c r="C9" s="28"/>
      <c r="D9" s="27">
        <v>42109</v>
      </c>
      <c r="E9" s="28">
        <v>43084</v>
      </c>
      <c r="F9" s="29">
        <v>43539</v>
      </c>
      <c r="G9" s="29">
        <v>43936</v>
      </c>
      <c r="H9" s="109">
        <v>44331</v>
      </c>
      <c r="I9" s="29">
        <v>45031</v>
      </c>
      <c r="J9" s="30"/>
      <c r="K9" s="30"/>
      <c r="M9" s="27">
        <v>42315</v>
      </c>
      <c r="N9" s="27">
        <v>42592</v>
      </c>
      <c r="O9" s="28">
        <v>42689</v>
      </c>
      <c r="P9" s="28">
        <v>43025</v>
      </c>
      <c r="Q9" s="32">
        <v>43812</v>
      </c>
      <c r="R9" s="28">
        <v>41713</v>
      </c>
      <c r="S9" s="32">
        <v>42444</v>
      </c>
      <c r="T9" s="28">
        <v>42628</v>
      </c>
      <c r="U9" s="28">
        <v>43770</v>
      </c>
      <c r="V9" s="28">
        <v>44005</v>
      </c>
      <c r="W9" s="32">
        <v>44993</v>
      </c>
      <c r="X9" s="28">
        <v>41409</v>
      </c>
      <c r="Y9" s="28">
        <v>42655</v>
      </c>
      <c r="Z9" s="32">
        <v>43530</v>
      </c>
      <c r="AA9" s="28">
        <v>43872</v>
      </c>
      <c r="AB9" s="28">
        <v>44991</v>
      </c>
      <c r="AC9" s="32">
        <v>41927</v>
      </c>
      <c r="AD9" s="28">
        <v>41593</v>
      </c>
      <c r="AE9" s="28">
        <v>43993</v>
      </c>
      <c r="AF9" s="28">
        <v>44331</v>
      </c>
      <c r="AG9" s="32">
        <v>41774</v>
      </c>
      <c r="AH9" s="112">
        <v>42838</v>
      </c>
      <c r="AI9" s="112">
        <v>43244</v>
      </c>
      <c r="AJ9" s="203">
        <v>43600</v>
      </c>
      <c r="AK9" s="112">
        <v>43978</v>
      </c>
      <c r="AL9" s="32">
        <v>41362</v>
      </c>
      <c r="AM9" s="28">
        <v>42184</v>
      </c>
      <c r="AN9" s="28">
        <v>43006</v>
      </c>
      <c r="AO9" s="32">
        <v>43454</v>
      </c>
      <c r="AP9" s="28">
        <v>42781</v>
      </c>
      <c r="AQ9" s="32">
        <v>43781</v>
      </c>
      <c r="AR9" s="28">
        <v>43992</v>
      </c>
      <c r="AS9" s="32">
        <v>41355</v>
      </c>
      <c r="AT9" s="28">
        <v>42170</v>
      </c>
      <c r="AU9" s="28">
        <v>42170</v>
      </c>
      <c r="AV9" s="28">
        <v>42451</v>
      </c>
      <c r="AW9" s="32">
        <v>43763</v>
      </c>
      <c r="AX9" s="28">
        <v>41967</v>
      </c>
      <c r="AY9" s="28">
        <v>42927</v>
      </c>
      <c r="AZ9" s="33">
        <v>41750</v>
      </c>
      <c r="BA9" s="28">
        <v>42073</v>
      </c>
      <c r="BB9" s="28">
        <v>42433</v>
      </c>
      <c r="BC9" s="309">
        <v>43886</v>
      </c>
      <c r="BD9" s="202">
        <v>44617</v>
      </c>
      <c r="BE9" s="28">
        <v>42079</v>
      </c>
      <c r="BF9" s="28">
        <v>42810</v>
      </c>
      <c r="BG9" s="28">
        <v>43805</v>
      </c>
      <c r="BH9" s="28">
        <v>44473</v>
      </c>
    </row>
    <row r="10" spans="1:60" x14ac:dyDescent="0.25">
      <c r="A10" s="31">
        <v>41760</v>
      </c>
      <c r="B10" s="22"/>
      <c r="C10" s="22"/>
      <c r="D10" s="189">
        <v>3.452</v>
      </c>
      <c r="E10" s="189">
        <v>3.9790000000000001</v>
      </c>
      <c r="F10" s="190">
        <v>4.1029999999999998</v>
      </c>
      <c r="G10" s="191">
        <v>4.2329999999999997</v>
      </c>
      <c r="H10" s="192">
        <v>4.2709999999999999</v>
      </c>
      <c r="I10" s="193">
        <v>4.4030000000000005</v>
      </c>
      <c r="J10" s="76"/>
      <c r="K10" s="76"/>
      <c r="L10" s="78">
        <f t="shared" ref="L10:L29" si="0">A10</f>
        <v>41760</v>
      </c>
      <c r="M10" s="208">
        <v>4.3650000000000002</v>
      </c>
      <c r="N10" s="211">
        <v>4.6660000000000004</v>
      </c>
      <c r="O10" s="213">
        <v>4.9210000000000003</v>
      </c>
      <c r="P10" s="215">
        <v>4.9770000000000003</v>
      </c>
      <c r="Q10" s="219">
        <v>5.4889999999999999</v>
      </c>
      <c r="R10" s="218"/>
      <c r="S10" s="222">
        <v>4.8940000000000001</v>
      </c>
      <c r="T10" s="225">
        <v>5.0990000000000002</v>
      </c>
      <c r="U10" s="228">
        <v>6.0750000000000002</v>
      </c>
      <c r="V10" s="230">
        <v>6.1230000000000002</v>
      </c>
      <c r="W10" s="233">
        <v>6.5600000000000005</v>
      </c>
      <c r="X10" s="206">
        <v>0</v>
      </c>
      <c r="Y10" s="236">
        <v>5.1760000000000002</v>
      </c>
      <c r="Z10" s="239">
        <v>5.806</v>
      </c>
      <c r="AA10" s="242">
        <v>6.0220000000000002</v>
      </c>
      <c r="AB10" s="245">
        <v>6.5679999999999996</v>
      </c>
      <c r="AC10" s="248">
        <v>3.4449999999999998</v>
      </c>
      <c r="AD10" s="205"/>
      <c r="AE10" s="251">
        <v>6.0570000000000004</v>
      </c>
      <c r="AF10" s="254">
        <v>5.9660000000000002</v>
      </c>
      <c r="AG10" s="256">
        <v>3.7029999999999998</v>
      </c>
      <c r="AH10" s="258">
        <v>5.5309999999999997</v>
      </c>
      <c r="AI10" s="260">
        <v>5.7830000000000004</v>
      </c>
      <c r="AJ10" s="260">
        <v>5.7649999999999997</v>
      </c>
      <c r="AK10" s="262">
        <v>5.9939999999999998</v>
      </c>
      <c r="AL10" s="207"/>
      <c r="AM10" s="264">
        <v>4.7880000000000003</v>
      </c>
      <c r="AN10" s="266">
        <v>5.5910000000000002</v>
      </c>
      <c r="AO10" s="268">
        <v>5.8959999999999999</v>
      </c>
      <c r="AP10" s="270">
        <v>4.7530000000000001</v>
      </c>
      <c r="AQ10" s="272">
        <v>5.45</v>
      </c>
      <c r="AR10" s="274">
        <v>5.4480000000000004</v>
      </c>
      <c r="AS10" s="207"/>
      <c r="AT10" s="276">
        <v>4.4169999999999998</v>
      </c>
      <c r="AU10" s="278">
        <v>4.4080000000000004</v>
      </c>
      <c r="AV10" s="280">
        <v>4.7480000000000002</v>
      </c>
      <c r="AW10" s="282">
        <v>5.7869999999999999</v>
      </c>
      <c r="AX10" s="284">
        <v>3.907</v>
      </c>
      <c r="AY10" s="286">
        <v>5.2110000000000003</v>
      </c>
      <c r="AZ10" s="288"/>
      <c r="BA10" s="290">
        <v>3.9340000000000002</v>
      </c>
      <c r="BB10" s="292">
        <v>4.41</v>
      </c>
      <c r="BC10" s="292">
        <v>5.4180000000000001</v>
      </c>
      <c r="BD10" s="292">
        <v>5.73</v>
      </c>
      <c r="BE10" s="294">
        <v>4.43</v>
      </c>
      <c r="BF10" s="296">
        <v>5.226</v>
      </c>
      <c r="BG10" s="298">
        <v>5.71</v>
      </c>
      <c r="BH10" s="300">
        <v>6.0730000000000004</v>
      </c>
    </row>
    <row r="11" spans="1:60" x14ac:dyDescent="0.25">
      <c r="A11" s="31">
        <v>41761</v>
      </c>
      <c r="B11" s="22"/>
      <c r="C11" s="22"/>
      <c r="D11" s="194">
        <v>3.4699999999999998</v>
      </c>
      <c r="E11" s="194">
        <v>3.9950000000000001</v>
      </c>
      <c r="F11" s="195">
        <v>4.117</v>
      </c>
      <c r="G11" s="196">
        <v>4.2480000000000002</v>
      </c>
      <c r="H11" s="192">
        <v>4.2830000000000004</v>
      </c>
      <c r="I11" s="197">
        <v>4.415</v>
      </c>
      <c r="J11" s="76"/>
      <c r="K11" s="76"/>
      <c r="L11" s="78">
        <f t="shared" si="0"/>
        <v>41761</v>
      </c>
      <c r="M11" s="209">
        <v>4.3840000000000003</v>
      </c>
      <c r="N11" s="211">
        <v>4.6539999999999999</v>
      </c>
      <c r="O11" s="214">
        <v>4.7270000000000003</v>
      </c>
      <c r="P11" s="216">
        <v>4.99</v>
      </c>
      <c r="Q11" s="220">
        <v>5.5039999999999996</v>
      </c>
      <c r="R11" s="218"/>
      <c r="S11" s="223">
        <v>4.9169999999999998</v>
      </c>
      <c r="T11" s="226">
        <v>5.1269999999999998</v>
      </c>
      <c r="U11" s="229">
        <v>6.0919999999999996</v>
      </c>
      <c r="V11" s="231">
        <v>6.1390000000000002</v>
      </c>
      <c r="W11" s="234">
        <v>6.5730000000000004</v>
      </c>
      <c r="X11" s="206">
        <v>0</v>
      </c>
      <c r="Y11" s="237">
        <v>5.1989999999999998</v>
      </c>
      <c r="Z11" s="240">
        <v>5.8319999999999999</v>
      </c>
      <c r="AA11" s="243">
        <v>6.04</v>
      </c>
      <c r="AB11" s="246">
        <v>6.5860000000000003</v>
      </c>
      <c r="AC11" s="249">
        <v>3.3479999999999999</v>
      </c>
      <c r="AD11" s="205"/>
      <c r="AE11" s="252">
        <v>6.0750000000000002</v>
      </c>
      <c r="AF11" s="255">
        <v>5.9859999999999998</v>
      </c>
      <c r="AG11" s="257">
        <v>3.694</v>
      </c>
      <c r="AH11" s="259">
        <v>5.55</v>
      </c>
      <c r="AI11" s="261">
        <v>5.8040000000000003</v>
      </c>
      <c r="AJ11" s="261">
        <v>5.7859999999999996</v>
      </c>
      <c r="AK11" s="263">
        <v>5.99</v>
      </c>
      <c r="AL11" s="206"/>
      <c r="AM11" s="265">
        <v>4.8029999999999999</v>
      </c>
      <c r="AN11" s="267">
        <v>5.6109999999999998</v>
      </c>
      <c r="AO11" s="269">
        <v>5.92</v>
      </c>
      <c r="AP11" s="271">
        <v>4.7729999999999997</v>
      </c>
      <c r="AQ11" s="273">
        <v>5.4710000000000001</v>
      </c>
      <c r="AR11" s="275">
        <v>5.4660000000000002</v>
      </c>
      <c r="AS11" s="206"/>
      <c r="AT11" s="277">
        <v>4.4370000000000003</v>
      </c>
      <c r="AU11" s="279">
        <v>4.4269999999999996</v>
      </c>
      <c r="AV11" s="281">
        <v>4.7699999999999996</v>
      </c>
      <c r="AW11" s="283">
        <v>5.8070000000000004</v>
      </c>
      <c r="AX11" s="285">
        <v>3.9060000000000001</v>
      </c>
      <c r="AY11" s="287">
        <v>5.2320000000000002</v>
      </c>
      <c r="AZ11" s="289"/>
      <c r="BA11" s="291">
        <v>3.9359999999999999</v>
      </c>
      <c r="BB11" s="293">
        <v>4.4329999999999998</v>
      </c>
      <c r="BC11" s="293">
        <v>5.4370000000000003</v>
      </c>
      <c r="BD11" s="293">
        <v>5.75</v>
      </c>
      <c r="BE11" s="295">
        <v>4.4370000000000003</v>
      </c>
      <c r="BF11" s="297">
        <v>5.2460000000000004</v>
      </c>
      <c r="BG11" s="299">
        <v>5.726</v>
      </c>
      <c r="BH11" s="301">
        <v>6.0919999999999996</v>
      </c>
    </row>
    <row r="12" spans="1:60" x14ac:dyDescent="0.25">
      <c r="A12" s="31">
        <v>41764</v>
      </c>
      <c r="B12" s="22"/>
      <c r="C12" s="22"/>
      <c r="D12" s="194">
        <v>3.4689999999999999</v>
      </c>
      <c r="E12" s="194">
        <v>3.9779999999999998</v>
      </c>
      <c r="F12" s="195">
        <v>4.093</v>
      </c>
      <c r="G12" s="196">
        <v>4.2119999999999997</v>
      </c>
      <c r="H12" s="192">
        <v>4.2510000000000003</v>
      </c>
      <c r="I12" s="197">
        <v>4.3810000000000002</v>
      </c>
      <c r="J12" s="76"/>
      <c r="K12" s="76"/>
      <c r="L12" s="78">
        <f t="shared" si="0"/>
        <v>41764</v>
      </c>
      <c r="M12" s="209">
        <v>4.3659999999999997</v>
      </c>
      <c r="N12" s="211">
        <v>4.6820000000000004</v>
      </c>
      <c r="O12" s="214">
        <v>4.9660000000000002</v>
      </c>
      <c r="P12" s="216">
        <v>4.9690000000000003</v>
      </c>
      <c r="Q12" s="220">
        <v>5.47</v>
      </c>
      <c r="R12" s="218"/>
      <c r="S12" s="223">
        <v>4.8979999999999997</v>
      </c>
      <c r="T12" s="226">
        <v>5.0990000000000002</v>
      </c>
      <c r="U12" s="229">
        <v>6.085</v>
      </c>
      <c r="V12" s="231">
        <v>6.0990000000000002</v>
      </c>
      <c r="W12" s="234">
        <v>6.6040000000000001</v>
      </c>
      <c r="X12" s="206">
        <v>0</v>
      </c>
      <c r="Y12" s="237">
        <v>5.1740000000000004</v>
      </c>
      <c r="Z12" s="240">
        <v>5.7919999999999998</v>
      </c>
      <c r="AA12" s="243">
        <v>6</v>
      </c>
      <c r="AB12" s="246">
        <v>6.5359999999999996</v>
      </c>
      <c r="AC12" s="249">
        <v>3.2690000000000001</v>
      </c>
      <c r="AD12" s="205"/>
      <c r="AE12" s="252">
        <v>6.0369999999999999</v>
      </c>
      <c r="AF12" s="255">
        <v>5.9429999999999996</v>
      </c>
      <c r="AG12" s="257">
        <v>3.726</v>
      </c>
      <c r="AH12" s="259">
        <v>5.5289999999999999</v>
      </c>
      <c r="AI12" s="261">
        <v>5.7729999999999997</v>
      </c>
      <c r="AJ12" s="261">
        <v>5.7539999999999996</v>
      </c>
      <c r="AK12" s="263">
        <v>5.9569999999999999</v>
      </c>
      <c r="AL12" s="206"/>
      <c r="AM12" s="265">
        <v>4.7859999999999996</v>
      </c>
      <c r="AN12" s="267">
        <v>5.5860000000000003</v>
      </c>
      <c r="AO12" s="269">
        <v>5.8840000000000003</v>
      </c>
      <c r="AP12" s="271">
        <v>4.7519999999999998</v>
      </c>
      <c r="AQ12" s="273">
        <v>5.431</v>
      </c>
      <c r="AR12" s="275">
        <v>5.4240000000000004</v>
      </c>
      <c r="AS12" s="206"/>
      <c r="AT12" s="277">
        <v>4.4210000000000003</v>
      </c>
      <c r="AU12" s="279">
        <v>4.4109999999999996</v>
      </c>
      <c r="AV12" s="281">
        <v>4.7489999999999997</v>
      </c>
      <c r="AW12" s="283">
        <v>5.7670000000000003</v>
      </c>
      <c r="AX12" s="285">
        <v>3.9079999999999999</v>
      </c>
      <c r="AY12" s="287">
        <v>5.2060000000000004</v>
      </c>
      <c r="AZ12" s="289"/>
      <c r="BA12" s="291">
        <v>3.9319999999999999</v>
      </c>
      <c r="BB12" s="293">
        <v>4.4119999999999999</v>
      </c>
      <c r="BC12" s="293">
        <v>5.3959999999999999</v>
      </c>
      <c r="BD12" s="293">
        <v>5.7</v>
      </c>
      <c r="BE12" s="295">
        <v>4.4260000000000002</v>
      </c>
      <c r="BF12" s="297">
        <v>5.2220000000000004</v>
      </c>
      <c r="BG12" s="299">
        <v>5.6870000000000003</v>
      </c>
      <c r="BH12" s="301">
        <v>6.0469999999999997</v>
      </c>
    </row>
    <row r="13" spans="1:60" x14ac:dyDescent="0.25">
      <c r="A13" s="31">
        <v>41765</v>
      </c>
      <c r="B13" s="22"/>
      <c r="C13" s="22"/>
      <c r="D13" s="194">
        <v>3.4660000000000002</v>
      </c>
      <c r="E13" s="194">
        <v>3.9830000000000001</v>
      </c>
      <c r="F13" s="195">
        <v>4.0990000000000002</v>
      </c>
      <c r="G13" s="196">
        <v>4.21</v>
      </c>
      <c r="H13" s="192">
        <v>4.2530000000000001</v>
      </c>
      <c r="I13" s="197">
        <v>4.3860000000000001</v>
      </c>
      <c r="J13" s="76"/>
      <c r="K13" s="76"/>
      <c r="L13" s="78">
        <f t="shared" si="0"/>
        <v>41765</v>
      </c>
      <c r="M13" s="209">
        <v>4.3469999999999995</v>
      </c>
      <c r="N13" s="211">
        <v>4.665</v>
      </c>
      <c r="O13" s="214">
        <v>4.9240000000000004</v>
      </c>
      <c r="P13" s="216">
        <v>4.9740000000000002</v>
      </c>
      <c r="Q13" s="220">
        <v>5.4779999999999998</v>
      </c>
      <c r="R13" s="218"/>
      <c r="S13" s="223">
        <v>4.91</v>
      </c>
      <c r="T13" s="226">
        <v>5.1159999999999997</v>
      </c>
      <c r="U13" s="229">
        <v>6.0949999999999998</v>
      </c>
      <c r="V13" s="231">
        <v>6.1079999999999997</v>
      </c>
      <c r="W13" s="234">
        <v>6.6129999999999995</v>
      </c>
      <c r="X13" s="206">
        <v>0</v>
      </c>
      <c r="Y13" s="237">
        <v>5.19</v>
      </c>
      <c r="Z13" s="240">
        <v>5.8019999999999996</v>
      </c>
      <c r="AA13" s="243">
        <v>6.0090000000000003</v>
      </c>
      <c r="AB13" s="246">
        <v>6.5430000000000001</v>
      </c>
      <c r="AC13" s="249">
        <v>3.2589999999999999</v>
      </c>
      <c r="AD13" s="205"/>
      <c r="AE13" s="252">
        <v>6.04</v>
      </c>
      <c r="AF13" s="255">
        <v>5.95</v>
      </c>
      <c r="AG13" s="257">
        <v>3.6790000000000003</v>
      </c>
      <c r="AH13" s="259">
        <v>5.54</v>
      </c>
      <c r="AI13" s="261">
        <v>5.7839999999999998</v>
      </c>
      <c r="AJ13" s="261">
        <v>5.7610000000000001</v>
      </c>
      <c r="AK13" s="263">
        <v>5.9640000000000004</v>
      </c>
      <c r="AL13" s="206"/>
      <c r="AM13" s="265">
        <v>4.7960000000000003</v>
      </c>
      <c r="AN13" s="267">
        <v>5.5969999999999995</v>
      </c>
      <c r="AO13" s="269">
        <v>5.883</v>
      </c>
      <c r="AP13" s="271">
        <v>4.7629999999999999</v>
      </c>
      <c r="AQ13" s="273">
        <v>5.44</v>
      </c>
      <c r="AR13" s="275">
        <v>5.4329999999999998</v>
      </c>
      <c r="AS13" s="206"/>
      <c r="AT13" s="277">
        <v>4.4240000000000004</v>
      </c>
      <c r="AU13" s="279">
        <v>4.4009999999999998</v>
      </c>
      <c r="AV13" s="281">
        <v>4.758</v>
      </c>
      <c r="AW13" s="283">
        <v>5.7770000000000001</v>
      </c>
      <c r="AX13" s="285">
        <v>3.9089999999999998</v>
      </c>
      <c r="AY13" s="287">
        <v>5.2190000000000003</v>
      </c>
      <c r="AZ13" s="289"/>
      <c r="BA13" s="291">
        <v>3.9359999999999999</v>
      </c>
      <c r="BB13" s="293">
        <v>4.4260000000000002</v>
      </c>
      <c r="BC13" s="293">
        <v>5.4050000000000002</v>
      </c>
      <c r="BD13" s="293">
        <v>5.7119999999999997</v>
      </c>
      <c r="BE13" s="295">
        <v>4.4320000000000004</v>
      </c>
      <c r="BF13" s="297">
        <v>5.2350000000000003</v>
      </c>
      <c r="BG13" s="299">
        <v>5.6980000000000004</v>
      </c>
      <c r="BH13" s="301">
        <v>6.0570000000000004</v>
      </c>
    </row>
    <row r="14" spans="1:60" x14ac:dyDescent="0.25">
      <c r="A14" s="31">
        <v>41766</v>
      </c>
      <c r="B14" s="22"/>
      <c r="C14" s="22"/>
      <c r="D14" s="194">
        <v>3.4569999999999999</v>
      </c>
      <c r="E14" s="194">
        <v>3.9359999999999999</v>
      </c>
      <c r="F14" s="195">
        <v>4.0510000000000002</v>
      </c>
      <c r="G14" s="196">
        <v>4.1779999999999999</v>
      </c>
      <c r="H14" s="192">
        <v>4.2009999999999996</v>
      </c>
      <c r="I14" s="197">
        <v>4.3339999999999996</v>
      </c>
      <c r="J14" s="76"/>
      <c r="K14" s="76"/>
      <c r="L14" s="78">
        <f t="shared" si="0"/>
        <v>41766</v>
      </c>
      <c r="M14" s="209">
        <v>4.3070000000000004</v>
      </c>
      <c r="N14" s="211">
        <v>4.58</v>
      </c>
      <c r="O14" s="214">
        <v>4.6509999999999998</v>
      </c>
      <c r="P14" s="216">
        <v>4.9219999999999997</v>
      </c>
      <c r="Q14" s="220">
        <v>5.423</v>
      </c>
      <c r="R14" s="218"/>
      <c r="S14" s="223">
        <v>4.8419999999999996</v>
      </c>
      <c r="T14" s="226">
        <v>5.0510000000000002</v>
      </c>
      <c r="U14" s="229">
        <v>6.0369999999999999</v>
      </c>
      <c r="V14" s="231">
        <v>6.0519999999999996</v>
      </c>
      <c r="W14" s="234">
        <v>6.5579999999999998</v>
      </c>
      <c r="X14" s="206">
        <v>0</v>
      </c>
      <c r="Y14" s="237">
        <v>5.1289999999999996</v>
      </c>
      <c r="Z14" s="240">
        <v>5.7460000000000004</v>
      </c>
      <c r="AA14" s="243">
        <v>5.9530000000000003</v>
      </c>
      <c r="AB14" s="246">
        <v>6.4950000000000001</v>
      </c>
      <c r="AC14" s="249">
        <v>3.173</v>
      </c>
      <c r="AD14" s="205"/>
      <c r="AE14" s="252">
        <v>6.0039999999999996</v>
      </c>
      <c r="AF14" s="255">
        <v>5.9130000000000003</v>
      </c>
      <c r="AG14" s="257">
        <v>3.6720000000000002</v>
      </c>
      <c r="AH14" s="259">
        <v>5.48</v>
      </c>
      <c r="AI14" s="261">
        <v>5.7249999999999996</v>
      </c>
      <c r="AJ14" s="261">
        <v>5.7069999999999999</v>
      </c>
      <c r="AK14" s="263">
        <v>5.9180000000000001</v>
      </c>
      <c r="AL14" s="206"/>
      <c r="AM14" s="265">
        <v>4.7780000000000005</v>
      </c>
      <c r="AN14" s="267">
        <v>5.5369999999999999</v>
      </c>
      <c r="AO14" s="269">
        <v>5.8280000000000003</v>
      </c>
      <c r="AP14" s="271">
        <v>4.7030000000000003</v>
      </c>
      <c r="AQ14" s="273">
        <v>5.3849999999999998</v>
      </c>
      <c r="AR14" s="275">
        <v>5.3730000000000002</v>
      </c>
      <c r="AS14" s="206"/>
      <c r="AT14" s="277">
        <v>4.4009999999999998</v>
      </c>
      <c r="AU14" s="279">
        <v>4.3769999999999998</v>
      </c>
      <c r="AV14" s="281">
        <v>4.7039999999999997</v>
      </c>
      <c r="AW14" s="283">
        <v>5.7210000000000001</v>
      </c>
      <c r="AX14" s="285">
        <v>3.91</v>
      </c>
      <c r="AY14" s="287">
        <v>5.1580000000000004</v>
      </c>
      <c r="AZ14" s="289"/>
      <c r="BA14" s="291">
        <v>3.9290000000000003</v>
      </c>
      <c r="BB14" s="293">
        <v>4.3719999999999999</v>
      </c>
      <c r="BC14" s="293">
        <v>5.3460000000000001</v>
      </c>
      <c r="BD14" s="293">
        <v>5.6609999999999996</v>
      </c>
      <c r="BE14" s="295">
        <v>4.4269999999999996</v>
      </c>
      <c r="BF14" s="297">
        <v>5.1749999999999998</v>
      </c>
      <c r="BG14" s="299">
        <v>5.6589999999999998</v>
      </c>
      <c r="BH14" s="301">
        <v>6.0049999999999999</v>
      </c>
    </row>
    <row r="15" spans="1:60" x14ac:dyDescent="0.25">
      <c r="A15" s="31">
        <v>41767</v>
      </c>
      <c r="B15" s="22"/>
      <c r="C15" s="22"/>
      <c r="D15" s="194">
        <v>3.4249999999999998</v>
      </c>
      <c r="E15" s="194">
        <v>3.915</v>
      </c>
      <c r="F15" s="195">
        <v>4.03</v>
      </c>
      <c r="G15" s="196">
        <v>4.1509999999999998</v>
      </c>
      <c r="H15" s="192">
        <v>4.1760000000000002</v>
      </c>
      <c r="I15" s="197">
        <v>4.3079999999999998</v>
      </c>
      <c r="J15" s="76"/>
      <c r="K15" s="76"/>
      <c r="L15" s="78">
        <f t="shared" si="0"/>
        <v>41767</v>
      </c>
      <c r="M15" s="209">
        <v>4.2789999999999999</v>
      </c>
      <c r="N15" s="211">
        <v>4.5600000000000005</v>
      </c>
      <c r="O15" s="214">
        <v>4.6180000000000003</v>
      </c>
      <c r="P15" s="216">
        <v>4.8769999999999998</v>
      </c>
      <c r="Q15" s="220">
        <v>5.3870000000000005</v>
      </c>
      <c r="R15" s="218"/>
      <c r="S15" s="223">
        <v>4.8289999999999997</v>
      </c>
      <c r="T15" s="226">
        <v>5.0279999999999996</v>
      </c>
      <c r="U15" s="229">
        <v>5.9930000000000003</v>
      </c>
      <c r="V15" s="231">
        <v>6.0170000000000003</v>
      </c>
      <c r="W15" s="234">
        <v>6.5209999999999999</v>
      </c>
      <c r="X15" s="206">
        <v>0</v>
      </c>
      <c r="Y15" s="237">
        <v>5.1079999999999997</v>
      </c>
      <c r="Z15" s="240">
        <v>5.7110000000000003</v>
      </c>
      <c r="AA15" s="243">
        <v>5.9180000000000001</v>
      </c>
      <c r="AB15" s="246">
        <v>6.4560000000000004</v>
      </c>
      <c r="AC15" s="249">
        <v>2.9769999999999999</v>
      </c>
      <c r="AD15" s="205"/>
      <c r="AE15" s="252">
        <v>5.9580000000000002</v>
      </c>
      <c r="AF15" s="255">
        <v>5.8739999999999997</v>
      </c>
      <c r="AG15" s="257">
        <v>3.6739999999999999</v>
      </c>
      <c r="AH15" s="259">
        <v>5.4480000000000004</v>
      </c>
      <c r="AI15" s="261">
        <v>5.6899999999999995</v>
      </c>
      <c r="AJ15" s="261">
        <v>5.6719999999999997</v>
      </c>
      <c r="AK15" s="263">
        <v>5.8879999999999999</v>
      </c>
      <c r="AL15" s="206"/>
      <c r="AM15" s="265">
        <v>4.657</v>
      </c>
      <c r="AN15" s="267">
        <v>5.5039999999999996</v>
      </c>
      <c r="AO15" s="269">
        <v>5.7910000000000004</v>
      </c>
      <c r="AP15" s="271">
        <v>4.6740000000000004</v>
      </c>
      <c r="AQ15" s="273">
        <v>5.3490000000000002</v>
      </c>
      <c r="AR15" s="275">
        <v>5.3380000000000001</v>
      </c>
      <c r="AS15" s="206"/>
      <c r="AT15" s="277">
        <v>4.3949999999999996</v>
      </c>
      <c r="AU15" s="279">
        <v>4.37</v>
      </c>
      <c r="AV15" s="281">
        <v>4.6920000000000002</v>
      </c>
      <c r="AW15" s="283">
        <v>5.6859999999999999</v>
      </c>
      <c r="AX15" s="285">
        <v>3.9009999999999998</v>
      </c>
      <c r="AY15" s="287">
        <v>5.1280000000000001</v>
      </c>
      <c r="AZ15" s="289"/>
      <c r="BA15" s="291">
        <v>3.9159999999999999</v>
      </c>
      <c r="BB15" s="293">
        <v>4.3550000000000004</v>
      </c>
      <c r="BC15" s="293">
        <v>5.3109999999999999</v>
      </c>
      <c r="BD15" s="293">
        <v>5.625</v>
      </c>
      <c r="BE15" s="295">
        <v>4.4139999999999997</v>
      </c>
      <c r="BF15" s="297">
        <v>5.1459999999999999</v>
      </c>
      <c r="BG15" s="299">
        <v>5.6239999999999997</v>
      </c>
      <c r="BH15" s="301">
        <v>5.9660000000000002</v>
      </c>
    </row>
    <row r="16" spans="1:60" x14ac:dyDescent="0.25">
      <c r="A16" s="31">
        <v>41768</v>
      </c>
      <c r="B16" s="22"/>
      <c r="C16" s="22"/>
      <c r="D16" s="194">
        <v>3.4329999999999998</v>
      </c>
      <c r="E16" s="194">
        <v>3.8919999999999999</v>
      </c>
      <c r="F16" s="195">
        <v>4.0060000000000002</v>
      </c>
      <c r="G16" s="196">
        <v>4.1230000000000002</v>
      </c>
      <c r="H16" s="192">
        <v>4.1550000000000002</v>
      </c>
      <c r="I16" s="197">
        <v>4.2720000000000002</v>
      </c>
      <c r="J16" s="76"/>
      <c r="K16" s="76"/>
      <c r="L16" s="78">
        <f t="shared" si="0"/>
        <v>41768</v>
      </c>
      <c r="M16" s="209">
        <v>4.2969999999999997</v>
      </c>
      <c r="N16" s="211">
        <v>4.6180000000000003</v>
      </c>
      <c r="O16" s="214">
        <v>4.8870000000000005</v>
      </c>
      <c r="P16" s="216">
        <v>4.883</v>
      </c>
      <c r="Q16" s="220">
        <v>5.3860000000000001</v>
      </c>
      <c r="R16" s="218"/>
      <c r="S16" s="223">
        <v>4.851</v>
      </c>
      <c r="T16" s="226">
        <v>5.0490000000000004</v>
      </c>
      <c r="U16" s="229">
        <v>5.9930000000000003</v>
      </c>
      <c r="V16" s="231">
        <v>6.016</v>
      </c>
      <c r="W16" s="234">
        <v>6.5030000000000001</v>
      </c>
      <c r="X16" s="206">
        <v>0</v>
      </c>
      <c r="Y16" s="237">
        <v>5.1260000000000003</v>
      </c>
      <c r="Z16" s="240">
        <v>5.7110000000000003</v>
      </c>
      <c r="AA16" s="243">
        <v>5.9180000000000001</v>
      </c>
      <c r="AB16" s="246">
        <v>6.4470000000000001</v>
      </c>
      <c r="AC16" s="249">
        <v>2.9510000000000001</v>
      </c>
      <c r="AD16" s="205"/>
      <c r="AE16" s="252">
        <v>5.9630000000000001</v>
      </c>
      <c r="AF16" s="255">
        <v>5.8739999999999997</v>
      </c>
      <c r="AG16" s="257">
        <v>3.6579999999999999</v>
      </c>
      <c r="AH16" s="259">
        <v>5.4610000000000003</v>
      </c>
      <c r="AI16" s="261">
        <v>5.7169999999999996</v>
      </c>
      <c r="AJ16" s="261">
        <v>5.673</v>
      </c>
      <c r="AK16" s="263">
        <v>5.8920000000000003</v>
      </c>
      <c r="AL16" s="206"/>
      <c r="AM16" s="265">
        <v>4.6690000000000005</v>
      </c>
      <c r="AN16" s="267">
        <v>5.51</v>
      </c>
      <c r="AO16" s="269">
        <v>5.7889999999999997</v>
      </c>
      <c r="AP16" s="271">
        <v>4.6879999999999997</v>
      </c>
      <c r="AQ16" s="273">
        <v>5.3490000000000002</v>
      </c>
      <c r="AR16" s="275">
        <v>5.3380000000000001</v>
      </c>
      <c r="AS16" s="206"/>
      <c r="AT16" s="277">
        <v>4.4130000000000003</v>
      </c>
      <c r="AU16" s="279">
        <v>4.3870000000000005</v>
      </c>
      <c r="AV16" s="281">
        <v>4.7119999999999997</v>
      </c>
      <c r="AW16" s="283">
        <v>5.6850000000000005</v>
      </c>
      <c r="AX16" s="285">
        <v>3.903</v>
      </c>
      <c r="AY16" s="287">
        <v>5.1360000000000001</v>
      </c>
      <c r="AZ16" s="289"/>
      <c r="BA16" s="291">
        <v>3.9169999999999998</v>
      </c>
      <c r="BB16" s="293">
        <v>4.3760000000000003</v>
      </c>
      <c r="BC16" s="293">
        <v>5.3109999999999999</v>
      </c>
      <c r="BD16" s="293">
        <v>5.6180000000000003</v>
      </c>
      <c r="BE16" s="295">
        <v>4.4180000000000001</v>
      </c>
      <c r="BF16" s="297">
        <v>5.1589999999999998</v>
      </c>
      <c r="BG16" s="299">
        <v>5.6230000000000002</v>
      </c>
      <c r="BH16" s="301">
        <v>5.9640000000000004</v>
      </c>
    </row>
    <row r="17" spans="1:60" x14ac:dyDescent="0.25">
      <c r="A17" s="31">
        <v>41771</v>
      </c>
      <c r="B17" s="22"/>
      <c r="C17" s="22"/>
      <c r="D17" s="194">
        <v>3.4460000000000002</v>
      </c>
      <c r="E17" s="194">
        <v>3.9039999999999999</v>
      </c>
      <c r="F17" s="195">
        <v>4.032</v>
      </c>
      <c r="G17" s="196">
        <v>4.13</v>
      </c>
      <c r="H17" s="192">
        <v>4.1879999999999997</v>
      </c>
      <c r="I17" s="197">
        <v>4.3170000000000002</v>
      </c>
      <c r="J17" s="76"/>
      <c r="K17" s="76"/>
      <c r="L17" s="78">
        <f t="shared" si="0"/>
        <v>41771</v>
      </c>
      <c r="M17" s="209">
        <v>4.306</v>
      </c>
      <c r="N17" s="211">
        <v>4.5869999999999997</v>
      </c>
      <c r="O17" s="214">
        <v>4.649</v>
      </c>
      <c r="P17" s="216">
        <v>4.8970000000000002</v>
      </c>
      <c r="Q17" s="220">
        <v>5.4080000000000004</v>
      </c>
      <c r="R17" s="218"/>
      <c r="S17" s="223">
        <v>4.859</v>
      </c>
      <c r="T17" s="226">
        <v>5.0609999999999999</v>
      </c>
      <c r="U17" s="229">
        <v>6.0110000000000001</v>
      </c>
      <c r="V17" s="231">
        <v>6.0389999999999997</v>
      </c>
      <c r="W17" s="234">
        <v>6.5209999999999999</v>
      </c>
      <c r="X17" s="206">
        <v>0</v>
      </c>
      <c r="Y17" s="237">
        <v>5.14</v>
      </c>
      <c r="Z17" s="240">
        <v>5.7279999999999998</v>
      </c>
      <c r="AA17" s="243">
        <v>5.9379999999999997</v>
      </c>
      <c r="AB17" s="246">
        <v>6.476</v>
      </c>
      <c r="AC17" s="249">
        <v>2.8839999999999999</v>
      </c>
      <c r="AD17" s="205"/>
      <c r="AE17" s="252">
        <v>5.9829999999999997</v>
      </c>
      <c r="AF17" s="255">
        <v>5.899</v>
      </c>
      <c r="AG17" s="257">
        <v>8.0020000000000007</v>
      </c>
      <c r="AH17" s="259">
        <v>5.4809999999999999</v>
      </c>
      <c r="AI17" s="261">
        <v>5.74</v>
      </c>
      <c r="AJ17" s="261">
        <v>5.694</v>
      </c>
      <c r="AK17" s="263">
        <v>5.915</v>
      </c>
      <c r="AL17" s="206"/>
      <c r="AM17" s="265">
        <v>4.68</v>
      </c>
      <c r="AN17" s="267">
        <v>5.5309999999999997</v>
      </c>
      <c r="AO17" s="269">
        <v>5.8109999999999999</v>
      </c>
      <c r="AP17" s="271">
        <v>4.7080000000000002</v>
      </c>
      <c r="AQ17" s="273">
        <v>5.37</v>
      </c>
      <c r="AR17" s="275">
        <v>5.36</v>
      </c>
      <c r="AS17" s="206"/>
      <c r="AT17" s="277">
        <v>4.42</v>
      </c>
      <c r="AU17" s="279">
        <v>4.3940000000000001</v>
      </c>
      <c r="AV17" s="281">
        <v>4.7219999999999995</v>
      </c>
      <c r="AW17" s="283">
        <v>5.7069999999999999</v>
      </c>
      <c r="AX17" s="285">
        <v>3.927</v>
      </c>
      <c r="AY17" s="287">
        <v>5.157</v>
      </c>
      <c r="AZ17" s="289"/>
      <c r="BA17" s="291">
        <v>3.9340000000000002</v>
      </c>
      <c r="BB17" s="293">
        <v>4.3849999999999998</v>
      </c>
      <c r="BC17" s="293">
        <v>5.3319999999999999</v>
      </c>
      <c r="BD17" s="293">
        <v>5.6449999999999996</v>
      </c>
      <c r="BE17" s="295">
        <v>4.4039999999999999</v>
      </c>
      <c r="BF17" s="297">
        <v>5.1779999999999999</v>
      </c>
      <c r="BG17" s="299">
        <v>5.6449999999999996</v>
      </c>
      <c r="BH17" s="301">
        <v>5.9889999999999999</v>
      </c>
    </row>
    <row r="18" spans="1:60" x14ac:dyDescent="0.25">
      <c r="A18" s="31">
        <v>41772</v>
      </c>
      <c r="B18" s="22"/>
      <c r="C18" s="22"/>
      <c r="D18" s="194">
        <v>3.4449999999999998</v>
      </c>
      <c r="E18" s="194">
        <v>3.9210000000000003</v>
      </c>
      <c r="F18" s="195">
        <v>4.0510000000000002</v>
      </c>
      <c r="G18" s="196">
        <v>4.1589999999999998</v>
      </c>
      <c r="H18" s="192">
        <v>4.2229999999999999</v>
      </c>
      <c r="I18" s="197">
        <v>4.3559999999999999</v>
      </c>
      <c r="J18" s="76"/>
      <c r="K18" s="76"/>
      <c r="L18" s="78">
        <f t="shared" si="0"/>
        <v>41772</v>
      </c>
      <c r="M18" s="209">
        <v>4.3310000000000004</v>
      </c>
      <c r="N18" s="211">
        <v>4.625</v>
      </c>
      <c r="O18" s="214">
        <v>4.6980000000000004</v>
      </c>
      <c r="P18" s="216">
        <v>4.9450000000000003</v>
      </c>
      <c r="Q18" s="220">
        <v>5.4459999999999997</v>
      </c>
      <c r="R18" s="218"/>
      <c r="S18" s="223">
        <v>4.8920000000000003</v>
      </c>
      <c r="T18" s="226">
        <v>5.0960000000000001</v>
      </c>
      <c r="U18" s="229">
        <v>6.0469999999999997</v>
      </c>
      <c r="V18" s="231">
        <v>6.0759999999999996</v>
      </c>
      <c r="W18" s="234">
        <v>6.5529999999999999</v>
      </c>
      <c r="X18" s="206">
        <v>0</v>
      </c>
      <c r="Y18" s="237">
        <v>5.1760000000000002</v>
      </c>
      <c r="Z18" s="240">
        <v>5.7629999999999999</v>
      </c>
      <c r="AA18" s="243">
        <v>5.9770000000000003</v>
      </c>
      <c r="AB18" s="246">
        <v>6.5120000000000005</v>
      </c>
      <c r="AC18" s="249">
        <v>2.8340000000000001</v>
      </c>
      <c r="AD18" s="205"/>
      <c r="AE18" s="252">
        <v>6.0179999999999998</v>
      </c>
      <c r="AF18" s="255">
        <v>5.9370000000000003</v>
      </c>
      <c r="AG18" s="257">
        <v>8.0020000000000007</v>
      </c>
      <c r="AH18" s="259">
        <v>5.516</v>
      </c>
      <c r="AI18" s="261">
        <v>5.7750000000000004</v>
      </c>
      <c r="AJ18" s="261">
        <v>5.7279999999999998</v>
      </c>
      <c r="AK18" s="263">
        <v>5.9530000000000003</v>
      </c>
      <c r="AL18" s="206"/>
      <c r="AM18" s="265">
        <v>4.6980000000000004</v>
      </c>
      <c r="AN18" s="267">
        <v>5.5659999999999998</v>
      </c>
      <c r="AO18" s="269">
        <v>5.8479999999999999</v>
      </c>
      <c r="AP18" s="271">
        <v>4.7430000000000003</v>
      </c>
      <c r="AQ18" s="273">
        <v>5.4080000000000004</v>
      </c>
      <c r="AR18" s="275">
        <v>5.3970000000000002</v>
      </c>
      <c r="AS18" s="206"/>
      <c r="AT18" s="277">
        <v>4.4379999999999997</v>
      </c>
      <c r="AU18" s="279">
        <v>4.4130000000000003</v>
      </c>
      <c r="AV18" s="281">
        <v>4.7530000000000001</v>
      </c>
      <c r="AW18" s="283">
        <v>5.7439999999999998</v>
      </c>
      <c r="AX18" s="285">
        <v>3.9319999999999999</v>
      </c>
      <c r="AY18" s="287">
        <v>5.1920000000000002</v>
      </c>
      <c r="AZ18" s="289"/>
      <c r="BA18" s="291">
        <v>3.9489999999999998</v>
      </c>
      <c r="BB18" s="293">
        <v>4.4160000000000004</v>
      </c>
      <c r="BC18" s="293">
        <v>5.3659999999999997</v>
      </c>
      <c r="BD18" s="293">
        <v>5.6820000000000004</v>
      </c>
      <c r="BE18" s="295">
        <v>4.4409999999999998</v>
      </c>
      <c r="BF18" s="297">
        <v>5.2130000000000001</v>
      </c>
      <c r="BG18" s="299">
        <v>5.6820000000000004</v>
      </c>
      <c r="BH18" s="301">
        <v>6.0270000000000001</v>
      </c>
    </row>
    <row r="19" spans="1:60" x14ac:dyDescent="0.25">
      <c r="A19" s="31">
        <v>41773</v>
      </c>
      <c r="B19" s="22"/>
      <c r="C19" s="22"/>
      <c r="D19" s="194">
        <v>3.431</v>
      </c>
      <c r="E19" s="194">
        <v>3.9009999999999998</v>
      </c>
      <c r="F19" s="195">
        <v>4.032</v>
      </c>
      <c r="G19" s="196">
        <v>4.1580000000000004</v>
      </c>
      <c r="H19" s="192">
        <v>4.2009999999999996</v>
      </c>
      <c r="I19" s="197">
        <v>4.3220000000000001</v>
      </c>
      <c r="J19" s="76"/>
      <c r="K19" s="76"/>
      <c r="L19" s="78">
        <f t="shared" si="0"/>
        <v>41773</v>
      </c>
      <c r="M19" s="209">
        <v>4.3310000000000004</v>
      </c>
      <c r="N19" s="211">
        <v>4.6100000000000003</v>
      </c>
      <c r="O19" s="214">
        <v>4.6680000000000001</v>
      </c>
      <c r="P19" s="216">
        <v>4.9169999999999998</v>
      </c>
      <c r="Q19" s="220">
        <v>5.43</v>
      </c>
      <c r="R19" s="218"/>
      <c r="S19" s="223">
        <v>4.883</v>
      </c>
      <c r="T19" s="226">
        <v>5.0839999999999996</v>
      </c>
      <c r="U19" s="229">
        <v>6.0380000000000003</v>
      </c>
      <c r="V19" s="231">
        <v>6.0609999999999999</v>
      </c>
      <c r="W19" s="234">
        <v>6.5570000000000004</v>
      </c>
      <c r="X19" s="206">
        <v>0</v>
      </c>
      <c r="Y19" s="237">
        <v>5.16</v>
      </c>
      <c r="Z19" s="240">
        <v>5.7480000000000002</v>
      </c>
      <c r="AA19" s="243">
        <v>5.9610000000000003</v>
      </c>
      <c r="AB19" s="246">
        <v>6.492</v>
      </c>
      <c r="AC19" s="249">
        <v>2.8109999999999999</v>
      </c>
      <c r="AD19" s="205"/>
      <c r="AE19" s="252">
        <v>6.0030000000000001</v>
      </c>
      <c r="AF19" s="255">
        <v>5.9180000000000001</v>
      </c>
      <c r="AG19" s="257">
        <v>8.0020000000000007</v>
      </c>
      <c r="AH19" s="259">
        <v>5.5019999999999998</v>
      </c>
      <c r="AI19" s="261">
        <v>5.7590000000000003</v>
      </c>
      <c r="AJ19" s="261">
        <v>5.7110000000000003</v>
      </c>
      <c r="AK19" s="263">
        <v>5.9370000000000003</v>
      </c>
      <c r="AL19" s="206"/>
      <c r="AM19" s="265">
        <v>4.6980000000000004</v>
      </c>
      <c r="AN19" s="267">
        <v>5.5510000000000002</v>
      </c>
      <c r="AO19" s="269">
        <v>5.8319999999999999</v>
      </c>
      <c r="AP19" s="271">
        <v>4.7279999999999998</v>
      </c>
      <c r="AQ19" s="273">
        <v>5.3929999999999998</v>
      </c>
      <c r="AR19" s="275">
        <v>5.383</v>
      </c>
      <c r="AS19" s="206"/>
      <c r="AT19" s="277">
        <v>4.4420000000000002</v>
      </c>
      <c r="AU19" s="279">
        <v>4.415</v>
      </c>
      <c r="AV19" s="281">
        <v>4.7439999999999998</v>
      </c>
      <c r="AW19" s="283">
        <v>5.7279999999999998</v>
      </c>
      <c r="AX19" s="285">
        <v>3.9430000000000001</v>
      </c>
      <c r="AY19" s="287">
        <v>5.1769999999999996</v>
      </c>
      <c r="AZ19" s="289"/>
      <c r="BA19" s="291">
        <v>3.9609999999999999</v>
      </c>
      <c r="BB19" s="293">
        <v>4.4080000000000004</v>
      </c>
      <c r="BC19" s="293">
        <v>5.351</v>
      </c>
      <c r="BD19" s="293">
        <v>5.6619999999999999</v>
      </c>
      <c r="BE19" s="295">
        <v>4.4509999999999996</v>
      </c>
      <c r="BF19" s="297">
        <v>5.1989999999999998</v>
      </c>
      <c r="BG19" s="299">
        <v>5.657</v>
      </c>
      <c r="BH19" s="301">
        <v>5.992</v>
      </c>
    </row>
    <row r="20" spans="1:60" x14ac:dyDescent="0.25">
      <c r="A20" s="31">
        <v>41774</v>
      </c>
      <c r="B20" s="22"/>
      <c r="C20" s="22"/>
      <c r="D20" s="194">
        <v>3.4289999999999998</v>
      </c>
      <c r="E20" s="194">
        <v>3.8860000000000001</v>
      </c>
      <c r="F20" s="195">
        <v>4.0129999999999999</v>
      </c>
      <c r="G20" s="196">
        <v>4.13</v>
      </c>
      <c r="H20" s="192">
        <v>4.1689999999999996</v>
      </c>
      <c r="I20" s="197">
        <v>4.2949999999999999</v>
      </c>
      <c r="J20" s="76"/>
      <c r="K20" s="76"/>
      <c r="L20" s="78">
        <f t="shared" si="0"/>
        <v>41774</v>
      </c>
      <c r="M20" s="209">
        <v>4.3179999999999996</v>
      </c>
      <c r="N20" s="211">
        <v>4.5969999999999995</v>
      </c>
      <c r="O20" s="214">
        <v>4.6589999999999998</v>
      </c>
      <c r="P20" s="216">
        <v>4.9009999999999998</v>
      </c>
      <c r="Q20" s="220">
        <v>5.4059999999999997</v>
      </c>
      <c r="R20" s="218"/>
      <c r="S20" s="223">
        <v>4.8730000000000002</v>
      </c>
      <c r="T20" s="226">
        <v>5.077</v>
      </c>
      <c r="U20" s="229">
        <v>6.02</v>
      </c>
      <c r="V20" s="231">
        <v>6.0369999999999999</v>
      </c>
      <c r="W20" s="234">
        <v>6.53</v>
      </c>
      <c r="X20" s="206">
        <v>0</v>
      </c>
      <c r="Y20" s="237">
        <v>5.1509999999999998</v>
      </c>
      <c r="Z20" s="240">
        <v>5.7279999999999998</v>
      </c>
      <c r="AA20" s="243">
        <v>5.9379999999999997</v>
      </c>
      <c r="AB20" s="246">
        <v>6.4649999999999999</v>
      </c>
      <c r="AC20" s="249">
        <v>2.6179999999999999</v>
      </c>
      <c r="AD20" s="205"/>
      <c r="AE20" s="252">
        <v>5.9889999999999999</v>
      </c>
      <c r="AF20" s="255">
        <v>5.9020000000000001</v>
      </c>
      <c r="AG20" s="257"/>
      <c r="AH20" s="259">
        <v>5.4889999999999999</v>
      </c>
      <c r="AI20" s="261">
        <v>5.7160000000000002</v>
      </c>
      <c r="AJ20" s="261">
        <v>5.6920000000000002</v>
      </c>
      <c r="AK20" s="263">
        <v>5.9109999999999996</v>
      </c>
      <c r="AL20" s="206"/>
      <c r="AM20" s="265">
        <v>4.6879999999999997</v>
      </c>
      <c r="AN20" s="267">
        <v>5.5380000000000003</v>
      </c>
      <c r="AO20" s="269">
        <v>5.8109999999999999</v>
      </c>
      <c r="AP20" s="271">
        <v>4.7160000000000002</v>
      </c>
      <c r="AQ20" s="273">
        <v>5.3689999999999998</v>
      </c>
      <c r="AR20" s="275">
        <v>5.3579999999999997</v>
      </c>
      <c r="AS20" s="206"/>
      <c r="AT20" s="277">
        <v>4.4329999999999998</v>
      </c>
      <c r="AU20" s="279">
        <v>4.4080000000000004</v>
      </c>
      <c r="AV20" s="281">
        <v>4.7359999999999998</v>
      </c>
      <c r="AW20" s="283">
        <v>5.7059999999999995</v>
      </c>
      <c r="AX20" s="285">
        <v>3.927</v>
      </c>
      <c r="AY20" s="287">
        <v>5.1639999999999997</v>
      </c>
      <c r="AZ20" s="289"/>
      <c r="BA20" s="291">
        <v>3.9470000000000001</v>
      </c>
      <c r="BB20" s="293">
        <v>4.3979999999999997</v>
      </c>
      <c r="BC20" s="293">
        <v>5.327</v>
      </c>
      <c r="BD20" s="293">
        <v>5.6370000000000005</v>
      </c>
      <c r="BE20" s="295">
        <v>4.4379999999999997</v>
      </c>
      <c r="BF20" s="297">
        <v>5.1859999999999999</v>
      </c>
      <c r="BG20" s="299">
        <v>5.6349999999999998</v>
      </c>
      <c r="BH20" s="301">
        <v>5.9669999999999996</v>
      </c>
    </row>
    <row r="21" spans="1:60" x14ac:dyDescent="0.25">
      <c r="A21" s="31">
        <v>41775</v>
      </c>
      <c r="B21" s="22"/>
      <c r="C21" s="22"/>
      <c r="D21" s="194">
        <v>3.42</v>
      </c>
      <c r="E21" s="194">
        <v>3.8810000000000002</v>
      </c>
      <c r="F21" s="195">
        <v>4.0039999999999996</v>
      </c>
      <c r="G21" s="196">
        <v>4.1050000000000004</v>
      </c>
      <c r="H21" s="192">
        <v>4.1550000000000002</v>
      </c>
      <c r="I21" s="197">
        <v>4.2830000000000004</v>
      </c>
      <c r="J21" s="76"/>
      <c r="K21" s="76"/>
      <c r="L21" s="78">
        <f t="shared" si="0"/>
        <v>41775</v>
      </c>
      <c r="M21" s="209">
        <v>4.3029999999999999</v>
      </c>
      <c r="N21" s="211">
        <v>4.5670000000000002</v>
      </c>
      <c r="O21" s="214">
        <v>4.63</v>
      </c>
      <c r="P21" s="216">
        <v>4.867</v>
      </c>
      <c r="Q21" s="220">
        <v>5.3639999999999999</v>
      </c>
      <c r="R21" s="218"/>
      <c r="S21" s="223">
        <v>4.851</v>
      </c>
      <c r="T21" s="226">
        <v>5.0380000000000003</v>
      </c>
      <c r="U21" s="229">
        <v>5.976</v>
      </c>
      <c r="V21" s="231">
        <v>5.9939999999999998</v>
      </c>
      <c r="W21" s="234">
        <v>6.47</v>
      </c>
      <c r="X21" s="206">
        <v>0</v>
      </c>
      <c r="Y21" s="237">
        <v>5.1210000000000004</v>
      </c>
      <c r="Z21" s="240">
        <v>5.6890000000000001</v>
      </c>
      <c r="AA21" s="243">
        <v>5.8959999999999999</v>
      </c>
      <c r="AB21" s="246">
        <v>6.4080000000000004</v>
      </c>
      <c r="AC21" s="249">
        <v>2.5510000000000002</v>
      </c>
      <c r="AD21" s="205"/>
      <c r="AE21" s="252">
        <v>5.9470000000000001</v>
      </c>
      <c r="AF21" s="255">
        <v>5.8529999999999998</v>
      </c>
      <c r="AG21" s="257"/>
      <c r="AH21" s="259">
        <v>5.4550000000000001</v>
      </c>
      <c r="AI21" s="261">
        <v>5.681</v>
      </c>
      <c r="AJ21" s="261">
        <v>5.6520000000000001</v>
      </c>
      <c r="AK21" s="263">
        <v>5.8680000000000003</v>
      </c>
      <c r="AL21" s="206"/>
      <c r="AM21" s="265">
        <v>4.6829999999999998</v>
      </c>
      <c r="AN21" s="267">
        <v>5.5039999999999996</v>
      </c>
      <c r="AO21" s="269">
        <v>5.774</v>
      </c>
      <c r="AP21" s="271">
        <v>4.6840000000000002</v>
      </c>
      <c r="AQ21" s="273">
        <v>5.327</v>
      </c>
      <c r="AR21" s="275">
        <v>5.3150000000000004</v>
      </c>
      <c r="AS21" s="206"/>
      <c r="AT21" s="277">
        <v>4.4269999999999996</v>
      </c>
      <c r="AU21" s="279">
        <v>4.4139999999999997</v>
      </c>
      <c r="AV21" s="281">
        <v>4.7119999999999997</v>
      </c>
      <c r="AW21" s="283">
        <v>5.665</v>
      </c>
      <c r="AX21" s="285">
        <v>3.915</v>
      </c>
      <c r="AY21" s="287">
        <v>5.1289999999999996</v>
      </c>
      <c r="AZ21" s="289"/>
      <c r="BA21" s="291">
        <v>3.931</v>
      </c>
      <c r="BB21" s="293">
        <v>4.3760000000000003</v>
      </c>
      <c r="BC21" s="293">
        <v>5.2859999999999996</v>
      </c>
      <c r="BD21" s="293">
        <v>5.5830000000000002</v>
      </c>
      <c r="BE21" s="295">
        <v>4.4340000000000002</v>
      </c>
      <c r="BF21" s="297">
        <v>5.1539999999999999</v>
      </c>
      <c r="BG21" s="299">
        <v>5.593</v>
      </c>
      <c r="BH21" s="301">
        <v>5.9139999999999997</v>
      </c>
    </row>
    <row r="22" spans="1:60" x14ac:dyDescent="0.25">
      <c r="A22" s="31">
        <v>41778</v>
      </c>
      <c r="B22" s="22"/>
      <c r="C22" s="22"/>
      <c r="D22" s="194">
        <v>3.4350000000000001</v>
      </c>
      <c r="E22" s="194">
        <v>3.891</v>
      </c>
      <c r="F22" s="195">
        <v>4.016</v>
      </c>
      <c r="G22" s="196">
        <v>4.125</v>
      </c>
      <c r="H22" s="192">
        <v>4.1660000000000004</v>
      </c>
      <c r="I22" s="197">
        <v>4.2910000000000004</v>
      </c>
      <c r="J22" s="76"/>
      <c r="K22" s="76"/>
      <c r="L22" s="78">
        <f t="shared" si="0"/>
        <v>41778</v>
      </c>
      <c r="M22" s="209">
        <v>4.2850000000000001</v>
      </c>
      <c r="N22" s="211">
        <v>4.5430000000000001</v>
      </c>
      <c r="O22" s="214">
        <v>4.5940000000000003</v>
      </c>
      <c r="P22" s="216">
        <v>4.8600000000000003</v>
      </c>
      <c r="Q22" s="220">
        <v>5.28</v>
      </c>
      <c r="R22" s="218"/>
      <c r="S22" s="223">
        <v>4.8479999999999999</v>
      </c>
      <c r="T22" s="226">
        <v>5.0359999999999996</v>
      </c>
      <c r="U22" s="229">
        <v>5.9749999999999996</v>
      </c>
      <c r="V22" s="231">
        <v>5.9939999999999998</v>
      </c>
      <c r="W22" s="234">
        <v>6.4719999999999995</v>
      </c>
      <c r="X22" s="206">
        <v>0</v>
      </c>
      <c r="Y22" s="237">
        <v>5.1210000000000004</v>
      </c>
      <c r="Z22" s="240">
        <v>5.6909999999999998</v>
      </c>
      <c r="AA22" s="243">
        <v>5.8970000000000002</v>
      </c>
      <c r="AB22" s="246">
        <v>6.4080000000000004</v>
      </c>
      <c r="AC22" s="249">
        <v>2.484</v>
      </c>
      <c r="AD22" s="205"/>
      <c r="AE22" s="252">
        <v>5.9089999999999998</v>
      </c>
      <c r="AF22" s="255">
        <v>5.8170000000000002</v>
      </c>
      <c r="AG22" s="257"/>
      <c r="AH22" s="259">
        <v>5.4560000000000004</v>
      </c>
      <c r="AI22" s="261">
        <v>5.68</v>
      </c>
      <c r="AJ22" s="261">
        <v>5.64</v>
      </c>
      <c r="AK22" s="263">
        <v>5.8570000000000002</v>
      </c>
      <c r="AL22" s="206"/>
      <c r="AM22" s="265">
        <v>4.6820000000000004</v>
      </c>
      <c r="AN22" s="267">
        <v>5.5039999999999996</v>
      </c>
      <c r="AO22" s="269">
        <v>5.7729999999999997</v>
      </c>
      <c r="AP22" s="271">
        <v>4.68</v>
      </c>
      <c r="AQ22" s="273">
        <v>5.2930000000000001</v>
      </c>
      <c r="AR22" s="275">
        <v>5.306</v>
      </c>
      <c r="AS22" s="206"/>
      <c r="AT22" s="277">
        <v>4.4240000000000004</v>
      </c>
      <c r="AU22" s="279">
        <v>4.399</v>
      </c>
      <c r="AV22" s="281">
        <v>4.7089999999999996</v>
      </c>
      <c r="AW22" s="283">
        <v>5.665</v>
      </c>
      <c r="AX22" s="285">
        <v>3.9249999999999998</v>
      </c>
      <c r="AY22" s="287">
        <v>5.13</v>
      </c>
      <c r="AZ22" s="289"/>
      <c r="BA22" s="291">
        <v>3.944</v>
      </c>
      <c r="BB22" s="293">
        <v>4.3730000000000002</v>
      </c>
      <c r="BC22" s="293">
        <v>5.2859999999999996</v>
      </c>
      <c r="BD22" s="293">
        <v>5.5819999999999999</v>
      </c>
      <c r="BE22" s="295">
        <v>4.4359999999999999</v>
      </c>
      <c r="BF22" s="297">
        <v>5.1539999999999999</v>
      </c>
      <c r="BG22" s="299">
        <v>5.5940000000000003</v>
      </c>
      <c r="BH22" s="301">
        <v>5.915</v>
      </c>
    </row>
    <row r="23" spans="1:60" x14ac:dyDescent="0.25">
      <c r="A23" s="31">
        <v>41779</v>
      </c>
      <c r="B23" s="22"/>
      <c r="C23" s="22"/>
      <c r="D23" s="194">
        <v>3.427</v>
      </c>
      <c r="E23" s="194">
        <v>3.8940000000000001</v>
      </c>
      <c r="F23" s="195">
        <v>4.0209999999999999</v>
      </c>
      <c r="G23" s="196">
        <v>4.1070000000000002</v>
      </c>
      <c r="H23" s="192">
        <v>4.17</v>
      </c>
      <c r="I23" s="197">
        <v>4.306</v>
      </c>
      <c r="J23" s="76"/>
      <c r="K23" s="76"/>
      <c r="L23" s="78">
        <f t="shared" si="0"/>
        <v>41779</v>
      </c>
      <c r="M23" s="209">
        <v>4.2930000000000001</v>
      </c>
      <c r="N23" s="211">
        <v>4.5730000000000004</v>
      </c>
      <c r="O23" s="214">
        <v>4.7300000000000004</v>
      </c>
      <c r="P23" s="216">
        <v>4.8650000000000002</v>
      </c>
      <c r="Q23" s="220">
        <v>5.2869999999999999</v>
      </c>
      <c r="R23" s="218"/>
      <c r="S23" s="223">
        <v>4.8570000000000002</v>
      </c>
      <c r="T23" s="226">
        <v>5.0419999999999998</v>
      </c>
      <c r="U23" s="229">
        <v>5.98</v>
      </c>
      <c r="V23" s="231">
        <v>5.9989999999999997</v>
      </c>
      <c r="W23" s="234">
        <v>6.4850000000000003</v>
      </c>
      <c r="X23" s="206">
        <v>0</v>
      </c>
      <c r="Y23" s="237">
        <v>5.1260000000000003</v>
      </c>
      <c r="Z23" s="240">
        <v>5.6970000000000001</v>
      </c>
      <c r="AA23" s="243">
        <v>5.9009999999999998</v>
      </c>
      <c r="AB23" s="246">
        <v>6.42</v>
      </c>
      <c r="AC23" s="249">
        <v>2.4289999999999998</v>
      </c>
      <c r="AD23" s="205"/>
      <c r="AE23" s="252">
        <v>5.9139999999999997</v>
      </c>
      <c r="AF23" s="255">
        <v>5.827</v>
      </c>
      <c r="AG23" s="257"/>
      <c r="AH23" s="259">
        <v>5.4580000000000002</v>
      </c>
      <c r="AI23" s="261">
        <v>5.6890000000000001</v>
      </c>
      <c r="AJ23" s="261">
        <v>5.6449999999999996</v>
      </c>
      <c r="AK23" s="263">
        <v>5.8629999999999995</v>
      </c>
      <c r="AL23" s="206"/>
      <c r="AM23" s="265">
        <v>4.6899999999999995</v>
      </c>
      <c r="AN23" s="267">
        <v>5.508</v>
      </c>
      <c r="AO23" s="269">
        <v>5.782</v>
      </c>
      <c r="AP23" s="271">
        <v>4.681</v>
      </c>
      <c r="AQ23" s="273">
        <v>5.2990000000000004</v>
      </c>
      <c r="AR23" s="275">
        <v>5.3120000000000003</v>
      </c>
      <c r="AS23" s="206"/>
      <c r="AT23" s="277">
        <v>4.4169999999999998</v>
      </c>
      <c r="AU23" s="279">
        <v>4.4080000000000004</v>
      </c>
      <c r="AV23" s="281">
        <v>4.718</v>
      </c>
      <c r="AW23" s="283">
        <v>5.67</v>
      </c>
      <c r="AX23" s="285">
        <v>3.9290000000000003</v>
      </c>
      <c r="AY23" s="287">
        <v>5.133</v>
      </c>
      <c r="AZ23" s="289"/>
      <c r="BA23" s="289">
        <v>3.952</v>
      </c>
      <c r="BB23" s="289">
        <v>4.3819999999999997</v>
      </c>
      <c r="BC23" s="289">
        <v>5.2910000000000004</v>
      </c>
      <c r="BD23" s="289">
        <v>5.593</v>
      </c>
      <c r="BE23" s="295">
        <v>4.4450000000000003</v>
      </c>
      <c r="BF23" s="297">
        <v>5.157</v>
      </c>
      <c r="BG23" s="299">
        <v>5.6</v>
      </c>
      <c r="BH23" s="301">
        <v>5.9240000000000004</v>
      </c>
    </row>
    <row r="24" spans="1:60" x14ac:dyDescent="0.25">
      <c r="A24" s="31">
        <v>41780</v>
      </c>
      <c r="B24" s="22"/>
      <c r="C24" s="22"/>
      <c r="D24" s="194">
        <v>3.4329999999999998</v>
      </c>
      <c r="E24" s="194">
        <v>3.8769999999999998</v>
      </c>
      <c r="F24" s="195">
        <v>4.0019999999999998</v>
      </c>
      <c r="G24" s="196">
        <v>4.1029999999999998</v>
      </c>
      <c r="H24" s="192">
        <v>4.1509999999999998</v>
      </c>
      <c r="I24" s="197">
        <v>4.2850000000000001</v>
      </c>
      <c r="J24" s="76"/>
      <c r="K24" s="76"/>
      <c r="L24" s="78">
        <f t="shared" si="0"/>
        <v>41780</v>
      </c>
      <c r="M24" s="209">
        <v>4.2789999999999999</v>
      </c>
      <c r="N24" s="211">
        <v>4.5490000000000004</v>
      </c>
      <c r="O24" s="214">
        <v>4.6959999999999997</v>
      </c>
      <c r="P24" s="216">
        <v>4.835</v>
      </c>
      <c r="Q24" s="220">
        <v>5.2620000000000005</v>
      </c>
      <c r="R24" s="218"/>
      <c r="S24" s="223">
        <v>4.8479999999999999</v>
      </c>
      <c r="T24" s="226">
        <v>5.0289999999999999</v>
      </c>
      <c r="U24" s="229">
        <v>5.9509999999999996</v>
      </c>
      <c r="V24" s="231">
        <v>5.9820000000000002</v>
      </c>
      <c r="W24" s="234">
        <v>6.4649999999999999</v>
      </c>
      <c r="X24" s="206">
        <v>0</v>
      </c>
      <c r="Y24" s="237">
        <v>5.1109999999999998</v>
      </c>
      <c r="Z24" s="240">
        <v>5.6749999999999998</v>
      </c>
      <c r="AA24" s="243">
        <v>5.8789999999999996</v>
      </c>
      <c r="AB24" s="246">
        <v>6.399</v>
      </c>
      <c r="AC24" s="249">
        <v>4.32</v>
      </c>
      <c r="AD24" s="205"/>
      <c r="AE24" s="252">
        <v>5.8970000000000002</v>
      </c>
      <c r="AF24" s="255">
        <v>5.8109999999999999</v>
      </c>
      <c r="AG24" s="257"/>
      <c r="AH24" s="259">
        <v>5.4470000000000001</v>
      </c>
      <c r="AI24" s="261">
        <v>5.6710000000000003</v>
      </c>
      <c r="AJ24" s="261">
        <v>5.6269999999999998</v>
      </c>
      <c r="AK24" s="263">
        <v>5.8380000000000001</v>
      </c>
      <c r="AL24" s="206"/>
      <c r="AM24" s="265">
        <v>4.6779999999999999</v>
      </c>
      <c r="AN24" s="267">
        <v>5.4939999999999998</v>
      </c>
      <c r="AO24" s="269">
        <v>5.7629999999999999</v>
      </c>
      <c r="AP24" s="271">
        <v>4.6459999999999999</v>
      </c>
      <c r="AQ24" s="273">
        <v>5.2270000000000003</v>
      </c>
      <c r="AR24" s="275">
        <v>5.2519999999999998</v>
      </c>
      <c r="AS24" s="206"/>
      <c r="AT24" s="277">
        <v>4.3719999999999999</v>
      </c>
      <c r="AU24" s="279">
        <v>4.3629999999999995</v>
      </c>
      <c r="AV24" s="281">
        <v>4.6929999999999996</v>
      </c>
      <c r="AW24" s="283">
        <v>5.62</v>
      </c>
      <c r="AX24" s="285">
        <v>3.9169999999999998</v>
      </c>
      <c r="AY24" s="287">
        <v>5.12</v>
      </c>
      <c r="AZ24" s="289"/>
      <c r="BA24" s="289">
        <v>3.9569999999999999</v>
      </c>
      <c r="BB24" s="289">
        <v>4.3739999999999997</v>
      </c>
      <c r="BC24" s="289">
        <v>5.2729999999999997</v>
      </c>
      <c r="BD24" s="289">
        <v>5.577</v>
      </c>
      <c r="BE24" s="295">
        <v>4.4480000000000004</v>
      </c>
      <c r="BF24" s="297">
        <v>5.1449999999999996</v>
      </c>
      <c r="BG24" s="299">
        <v>5.5830000000000002</v>
      </c>
      <c r="BH24" s="301">
        <v>5.9089999999999998</v>
      </c>
    </row>
    <row r="25" spans="1:60" x14ac:dyDescent="0.25">
      <c r="A25" s="31">
        <v>41781</v>
      </c>
      <c r="B25" s="22"/>
      <c r="C25" s="22"/>
      <c r="D25" s="194">
        <v>3.4180000000000001</v>
      </c>
      <c r="E25" s="194">
        <v>3.907</v>
      </c>
      <c r="F25" s="195">
        <v>4.0339999999999998</v>
      </c>
      <c r="G25" s="196">
        <v>4.1500000000000004</v>
      </c>
      <c r="H25" s="192">
        <v>4.2009999999999996</v>
      </c>
      <c r="I25" s="197">
        <v>4.3380000000000001</v>
      </c>
      <c r="J25" s="76"/>
      <c r="K25" s="76"/>
      <c r="L25" s="78">
        <f t="shared" si="0"/>
        <v>41781</v>
      </c>
      <c r="M25" s="209">
        <v>4.2960000000000003</v>
      </c>
      <c r="N25" s="211">
        <v>4.5780000000000003</v>
      </c>
      <c r="O25" s="214">
        <v>4.7219999999999995</v>
      </c>
      <c r="P25" s="216">
        <v>4.859</v>
      </c>
      <c r="Q25" s="220">
        <v>5.2969999999999997</v>
      </c>
      <c r="R25" s="218"/>
      <c r="S25" s="223">
        <v>4.8659999999999997</v>
      </c>
      <c r="T25" s="226">
        <v>5.0519999999999996</v>
      </c>
      <c r="U25" s="229">
        <v>5.9850000000000003</v>
      </c>
      <c r="V25" s="231">
        <v>6.0190000000000001</v>
      </c>
      <c r="W25" s="234">
        <v>6.5190000000000001</v>
      </c>
      <c r="X25" s="206">
        <v>0</v>
      </c>
      <c r="Y25" s="237">
        <v>5.1319999999999997</v>
      </c>
      <c r="Z25" s="240">
        <v>5.7069999999999999</v>
      </c>
      <c r="AA25" s="243">
        <v>5.915</v>
      </c>
      <c r="AB25" s="246">
        <v>6.4489999999999998</v>
      </c>
      <c r="AC25" s="249">
        <v>4.3129999999999997</v>
      </c>
      <c r="AD25" s="205"/>
      <c r="AE25" s="252">
        <v>5.9340000000000002</v>
      </c>
      <c r="AF25" s="255">
        <v>5.8550000000000004</v>
      </c>
      <c r="AG25" s="257"/>
      <c r="AH25" s="259">
        <v>5.468</v>
      </c>
      <c r="AI25" s="261">
        <v>5.6980000000000004</v>
      </c>
      <c r="AJ25" s="261">
        <v>5.66</v>
      </c>
      <c r="AK25" s="263">
        <v>5.8739999999999997</v>
      </c>
      <c r="AL25" s="206"/>
      <c r="AM25" s="265">
        <v>4.6859999999999999</v>
      </c>
      <c r="AN25" s="267">
        <v>5.5179999999999998</v>
      </c>
      <c r="AO25" s="269">
        <v>5.7930000000000001</v>
      </c>
      <c r="AP25" s="271">
        <v>4.6669999999999998</v>
      </c>
      <c r="AQ25" s="273">
        <v>5.26</v>
      </c>
      <c r="AR25" s="275">
        <v>5.2889999999999997</v>
      </c>
      <c r="AS25" s="206"/>
      <c r="AT25" s="277">
        <v>4.3849999999999998</v>
      </c>
      <c r="AU25" s="279">
        <v>4.3760000000000003</v>
      </c>
      <c r="AV25" s="281">
        <v>4.7119999999999997</v>
      </c>
      <c r="AW25" s="283">
        <v>5.649</v>
      </c>
      <c r="AX25" s="285">
        <v>3.9089999999999998</v>
      </c>
      <c r="AY25" s="287">
        <v>5.1429999999999998</v>
      </c>
      <c r="AZ25" s="289"/>
      <c r="BA25" s="289">
        <v>3.9649999999999999</v>
      </c>
      <c r="BB25" s="289">
        <v>4.3929999999999998</v>
      </c>
      <c r="BC25" s="289">
        <v>5.3090000000000002</v>
      </c>
      <c r="BD25" s="289">
        <v>5.6230000000000002</v>
      </c>
      <c r="BE25" s="295">
        <v>4.4450000000000003</v>
      </c>
      <c r="BF25" s="297">
        <v>5.1660000000000004</v>
      </c>
      <c r="BG25" s="299">
        <v>5.6180000000000003</v>
      </c>
      <c r="BH25" s="301">
        <v>5.9539999999999997</v>
      </c>
    </row>
    <row r="26" spans="1:60" x14ac:dyDescent="0.25">
      <c r="A26" s="31">
        <v>41782</v>
      </c>
      <c r="B26" s="22"/>
      <c r="C26" s="22"/>
      <c r="D26" s="194">
        <v>3.415</v>
      </c>
      <c r="E26" s="194">
        <v>3.923</v>
      </c>
      <c r="F26" s="195">
        <v>4.0490000000000004</v>
      </c>
      <c r="G26" s="196">
        <v>4.17</v>
      </c>
      <c r="H26" s="192">
        <v>4.2240000000000002</v>
      </c>
      <c r="I26" s="197">
        <v>4.3570000000000002</v>
      </c>
      <c r="J26" s="76"/>
      <c r="K26" s="76"/>
      <c r="L26" s="78">
        <f t="shared" si="0"/>
        <v>41782</v>
      </c>
      <c r="M26" s="209">
        <v>4.2850000000000001</v>
      </c>
      <c r="N26" s="211">
        <v>4.5670000000000002</v>
      </c>
      <c r="O26" s="214">
        <v>4.7080000000000002</v>
      </c>
      <c r="P26" s="216">
        <v>4.851</v>
      </c>
      <c r="Q26" s="220">
        <v>5.2919999999999998</v>
      </c>
      <c r="R26" s="218"/>
      <c r="S26" s="223">
        <v>4.8540000000000001</v>
      </c>
      <c r="T26" s="226">
        <v>5.0419999999999998</v>
      </c>
      <c r="U26" s="229">
        <v>5.9809999999999999</v>
      </c>
      <c r="V26" s="231">
        <v>6.0149999999999997</v>
      </c>
      <c r="W26" s="234">
        <v>6.5179999999999998</v>
      </c>
      <c r="X26" s="206">
        <v>0</v>
      </c>
      <c r="Y26" s="237">
        <v>5.12</v>
      </c>
      <c r="Z26" s="240">
        <v>5.702</v>
      </c>
      <c r="AA26" s="243">
        <v>5.91</v>
      </c>
      <c r="AB26" s="246">
        <v>6.452</v>
      </c>
      <c r="AC26" s="249">
        <v>4.298</v>
      </c>
      <c r="AD26" s="205"/>
      <c r="AE26" s="252">
        <v>5.9340000000000002</v>
      </c>
      <c r="AF26" s="255">
        <v>5.8550000000000004</v>
      </c>
      <c r="AG26" s="257"/>
      <c r="AH26" s="259">
        <v>5.4569999999999999</v>
      </c>
      <c r="AI26" s="261">
        <v>5.6929999999999996</v>
      </c>
      <c r="AJ26" s="261">
        <v>5.6550000000000002</v>
      </c>
      <c r="AK26" s="263">
        <v>5.8739999999999997</v>
      </c>
      <c r="AL26" s="206"/>
      <c r="AM26" s="265">
        <v>4.6790000000000003</v>
      </c>
      <c r="AN26" s="267">
        <v>5.5090000000000003</v>
      </c>
      <c r="AO26" s="269">
        <v>5.79</v>
      </c>
      <c r="AP26" s="271">
        <v>4.6559999999999997</v>
      </c>
      <c r="AQ26" s="273">
        <v>5.2539999999999996</v>
      </c>
      <c r="AR26" s="275">
        <v>5.2850000000000001</v>
      </c>
      <c r="AS26" s="206"/>
      <c r="AT26" s="277">
        <v>4.3810000000000002</v>
      </c>
      <c r="AU26" s="279">
        <v>4.3719999999999999</v>
      </c>
      <c r="AV26" s="281">
        <v>4.7</v>
      </c>
      <c r="AW26" s="283">
        <v>5.6280000000000001</v>
      </c>
      <c r="AX26" s="285">
        <v>3.891</v>
      </c>
      <c r="AY26" s="287">
        <v>5.1319999999999997</v>
      </c>
      <c r="AZ26" s="289"/>
      <c r="BA26" s="289">
        <v>3.9379999999999997</v>
      </c>
      <c r="BB26" s="289">
        <v>4.38</v>
      </c>
      <c r="BC26" s="289">
        <v>5.3029999999999999</v>
      </c>
      <c r="BD26" s="289">
        <v>5.625</v>
      </c>
      <c r="BE26" s="295">
        <v>4.4329999999999998</v>
      </c>
      <c r="BF26" s="297">
        <v>5.1539999999999999</v>
      </c>
      <c r="BG26" s="299">
        <v>5.6129999999999995</v>
      </c>
      <c r="BH26" s="301">
        <v>5.9530000000000003</v>
      </c>
    </row>
    <row r="27" spans="1:60" x14ac:dyDescent="0.25">
      <c r="A27" s="31">
        <v>41785</v>
      </c>
      <c r="B27" s="22"/>
      <c r="C27" s="22"/>
      <c r="D27" s="194">
        <v>3.415</v>
      </c>
      <c r="E27" s="194">
        <v>3.8959999999999999</v>
      </c>
      <c r="F27" s="195">
        <v>4.0209999999999999</v>
      </c>
      <c r="G27" s="196">
        <v>4.13</v>
      </c>
      <c r="H27" s="192">
        <v>4.1970000000000001</v>
      </c>
      <c r="I27" s="197">
        <v>4.3220000000000001</v>
      </c>
      <c r="J27" s="76"/>
      <c r="K27" s="76"/>
      <c r="L27" s="78">
        <f t="shared" si="0"/>
        <v>41785</v>
      </c>
      <c r="M27" s="210">
        <v>4.2640000000000002</v>
      </c>
      <c r="N27" s="212">
        <v>4.5759999999999996</v>
      </c>
      <c r="O27" s="214">
        <v>4.83</v>
      </c>
      <c r="P27" s="217">
        <v>4.8259999999999996</v>
      </c>
      <c r="Q27" s="221">
        <v>5.2629999999999999</v>
      </c>
      <c r="R27" s="218"/>
      <c r="S27" s="224">
        <v>4.83</v>
      </c>
      <c r="T27" s="227">
        <v>5.0170000000000003</v>
      </c>
      <c r="U27" s="229">
        <v>5.95</v>
      </c>
      <c r="V27" s="232">
        <v>5.9850000000000003</v>
      </c>
      <c r="W27" s="235">
        <v>6.4770000000000003</v>
      </c>
      <c r="X27" s="206">
        <v>0</v>
      </c>
      <c r="Y27" s="238">
        <v>5.0949999999999998</v>
      </c>
      <c r="Z27" s="241">
        <v>5.6749999999999998</v>
      </c>
      <c r="AA27" s="244">
        <v>5.88</v>
      </c>
      <c r="AB27" s="247">
        <v>6.42</v>
      </c>
      <c r="AC27" s="250">
        <v>4.2969999999999997</v>
      </c>
      <c r="AD27" s="205"/>
      <c r="AE27" s="253">
        <v>5.9020000000000001</v>
      </c>
      <c r="AF27" s="255">
        <v>5.8209999999999997</v>
      </c>
      <c r="AG27" s="257"/>
      <c r="AH27" s="259">
        <v>5.431</v>
      </c>
      <c r="AI27" s="261">
        <v>5.6680000000000001</v>
      </c>
      <c r="AJ27" s="261">
        <v>5.6280000000000001</v>
      </c>
      <c r="AK27" s="263">
        <v>5.8449999999999998</v>
      </c>
      <c r="AL27" s="206"/>
      <c r="AM27" s="265">
        <v>4.6619999999999999</v>
      </c>
      <c r="AN27" s="267">
        <v>5.484</v>
      </c>
      <c r="AO27" s="269">
        <v>5.7620000000000005</v>
      </c>
      <c r="AP27" s="271">
        <v>4.6310000000000002</v>
      </c>
      <c r="AQ27" s="273">
        <v>5.2160000000000002</v>
      </c>
      <c r="AR27" s="275">
        <v>5.2480000000000002</v>
      </c>
      <c r="AS27" s="206"/>
      <c r="AT27" s="277">
        <v>4.3650000000000002</v>
      </c>
      <c r="AU27" s="279">
        <v>4.3570000000000002</v>
      </c>
      <c r="AV27" s="281">
        <v>4.6749999999999998</v>
      </c>
      <c r="AW27" s="283">
        <v>5.6</v>
      </c>
      <c r="AX27" s="285">
        <v>3.8879999999999999</v>
      </c>
      <c r="AY27" s="287">
        <v>5.1079999999999997</v>
      </c>
      <c r="AZ27" s="289"/>
      <c r="BA27" s="289">
        <v>3.9249999999999998</v>
      </c>
      <c r="BB27" s="289">
        <v>4.3559999999999999</v>
      </c>
      <c r="BC27" s="289">
        <v>5.2750000000000004</v>
      </c>
      <c r="BD27" s="289">
        <v>5.593</v>
      </c>
      <c r="BE27" s="295">
        <v>4.4210000000000003</v>
      </c>
      <c r="BF27" s="297">
        <v>5.1310000000000002</v>
      </c>
      <c r="BG27" s="299">
        <v>5.5830000000000002</v>
      </c>
      <c r="BH27" s="301">
        <v>5.92</v>
      </c>
    </row>
    <row r="28" spans="1:60" x14ac:dyDescent="0.25">
      <c r="A28" s="31">
        <v>41786</v>
      </c>
      <c r="B28" s="22"/>
      <c r="C28" s="22"/>
      <c r="D28" s="194">
        <v>3.4050000000000002</v>
      </c>
      <c r="E28" s="194">
        <v>3.8849999999999998</v>
      </c>
      <c r="F28" s="195">
        <v>4.01</v>
      </c>
      <c r="G28" s="196">
        <v>4.1120000000000001</v>
      </c>
      <c r="H28" s="192">
        <v>4.1849999999999996</v>
      </c>
      <c r="I28" s="197">
        <v>4.3129999999999997</v>
      </c>
      <c r="J28" s="76"/>
      <c r="K28" s="76"/>
      <c r="L28" s="78">
        <f t="shared" si="0"/>
        <v>41786</v>
      </c>
      <c r="M28" s="210">
        <v>4.2530000000000001</v>
      </c>
      <c r="N28" s="212">
        <v>4.5629999999999997</v>
      </c>
      <c r="O28" s="214">
        <v>4.8079999999999998</v>
      </c>
      <c r="P28" s="217">
        <v>4.8029999999999999</v>
      </c>
      <c r="Q28" s="221">
        <v>5.2370000000000001</v>
      </c>
      <c r="R28" s="218"/>
      <c r="S28" s="224">
        <v>4.8159999999999998</v>
      </c>
      <c r="T28" s="227">
        <v>4.9989999999999997</v>
      </c>
      <c r="U28" s="229">
        <v>5.9249999999999998</v>
      </c>
      <c r="V28" s="232">
        <v>5.96</v>
      </c>
      <c r="W28" s="235">
        <v>6.45</v>
      </c>
      <c r="X28" s="206">
        <v>0</v>
      </c>
      <c r="Y28" s="238">
        <v>5.0789999999999997</v>
      </c>
      <c r="Z28" s="241">
        <v>5.65</v>
      </c>
      <c r="AA28" s="244">
        <v>5.8550000000000004</v>
      </c>
      <c r="AB28" s="247">
        <v>6.399</v>
      </c>
      <c r="AC28" s="250">
        <v>4.3019999999999996</v>
      </c>
      <c r="AD28" s="205"/>
      <c r="AE28" s="253">
        <v>5.875</v>
      </c>
      <c r="AF28" s="255">
        <v>5.7949999999999999</v>
      </c>
      <c r="AG28" s="257"/>
      <c r="AH28" s="259">
        <v>5.4130000000000003</v>
      </c>
      <c r="AI28" s="261">
        <v>5.6429999999999998</v>
      </c>
      <c r="AJ28" s="261">
        <v>5.6020000000000003</v>
      </c>
      <c r="AK28" s="263">
        <v>5.82</v>
      </c>
      <c r="AL28" s="206"/>
      <c r="AM28" s="265">
        <v>4.6509999999999998</v>
      </c>
      <c r="AN28" s="267">
        <v>5.4619999999999997</v>
      </c>
      <c r="AO28" s="269">
        <v>5.7370000000000001</v>
      </c>
      <c r="AP28" s="271">
        <v>4.6120000000000001</v>
      </c>
      <c r="AQ28" s="273">
        <v>5.1909999999999998</v>
      </c>
      <c r="AR28" s="275">
        <v>5.2220000000000004</v>
      </c>
      <c r="AS28" s="206"/>
      <c r="AT28" s="277">
        <v>4.3369999999999997</v>
      </c>
      <c r="AU28" s="279">
        <v>4.3280000000000003</v>
      </c>
      <c r="AV28" s="281">
        <v>4.6509999999999998</v>
      </c>
      <c r="AW28" s="283">
        <v>5.5750000000000002</v>
      </c>
      <c r="AX28" s="285">
        <v>3.8879999999999999</v>
      </c>
      <c r="AY28" s="287">
        <v>5.0869999999999997</v>
      </c>
      <c r="AZ28" s="289"/>
      <c r="BA28" s="289">
        <v>3.9379999999999997</v>
      </c>
      <c r="BB28" s="289">
        <v>4.3360000000000003</v>
      </c>
      <c r="BC28" s="289">
        <v>5.2510000000000003</v>
      </c>
      <c r="BD28" s="289">
        <v>5.57</v>
      </c>
      <c r="BE28" s="295">
        <v>4.4180000000000001</v>
      </c>
      <c r="BF28" s="297">
        <v>5.1109999999999998</v>
      </c>
      <c r="BG28" s="299">
        <v>5.5579999999999998</v>
      </c>
      <c r="BH28" s="301">
        <v>5.8719999999999999</v>
      </c>
    </row>
    <row r="29" spans="1:60" x14ac:dyDescent="0.25">
      <c r="A29" s="31">
        <v>41787</v>
      </c>
      <c r="B29" s="22"/>
      <c r="C29" s="22"/>
      <c r="D29" s="194">
        <v>3.4060000000000001</v>
      </c>
      <c r="E29" s="194">
        <v>3.8769999999999998</v>
      </c>
      <c r="F29" s="195">
        <v>3.9990000000000001</v>
      </c>
      <c r="G29" s="196">
        <v>4.0979999999999999</v>
      </c>
      <c r="H29" s="192">
        <v>4.1719999999999997</v>
      </c>
      <c r="I29" s="197">
        <v>4.3029999999999999</v>
      </c>
      <c r="J29" s="76"/>
      <c r="K29" s="76"/>
      <c r="L29" s="78">
        <f t="shared" si="0"/>
        <v>41787</v>
      </c>
      <c r="M29" s="209">
        <v>4.2510000000000003</v>
      </c>
      <c r="N29" s="211">
        <v>4.51</v>
      </c>
      <c r="O29" s="214">
        <v>4.5600000000000005</v>
      </c>
      <c r="P29" s="216">
        <v>4.7949999999999999</v>
      </c>
      <c r="Q29" s="220">
        <v>5.226</v>
      </c>
      <c r="R29" s="218"/>
      <c r="S29" s="223">
        <v>4.8100000000000005</v>
      </c>
      <c r="T29" s="226">
        <v>4.9859999999999998</v>
      </c>
      <c r="U29" s="229">
        <v>5.915</v>
      </c>
      <c r="V29" s="231">
        <v>5.9480000000000004</v>
      </c>
      <c r="W29" s="234">
        <v>6.4569999999999999</v>
      </c>
      <c r="X29" s="206">
        <v>0</v>
      </c>
      <c r="Y29" s="237">
        <v>5.069</v>
      </c>
      <c r="Z29" s="240">
        <v>5.6390000000000002</v>
      </c>
      <c r="AA29" s="243">
        <v>5.843</v>
      </c>
      <c r="AB29" s="246">
        <v>6.3870000000000005</v>
      </c>
      <c r="AC29" s="249">
        <v>4.34</v>
      </c>
      <c r="AD29" s="205"/>
      <c r="AE29" s="252">
        <v>5.8639999999999999</v>
      </c>
      <c r="AF29" s="255">
        <v>5.7839999999999998</v>
      </c>
      <c r="AG29" s="257"/>
      <c r="AH29" s="259">
        <v>5.4030000000000005</v>
      </c>
      <c r="AI29" s="261">
        <v>5.6310000000000002</v>
      </c>
      <c r="AJ29" s="261">
        <v>5.5910000000000002</v>
      </c>
      <c r="AK29" s="263">
        <v>5.806</v>
      </c>
      <c r="AL29" s="206"/>
      <c r="AM29" s="265">
        <v>4.6589999999999998</v>
      </c>
      <c r="AN29" s="267">
        <v>5.4509999999999996</v>
      </c>
      <c r="AO29" s="269">
        <v>5.7249999999999996</v>
      </c>
      <c r="AP29" s="271">
        <v>4.6029999999999998</v>
      </c>
      <c r="AQ29" s="273">
        <v>5.181</v>
      </c>
      <c r="AR29" s="275">
        <v>5.2080000000000002</v>
      </c>
      <c r="AS29" s="206"/>
      <c r="AT29" s="277">
        <v>4.32</v>
      </c>
      <c r="AU29" s="279">
        <v>4.3109999999999999</v>
      </c>
      <c r="AV29" s="281">
        <v>4.585</v>
      </c>
      <c r="AW29" s="283">
        <v>5.5640000000000001</v>
      </c>
      <c r="AX29" s="285">
        <v>3.903</v>
      </c>
      <c r="AY29" s="287">
        <v>5.077</v>
      </c>
      <c r="AZ29" s="289"/>
      <c r="BA29" s="289">
        <v>3.8879999999999999</v>
      </c>
      <c r="BB29" s="289">
        <v>4.3330000000000002</v>
      </c>
      <c r="BC29" s="289">
        <v>5.2379999999999995</v>
      </c>
      <c r="BD29" s="289">
        <v>5.5579999999999998</v>
      </c>
      <c r="BE29" s="295">
        <v>4.4109999999999996</v>
      </c>
      <c r="BF29" s="297">
        <v>5.1020000000000003</v>
      </c>
      <c r="BG29" s="299">
        <v>5.5469999999999997</v>
      </c>
      <c r="BH29" s="301">
        <v>5.8579999999999997</v>
      </c>
    </row>
    <row r="30" spans="1:60" x14ac:dyDescent="0.25">
      <c r="A30" s="31">
        <v>41788</v>
      </c>
      <c r="B30" s="22"/>
      <c r="C30" s="22"/>
      <c r="D30" s="194">
        <v>3.3980000000000001</v>
      </c>
      <c r="E30" s="194">
        <v>3.827</v>
      </c>
      <c r="F30" s="195">
        <v>3.9470000000000001</v>
      </c>
      <c r="G30" s="196">
        <v>4.0469999999999997</v>
      </c>
      <c r="H30" s="192">
        <v>4.1139999999999999</v>
      </c>
      <c r="I30" s="197">
        <v>4.2450000000000001</v>
      </c>
      <c r="J30" s="76"/>
      <c r="K30" s="76"/>
      <c r="L30" s="78">
        <f>A30</f>
        <v>41788</v>
      </c>
      <c r="M30" s="209">
        <v>4.2160000000000002</v>
      </c>
      <c r="N30" s="211">
        <v>4.4749999999999996</v>
      </c>
      <c r="O30" s="214">
        <v>4.609</v>
      </c>
      <c r="P30" s="216">
        <v>4.74</v>
      </c>
      <c r="Q30" s="220">
        <v>5.1680000000000001</v>
      </c>
      <c r="R30" s="218"/>
      <c r="S30" s="223">
        <v>4.7709999999999999</v>
      </c>
      <c r="T30" s="226">
        <v>4.9409999999999998</v>
      </c>
      <c r="U30" s="229">
        <v>5.8629999999999995</v>
      </c>
      <c r="V30" s="231">
        <v>5.8819999999999997</v>
      </c>
      <c r="W30" s="234">
        <v>6.4059999999999997</v>
      </c>
      <c r="X30" s="206">
        <v>0</v>
      </c>
      <c r="Y30" s="237">
        <v>5.0170000000000003</v>
      </c>
      <c r="Z30" s="240">
        <v>5.601</v>
      </c>
      <c r="AA30" s="243">
        <v>5.7930000000000001</v>
      </c>
      <c r="AB30" s="246">
        <v>6.3330000000000002</v>
      </c>
      <c r="AC30" s="249">
        <v>4.2750000000000004</v>
      </c>
      <c r="AD30" s="205"/>
      <c r="AE30" s="252">
        <v>5.8140000000000001</v>
      </c>
      <c r="AF30" s="255">
        <v>5.7309999999999999</v>
      </c>
      <c r="AG30" s="257"/>
      <c r="AH30" s="259">
        <v>5.3579999999999997</v>
      </c>
      <c r="AI30" s="261">
        <v>5.5839999999999996</v>
      </c>
      <c r="AJ30" s="261">
        <v>5.54</v>
      </c>
      <c r="AK30" s="263">
        <v>5.7549999999999999</v>
      </c>
      <c r="AL30" s="206"/>
      <c r="AM30" s="265">
        <v>4.6239999999999997</v>
      </c>
      <c r="AN30" s="267">
        <v>5.4059999999999997</v>
      </c>
      <c r="AO30" s="269">
        <v>5.6760000000000002</v>
      </c>
      <c r="AP30" s="271">
        <v>4.556</v>
      </c>
      <c r="AQ30" s="273">
        <v>5.13</v>
      </c>
      <c r="AR30" s="275">
        <v>5.1550000000000002</v>
      </c>
      <c r="AS30" s="206"/>
      <c r="AT30" s="277">
        <v>4.2990000000000004</v>
      </c>
      <c r="AU30" s="279">
        <v>4.29</v>
      </c>
      <c r="AV30" s="281">
        <v>4.5259999999999998</v>
      </c>
      <c r="AW30" s="283">
        <v>5.5039999999999996</v>
      </c>
      <c r="AX30" s="285">
        <v>3.9140000000000001</v>
      </c>
      <c r="AY30" s="287">
        <v>5.0309999999999997</v>
      </c>
      <c r="AZ30" s="289"/>
      <c r="BA30" s="289">
        <v>3.944</v>
      </c>
      <c r="BB30" s="289">
        <v>4.2919999999999998</v>
      </c>
      <c r="BC30" s="289">
        <v>5.1840000000000002</v>
      </c>
      <c r="BD30" s="289">
        <v>5.5030000000000001</v>
      </c>
      <c r="BE30" s="295">
        <v>4.3849999999999998</v>
      </c>
      <c r="BF30" s="297">
        <v>5.0549999999999997</v>
      </c>
      <c r="BG30" s="299">
        <v>5.4969999999999999</v>
      </c>
      <c r="BH30" s="301">
        <v>5.8120000000000003</v>
      </c>
    </row>
    <row r="31" spans="1:60" x14ac:dyDescent="0.25">
      <c r="A31" s="31">
        <v>41789</v>
      </c>
      <c r="B31" s="22"/>
      <c r="C31" s="22"/>
      <c r="D31" s="142">
        <v>3.4159999999999999</v>
      </c>
      <c r="E31" s="142">
        <v>3.847</v>
      </c>
      <c r="F31" s="143">
        <v>3.9630000000000001</v>
      </c>
      <c r="G31" s="144">
        <v>4.0750000000000002</v>
      </c>
      <c r="H31" s="141">
        <v>4.1360000000000001</v>
      </c>
      <c r="I31" s="145">
        <v>4.2690000000000001</v>
      </c>
      <c r="J31" s="76"/>
      <c r="K31" s="76"/>
      <c r="L31" s="78">
        <f>A31</f>
        <v>41789</v>
      </c>
      <c r="M31" s="146">
        <v>4.2460000000000004</v>
      </c>
      <c r="N31" s="147">
        <v>4.4889999999999999</v>
      </c>
      <c r="O31" s="148">
        <v>4.5449999999999999</v>
      </c>
      <c r="P31" s="149">
        <v>4.7850000000000001</v>
      </c>
      <c r="Q31" s="151">
        <v>5.226</v>
      </c>
      <c r="R31" s="150"/>
      <c r="S31" s="152">
        <v>4.8149999999999995</v>
      </c>
      <c r="T31" s="153">
        <v>4.99</v>
      </c>
      <c r="U31" s="154">
        <v>5.9210000000000003</v>
      </c>
      <c r="V31" s="155">
        <v>5.9509999999999996</v>
      </c>
      <c r="W31" s="156">
        <v>6.4550000000000001</v>
      </c>
      <c r="X31" s="25">
        <v>0</v>
      </c>
      <c r="Y31" s="157">
        <v>5.0670000000000002</v>
      </c>
      <c r="Z31" s="158">
        <v>5.6230000000000002</v>
      </c>
      <c r="AA31" s="159">
        <v>5.835</v>
      </c>
      <c r="AB31" s="160">
        <v>6.3579999999999997</v>
      </c>
      <c r="AC31" s="161">
        <v>4.282</v>
      </c>
      <c r="AD31" s="22"/>
      <c r="AE31" s="162">
        <v>5.86</v>
      </c>
      <c r="AF31" s="163">
        <v>5.7850000000000001</v>
      </c>
      <c r="AG31" s="164"/>
      <c r="AH31" s="165">
        <v>5.4059999999999997</v>
      </c>
      <c r="AI31" s="166">
        <v>5.6360000000000001</v>
      </c>
      <c r="AJ31" s="198">
        <v>5.5979999999999999</v>
      </c>
      <c r="AK31" s="167">
        <v>5.8120000000000003</v>
      </c>
      <c r="AL31" s="25"/>
      <c r="AM31" s="168">
        <v>4.6630000000000003</v>
      </c>
      <c r="AN31" s="169">
        <v>5.4560000000000004</v>
      </c>
      <c r="AO31" s="170">
        <v>5.7329999999999997</v>
      </c>
      <c r="AP31" s="171">
        <v>4.5999999999999996</v>
      </c>
      <c r="AQ31" s="172">
        <v>5.1870000000000003</v>
      </c>
      <c r="AR31" s="173">
        <v>5.2050000000000001</v>
      </c>
      <c r="AS31" s="25"/>
      <c r="AT31" s="174">
        <v>4.3410000000000002</v>
      </c>
      <c r="AU31" s="175">
        <v>4.3319999999999999</v>
      </c>
      <c r="AV31" s="176">
        <v>4.5839999999999996</v>
      </c>
      <c r="AW31" s="177">
        <v>5.5490000000000004</v>
      </c>
      <c r="AX31" s="178">
        <v>3.8849999999999998</v>
      </c>
      <c r="AY31" s="179">
        <v>5.0819999999999999</v>
      </c>
      <c r="AZ31" s="180"/>
      <c r="BA31" s="181">
        <v>3.927</v>
      </c>
      <c r="BB31" s="182">
        <v>4.3179999999999996</v>
      </c>
      <c r="BC31" s="199">
        <v>5.242</v>
      </c>
      <c r="BD31" s="199">
        <v>5.5600000000000005</v>
      </c>
      <c r="BE31" s="183">
        <v>4.4249999999999998</v>
      </c>
      <c r="BF31" s="184">
        <v>5.0940000000000003</v>
      </c>
      <c r="BG31" s="185">
        <v>5.5540000000000003</v>
      </c>
      <c r="BH31" s="186">
        <v>5.8609999999999998</v>
      </c>
    </row>
    <row r="32" spans="1:60" x14ac:dyDescent="0.25">
      <c r="A32" s="31"/>
      <c r="B32" s="23"/>
      <c r="C32" s="26"/>
      <c r="D32" s="26"/>
      <c r="E32" s="26"/>
      <c r="F32" s="20"/>
      <c r="G32" s="20"/>
      <c r="H32" s="20"/>
      <c r="I32" s="26"/>
      <c r="J32" s="76"/>
      <c r="K32" s="76"/>
      <c r="L32" s="78"/>
      <c r="M32" s="26"/>
      <c r="N32" s="23"/>
      <c r="O32" s="26"/>
      <c r="P32" s="26"/>
      <c r="Q32" s="26"/>
      <c r="R32" s="19"/>
      <c r="S32" s="26"/>
      <c r="T32" s="26"/>
      <c r="U32" s="26"/>
      <c r="V32" s="26"/>
      <c r="W32" s="19"/>
      <c r="X32" s="34"/>
      <c r="Y32" s="107"/>
      <c r="Z32" s="106"/>
      <c r="AA32" s="26"/>
      <c r="AB32" s="26"/>
      <c r="AC32" s="19"/>
      <c r="AD32" s="34"/>
      <c r="AE32" s="34"/>
      <c r="AF32" s="34"/>
      <c r="AG32" s="19"/>
      <c r="AH32" s="34"/>
      <c r="AI32" s="34"/>
      <c r="AJ32" s="34"/>
      <c r="AK32" s="34"/>
      <c r="AL32" s="26"/>
      <c r="AM32" s="20"/>
      <c r="AN32" s="26"/>
      <c r="AO32" s="19"/>
      <c r="AP32" s="107"/>
      <c r="AQ32" s="19"/>
      <c r="AR32" s="26"/>
      <c r="AS32" s="26"/>
      <c r="AT32" s="20"/>
      <c r="AU32" s="26"/>
      <c r="AV32" s="26"/>
      <c r="AW32" s="19"/>
      <c r="AX32" s="34"/>
      <c r="AY32" s="26"/>
      <c r="AZ32" s="26"/>
      <c r="BA32" s="26"/>
      <c r="BB32" s="19"/>
      <c r="BC32" s="19"/>
      <c r="BD32" s="19"/>
      <c r="BE32" s="26"/>
      <c r="BF32" s="26"/>
      <c r="BG32" s="26"/>
      <c r="BH32" s="26"/>
    </row>
    <row r="33" spans="1:61" x14ac:dyDescent="0.25">
      <c r="B33" s="3"/>
      <c r="D33" s="14"/>
      <c r="E33" s="1"/>
      <c r="F33" s="2"/>
      <c r="G33" s="2"/>
      <c r="J33" s="120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19"/>
      <c r="X33" s="12"/>
      <c r="Y33" s="12"/>
      <c r="Z33" s="12"/>
      <c r="AA33" s="12"/>
      <c r="AB33" s="12"/>
      <c r="AC33" s="12"/>
      <c r="AD33" s="12"/>
      <c r="AE33" s="119"/>
      <c r="AF33" s="119"/>
      <c r="AG33" s="12"/>
      <c r="AH33" s="12"/>
      <c r="AI33" s="119"/>
      <c r="AJ33" s="119"/>
      <c r="AK33" s="119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BI33" s="113"/>
    </row>
    <row r="34" spans="1:61" x14ac:dyDescent="0.25">
      <c r="B34" s="322" t="s">
        <v>17</v>
      </c>
      <c r="C34" s="323"/>
      <c r="D34" s="323"/>
      <c r="E34" s="323"/>
      <c r="F34" s="323"/>
      <c r="G34" s="323"/>
      <c r="H34" s="323"/>
      <c r="I34" s="324"/>
      <c r="J34" s="135"/>
      <c r="K34" s="77"/>
      <c r="M34" s="319" t="s">
        <v>17</v>
      </c>
      <c r="N34" s="320"/>
      <c r="O34" s="320"/>
      <c r="P34" s="320"/>
      <c r="Q34" s="320"/>
      <c r="R34" s="320"/>
      <c r="S34" s="320"/>
      <c r="T34" s="320"/>
      <c r="U34" s="320"/>
      <c r="V34" s="320"/>
      <c r="W34" s="320"/>
      <c r="X34" s="320"/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1"/>
    </row>
    <row r="35" spans="1:61" x14ac:dyDescent="0.25">
      <c r="B35" s="325" t="s">
        <v>18</v>
      </c>
      <c r="C35" s="326"/>
      <c r="D35" s="326"/>
      <c r="E35" s="326"/>
      <c r="F35" s="326"/>
      <c r="G35" s="326"/>
      <c r="H35" s="326"/>
      <c r="I35" s="327"/>
      <c r="J35" s="136"/>
      <c r="K35" s="48"/>
      <c r="M35" s="310" t="s">
        <v>18</v>
      </c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2"/>
    </row>
    <row r="36" spans="1:61" x14ac:dyDescent="0.25">
      <c r="A36" s="8"/>
      <c r="B36" s="21"/>
      <c r="C36" s="24"/>
      <c r="D36" s="24" t="str">
        <f t="shared" ref="D36:I36" si="1">D8</f>
        <v>NZGS</v>
      </c>
      <c r="E36" s="24" t="str">
        <f t="shared" si="1"/>
        <v>NZGS</v>
      </c>
      <c r="F36" s="24" t="str">
        <f t="shared" si="1"/>
        <v>NZGS</v>
      </c>
      <c r="G36" s="24" t="str">
        <f t="shared" ref="G36" si="2">G8</f>
        <v>NZGS</v>
      </c>
      <c r="H36" s="21" t="str">
        <f t="shared" si="1"/>
        <v>NZGS</v>
      </c>
      <c r="I36" s="24" t="str">
        <f t="shared" si="1"/>
        <v>NZGS</v>
      </c>
      <c r="J36" s="17"/>
      <c r="K36" s="17"/>
      <c r="L36" s="12"/>
      <c r="M36" s="126" t="str">
        <f>M8</f>
        <v>AIA</v>
      </c>
      <c r="N36" s="126" t="str">
        <f>N8</f>
        <v>AIA</v>
      </c>
      <c r="O36" s="126" t="str">
        <f t="shared" ref="O36:BF36" si="3">O8</f>
        <v>AIA</v>
      </c>
      <c r="P36" s="126" t="str">
        <f t="shared" si="3"/>
        <v>AIA</v>
      </c>
      <c r="Q36" s="126" t="str">
        <f>Q8</f>
        <v>AIA</v>
      </c>
      <c r="R36" s="126" t="str">
        <f t="shared" si="3"/>
        <v>Genesis</v>
      </c>
      <c r="S36" s="126" t="str">
        <f t="shared" si="3"/>
        <v>Genesis</v>
      </c>
      <c r="T36" s="126" t="str">
        <f t="shared" si="3"/>
        <v>Genesis</v>
      </c>
      <c r="U36" s="126" t="str">
        <f t="shared" si="3"/>
        <v>Genesis</v>
      </c>
      <c r="V36" s="126" t="str">
        <f t="shared" si="3"/>
        <v>Genesis</v>
      </c>
      <c r="W36" s="126" t="str">
        <f t="shared" si="3"/>
        <v>Genesis</v>
      </c>
      <c r="X36" s="126" t="str">
        <f t="shared" si="3"/>
        <v>MRP</v>
      </c>
      <c r="Y36" s="126" t="str">
        <f t="shared" si="3"/>
        <v>MRP</v>
      </c>
      <c r="Z36" s="126" t="str">
        <f>Z8</f>
        <v>MRP</v>
      </c>
      <c r="AA36" s="126" t="str">
        <f t="shared" si="3"/>
        <v>MRP</v>
      </c>
      <c r="AB36" s="126" t="str">
        <f>AB8</f>
        <v>MRP</v>
      </c>
      <c r="AC36" s="126" t="str">
        <f t="shared" si="3"/>
        <v>Vector</v>
      </c>
      <c r="AD36" s="126" t="str">
        <f t="shared" si="3"/>
        <v>WIAL</v>
      </c>
      <c r="AE36" s="125" t="str">
        <f t="shared" ref="AE36:AF36" si="4">AE8</f>
        <v>WIAL</v>
      </c>
      <c r="AF36" s="125" t="str">
        <f t="shared" si="4"/>
        <v>WIAL</v>
      </c>
      <c r="AG36" s="17" t="str">
        <f t="shared" si="3"/>
        <v>Contact</v>
      </c>
      <c r="AH36" s="126" t="str">
        <f t="shared" si="3"/>
        <v>Contact</v>
      </c>
      <c r="AI36" s="126" t="str">
        <f t="shared" ref="AI36:AK36" si="5">AI8</f>
        <v>Contact</v>
      </c>
      <c r="AJ36" s="126" t="str">
        <f t="shared" ref="AJ36" si="6">AJ8</f>
        <v>Contact</v>
      </c>
      <c r="AK36" s="125" t="str">
        <f t="shared" si="5"/>
        <v>Contact</v>
      </c>
      <c r="AL36" s="17" t="str">
        <f t="shared" si="3"/>
        <v>Powerco</v>
      </c>
      <c r="AM36" s="126" t="str">
        <f t="shared" si="3"/>
        <v>Powerco</v>
      </c>
      <c r="AN36" s="126" t="str">
        <f t="shared" si="3"/>
        <v>Powerco</v>
      </c>
      <c r="AO36" s="126" t="str">
        <f>AO8</f>
        <v>Powerco</v>
      </c>
      <c r="AP36" s="126" t="str">
        <f t="shared" si="3"/>
        <v>Transpower</v>
      </c>
      <c r="AQ36" s="126" t="str">
        <f t="shared" si="3"/>
        <v>Transpower</v>
      </c>
      <c r="AR36" s="126" t="str">
        <f t="shared" si="3"/>
        <v>Transpower</v>
      </c>
      <c r="AS36" s="126" t="str">
        <f t="shared" si="3"/>
        <v>Telecom</v>
      </c>
      <c r="AT36" s="126" t="str">
        <f t="shared" si="3"/>
        <v>Telecom</v>
      </c>
      <c r="AU36" s="126" t="str">
        <f>AU8</f>
        <v>Telecom</v>
      </c>
      <c r="AV36" s="126" t="str">
        <f t="shared" si="3"/>
        <v>Telecom</v>
      </c>
      <c r="AW36" s="126" t="str">
        <f t="shared" si="3"/>
        <v>Telecom</v>
      </c>
      <c r="AX36" s="126" t="str">
        <f t="shared" si="3"/>
        <v>Telstra</v>
      </c>
      <c r="AY36" s="126" t="str">
        <f t="shared" si="3"/>
        <v>Telstra</v>
      </c>
      <c r="AZ36" s="126" t="str">
        <f t="shared" si="3"/>
        <v>Fonterra</v>
      </c>
      <c r="BA36" s="126" t="str">
        <f t="shared" si="3"/>
        <v>Fonterra</v>
      </c>
      <c r="BB36" s="126" t="str">
        <f t="shared" si="3"/>
        <v>Fonterra</v>
      </c>
      <c r="BC36" s="126" t="str">
        <f t="shared" ref="BC36:BD36" si="7">BC8</f>
        <v>Fonterra</v>
      </c>
      <c r="BD36" s="126" t="str">
        <f t="shared" si="7"/>
        <v>Fonterra</v>
      </c>
      <c r="BE36" s="126" t="str">
        <f t="shared" si="3"/>
        <v>Meridian</v>
      </c>
      <c r="BF36" s="126" t="str">
        <f t="shared" si="3"/>
        <v>Meridian</v>
      </c>
      <c r="BG36" s="125" t="str">
        <f>BG8</f>
        <v>CIAL</v>
      </c>
      <c r="BH36" s="24" t="str">
        <f>BH8</f>
        <v>CIAL</v>
      </c>
    </row>
    <row r="37" spans="1:61" x14ac:dyDescent="0.25">
      <c r="A37" s="8"/>
      <c r="B37" s="32"/>
      <c r="C37" s="28"/>
      <c r="D37" s="28">
        <f t="shared" ref="D37:I37" si="8">D9</f>
        <v>42109</v>
      </c>
      <c r="E37" s="28">
        <f t="shared" si="8"/>
        <v>43084</v>
      </c>
      <c r="F37" s="28">
        <f t="shared" si="8"/>
        <v>43539</v>
      </c>
      <c r="G37" s="28">
        <f t="shared" ref="G37" si="9">G9</f>
        <v>43936</v>
      </c>
      <c r="H37" s="32">
        <f t="shared" si="8"/>
        <v>44331</v>
      </c>
      <c r="I37" s="28">
        <f t="shared" si="8"/>
        <v>45031</v>
      </c>
      <c r="J37" s="17"/>
      <c r="K37" s="18"/>
      <c r="M37" s="27">
        <f>M9</f>
        <v>42315</v>
      </c>
      <c r="N37" s="27">
        <f>N9</f>
        <v>42592</v>
      </c>
      <c r="O37" s="27">
        <f t="shared" ref="O37:BF37" si="10">O9</f>
        <v>42689</v>
      </c>
      <c r="P37" s="28">
        <f t="shared" si="10"/>
        <v>43025</v>
      </c>
      <c r="Q37" s="28">
        <f>Q9</f>
        <v>43812</v>
      </c>
      <c r="R37" s="27">
        <f t="shared" si="10"/>
        <v>41713</v>
      </c>
      <c r="S37" s="27">
        <f t="shared" si="10"/>
        <v>42444</v>
      </c>
      <c r="T37" s="27">
        <f t="shared" si="10"/>
        <v>42628</v>
      </c>
      <c r="U37" s="27">
        <f t="shared" si="10"/>
        <v>43770</v>
      </c>
      <c r="V37" s="28">
        <f t="shared" si="10"/>
        <v>44005</v>
      </c>
      <c r="W37" s="32">
        <f t="shared" si="10"/>
        <v>44993</v>
      </c>
      <c r="X37" s="27">
        <f t="shared" si="10"/>
        <v>41409</v>
      </c>
      <c r="Y37" s="28">
        <f t="shared" si="10"/>
        <v>42655</v>
      </c>
      <c r="Z37" s="28">
        <f>Z9</f>
        <v>43530</v>
      </c>
      <c r="AA37" s="27">
        <f t="shared" si="10"/>
        <v>43872</v>
      </c>
      <c r="AB37" s="27">
        <f>AB9</f>
        <v>44991</v>
      </c>
      <c r="AC37" s="27">
        <f t="shared" si="10"/>
        <v>41927</v>
      </c>
      <c r="AD37" s="27">
        <f t="shared" si="10"/>
        <v>41593</v>
      </c>
      <c r="AE37" s="28">
        <f t="shared" ref="AE37:AF37" si="11">AE9</f>
        <v>43993</v>
      </c>
      <c r="AF37" s="28">
        <f t="shared" si="11"/>
        <v>44331</v>
      </c>
      <c r="AG37" s="32">
        <f t="shared" si="10"/>
        <v>41774</v>
      </c>
      <c r="AH37" s="27">
        <f t="shared" si="10"/>
        <v>42838</v>
      </c>
      <c r="AI37" s="27">
        <f t="shared" ref="AI37:AK37" si="12">AI9</f>
        <v>43244</v>
      </c>
      <c r="AJ37" s="27">
        <f t="shared" ref="AJ37" si="13">AJ9</f>
        <v>43600</v>
      </c>
      <c r="AK37" s="28">
        <f t="shared" si="12"/>
        <v>43978</v>
      </c>
      <c r="AL37" s="32">
        <f t="shared" si="10"/>
        <v>41362</v>
      </c>
      <c r="AM37" s="27">
        <f t="shared" si="10"/>
        <v>42184</v>
      </c>
      <c r="AN37" s="27">
        <f t="shared" si="10"/>
        <v>43006</v>
      </c>
      <c r="AO37" s="27">
        <f>AO9</f>
        <v>43454</v>
      </c>
      <c r="AP37" s="27">
        <f t="shared" si="10"/>
        <v>42781</v>
      </c>
      <c r="AQ37" s="27">
        <f t="shared" si="10"/>
        <v>43781</v>
      </c>
      <c r="AR37" s="27">
        <f t="shared" si="10"/>
        <v>43992</v>
      </c>
      <c r="AS37" s="27">
        <f t="shared" si="10"/>
        <v>41355</v>
      </c>
      <c r="AT37" s="27">
        <f t="shared" si="10"/>
        <v>42170</v>
      </c>
      <c r="AU37" s="27">
        <f>AU9</f>
        <v>42170</v>
      </c>
      <c r="AV37" s="27">
        <f t="shared" si="10"/>
        <v>42451</v>
      </c>
      <c r="AW37" s="27">
        <f t="shared" si="10"/>
        <v>43763</v>
      </c>
      <c r="AX37" s="27">
        <f t="shared" si="10"/>
        <v>41967</v>
      </c>
      <c r="AY37" s="27">
        <f t="shared" si="10"/>
        <v>42927</v>
      </c>
      <c r="AZ37" s="27">
        <f t="shared" si="10"/>
        <v>41750</v>
      </c>
      <c r="BA37" s="27">
        <f t="shared" si="10"/>
        <v>42073</v>
      </c>
      <c r="BB37" s="27">
        <f t="shared" si="10"/>
        <v>42433</v>
      </c>
      <c r="BC37" s="27">
        <f t="shared" ref="BC37:BD37" si="14">BC9</f>
        <v>43886</v>
      </c>
      <c r="BD37" s="27">
        <f t="shared" si="14"/>
        <v>44617</v>
      </c>
      <c r="BE37" s="27">
        <f t="shared" si="10"/>
        <v>42079</v>
      </c>
      <c r="BF37" s="27">
        <f t="shared" si="10"/>
        <v>42810</v>
      </c>
      <c r="BG37" s="28">
        <f>BG9</f>
        <v>43805</v>
      </c>
      <c r="BH37" s="128">
        <f>BH9</f>
        <v>44473</v>
      </c>
    </row>
    <row r="38" spans="1:61" x14ac:dyDescent="0.25">
      <c r="A38" s="31">
        <f t="shared" ref="A38:A59" si="15">A10</f>
        <v>41760</v>
      </c>
      <c r="B38" s="37" t="str">
        <f t="shared" ref="B38:I38" si="16">IF(B10&gt;0,((1+B10/200)^2-1)*100,"")</f>
        <v/>
      </c>
      <c r="C38" s="45" t="str">
        <f t="shared" si="16"/>
        <v/>
      </c>
      <c r="D38" s="45">
        <f>IF(D10&gt;0,((1+D10/200)^2-1)*100,"")</f>
        <v>3.4817907600000142</v>
      </c>
      <c r="E38" s="45">
        <f t="shared" si="16"/>
        <v>4.0185811024999962</v>
      </c>
      <c r="F38" s="45">
        <f t="shared" si="16"/>
        <v>4.1450865225000078</v>
      </c>
      <c r="G38" s="45">
        <f t="shared" ref="G38:H38" si="17">IF(G10&gt;0,((1+G10/200)^2-1)*100,"")</f>
        <v>4.2777957225000218</v>
      </c>
      <c r="H38" s="45">
        <f t="shared" si="17"/>
        <v>4.3166036025000132</v>
      </c>
      <c r="I38" s="46">
        <f t="shared" si="16"/>
        <v>4.4514660224999725</v>
      </c>
      <c r="J38" s="40"/>
      <c r="K38" s="40"/>
      <c r="L38" s="78">
        <f t="shared" ref="L38:L57" si="18">A10</f>
        <v>41760</v>
      </c>
      <c r="M38" s="36">
        <f>IF(M10&gt;0,((1+M10/200)^2-1)*100,"")</f>
        <v>4.4126330624999932</v>
      </c>
      <c r="N38" s="45">
        <f>IF(N10&gt;0,((1+N10/200)^2-1)*100,"")</f>
        <v>4.7204288900000169</v>
      </c>
      <c r="O38" s="38">
        <f t="shared" ref="O38:AQ38" si="19">IF(O10&gt;0,((1+O10/200)^2-1)*100,"")</f>
        <v>4.9815406025000009</v>
      </c>
      <c r="P38" s="36">
        <f t="shared" si="19"/>
        <v>5.0389263225000036</v>
      </c>
      <c r="Q38" s="45">
        <f t="shared" si="19"/>
        <v>5.564322802499988</v>
      </c>
      <c r="R38" s="38" t="str">
        <f t="shared" si="19"/>
        <v/>
      </c>
      <c r="S38" s="37">
        <f t="shared" si="19"/>
        <v>4.9538780900000079</v>
      </c>
      <c r="T38" s="36">
        <f t="shared" ref="T38:X38" si="20">IF(T10&gt;0,((1+T10/200)^2-1)*100,"")</f>
        <v>5.1639995025000163</v>
      </c>
      <c r="U38" s="45">
        <f t="shared" si="20"/>
        <v>6.1672640625000108</v>
      </c>
      <c r="V38" s="45">
        <f t="shared" si="20"/>
        <v>6.2167278225000011</v>
      </c>
      <c r="W38" s="39">
        <f t="shared" ref="M38:BH40" si="21">IF(W10&gt;0,((1+W10/200)^2-1)*100,"")</f>
        <v>6.667583999999982</v>
      </c>
      <c r="X38" s="45" t="str">
        <f t="shared" si="20"/>
        <v/>
      </c>
      <c r="Y38" s="45">
        <f t="shared" si="19"/>
        <v>5.242977439999974</v>
      </c>
      <c r="Z38" s="45">
        <f t="shared" si="19"/>
        <v>5.890274090000025</v>
      </c>
      <c r="AA38" s="37">
        <f t="shared" ref="AA38:AB38" si="22">IF(AA10&gt;0,((1+AA10/200)^2-1)*100,"")</f>
        <v>6.1126612100000255</v>
      </c>
      <c r="AB38" s="45">
        <f t="shared" si="22"/>
        <v>6.6758465599999983</v>
      </c>
      <c r="AC38" s="37">
        <f t="shared" si="19"/>
        <v>3.4746700625000182</v>
      </c>
      <c r="AD38" s="45" t="str">
        <f t="shared" si="19"/>
        <v/>
      </c>
      <c r="AE38" s="45">
        <f t="shared" si="19"/>
        <v>6.1487181224999743</v>
      </c>
      <c r="AF38" s="45">
        <f t="shared" ref="AF38" si="23">IF(AF10&gt;0,((1+AF10/200)^2-1)*100,"")</f>
        <v>6.0549828900000158</v>
      </c>
      <c r="AG38" s="37">
        <f t="shared" si="19"/>
        <v>3.7372805225000194</v>
      </c>
      <c r="AH38" s="45">
        <f t="shared" si="19"/>
        <v>5.60747990249999</v>
      </c>
      <c r="AI38" s="39">
        <f t="shared" si="21"/>
        <v>5.8666077225000057</v>
      </c>
      <c r="AJ38" s="39">
        <f t="shared" ref="AJ38" si="24">IF(AJ10&gt;0,((1+AJ10/200)^2-1)*100,"")</f>
        <v>5.848088062500012</v>
      </c>
      <c r="AK38" s="39">
        <f t="shared" si="21"/>
        <v>6.0838200900000139</v>
      </c>
      <c r="AL38" s="37" t="str">
        <f t="shared" si="19"/>
        <v/>
      </c>
      <c r="AM38" s="45">
        <f t="shared" si="19"/>
        <v>4.8453123600000092</v>
      </c>
      <c r="AN38" s="45">
        <f t="shared" si="19"/>
        <v>5.6691482024999962</v>
      </c>
      <c r="AO38" s="45">
        <f t="shared" si="19"/>
        <v>5.9829070399999962</v>
      </c>
      <c r="AP38" s="38">
        <f t="shared" si="19"/>
        <v>4.8094775225000053</v>
      </c>
      <c r="AQ38" s="37">
        <f t="shared" si="19"/>
        <v>5.5242562499999925</v>
      </c>
      <c r="AR38" s="45">
        <f>IF(AR10&gt;0,((1+AR10/200)^2-1)*100,"")</f>
        <v>5.5222017599999784</v>
      </c>
      <c r="AS38" s="37" t="str">
        <f t="shared" ref="AS38:BF38" si="25">IF(AS10&gt;0,((1+AS10/200)^2-1)*100,"")</f>
        <v/>
      </c>
      <c r="AT38" s="36">
        <f t="shared" si="25"/>
        <v>4.4657747224999822</v>
      </c>
      <c r="AU38" s="45">
        <f t="shared" si="25"/>
        <v>4.4565761600000142</v>
      </c>
      <c r="AV38" s="37">
        <f t="shared" si="25"/>
        <v>4.804358760000027</v>
      </c>
      <c r="AW38" s="45">
        <f t="shared" si="25"/>
        <v>5.8707234224999905</v>
      </c>
      <c r="AX38" s="37">
        <f t="shared" si="25"/>
        <v>3.9451616225000263</v>
      </c>
      <c r="AY38" s="45">
        <f t="shared" si="25"/>
        <v>5.2788863024999966</v>
      </c>
      <c r="AZ38" s="37" t="str">
        <f t="shared" si="25"/>
        <v/>
      </c>
      <c r="BA38" s="45">
        <f t="shared" si="25"/>
        <v>3.972690890000008</v>
      </c>
      <c r="BB38" s="45">
        <f t="shared" si="25"/>
        <v>4.4586202499999894</v>
      </c>
      <c r="BC38" s="37">
        <f t="shared" ref="BC38:BD38" si="26">IF(BC10&gt;0,((1+BC10/200)^2-1)*100,"")</f>
        <v>5.4913868100000096</v>
      </c>
      <c r="BD38" s="45">
        <f t="shared" si="26"/>
        <v>5.8120822500000058</v>
      </c>
      <c r="BE38" s="45">
        <f t="shared" si="25"/>
        <v>4.4790622499999877</v>
      </c>
      <c r="BF38" s="37">
        <f t="shared" si="25"/>
        <v>5.2942776899999933</v>
      </c>
      <c r="BG38" s="36">
        <f>IF(BG10&gt;0,((1+BG10/200)^2-1)*100,"")</f>
        <v>5.7915102500000204</v>
      </c>
      <c r="BH38" s="45">
        <f>IF(BH10&gt;0,((1+BH10/200)^2-1)*100,"")</f>
        <v>6.1652033224999903</v>
      </c>
    </row>
    <row r="39" spans="1:61" x14ac:dyDescent="0.25">
      <c r="A39" s="31">
        <f t="shared" si="15"/>
        <v>41761</v>
      </c>
      <c r="B39" s="39" t="str">
        <f t="shared" ref="B39:I48" si="27">IF(B11&gt;0,((1+B11/200)^2-1)*100,"")</f>
        <v/>
      </c>
      <c r="C39" s="46" t="str">
        <f t="shared" si="27"/>
        <v/>
      </c>
      <c r="D39" s="40">
        <f>IF(D11&gt;0,((1+D11/200)^2-1)*100,"")</f>
        <v>3.5001022499999923</v>
      </c>
      <c r="E39" s="46">
        <f t="shared" si="27"/>
        <v>4.0349000625000242</v>
      </c>
      <c r="F39" s="41">
        <f t="shared" si="27"/>
        <v>4.1593742225000119</v>
      </c>
      <c r="G39" s="41">
        <f t="shared" ref="G39:H39" si="28">IF(G11&gt;0,((1+G11/200)^2-1)*100,"")</f>
        <v>4.2931137599999891</v>
      </c>
      <c r="H39" s="41">
        <f t="shared" si="28"/>
        <v>4.3288602224999861</v>
      </c>
      <c r="I39" s="46">
        <f>IF(I11&gt;0,((1+I11/200)^2-1)*100,"")</f>
        <v>4.4637305625000234</v>
      </c>
      <c r="J39" s="40"/>
      <c r="K39" s="40"/>
      <c r="L39" s="78">
        <f t="shared" si="18"/>
        <v>41761</v>
      </c>
      <c r="M39" s="39">
        <f t="shared" si="21"/>
        <v>4.432048639999997</v>
      </c>
      <c r="N39" s="39">
        <f t="shared" si="21"/>
        <v>4.7081492899999855</v>
      </c>
      <c r="O39" s="39">
        <f t="shared" si="21"/>
        <v>4.7828613225000094</v>
      </c>
      <c r="P39" s="39">
        <f t="shared" si="21"/>
        <v>5.0522502500000011</v>
      </c>
      <c r="Q39" s="39">
        <f t="shared" si="21"/>
        <v>5.5797350400000001</v>
      </c>
      <c r="R39" s="39" t="str">
        <f t="shared" si="21"/>
        <v/>
      </c>
      <c r="S39" s="39">
        <f t="shared" si="21"/>
        <v>4.9774422225000059</v>
      </c>
      <c r="T39" s="39">
        <f t="shared" si="21"/>
        <v>5.1927153225000078</v>
      </c>
      <c r="U39" s="39">
        <f t="shared" si="21"/>
        <v>6.1847811599999858</v>
      </c>
      <c r="V39" s="39">
        <f t="shared" si="21"/>
        <v>6.2332183024999877</v>
      </c>
      <c r="W39" s="39">
        <f t="shared" si="21"/>
        <v>6.6810108224999887</v>
      </c>
      <c r="X39" s="39" t="str">
        <f t="shared" si="21"/>
        <v/>
      </c>
      <c r="Y39" s="39">
        <f t="shared" si="21"/>
        <v>5.2665740024999907</v>
      </c>
      <c r="Z39" s="39">
        <f t="shared" si="21"/>
        <v>5.9170305600000139</v>
      </c>
      <c r="AA39" s="39">
        <f t="shared" si="21"/>
        <v>6.1312040000000012</v>
      </c>
      <c r="AB39" s="39">
        <f t="shared" si="21"/>
        <v>6.6944384899999765</v>
      </c>
      <c r="AC39" s="39">
        <f t="shared" si="21"/>
        <v>3.376022759999997</v>
      </c>
      <c r="AD39" s="39" t="str">
        <f t="shared" si="21"/>
        <v/>
      </c>
      <c r="AE39" s="39">
        <f t="shared" si="21"/>
        <v>6.1672640625000108</v>
      </c>
      <c r="AF39" s="46">
        <f t="shared" ref="AF39" si="29">IF(AF11&gt;0,((1+AF11/200)^2-1)*100,"")</f>
        <v>6.0755804900000099</v>
      </c>
      <c r="AG39" s="40">
        <f t="shared" si="21"/>
        <v>3.7281140900000009</v>
      </c>
      <c r="AH39" s="39">
        <f t="shared" si="21"/>
        <v>5.6270062499999884</v>
      </c>
      <c r="AI39" s="39">
        <f t="shared" si="21"/>
        <v>5.888216040000005</v>
      </c>
      <c r="AJ39" s="39">
        <f t="shared" ref="AJ39" si="30">IF(AJ11&gt;0,((1+AJ11/200)^2-1)*100,"")</f>
        <v>5.8696944899999881</v>
      </c>
      <c r="AK39" s="39">
        <f t="shared" si="21"/>
        <v>6.0797002499999753</v>
      </c>
      <c r="AL39" s="39" t="str">
        <f t="shared" si="21"/>
        <v/>
      </c>
      <c r="AM39" s="39">
        <f t="shared" si="21"/>
        <v>4.8606720224999789</v>
      </c>
      <c r="AN39" s="39">
        <f t="shared" si="21"/>
        <v>5.6897083024999962</v>
      </c>
      <c r="AO39" s="39">
        <f t="shared" si="21"/>
        <v>6.0076160000000156</v>
      </c>
      <c r="AP39" s="39">
        <f t="shared" si="21"/>
        <v>4.8299538224999994</v>
      </c>
      <c r="AQ39" s="39">
        <f t="shared" si="21"/>
        <v>5.5458296025000076</v>
      </c>
      <c r="AR39" s="39">
        <f t="shared" si="21"/>
        <v>5.5406928900000096</v>
      </c>
      <c r="AS39" s="39" t="str">
        <f t="shared" si="21"/>
        <v/>
      </c>
      <c r="AT39" s="39">
        <f t="shared" si="21"/>
        <v>4.4862174224999718</v>
      </c>
      <c r="AU39" s="39">
        <f t="shared" si="21"/>
        <v>4.4759958225000007</v>
      </c>
      <c r="AV39" s="39">
        <f t="shared" si="21"/>
        <v>4.8268822499999864</v>
      </c>
      <c r="AW39" s="39">
        <f t="shared" si="21"/>
        <v>5.8913031224999912</v>
      </c>
      <c r="AX39" s="39">
        <f t="shared" si="21"/>
        <v>3.9441420900000024</v>
      </c>
      <c r="AY39" s="39">
        <f t="shared" si="21"/>
        <v>5.3004345600000002</v>
      </c>
      <c r="AZ39" s="39" t="str">
        <f t="shared" si="21"/>
        <v/>
      </c>
      <c r="BA39" s="39">
        <f t="shared" si="21"/>
        <v>3.9747302399999906</v>
      </c>
      <c r="BB39" s="46">
        <f t="shared" si="21"/>
        <v>4.4821287225000006</v>
      </c>
      <c r="BC39" s="40">
        <f t="shared" ref="BC39:BD39" si="31">IF(BC11&gt;0,((1+BC11/200)^2-1)*100,"")</f>
        <v>5.5109024225000081</v>
      </c>
      <c r="BD39" s="39">
        <f t="shared" si="31"/>
        <v>5.8326562500000012</v>
      </c>
      <c r="BE39" s="39">
        <f t="shared" si="21"/>
        <v>4.4862174224999718</v>
      </c>
      <c r="BF39" s="39">
        <f t="shared" si="21"/>
        <v>5.314801289999993</v>
      </c>
      <c r="BG39" s="39">
        <f t="shared" si="21"/>
        <v>5.8079676899999821</v>
      </c>
      <c r="BH39" s="46">
        <f t="shared" si="21"/>
        <v>6.1847811599999858</v>
      </c>
    </row>
    <row r="40" spans="1:61" x14ac:dyDescent="0.25">
      <c r="A40" s="31">
        <f t="shared" si="15"/>
        <v>41764</v>
      </c>
      <c r="B40" s="39" t="str">
        <f t="shared" si="27"/>
        <v/>
      </c>
      <c r="C40" s="46" t="str">
        <f t="shared" si="27"/>
        <v/>
      </c>
      <c r="D40" s="40">
        <f t="shared" si="27"/>
        <v>3.4990849024999937</v>
      </c>
      <c r="E40" s="46">
        <f>IF(E12&gt;0,((1+E12/200)^2-1)*100,"")</f>
        <v>4.0175612099999869</v>
      </c>
      <c r="F40" s="41">
        <f t="shared" si="27"/>
        <v>4.1348816224999974</v>
      </c>
      <c r="G40" s="41">
        <f t="shared" ref="G40:H40" si="32">IF(G12&gt;0,((1+G12/200)^2-1)*100,"")</f>
        <v>4.2563523600000153</v>
      </c>
      <c r="H40" s="41">
        <f t="shared" si="32"/>
        <v>4.2961775024999982</v>
      </c>
      <c r="I40" s="46">
        <f t="shared" si="27"/>
        <v>4.4289829025000227</v>
      </c>
      <c r="J40" s="40"/>
      <c r="K40" s="40"/>
      <c r="L40" s="78">
        <f t="shared" si="18"/>
        <v>41764</v>
      </c>
      <c r="M40" s="39">
        <f t="shared" ref="M40:BH40" si="33">IF(M12&gt;0,((1+M12/200)^2-1)*100,"")</f>
        <v>4.4136548900000072</v>
      </c>
      <c r="N40" s="39">
        <f t="shared" si="33"/>
        <v>4.7368028099999959</v>
      </c>
      <c r="O40" s="39">
        <f t="shared" si="33"/>
        <v>5.0276528899999784</v>
      </c>
      <c r="P40" s="39">
        <f t="shared" si="33"/>
        <v>5.0307274024999904</v>
      </c>
      <c r="Q40" s="39">
        <f t="shared" si="33"/>
        <v>5.5448022500000027</v>
      </c>
      <c r="R40" s="39" t="str">
        <f t="shared" si="33"/>
        <v/>
      </c>
      <c r="S40" s="39">
        <f t="shared" si="33"/>
        <v>4.957976009999987</v>
      </c>
      <c r="T40" s="39">
        <f t="shared" si="33"/>
        <v>5.1639995025000163</v>
      </c>
      <c r="U40" s="39">
        <f t="shared" si="33"/>
        <v>6.1775680624999829</v>
      </c>
      <c r="V40" s="39">
        <f t="shared" si="33"/>
        <v>6.1919945024999867</v>
      </c>
      <c r="W40" s="39">
        <f t="shared" si="21"/>
        <v>6.7130320399999999</v>
      </c>
      <c r="X40" s="39" t="str">
        <f t="shared" si="33"/>
        <v/>
      </c>
      <c r="Y40" s="39">
        <f t="shared" si="33"/>
        <v>5.240925690000009</v>
      </c>
      <c r="Z40" s="39">
        <f t="shared" si="33"/>
        <v>5.8758681600000306</v>
      </c>
      <c r="AA40" s="39">
        <f t="shared" si="33"/>
        <v>6.0899999999999954</v>
      </c>
      <c r="AB40" s="39">
        <f t="shared" si="33"/>
        <v>6.642798240000003</v>
      </c>
      <c r="AC40" s="39">
        <f t="shared" si="33"/>
        <v>3.2957159025000182</v>
      </c>
      <c r="AD40" s="39" t="str">
        <f t="shared" si="33"/>
        <v/>
      </c>
      <c r="AE40" s="39">
        <f t="shared" si="33"/>
        <v>6.12811342249997</v>
      </c>
      <c r="AF40" s="46">
        <f t="shared" ref="AF40" si="34">IF(AF12&gt;0,((1+AF12/200)^2-1)*100,"")</f>
        <v>6.031298122499984</v>
      </c>
      <c r="AG40" s="40">
        <f t="shared" si="33"/>
        <v>3.7607076899999869</v>
      </c>
      <c r="AH40" s="39">
        <f t="shared" si="33"/>
        <v>5.6054246024999754</v>
      </c>
      <c r="AI40" s="39">
        <f t="shared" si="33"/>
        <v>5.8563188224999729</v>
      </c>
      <c r="AJ40" s="39">
        <f t="shared" ref="AJ40" si="35">IF(AJ12&gt;0,((1+AJ12/200)^2-1)*100,"")</f>
        <v>5.8367712899999979</v>
      </c>
      <c r="AK40" s="39">
        <f t="shared" si="33"/>
        <v>6.0457146224999869</v>
      </c>
      <c r="AL40" s="39" t="str">
        <f t="shared" si="33"/>
        <v/>
      </c>
      <c r="AM40" s="39">
        <f t="shared" si="33"/>
        <v>4.8432644900000099</v>
      </c>
      <c r="AN40" s="39">
        <f t="shared" si="33"/>
        <v>5.6640084899999943</v>
      </c>
      <c r="AO40" s="39">
        <f t="shared" si="33"/>
        <v>5.9705536400000092</v>
      </c>
      <c r="AP40" s="39">
        <f t="shared" si="33"/>
        <v>4.8084537600000088</v>
      </c>
      <c r="AQ40" s="39">
        <f t="shared" si="33"/>
        <v>5.5047394025000029</v>
      </c>
      <c r="AR40" s="39">
        <f t="shared" si="33"/>
        <v>5.4975494400000047</v>
      </c>
      <c r="AS40" s="39" t="str">
        <f t="shared" si="33"/>
        <v/>
      </c>
      <c r="AT40" s="39">
        <f t="shared" si="33"/>
        <v>4.4698631025000157</v>
      </c>
      <c r="AU40" s="39">
        <f t="shared" si="33"/>
        <v>4.4596423024999776</v>
      </c>
      <c r="AV40" s="39">
        <f t="shared" si="33"/>
        <v>4.8053825024999774</v>
      </c>
      <c r="AW40" s="39">
        <f t="shared" si="33"/>
        <v>5.8501457224999776</v>
      </c>
      <c r="AX40" s="39">
        <f t="shared" si="33"/>
        <v>3.9461811599999841</v>
      </c>
      <c r="AY40" s="39">
        <f t="shared" si="33"/>
        <v>5.2737560900000036</v>
      </c>
      <c r="AZ40" s="39" t="str">
        <f t="shared" si="33"/>
        <v/>
      </c>
      <c r="BA40" s="39">
        <f t="shared" si="33"/>
        <v>3.9706515600000047</v>
      </c>
      <c r="BB40" s="39">
        <f t="shared" si="33"/>
        <v>4.4606643599999884</v>
      </c>
      <c r="BC40" s="39">
        <f t="shared" ref="BC40:BD40" si="36">IF(BC12&gt;0,((1+BC12/200)^2-1)*100,"")</f>
        <v>5.4687920399999923</v>
      </c>
      <c r="BD40" s="39">
        <f t="shared" si="36"/>
        <v>5.7812250000000009</v>
      </c>
      <c r="BE40" s="39">
        <f t="shared" si="33"/>
        <v>4.4749736900000059</v>
      </c>
      <c r="BF40" s="39">
        <f t="shared" si="33"/>
        <v>5.2901732100000265</v>
      </c>
      <c r="BG40" s="39">
        <f t="shared" si="33"/>
        <v>5.7678549225000042</v>
      </c>
      <c r="BH40" s="46">
        <f t="shared" si="33"/>
        <v>6.138415522500007</v>
      </c>
    </row>
    <row r="41" spans="1:61" x14ac:dyDescent="0.25">
      <c r="A41" s="31">
        <f t="shared" si="15"/>
        <v>41765</v>
      </c>
      <c r="B41" s="39" t="str">
        <f t="shared" si="27"/>
        <v/>
      </c>
      <c r="C41" s="46" t="str">
        <f t="shared" si="27"/>
        <v/>
      </c>
      <c r="D41" s="40">
        <f t="shared" si="27"/>
        <v>3.4960328900000226</v>
      </c>
      <c r="E41" s="46">
        <f t="shared" si="27"/>
        <v>4.0226607224999711</v>
      </c>
      <c r="F41" s="41">
        <f t="shared" si="27"/>
        <v>4.1410045024999897</v>
      </c>
      <c r="G41" s="41">
        <f t="shared" ref="G41:H41" si="37">IF(G13&gt;0,((1+G13/200)^2-1)*100,"")</f>
        <v>4.2543102500000041</v>
      </c>
      <c r="H41" s="41">
        <f t="shared" si="37"/>
        <v>4.2982200225000211</v>
      </c>
      <c r="I41" s="46">
        <f t="shared" si="27"/>
        <v>4.4340924899999967</v>
      </c>
      <c r="J41" s="40"/>
      <c r="K41" s="40"/>
      <c r="L41" s="78">
        <f t="shared" si="18"/>
        <v>41765</v>
      </c>
      <c r="M41" s="39">
        <f t="shared" ref="M41:BH41" si="38">IF(M13&gt;0,((1+M13/200)^2-1)*100,"")</f>
        <v>4.3942410225000117</v>
      </c>
      <c r="N41" s="39">
        <f t="shared" si="38"/>
        <v>4.719405562500012</v>
      </c>
      <c r="O41" s="39">
        <f t="shared" si="38"/>
        <v>4.9846144400000236</v>
      </c>
      <c r="P41" s="39">
        <f t="shared" si="38"/>
        <v>5.0358516899999817</v>
      </c>
      <c r="Q41" s="39">
        <f t="shared" si="38"/>
        <v>5.5530212100000087</v>
      </c>
      <c r="R41" s="39" t="str">
        <f t="shared" si="38"/>
        <v/>
      </c>
      <c r="S41" s="39">
        <f t="shared" si="38"/>
        <v>4.9702702500000084</v>
      </c>
      <c r="T41" s="39">
        <f t="shared" si="38"/>
        <v>5.1814336399999883</v>
      </c>
      <c r="U41" s="39">
        <f t="shared" si="38"/>
        <v>6.1878725624999964</v>
      </c>
      <c r="V41" s="39">
        <f t="shared" si="38"/>
        <v>6.2012691600000114</v>
      </c>
      <c r="W41" s="39">
        <f t="shared" si="38"/>
        <v>6.722329422499973</v>
      </c>
      <c r="X41" s="39" t="str">
        <f t="shared" si="38"/>
        <v/>
      </c>
      <c r="Y41" s="39">
        <f t="shared" si="38"/>
        <v>5.2573402499999755</v>
      </c>
      <c r="Z41" s="39">
        <f t="shared" si="38"/>
        <v>5.8861580099999866</v>
      </c>
      <c r="AA41" s="39">
        <f t="shared" si="38"/>
        <v>6.0992702025000289</v>
      </c>
      <c r="AB41" s="39">
        <f t="shared" si="38"/>
        <v>6.6500271225000018</v>
      </c>
      <c r="AC41" s="39">
        <f>IF(AC13&gt;0,((1+AC13/200)^2-1)*100,"")</f>
        <v>3.2855527024999942</v>
      </c>
      <c r="AD41" s="39" t="str">
        <f t="shared" si="38"/>
        <v/>
      </c>
      <c r="AE41" s="39">
        <f t="shared" si="38"/>
        <v>6.1312040000000012</v>
      </c>
      <c r="AF41" s="39">
        <f t="shared" ref="AF41" si="39">IF(AF13&gt;0,((1+AF13/200)^2-1)*100,"")</f>
        <v>6.0385062499999975</v>
      </c>
      <c r="AG41" s="39">
        <f t="shared" si="38"/>
        <v>3.7128376024999854</v>
      </c>
      <c r="AH41" s="39">
        <f t="shared" si="38"/>
        <v>5.6167290000000092</v>
      </c>
      <c r="AI41" s="39">
        <f t="shared" si="38"/>
        <v>5.8676366400000068</v>
      </c>
      <c r="AJ41" s="39">
        <f t="shared" ref="AJ41" si="40">IF(AJ13&gt;0,((1+AJ13/200)^2-1)*100,"")</f>
        <v>5.8439728024999971</v>
      </c>
      <c r="AK41" s="39">
        <f t="shared" si="38"/>
        <v>6.0529232399999966</v>
      </c>
      <c r="AL41" s="39" t="str">
        <f t="shared" si="38"/>
        <v/>
      </c>
      <c r="AM41" s="39">
        <f t="shared" si="38"/>
        <v>4.8535040399999785</v>
      </c>
      <c r="AN41" s="39">
        <f t="shared" si="38"/>
        <v>5.6753160224999766</v>
      </c>
      <c r="AO41" s="39">
        <f t="shared" si="38"/>
        <v>5.9695242224999889</v>
      </c>
      <c r="AP41" s="39">
        <f t="shared" si="38"/>
        <v>4.8197154224999927</v>
      </c>
      <c r="AQ41" s="39">
        <f t="shared" si="38"/>
        <v>5.5139840000000273</v>
      </c>
      <c r="AR41" s="39">
        <f t="shared" si="38"/>
        <v>5.5067937225000252</v>
      </c>
      <c r="AS41" s="39" t="str">
        <f t="shared" si="38"/>
        <v/>
      </c>
      <c r="AT41" s="39">
        <f t="shared" si="38"/>
        <v>4.4729294399999731</v>
      </c>
      <c r="AU41" s="39">
        <f t="shared" si="38"/>
        <v>4.4494220025000031</v>
      </c>
      <c r="AV41" s="39">
        <f t="shared" si="38"/>
        <v>4.8145964099999938</v>
      </c>
      <c r="AW41" s="39">
        <f t="shared" si="38"/>
        <v>5.8604343225000077</v>
      </c>
      <c r="AX41" s="39">
        <f t="shared" si="38"/>
        <v>3.9472007024999867</v>
      </c>
      <c r="AY41" s="39">
        <f t="shared" si="38"/>
        <v>5.2870949024999891</v>
      </c>
      <c r="AZ41" s="39" t="str">
        <f t="shared" si="38"/>
        <v/>
      </c>
      <c r="BA41" s="39">
        <f t="shared" si="38"/>
        <v>3.9747302399999906</v>
      </c>
      <c r="BB41" s="39">
        <f t="shared" si="38"/>
        <v>4.4749736900000059</v>
      </c>
      <c r="BC41" s="39">
        <f t="shared" ref="BC41:BD41" si="41">IF(BC13&gt;0,((1+BC13/200)^2-1)*100,"")</f>
        <v>5.4780350625000196</v>
      </c>
      <c r="BD41" s="39">
        <f t="shared" si="41"/>
        <v>5.7935673599999848</v>
      </c>
      <c r="BE41" s="39">
        <f t="shared" si="38"/>
        <v>4.4811065599999811</v>
      </c>
      <c r="BF41" s="39">
        <f t="shared" si="38"/>
        <v>5.3035130625000093</v>
      </c>
      <c r="BG41" s="39">
        <f t="shared" si="38"/>
        <v>5.7791680099999798</v>
      </c>
      <c r="BH41" s="46">
        <f t="shared" si="38"/>
        <v>6.1487181224999743</v>
      </c>
    </row>
    <row r="42" spans="1:61" x14ac:dyDescent="0.25">
      <c r="A42" s="31">
        <f t="shared" si="15"/>
        <v>41766</v>
      </c>
      <c r="B42" s="39" t="str">
        <f t="shared" si="27"/>
        <v/>
      </c>
      <c r="C42" s="46" t="str">
        <f t="shared" si="27"/>
        <v/>
      </c>
      <c r="D42" s="40">
        <f t="shared" si="27"/>
        <v>3.4868771224999984</v>
      </c>
      <c r="E42" s="46">
        <f t="shared" si="27"/>
        <v>3.9747302399999906</v>
      </c>
      <c r="F42" s="41">
        <f t="shared" si="27"/>
        <v>4.0920265024999791</v>
      </c>
      <c r="G42" s="41">
        <f t="shared" ref="G42:H42" si="42">IF(G14&gt;0,((1+G14/200)^2-1)*100,"")</f>
        <v>4.2216392100000055</v>
      </c>
      <c r="H42" s="41">
        <f t="shared" si="42"/>
        <v>4.2451210024999853</v>
      </c>
      <c r="I42" s="46">
        <f t="shared" si="27"/>
        <v>4.3809588900000085</v>
      </c>
      <c r="J42" s="40"/>
      <c r="K42" s="40"/>
      <c r="L42" s="78">
        <f t="shared" si="18"/>
        <v>41766</v>
      </c>
      <c r="M42" s="39">
        <f t="shared" ref="M42:BH42" si="43">IF(M14&gt;0,((1+M14/200)^2-1)*100,"")</f>
        <v>4.353375622500022</v>
      </c>
      <c r="N42" s="39">
        <f t="shared" si="43"/>
        <v>4.6324409999999761</v>
      </c>
      <c r="O42" s="39">
        <f t="shared" si="43"/>
        <v>4.7050795025000092</v>
      </c>
      <c r="P42" s="39">
        <f t="shared" si="43"/>
        <v>4.9825652100000006</v>
      </c>
      <c r="Q42" s="39">
        <f t="shared" si="43"/>
        <v>5.4965223224999971</v>
      </c>
      <c r="R42" s="39" t="str">
        <f t="shared" si="43"/>
        <v/>
      </c>
      <c r="S42" s="39">
        <f t="shared" si="43"/>
        <v>4.9006124100000159</v>
      </c>
      <c r="T42" s="39">
        <f t="shared" si="43"/>
        <v>5.1147815024999987</v>
      </c>
      <c r="U42" s="39">
        <f t="shared" si="43"/>
        <v>6.12811342249997</v>
      </c>
      <c r="V42" s="39">
        <f t="shared" si="43"/>
        <v>6.1435667599999855</v>
      </c>
      <c r="W42" s="39">
        <f t="shared" si="43"/>
        <v>6.6655184100000264</v>
      </c>
      <c r="X42" s="39" t="str">
        <f t="shared" si="43"/>
        <v/>
      </c>
      <c r="Y42" s="39">
        <f t="shared" si="43"/>
        <v>5.1947666024999783</v>
      </c>
      <c r="Z42" s="39">
        <f t="shared" si="43"/>
        <v>5.8285412899999889</v>
      </c>
      <c r="AA42" s="39">
        <f t="shared" si="43"/>
        <v>6.0415955225000095</v>
      </c>
      <c r="AB42" s="39">
        <f t="shared" si="43"/>
        <v>6.600462562499998</v>
      </c>
      <c r="AC42" s="39">
        <f t="shared" si="43"/>
        <v>3.1981698225000077</v>
      </c>
      <c r="AD42" s="39" t="str">
        <f t="shared" si="43"/>
        <v/>
      </c>
      <c r="AE42" s="39">
        <f t="shared" si="43"/>
        <v>6.094120039999984</v>
      </c>
      <c r="AF42" s="39">
        <f t="shared" ref="AF42" si="44">IF(AF14&gt;0,((1+AF14/200)^2-1)*100,"")</f>
        <v>6.0004089225000223</v>
      </c>
      <c r="AG42" s="39">
        <f t="shared" si="43"/>
        <v>3.705708959999976</v>
      </c>
      <c r="AH42" s="39">
        <f t="shared" si="43"/>
        <v>5.5550760000000254</v>
      </c>
      <c r="AI42" s="39">
        <f t="shared" si="43"/>
        <v>5.8069390624999828</v>
      </c>
      <c r="AJ42" s="39">
        <f t="shared" ref="AJ42" si="45">IF(AJ14&gt;0,((1+AJ14/200)^2-1)*100,"")</f>
        <v>5.7884246224999991</v>
      </c>
      <c r="AK42" s="39">
        <f t="shared" si="43"/>
        <v>6.0055568099999901</v>
      </c>
      <c r="AL42" s="39" t="str">
        <f t="shared" si="43"/>
        <v/>
      </c>
      <c r="AM42" s="39">
        <f t="shared" si="43"/>
        <v>4.8350732099999849</v>
      </c>
      <c r="AN42" s="39">
        <f t="shared" si="43"/>
        <v>5.6136459224999991</v>
      </c>
      <c r="AO42" s="39">
        <f t="shared" si="43"/>
        <v>5.9129139599999991</v>
      </c>
      <c r="AP42" s="39">
        <f t="shared" si="43"/>
        <v>4.7582955225000001</v>
      </c>
      <c r="AQ42" s="39">
        <f t="shared" si="43"/>
        <v>5.4574955625000143</v>
      </c>
      <c r="AR42" s="39">
        <f t="shared" si="43"/>
        <v>5.4451728224999885</v>
      </c>
      <c r="AS42" s="39" t="str">
        <f t="shared" si="43"/>
        <v/>
      </c>
      <c r="AT42" s="39">
        <f t="shared" si="43"/>
        <v>4.4494220025000031</v>
      </c>
      <c r="AU42" s="39">
        <f t="shared" si="43"/>
        <v>4.4248953224999887</v>
      </c>
      <c r="AV42" s="39">
        <f t="shared" si="43"/>
        <v>4.7593190399999985</v>
      </c>
      <c r="AW42" s="39">
        <f t="shared" si="43"/>
        <v>5.8028246024999897</v>
      </c>
      <c r="AX42" s="39">
        <f t="shared" si="43"/>
        <v>3.9482202499999897</v>
      </c>
      <c r="AY42" s="39">
        <f t="shared" si="43"/>
        <v>5.2245124099999929</v>
      </c>
      <c r="AZ42" s="39" t="str">
        <f t="shared" si="43"/>
        <v/>
      </c>
      <c r="BA42" s="39">
        <f>IF(BA14&gt;0,((1+BA14/200)^2-1)*100,"")</f>
        <v>3.9675926024999919</v>
      </c>
      <c r="BB42" s="39">
        <f t="shared" si="43"/>
        <v>4.4197859599999889</v>
      </c>
      <c r="BC42" s="39">
        <f t="shared" ref="BC42:BD42" si="46">IF(BC14&gt;0,((1+BC14/200)^2-1)*100,"")</f>
        <v>5.4174492899999871</v>
      </c>
      <c r="BD42" s="39">
        <f t="shared" si="46"/>
        <v>5.7411173024999984</v>
      </c>
      <c r="BE42" s="39">
        <f>IF(BE14&gt;0,((1+BE14/200)^2-1)*100,"")</f>
        <v>4.4759958225000007</v>
      </c>
      <c r="BF42" s="39">
        <f t="shared" si="43"/>
        <v>5.2419515625000246</v>
      </c>
      <c r="BG42" s="39">
        <f t="shared" si="43"/>
        <v>5.7390607024999873</v>
      </c>
      <c r="BH42" s="46">
        <f t="shared" si="43"/>
        <v>6.0951500624999877</v>
      </c>
    </row>
    <row r="43" spans="1:61" x14ac:dyDescent="0.25">
      <c r="A43" s="31">
        <f t="shared" si="15"/>
        <v>41767</v>
      </c>
      <c r="B43" s="39" t="str">
        <f t="shared" si="27"/>
        <v/>
      </c>
      <c r="C43" s="46" t="str">
        <f t="shared" si="27"/>
        <v/>
      </c>
      <c r="D43" s="40">
        <f t="shared" si="27"/>
        <v>3.4543265625000208</v>
      </c>
      <c r="E43" s="46">
        <f t="shared" si="27"/>
        <v>3.9533180624999886</v>
      </c>
      <c r="F43" s="41">
        <f t="shared" si="27"/>
        <v>4.0706022500000216</v>
      </c>
      <c r="G43" s="41">
        <f t="shared" ref="G43:H43" si="47">IF(G15&gt;0,((1+G15/200)^2-1)*100,"")</f>
        <v>4.1940770025000074</v>
      </c>
      <c r="H43" s="41">
        <f t="shared" si="47"/>
        <v>4.2195974400000003</v>
      </c>
      <c r="I43" s="46">
        <f t="shared" si="27"/>
        <v>4.3543971599999676</v>
      </c>
      <c r="J43" s="40"/>
      <c r="K43" s="40"/>
      <c r="L43" s="78">
        <f t="shared" si="18"/>
        <v>41767</v>
      </c>
      <c r="M43" s="39">
        <f t="shared" ref="M43:BH43" si="48">IF(M15&gt;0,((1+M15/200)^2-1)*100,"")</f>
        <v>4.3247746025000033</v>
      </c>
      <c r="N43" s="39">
        <f t="shared" si="48"/>
        <v>4.6119839999999801</v>
      </c>
      <c r="O43" s="39">
        <f t="shared" si="48"/>
        <v>4.6713148100000046</v>
      </c>
      <c r="P43" s="39">
        <f t="shared" si="48"/>
        <v>4.9364628225000207</v>
      </c>
      <c r="Q43" s="39">
        <f t="shared" si="48"/>
        <v>5.4595494224999763</v>
      </c>
      <c r="R43" s="39" t="str">
        <f t="shared" si="48"/>
        <v/>
      </c>
      <c r="S43" s="39">
        <f t="shared" si="48"/>
        <v>4.8872981025000151</v>
      </c>
      <c r="T43" s="39">
        <f t="shared" si="48"/>
        <v>5.0912019599999914</v>
      </c>
      <c r="U43" s="39">
        <f t="shared" si="48"/>
        <v>6.0827901225000147</v>
      </c>
      <c r="V43" s="39">
        <f t="shared" si="48"/>
        <v>6.1075107224999758</v>
      </c>
      <c r="W43" s="39">
        <f t="shared" si="48"/>
        <v>6.6273086025000039</v>
      </c>
      <c r="X43" s="39" t="str">
        <f t="shared" si="48"/>
        <v/>
      </c>
      <c r="Y43" s="39">
        <f t="shared" si="48"/>
        <v>5.1732291599999813</v>
      </c>
      <c r="Z43" s="39">
        <f t="shared" si="48"/>
        <v>5.7925388025000135</v>
      </c>
      <c r="AA43" s="39">
        <f t="shared" si="48"/>
        <v>6.0055568099999901</v>
      </c>
      <c r="AB43" s="39">
        <f t="shared" si="48"/>
        <v>6.560199840000025</v>
      </c>
      <c r="AC43" s="39">
        <f t="shared" si="48"/>
        <v>2.9991563225000073</v>
      </c>
      <c r="AD43" s="39" t="str">
        <f t="shared" si="48"/>
        <v/>
      </c>
      <c r="AE43" s="39">
        <f t="shared" si="48"/>
        <v>6.0467444099999934</v>
      </c>
      <c r="AF43" s="39">
        <f t="shared" ref="AF43" si="49">IF(AF15&gt;0,((1+AF15/200)^2-1)*100,"")</f>
        <v>5.9602596899999805</v>
      </c>
      <c r="AG43" s="39">
        <f t="shared" si="48"/>
        <v>3.7077456900000083</v>
      </c>
      <c r="AH43" s="39">
        <f t="shared" si="48"/>
        <v>5.5222017599999784</v>
      </c>
      <c r="AI43" s="39">
        <f t="shared" si="48"/>
        <v>5.7709402500000229</v>
      </c>
      <c r="AJ43" s="39">
        <f t="shared" ref="AJ43" si="50">IF(AJ15&gt;0,((1+AJ15/200)^2-1)*100,"")</f>
        <v>5.7524289599999889</v>
      </c>
      <c r="AK43" s="39">
        <f t="shared" si="48"/>
        <v>5.9746713599999834</v>
      </c>
      <c r="AL43" s="39" t="str">
        <f t="shared" si="48"/>
        <v/>
      </c>
      <c r="AM43" s="39">
        <f t="shared" si="48"/>
        <v>4.71121912250001</v>
      </c>
      <c r="AN43" s="39">
        <f t="shared" si="48"/>
        <v>5.5797350400000001</v>
      </c>
      <c r="AO43" s="39">
        <f t="shared" si="48"/>
        <v>5.874839202500004</v>
      </c>
      <c r="AP43" s="39">
        <f t="shared" si="48"/>
        <v>4.7286156899999821</v>
      </c>
      <c r="AQ43" s="39">
        <f t="shared" si="48"/>
        <v>5.4205295025000044</v>
      </c>
      <c r="AR43" s="39">
        <f t="shared" si="48"/>
        <v>5.4092356100000183</v>
      </c>
      <c r="AS43" s="39" t="str">
        <f t="shared" si="48"/>
        <v/>
      </c>
      <c r="AT43" s="39">
        <f t="shared" si="48"/>
        <v>4.443290062500016</v>
      </c>
      <c r="AU43" s="39">
        <f t="shared" si="48"/>
        <v>4.4177422499999786</v>
      </c>
      <c r="AV43" s="39">
        <f t="shared" si="48"/>
        <v>4.7470371600000005</v>
      </c>
      <c r="AW43" s="39">
        <f t="shared" si="48"/>
        <v>5.7668264899999988</v>
      </c>
      <c r="AX43" s="39">
        <f t="shared" si="48"/>
        <v>3.939044502500022</v>
      </c>
      <c r="AY43" s="39">
        <f t="shared" si="48"/>
        <v>5.1937409600000262</v>
      </c>
      <c r="AZ43" s="39" t="str">
        <f t="shared" si="48"/>
        <v/>
      </c>
      <c r="BA43" s="39">
        <f t="shared" si="48"/>
        <v>3.9543376399999941</v>
      </c>
      <c r="BB43" s="39">
        <f t="shared" si="48"/>
        <v>4.4024150625000313</v>
      </c>
      <c r="BC43" s="39">
        <f t="shared" ref="BC43:BD43" si="51">IF(BC15&gt;0,((1+BC15/200)^2-1)*100,"")</f>
        <v>5.3815168025000304</v>
      </c>
      <c r="BD43" s="39">
        <f t="shared" si="51"/>
        <v>5.7041015624999858</v>
      </c>
      <c r="BE43" s="39">
        <f t="shared" si="48"/>
        <v>4.4627084900000114</v>
      </c>
      <c r="BF43" s="39">
        <f t="shared" si="48"/>
        <v>5.2122032900000059</v>
      </c>
      <c r="BG43" s="39">
        <f t="shared" si="48"/>
        <v>5.7030734399999838</v>
      </c>
      <c r="BH43" s="46">
        <f t="shared" si="48"/>
        <v>6.0549828900000158</v>
      </c>
    </row>
    <row r="44" spans="1:61" x14ac:dyDescent="0.25">
      <c r="A44" s="31">
        <f t="shared" si="15"/>
        <v>41768</v>
      </c>
      <c r="B44" s="39" t="str">
        <f t="shared" si="27"/>
        <v/>
      </c>
      <c r="C44" s="46" t="str">
        <f t="shared" si="27"/>
        <v/>
      </c>
      <c r="D44" s="40">
        <f t="shared" si="27"/>
        <v>3.4624637225000088</v>
      </c>
      <c r="E44" s="46">
        <f t="shared" si="27"/>
        <v>3.9298691599999991</v>
      </c>
      <c r="F44" s="41">
        <f t="shared" si="27"/>
        <v>4.0461200900000049</v>
      </c>
      <c r="G44" s="41">
        <f t="shared" ref="G44:H44" si="52">IF(G16&gt;0,((1+G16/200)^2-1)*100,"")</f>
        <v>4.1654978225000194</v>
      </c>
      <c r="H44" s="41">
        <f t="shared" si="52"/>
        <v>4.1981600625000004</v>
      </c>
      <c r="I44" s="46">
        <f>IF(I16&gt;0,((1+I16/200)^2-1)*100,"")</f>
        <v>4.3176249600000105</v>
      </c>
      <c r="J44" s="40"/>
      <c r="K44" s="40"/>
      <c r="L44" s="78">
        <f t="shared" si="18"/>
        <v>41768</v>
      </c>
      <c r="M44" s="39">
        <f t="shared" ref="M44:BH44" si="53">IF(M16&gt;0,((1+M16/200)^2-1)*100,"")</f>
        <v>4.3431605224999892</v>
      </c>
      <c r="N44" s="39">
        <f t="shared" si="53"/>
        <v>4.6713148100000046</v>
      </c>
      <c r="O44" s="39">
        <f t="shared" si="53"/>
        <v>4.9467069224999882</v>
      </c>
      <c r="P44" s="39">
        <f t="shared" si="53"/>
        <v>4.9426092225000051</v>
      </c>
      <c r="Q44" s="39">
        <f t="shared" si="53"/>
        <v>5.458522489999984</v>
      </c>
      <c r="R44" s="39" t="str">
        <f t="shared" si="53"/>
        <v/>
      </c>
      <c r="S44" s="39">
        <f t="shared" si="53"/>
        <v>4.9098305024999789</v>
      </c>
      <c r="T44" s="39">
        <f t="shared" si="53"/>
        <v>5.1127310024999817</v>
      </c>
      <c r="U44" s="39">
        <f t="shared" si="53"/>
        <v>6.0827901225000147</v>
      </c>
      <c r="V44" s="39">
        <f t="shared" si="53"/>
        <v>6.1064806400000116</v>
      </c>
      <c r="W44" s="39">
        <f t="shared" si="53"/>
        <v>6.6087225225000212</v>
      </c>
      <c r="X44" s="39" t="str">
        <f t="shared" si="53"/>
        <v/>
      </c>
      <c r="Y44" s="39">
        <f t="shared" si="53"/>
        <v>5.191689690000012</v>
      </c>
      <c r="Z44" s="39">
        <f t="shared" si="53"/>
        <v>5.7925388025000135</v>
      </c>
      <c r="AA44" s="39">
        <f t="shared" si="53"/>
        <v>6.0055568099999901</v>
      </c>
      <c r="AB44" s="39">
        <f t="shared" si="53"/>
        <v>6.5509095224999925</v>
      </c>
      <c r="AC44" s="39">
        <f t="shared" si="53"/>
        <v>2.9727710025000187</v>
      </c>
      <c r="AD44" s="39" t="str">
        <f t="shared" si="53"/>
        <v/>
      </c>
      <c r="AE44" s="39">
        <f t="shared" si="53"/>
        <v>6.0518934224999876</v>
      </c>
      <c r="AF44" s="39">
        <f t="shared" ref="AF44" si="54">IF(AF16&gt;0,((1+AF16/200)^2-1)*100,"")</f>
        <v>5.9602596899999805</v>
      </c>
      <c r="AG44" s="39">
        <f t="shared" si="53"/>
        <v>3.6914524099999735</v>
      </c>
      <c r="AH44" s="39">
        <f t="shared" si="53"/>
        <v>5.5355563024999777</v>
      </c>
      <c r="AI44" s="39">
        <f t="shared" si="53"/>
        <v>5.7987102225000253</v>
      </c>
      <c r="AJ44" s="39">
        <f t="shared" ref="AJ44" si="55">IF(AJ16&gt;0,((1+AJ16/200)^2-1)*100,"")</f>
        <v>5.7534573224999885</v>
      </c>
      <c r="AK44" s="39">
        <f t="shared" si="53"/>
        <v>5.9787891600000087</v>
      </c>
      <c r="AL44" s="39" t="str">
        <f t="shared" si="53"/>
        <v/>
      </c>
      <c r="AM44" s="39">
        <f t="shared" si="53"/>
        <v>4.7234989024999896</v>
      </c>
      <c r="AN44" s="39">
        <f t="shared" si="53"/>
        <v>5.5859002499999866</v>
      </c>
      <c r="AO44" s="39">
        <f t="shared" si="53"/>
        <v>5.8727813024999964</v>
      </c>
      <c r="AP44" s="39">
        <f t="shared" si="53"/>
        <v>4.7429433599999848</v>
      </c>
      <c r="AQ44" s="39">
        <f t="shared" si="53"/>
        <v>5.4205295025000044</v>
      </c>
      <c r="AR44" s="39">
        <f t="shared" si="53"/>
        <v>5.4092356100000183</v>
      </c>
      <c r="AS44" s="39" t="str">
        <f t="shared" si="53"/>
        <v/>
      </c>
      <c r="AT44" s="39">
        <f t="shared" si="53"/>
        <v>4.4616864224999997</v>
      </c>
      <c r="AU44" s="39">
        <f t="shared" si="53"/>
        <v>4.4351144224999972</v>
      </c>
      <c r="AV44" s="39">
        <f t="shared" si="53"/>
        <v>4.7675073600000006</v>
      </c>
      <c r="AW44" s="39">
        <f t="shared" si="53"/>
        <v>5.7657980624999938</v>
      </c>
      <c r="AX44" s="39">
        <f t="shared" si="53"/>
        <v>3.9410835224999996</v>
      </c>
      <c r="AY44" s="39">
        <f t="shared" si="53"/>
        <v>5.2019462399999883</v>
      </c>
      <c r="AZ44" s="39" t="str">
        <f t="shared" si="53"/>
        <v/>
      </c>
      <c r="BA44" s="39">
        <f t="shared" si="53"/>
        <v>3.9553572225</v>
      </c>
      <c r="BB44" s="39">
        <f t="shared" si="53"/>
        <v>4.4238734399999702</v>
      </c>
      <c r="BC44" s="39">
        <f t="shared" ref="BC44:BD44" si="56">IF(BC16&gt;0,((1+BC16/200)^2-1)*100,"")</f>
        <v>5.3815168025000304</v>
      </c>
      <c r="BD44" s="39">
        <f t="shared" si="56"/>
        <v>5.6969048099999808</v>
      </c>
      <c r="BE44" s="39">
        <f t="shared" si="53"/>
        <v>4.4667968099999955</v>
      </c>
      <c r="BF44" s="39">
        <f t="shared" si="53"/>
        <v>5.2255382025000019</v>
      </c>
      <c r="BG44" s="39">
        <f t="shared" si="53"/>
        <v>5.7020453225000267</v>
      </c>
      <c r="BH44" s="46">
        <f t="shared" si="53"/>
        <v>6.0529232399999966</v>
      </c>
    </row>
    <row r="45" spans="1:61" x14ac:dyDescent="0.25">
      <c r="A45" s="31">
        <f t="shared" si="15"/>
        <v>41771</v>
      </c>
      <c r="B45" s="39" t="str">
        <f t="shared" si="27"/>
        <v/>
      </c>
      <c r="C45" s="46" t="str">
        <f t="shared" si="27"/>
        <v/>
      </c>
      <c r="D45" s="40">
        <f t="shared" si="27"/>
        <v>3.4756872900000069</v>
      </c>
      <c r="E45" s="46">
        <f t="shared" si="27"/>
        <v>3.9421030400000001</v>
      </c>
      <c r="F45" s="41">
        <f t="shared" si="27"/>
        <v>4.0726425599999949</v>
      </c>
      <c r="G45" s="41">
        <f t="shared" ref="G45:H45" si="57">IF(G17&gt;0,((1+G17/200)^2-1)*100,"")</f>
        <v>4.1726422500000027</v>
      </c>
      <c r="H45" s="41">
        <f t="shared" si="57"/>
        <v>4.2318483599999901</v>
      </c>
      <c r="I45" s="46">
        <f t="shared" si="27"/>
        <v>4.3635912224999851</v>
      </c>
      <c r="J45" s="40"/>
      <c r="K45" s="40"/>
      <c r="L45" s="78">
        <f t="shared" si="18"/>
        <v>41771</v>
      </c>
      <c r="M45" s="39">
        <f t="shared" ref="M45:BH45" si="58">IF(M17&gt;0,((1+M17/200)^2-1)*100,"")</f>
        <v>4.3523540900000102</v>
      </c>
      <c r="N45" s="39">
        <f t="shared" si="58"/>
        <v>4.6396014224999949</v>
      </c>
      <c r="O45" s="39">
        <f t="shared" si="58"/>
        <v>4.70303300249999</v>
      </c>
      <c r="P45" s="39">
        <f t="shared" si="58"/>
        <v>4.9569515225000194</v>
      </c>
      <c r="Q45" s="39">
        <f t="shared" si="58"/>
        <v>5.4811161599999991</v>
      </c>
      <c r="R45" s="39" t="str">
        <f t="shared" si="58"/>
        <v/>
      </c>
      <c r="S45" s="39">
        <f t="shared" si="58"/>
        <v>4.9180247025000012</v>
      </c>
      <c r="T45" s="39">
        <f t="shared" si="58"/>
        <v>5.1250343024999756</v>
      </c>
      <c r="U45" s="39">
        <f t="shared" si="58"/>
        <v>6.1013303024999965</v>
      </c>
      <c r="V45" s="39">
        <f t="shared" si="58"/>
        <v>6.1301738025000052</v>
      </c>
      <c r="W45" s="39">
        <f t="shared" si="58"/>
        <v>6.6273086025000039</v>
      </c>
      <c r="X45" s="39" t="str">
        <f t="shared" si="58"/>
        <v/>
      </c>
      <c r="Y45" s="39">
        <f t="shared" si="58"/>
        <v>5.2060490000000126</v>
      </c>
      <c r="Z45" s="39">
        <f t="shared" si="58"/>
        <v>5.8100249600000042</v>
      </c>
      <c r="AA45" s="39">
        <f t="shared" si="58"/>
        <v>6.0261496100000089</v>
      </c>
      <c r="AB45" s="39">
        <f t="shared" si="58"/>
        <v>6.58084644000001</v>
      </c>
      <c r="AC45" s="39">
        <f t="shared" si="58"/>
        <v>2.9047936400000252</v>
      </c>
      <c r="AD45" s="39" t="str">
        <f t="shared" si="58"/>
        <v/>
      </c>
      <c r="AE45" s="39">
        <f t="shared" si="58"/>
        <v>6.0724907224999791</v>
      </c>
      <c r="AF45" s="39">
        <f t="shared" ref="AF45" si="59">IF(AF17&gt;0,((1+AF17/200)^2-1)*100,"")</f>
        <v>5.9859955025000078</v>
      </c>
      <c r="AG45" s="39">
        <f t="shared" si="58"/>
        <v>8.1620800100000288</v>
      </c>
      <c r="AH45" s="39">
        <f t="shared" si="58"/>
        <v>5.55610340249999</v>
      </c>
      <c r="AI45" s="39">
        <f t="shared" si="58"/>
        <v>5.8223689999999939</v>
      </c>
      <c r="AJ45" s="39">
        <f t="shared" ref="AJ45" si="60">IF(AJ17&gt;0,((1+AJ17/200)^2-1)*100,"")</f>
        <v>5.7750540900000091</v>
      </c>
      <c r="AK45" s="39">
        <f t="shared" si="58"/>
        <v>6.0024680624999771</v>
      </c>
      <c r="AL45" s="39" t="str">
        <f t="shared" si="58"/>
        <v/>
      </c>
      <c r="AM45" s="39">
        <f t="shared" si="58"/>
        <v>4.7347560000000177</v>
      </c>
      <c r="AN45" s="39">
        <f t="shared" si="58"/>
        <v>5.60747990249999</v>
      </c>
      <c r="AO45" s="39">
        <f t="shared" si="58"/>
        <v>5.8954193025000157</v>
      </c>
      <c r="AP45" s="39">
        <f t="shared" si="58"/>
        <v>4.7634131599999741</v>
      </c>
      <c r="AQ45" s="39">
        <f t="shared" si="58"/>
        <v>5.442092250000008</v>
      </c>
      <c r="AR45" s="39">
        <f t="shared" si="58"/>
        <v>5.4318239999999962</v>
      </c>
      <c r="AS45" s="39" t="str">
        <f t="shared" si="58"/>
        <v/>
      </c>
      <c r="AT45" s="39">
        <f t="shared" si="58"/>
        <v>4.4688410000000012</v>
      </c>
      <c r="AU45" s="39">
        <f t="shared" si="58"/>
        <v>4.4422680900000122</v>
      </c>
      <c r="AV45" s="39">
        <f t="shared" si="58"/>
        <v>4.7777432099999739</v>
      </c>
      <c r="AW45" s="39">
        <f t="shared" si="58"/>
        <v>5.7884246224999991</v>
      </c>
      <c r="AX45" s="39">
        <f t="shared" si="58"/>
        <v>3.965553322500015</v>
      </c>
      <c r="AY45" s="39">
        <f t="shared" si="58"/>
        <v>5.2234866224999843</v>
      </c>
      <c r="AZ45" s="39" t="str">
        <f t="shared" si="58"/>
        <v/>
      </c>
      <c r="BA45" s="39">
        <f t="shared" si="58"/>
        <v>3.972690890000008</v>
      </c>
      <c r="BB45" s="39">
        <f t="shared" si="58"/>
        <v>4.4330705624999966</v>
      </c>
      <c r="BC45" s="39">
        <f t="shared" ref="BC45:BD45" si="61">IF(BC17&gt;0,((1+BC17/200)^2-1)*100,"")</f>
        <v>5.4030755599999702</v>
      </c>
      <c r="BD45" s="39">
        <f t="shared" si="61"/>
        <v>5.7246650624999784</v>
      </c>
      <c r="BE45" s="39">
        <f t="shared" si="58"/>
        <v>4.45248803999998</v>
      </c>
      <c r="BF45" s="39">
        <f t="shared" si="58"/>
        <v>5.2450292099999851</v>
      </c>
      <c r="BG45" s="39">
        <f t="shared" si="58"/>
        <v>5.7246650624999784</v>
      </c>
      <c r="BH45" s="46">
        <f t="shared" si="58"/>
        <v>6.0786703025000222</v>
      </c>
    </row>
    <row r="46" spans="1:61" x14ac:dyDescent="0.25">
      <c r="A46" s="31">
        <f t="shared" si="15"/>
        <v>41772</v>
      </c>
      <c r="B46" s="39" t="str">
        <f t="shared" si="27"/>
        <v/>
      </c>
      <c r="C46" s="46" t="str">
        <f t="shared" si="27"/>
        <v/>
      </c>
      <c r="D46" s="40">
        <f t="shared" si="27"/>
        <v>3.4746700625000182</v>
      </c>
      <c r="E46" s="46">
        <f t="shared" si="27"/>
        <v>3.9594356025000277</v>
      </c>
      <c r="F46" s="41">
        <f t="shared" si="27"/>
        <v>4.0920265024999791</v>
      </c>
      <c r="G46" s="41">
        <f t="shared" ref="G46:H46" si="62">IF(G18&gt;0,((1+G18/200)^2-1)*100,"")</f>
        <v>4.2022432024999778</v>
      </c>
      <c r="H46" s="41">
        <f t="shared" si="62"/>
        <v>4.2675843225000065</v>
      </c>
      <c r="I46" s="46">
        <f t="shared" si="27"/>
        <v>4.4034368399999746</v>
      </c>
      <c r="J46" s="40"/>
      <c r="K46" s="40"/>
      <c r="L46" s="78">
        <f t="shared" si="18"/>
        <v>41772</v>
      </c>
      <c r="M46" s="39">
        <f t="shared" ref="M46:BH46" si="63">IF(M18&gt;0,((1+M18/200)^2-1)*100,"")</f>
        <v>4.3778939024999852</v>
      </c>
      <c r="N46" s="39">
        <f t="shared" si="63"/>
        <v>4.6784765625000224</v>
      </c>
      <c r="O46" s="39">
        <f t="shared" si="63"/>
        <v>4.7531780099999921</v>
      </c>
      <c r="P46" s="39">
        <f t="shared" si="63"/>
        <v>5.0061325625000208</v>
      </c>
      <c r="Q46" s="39">
        <f t="shared" si="63"/>
        <v>5.5201472900000104</v>
      </c>
      <c r="R46" s="39" t="str">
        <f t="shared" si="63"/>
        <v/>
      </c>
      <c r="S46" s="39">
        <f t="shared" si="63"/>
        <v>4.9518291599999875</v>
      </c>
      <c r="T46" s="39">
        <f t="shared" si="63"/>
        <v>5.1609230399999984</v>
      </c>
      <c r="U46" s="39">
        <f t="shared" si="63"/>
        <v>6.138415522500007</v>
      </c>
      <c r="V46" s="39">
        <f t="shared" si="63"/>
        <v>6.1682944400000217</v>
      </c>
      <c r="W46" s="39">
        <f t="shared" si="63"/>
        <v>6.6603545224999783</v>
      </c>
      <c r="X46" s="39" t="str">
        <f t="shared" si="63"/>
        <v/>
      </c>
      <c r="Y46" s="39">
        <f t="shared" si="63"/>
        <v>5.242977439999974</v>
      </c>
      <c r="Z46" s="39">
        <f t="shared" si="63"/>
        <v>5.8460304225000037</v>
      </c>
      <c r="AA46" s="39">
        <f t="shared" si="63"/>
        <v>6.0663113224999954</v>
      </c>
      <c r="AB46" s="39">
        <f t="shared" si="63"/>
        <v>6.6180153599999736</v>
      </c>
      <c r="AC46" s="39">
        <f t="shared" si="63"/>
        <v>2.8540788900000003</v>
      </c>
      <c r="AD46" s="39" t="str">
        <f t="shared" si="63"/>
        <v/>
      </c>
      <c r="AE46" s="39">
        <f t="shared" si="63"/>
        <v>6.1085408099999849</v>
      </c>
      <c r="AF46" s="39">
        <f t="shared" ref="AF46" si="64">IF(AF18&gt;0,((1+AF18/200)^2-1)*100,"")</f>
        <v>6.0251199224999885</v>
      </c>
      <c r="AG46" s="39">
        <f t="shared" si="63"/>
        <v>8.1620800100000288</v>
      </c>
      <c r="AH46" s="39">
        <f t="shared" si="63"/>
        <v>5.592065639999988</v>
      </c>
      <c r="AI46" s="39">
        <f t="shared" si="63"/>
        <v>5.8583765624999895</v>
      </c>
      <c r="AJ46" s="39">
        <f t="shared" ref="AJ46" si="65">IF(AJ18&gt;0,((1+AJ18/200)^2-1)*100,"")</f>
        <v>5.8100249600000042</v>
      </c>
      <c r="AK46" s="39">
        <f t="shared" si="63"/>
        <v>6.0415955225000095</v>
      </c>
      <c r="AL46" s="39" t="str">
        <f t="shared" si="63"/>
        <v/>
      </c>
      <c r="AM46" s="39">
        <f t="shared" si="63"/>
        <v>4.7531780099999921</v>
      </c>
      <c r="AN46" s="39">
        <f t="shared" si="63"/>
        <v>5.6434508900000013</v>
      </c>
      <c r="AO46" s="39">
        <f t="shared" si="63"/>
        <v>5.9334977599999839</v>
      </c>
      <c r="AP46" s="39">
        <f t="shared" si="63"/>
        <v>4.7992401224999925</v>
      </c>
      <c r="AQ46" s="39">
        <f t="shared" si="63"/>
        <v>5.4811161599999991</v>
      </c>
      <c r="AR46" s="39">
        <f t="shared" si="63"/>
        <v>5.469819022500011</v>
      </c>
      <c r="AS46" s="39" t="str">
        <f t="shared" si="63"/>
        <v/>
      </c>
      <c r="AT46" s="39">
        <f t="shared" si="63"/>
        <v>4.4872396099999934</v>
      </c>
      <c r="AU46" s="39">
        <f t="shared" si="63"/>
        <v>4.4616864224999997</v>
      </c>
      <c r="AV46" s="39">
        <f t="shared" si="63"/>
        <v>4.8094775225000053</v>
      </c>
      <c r="AW46" s="39">
        <f t="shared" si="63"/>
        <v>5.8264838400000185</v>
      </c>
      <c r="AX46" s="39">
        <f t="shared" si="63"/>
        <v>3.9706515600000047</v>
      </c>
      <c r="AY46" s="39">
        <f t="shared" si="63"/>
        <v>5.2593921599999982</v>
      </c>
      <c r="AZ46" s="39" t="str">
        <f t="shared" si="63"/>
        <v/>
      </c>
      <c r="BA46" s="39">
        <f t="shared" si="63"/>
        <v>3.987986502499985</v>
      </c>
      <c r="BB46" s="39">
        <f t="shared" si="63"/>
        <v>4.4647526400000137</v>
      </c>
      <c r="BC46" s="39">
        <f t="shared" ref="BC46:BD46" si="66">IF(BC18&gt;0,((1+BC18/200)^2-1)*100,"")</f>
        <v>5.4379848899999805</v>
      </c>
      <c r="BD46" s="39">
        <f t="shared" si="66"/>
        <v>5.7627128100000036</v>
      </c>
      <c r="BE46" s="39">
        <f t="shared" si="63"/>
        <v>4.4903062025000162</v>
      </c>
      <c r="BF46" s="39">
        <f t="shared" si="63"/>
        <v>5.2809384224999922</v>
      </c>
      <c r="BG46" s="39">
        <f t="shared" si="63"/>
        <v>5.7627128100000036</v>
      </c>
      <c r="BH46" s="46">
        <f t="shared" si="63"/>
        <v>6.1178118224999967</v>
      </c>
    </row>
    <row r="47" spans="1:61" x14ac:dyDescent="0.25">
      <c r="A47" s="31">
        <f t="shared" si="15"/>
        <v>41773</v>
      </c>
      <c r="B47" s="39" t="str">
        <f t="shared" si="27"/>
        <v/>
      </c>
      <c r="C47" s="46" t="str">
        <f t="shared" si="27"/>
        <v/>
      </c>
      <c r="D47" s="40">
        <f t="shared" si="27"/>
        <v>3.4604294024999982</v>
      </c>
      <c r="E47" s="46">
        <f t="shared" si="27"/>
        <v>3.939044502500022</v>
      </c>
      <c r="F47" s="41">
        <f t="shared" si="27"/>
        <v>4.0726425599999949</v>
      </c>
      <c r="G47" s="41">
        <f t="shared" ref="G47:H47" si="67">IF(G19&gt;0,((1+G19/200)^2-1)*100,"")</f>
        <v>4.2012224100000273</v>
      </c>
      <c r="H47" s="41">
        <f t="shared" si="67"/>
        <v>4.2451210024999853</v>
      </c>
      <c r="I47" s="46">
        <f t="shared" si="27"/>
        <v>4.3686992099999822</v>
      </c>
      <c r="J47" s="40"/>
      <c r="K47" s="40"/>
      <c r="L47" s="78">
        <f t="shared" si="18"/>
        <v>41773</v>
      </c>
      <c r="M47" s="39">
        <f t="shared" ref="M47:BH47" si="68">IF(M19&gt;0,((1+M19/200)^2-1)*100,"")</f>
        <v>4.3778939024999852</v>
      </c>
      <c r="N47" s="39">
        <f t="shared" si="68"/>
        <v>4.6631302500000027</v>
      </c>
      <c r="O47" s="39">
        <f t="shared" si="68"/>
        <v>4.7224755599999835</v>
      </c>
      <c r="P47" s="39">
        <f t="shared" si="68"/>
        <v>4.9774422225000059</v>
      </c>
      <c r="Q47" s="39">
        <f t="shared" si="68"/>
        <v>5.5037122499999924</v>
      </c>
      <c r="R47" s="39" t="str">
        <f t="shared" si="68"/>
        <v/>
      </c>
      <c r="S47" s="39">
        <f t="shared" si="68"/>
        <v>4.9426092225000051</v>
      </c>
      <c r="T47" s="39">
        <f t="shared" si="68"/>
        <v>5.1486176400000083</v>
      </c>
      <c r="U47" s="39">
        <f t="shared" si="68"/>
        <v>6.1291436099999874</v>
      </c>
      <c r="V47" s="39">
        <f t="shared" si="68"/>
        <v>6.1528393025000128</v>
      </c>
      <c r="W47" s="39">
        <f t="shared" si="68"/>
        <v>6.664485622500016</v>
      </c>
      <c r="X47" s="39" t="str">
        <f t="shared" si="68"/>
        <v/>
      </c>
      <c r="Y47" s="39">
        <f t="shared" si="68"/>
        <v>5.2265640000000113</v>
      </c>
      <c r="Z47" s="39">
        <f t="shared" si="68"/>
        <v>5.8305987600000053</v>
      </c>
      <c r="AA47" s="39">
        <f t="shared" si="68"/>
        <v>6.0498338025000153</v>
      </c>
      <c r="AB47" s="39">
        <f t="shared" si="68"/>
        <v>6.5973651599999794</v>
      </c>
      <c r="AC47" s="39">
        <f t="shared" si="68"/>
        <v>2.8307543024999937</v>
      </c>
      <c r="AD47" s="39" t="str">
        <f t="shared" si="68"/>
        <v/>
      </c>
      <c r="AE47" s="39">
        <f t="shared" si="68"/>
        <v>6.0930900224999807</v>
      </c>
      <c r="AF47" s="39">
        <f t="shared" ref="AF47" si="69">IF(AF19&gt;0,((1+AF19/200)^2-1)*100,"")</f>
        <v>6.0055568099999901</v>
      </c>
      <c r="AG47" s="39">
        <f t="shared" si="68"/>
        <v>8.1620800100000288</v>
      </c>
      <c r="AH47" s="39">
        <f t="shared" si="68"/>
        <v>5.5776800099999857</v>
      </c>
      <c r="AI47" s="39">
        <f t="shared" si="68"/>
        <v>5.8419152024999699</v>
      </c>
      <c r="AJ47" s="39">
        <f t="shared" ref="AJ47" si="70">IF(AJ19&gt;0,((1+AJ19/200)^2-1)*100,"")</f>
        <v>5.7925388025000135</v>
      </c>
      <c r="AK47" s="39">
        <f t="shared" si="68"/>
        <v>6.0251199224999885</v>
      </c>
      <c r="AL47" s="39" t="str">
        <f t="shared" si="68"/>
        <v/>
      </c>
      <c r="AM47" s="39">
        <f t="shared" si="68"/>
        <v>4.7531780099999921</v>
      </c>
      <c r="AN47" s="39">
        <f t="shared" si="68"/>
        <v>5.6280340025000042</v>
      </c>
      <c r="AO47" s="39">
        <f t="shared" si="68"/>
        <v>5.9170305600000139</v>
      </c>
      <c r="AP47" s="39">
        <f t="shared" si="68"/>
        <v>4.7838849600000177</v>
      </c>
      <c r="AQ47" s="39">
        <f t="shared" si="68"/>
        <v>5.4657111224999833</v>
      </c>
      <c r="AR47" s="39">
        <f t="shared" si="68"/>
        <v>5.4554417225000096</v>
      </c>
      <c r="AS47" s="39" t="str">
        <f t="shared" si="68"/>
        <v/>
      </c>
      <c r="AT47" s="39">
        <f t="shared" si="68"/>
        <v>4.4913284100000173</v>
      </c>
      <c r="AU47" s="39">
        <f t="shared" si="68"/>
        <v>4.4637305625000234</v>
      </c>
      <c r="AV47" s="39">
        <f t="shared" si="68"/>
        <v>4.8002638399999853</v>
      </c>
      <c r="AW47" s="39">
        <f t="shared" si="68"/>
        <v>5.8100249600000042</v>
      </c>
      <c r="AX47" s="39">
        <f t="shared" si="68"/>
        <v>3.9818681224999875</v>
      </c>
      <c r="AY47" s="39">
        <f t="shared" si="68"/>
        <v>5.2440033224999905</v>
      </c>
      <c r="AZ47" s="39" t="str">
        <f t="shared" si="68"/>
        <v/>
      </c>
      <c r="BA47" s="39">
        <f t="shared" si="68"/>
        <v>4.0002238025000247</v>
      </c>
      <c r="BB47" s="39">
        <f t="shared" si="68"/>
        <v>4.4565761600000142</v>
      </c>
      <c r="BC47" s="39">
        <f t="shared" ref="BC47:BD47" si="71">IF(BC19&gt;0,((1+BC19/200)^2-1)*100,"")</f>
        <v>5.4225830025000255</v>
      </c>
      <c r="BD47" s="39">
        <f t="shared" si="71"/>
        <v>5.7421456100000157</v>
      </c>
      <c r="BE47" s="39">
        <f t="shared" si="68"/>
        <v>4.5005285024999786</v>
      </c>
      <c r="BF47" s="39">
        <f t="shared" si="68"/>
        <v>5.2665740024999907</v>
      </c>
      <c r="BG47" s="39">
        <f t="shared" si="68"/>
        <v>5.7370041224999779</v>
      </c>
      <c r="BH47" s="46">
        <f t="shared" si="68"/>
        <v>6.0817601599999938</v>
      </c>
    </row>
    <row r="48" spans="1:61" x14ac:dyDescent="0.25">
      <c r="A48" s="31">
        <f t="shared" si="15"/>
        <v>41774</v>
      </c>
      <c r="B48" s="39" t="str">
        <f t="shared" si="27"/>
        <v/>
      </c>
      <c r="C48" s="46" t="str">
        <f t="shared" si="27"/>
        <v/>
      </c>
      <c r="D48" s="40">
        <f t="shared" si="27"/>
        <v>3.4583951024999893</v>
      </c>
      <c r="E48" s="46">
        <f t="shared" si="27"/>
        <v>3.9237524900000098</v>
      </c>
      <c r="F48" s="41">
        <f t="shared" si="27"/>
        <v>4.0532604225000046</v>
      </c>
      <c r="G48" s="41">
        <f t="shared" ref="G48:H48" si="72">IF(G20&gt;0,((1+G20/200)^2-1)*100,"")</f>
        <v>4.1726422500000027</v>
      </c>
      <c r="H48" s="41">
        <f t="shared" si="72"/>
        <v>4.2124514024999948</v>
      </c>
      <c r="I48" s="46">
        <f t="shared" si="27"/>
        <v>4.3411175624999743</v>
      </c>
      <c r="J48" s="40"/>
      <c r="K48" s="40"/>
      <c r="L48" s="78">
        <f t="shared" si="18"/>
        <v>41774</v>
      </c>
      <c r="M48" s="39">
        <f t="shared" ref="M48:BH48" si="73">IF(M20&gt;0,((1+M20/200)^2-1)*100,"")</f>
        <v>4.3646128100000015</v>
      </c>
      <c r="N48" s="39">
        <f t="shared" si="73"/>
        <v>4.6498310225000061</v>
      </c>
      <c r="O48" s="39">
        <f t="shared" si="73"/>
        <v>4.7132657025000135</v>
      </c>
      <c r="P48" s="39">
        <f t="shared" si="73"/>
        <v>4.9610495025000034</v>
      </c>
      <c r="Q48" s="39">
        <f t="shared" si="73"/>
        <v>5.4790620899999753</v>
      </c>
      <c r="R48" s="39" t="str">
        <f t="shared" si="73"/>
        <v/>
      </c>
      <c r="S48" s="39">
        <f t="shared" si="73"/>
        <v>4.9323653224999875</v>
      </c>
      <c r="T48" s="39">
        <f t="shared" si="73"/>
        <v>5.1414398224999935</v>
      </c>
      <c r="U48" s="39">
        <f t="shared" si="73"/>
        <v>6.1106010000000044</v>
      </c>
      <c r="V48" s="39">
        <f t="shared" si="73"/>
        <v>6.12811342249997</v>
      </c>
      <c r="W48" s="39">
        <f t="shared" si="73"/>
        <v>6.6366022500000232</v>
      </c>
      <c r="X48" s="39" t="str">
        <f t="shared" si="73"/>
        <v/>
      </c>
      <c r="Y48" s="39">
        <f t="shared" si="73"/>
        <v>5.2173320024999859</v>
      </c>
      <c r="Z48" s="39">
        <f t="shared" si="73"/>
        <v>5.8100249600000042</v>
      </c>
      <c r="AA48" s="39">
        <f t="shared" si="73"/>
        <v>6.0261496100000089</v>
      </c>
      <c r="AB48" s="39">
        <f t="shared" si="73"/>
        <v>6.56949056249998</v>
      </c>
      <c r="AC48" s="39">
        <f t="shared" si="73"/>
        <v>2.6351348100000171</v>
      </c>
      <c r="AD48" s="39" t="str">
        <f t="shared" si="73"/>
        <v/>
      </c>
      <c r="AE48" s="39">
        <f t="shared" si="73"/>
        <v>6.0786703025000222</v>
      </c>
      <c r="AF48" s="39">
        <f t="shared" ref="AF48" si="74">IF(AF20&gt;0,((1+AF20/200)^2-1)*100,"")</f>
        <v>5.9890840099999787</v>
      </c>
      <c r="AG48" s="39" t="str">
        <f t="shared" si="73"/>
        <v/>
      </c>
      <c r="AH48" s="39">
        <f t="shared" si="73"/>
        <v>5.564322802499988</v>
      </c>
      <c r="AI48" s="39">
        <f t="shared" si="73"/>
        <v>5.7976816400000075</v>
      </c>
      <c r="AJ48" s="39">
        <f t="shared" ref="AJ48" si="75">IF(AJ20&gt;0,((1+AJ20/200)^2-1)*100,"")</f>
        <v>5.772997159999993</v>
      </c>
      <c r="AK48" s="39">
        <f t="shared" si="73"/>
        <v>5.9983498025000026</v>
      </c>
      <c r="AL48" s="39" t="str">
        <f t="shared" si="73"/>
        <v/>
      </c>
      <c r="AM48" s="39">
        <f t="shared" si="73"/>
        <v>4.7429433599999848</v>
      </c>
      <c r="AN48" s="39">
        <f t="shared" si="73"/>
        <v>5.6146736100000094</v>
      </c>
      <c r="AO48" s="39">
        <f t="shared" si="73"/>
        <v>5.8954193025000157</v>
      </c>
      <c r="AP48" s="39">
        <f t="shared" si="73"/>
        <v>4.7716016399999894</v>
      </c>
      <c r="AQ48" s="39">
        <f t="shared" si="73"/>
        <v>5.4410654025000005</v>
      </c>
      <c r="AR48" s="39">
        <f t="shared" si="73"/>
        <v>5.4297704100000121</v>
      </c>
      <c r="AS48" s="39" t="str">
        <f t="shared" si="73"/>
        <v/>
      </c>
      <c r="AT48" s="39">
        <f t="shared" si="73"/>
        <v>4.4821287225000006</v>
      </c>
      <c r="AU48" s="39">
        <f t="shared" si="73"/>
        <v>4.4565761600000142</v>
      </c>
      <c r="AV48" s="39">
        <f t="shared" si="73"/>
        <v>4.7920742399999883</v>
      </c>
      <c r="AW48" s="39">
        <f t="shared" si="73"/>
        <v>5.7873960899999854</v>
      </c>
      <c r="AX48" s="39">
        <f t="shared" si="73"/>
        <v>3.965553322500015</v>
      </c>
      <c r="AY48" s="39">
        <f t="shared" si="73"/>
        <v>5.2306672399999865</v>
      </c>
      <c r="AZ48" s="39" t="str">
        <f t="shared" si="73"/>
        <v/>
      </c>
      <c r="BA48" s="39">
        <f t="shared" si="73"/>
        <v>3.9859470225000138</v>
      </c>
      <c r="BB48" s="39">
        <f t="shared" si="73"/>
        <v>4.4463560099999855</v>
      </c>
      <c r="BC48" s="39">
        <f t="shared" ref="BC48:BD48" si="76">IF(BC20&gt;0,((1+BC20/200)^2-1)*100,"")</f>
        <v>5.3979423224999934</v>
      </c>
      <c r="BD48" s="39">
        <f t="shared" si="76"/>
        <v>5.7164394224999748</v>
      </c>
      <c r="BE48" s="39">
        <f t="shared" si="73"/>
        <v>4.4872396099999934</v>
      </c>
      <c r="BF48" s="39">
        <f t="shared" si="73"/>
        <v>5.2532364900000017</v>
      </c>
      <c r="BG48" s="39">
        <f t="shared" si="73"/>
        <v>5.7143830625000058</v>
      </c>
      <c r="BH48" s="46">
        <f t="shared" si="73"/>
        <v>6.0560127225000038</v>
      </c>
    </row>
    <row r="49" spans="1:60" x14ac:dyDescent="0.25">
      <c r="A49" s="31">
        <f t="shared" si="15"/>
        <v>41775</v>
      </c>
      <c r="B49" s="39" t="str">
        <f t="shared" ref="B49:I58" si="77">IF(B21&gt;0,((1+B21/200)^2-1)*100,"")</f>
        <v/>
      </c>
      <c r="C49" s="46" t="str">
        <f t="shared" si="77"/>
        <v/>
      </c>
      <c r="D49" s="40">
        <f t="shared" si="77"/>
        <v>3.4492409999999696</v>
      </c>
      <c r="E49" s="46">
        <f t="shared" si="77"/>
        <v>3.918655402499982</v>
      </c>
      <c r="F49" s="41">
        <f t="shared" si="77"/>
        <v>4.0440800399999866</v>
      </c>
      <c r="G49" s="41">
        <f t="shared" ref="G49:H49" si="78">IF(G21&gt;0,((1+G21/200)^2-1)*100,"")</f>
        <v>4.1471275624999748</v>
      </c>
      <c r="H49" s="41">
        <f t="shared" si="78"/>
        <v>4.1981600625000004</v>
      </c>
      <c r="I49" s="46">
        <f t="shared" si="77"/>
        <v>4.3288602224999861</v>
      </c>
      <c r="J49" s="40"/>
      <c r="K49" s="40"/>
      <c r="L49" s="78">
        <f t="shared" si="18"/>
        <v>41775</v>
      </c>
      <c r="M49" s="39">
        <f t="shared" ref="M49:BH49" si="79">IF(M21&gt;0,((1+M21/200)^2-1)*100,"")</f>
        <v>4.3492895224999994</v>
      </c>
      <c r="N49" s="39">
        <f t="shared" si="79"/>
        <v>4.6191437224999854</v>
      </c>
      <c r="O49" s="39">
        <f t="shared" si="79"/>
        <v>4.6835922499999905</v>
      </c>
      <c r="P49" s="39">
        <f t="shared" si="79"/>
        <v>4.9262192225000057</v>
      </c>
      <c r="Q49" s="39">
        <f t="shared" si="79"/>
        <v>5.4359312400000137</v>
      </c>
      <c r="R49" s="39" t="str">
        <f t="shared" si="79"/>
        <v/>
      </c>
      <c r="S49" s="39">
        <f t="shared" si="79"/>
        <v>4.9098305024999789</v>
      </c>
      <c r="T49" s="39">
        <f t="shared" si="79"/>
        <v>5.1014536100000063</v>
      </c>
      <c r="U49" s="39">
        <f t="shared" si="79"/>
        <v>6.065281439999981</v>
      </c>
      <c r="V49" s="39">
        <f t="shared" si="79"/>
        <v>6.0838200900000139</v>
      </c>
      <c r="W49" s="39">
        <f t="shared" si="79"/>
        <v>6.5746522500000237</v>
      </c>
      <c r="X49" s="39" t="str">
        <f t="shared" si="79"/>
        <v/>
      </c>
      <c r="Y49" s="39">
        <f t="shared" si="79"/>
        <v>5.1865616025000172</v>
      </c>
      <c r="Z49" s="39">
        <f t="shared" si="79"/>
        <v>5.7699118025000162</v>
      </c>
      <c r="AA49" s="39">
        <f t="shared" si="79"/>
        <v>5.9829070399999962</v>
      </c>
      <c r="AB49" s="39">
        <f t="shared" si="79"/>
        <v>6.5106561600000168</v>
      </c>
      <c r="AC49" s="39">
        <f t="shared" si="79"/>
        <v>2.5672690025000167</v>
      </c>
      <c r="AD49" s="39" t="str">
        <f t="shared" si="79"/>
        <v/>
      </c>
      <c r="AE49" s="39">
        <f t="shared" si="79"/>
        <v>6.0354170225000114</v>
      </c>
      <c r="AF49" s="39">
        <f t="shared" ref="AF49" si="80">IF(AF21&gt;0,((1+AF21/200)^2-1)*100,"")</f>
        <v>5.938644022500017</v>
      </c>
      <c r="AG49" s="39" t="str">
        <f t="shared" si="79"/>
        <v/>
      </c>
      <c r="AH49" s="39">
        <f t="shared" si="79"/>
        <v>5.5293925624999796</v>
      </c>
      <c r="AI49" s="39">
        <f t="shared" si="79"/>
        <v>5.7616844025000002</v>
      </c>
      <c r="AJ49" s="39">
        <f t="shared" ref="AJ49" si="81">IF(AJ21&gt;0,((1+AJ21/200)^2-1)*100,"")</f>
        <v>5.7318627599999949</v>
      </c>
      <c r="AK49" s="39">
        <f t="shared" si="79"/>
        <v>5.9540835599999786</v>
      </c>
      <c r="AL49" s="39" t="str">
        <f t="shared" si="79"/>
        <v/>
      </c>
      <c r="AM49" s="39">
        <f t="shared" si="79"/>
        <v>4.7378262224999856</v>
      </c>
      <c r="AN49" s="39">
        <f t="shared" si="79"/>
        <v>5.5797350400000001</v>
      </c>
      <c r="AO49" s="39">
        <f t="shared" si="79"/>
        <v>5.8573476899999921</v>
      </c>
      <c r="AP49" s="39">
        <f t="shared" si="79"/>
        <v>4.738849639999998</v>
      </c>
      <c r="AQ49" s="39">
        <f t="shared" si="79"/>
        <v>5.3979423224999934</v>
      </c>
      <c r="AR49" s="39">
        <f t="shared" si="79"/>
        <v>5.3856230625000112</v>
      </c>
      <c r="AS49" s="39" t="str">
        <f t="shared" si="79"/>
        <v/>
      </c>
      <c r="AT49" s="39">
        <f t="shared" si="79"/>
        <v>4.4759958225000007</v>
      </c>
      <c r="AU49" s="39">
        <f t="shared" si="79"/>
        <v>4.4627084900000114</v>
      </c>
      <c r="AV49" s="39">
        <f t="shared" si="79"/>
        <v>4.7675073600000006</v>
      </c>
      <c r="AW49" s="39">
        <f t="shared" si="79"/>
        <v>5.7452305624999811</v>
      </c>
      <c r="AX49" s="39">
        <f t="shared" si="79"/>
        <v>3.9533180624999886</v>
      </c>
      <c r="AY49" s="39">
        <f t="shared" si="79"/>
        <v>5.1947666024999783</v>
      </c>
      <c r="AZ49" s="39" t="str">
        <f>IF(AZ21&gt;0,((1+AZ21/200)^2-1)*100,"")</f>
        <v/>
      </c>
      <c r="BA49" s="39">
        <f t="shared" si="79"/>
        <v>3.9696319024999926</v>
      </c>
      <c r="BB49" s="39">
        <f t="shared" si="79"/>
        <v>4.4238734399999702</v>
      </c>
      <c r="BC49" s="39">
        <f t="shared" ref="BC49:BD49" si="82">IF(BC21&gt;0,((1+BC21/200)^2-1)*100,"")</f>
        <v>5.3558544900000005</v>
      </c>
      <c r="BD49" s="39">
        <f t="shared" si="82"/>
        <v>5.6609247224999715</v>
      </c>
      <c r="BE49" s="39">
        <f t="shared" si="79"/>
        <v>4.4831508899999983</v>
      </c>
      <c r="BF49" s="39">
        <f t="shared" si="79"/>
        <v>5.2204092900000054</v>
      </c>
      <c r="BG49" s="39">
        <f t="shared" si="79"/>
        <v>5.6712041224999954</v>
      </c>
      <c r="BH49" s="46">
        <f t="shared" si="79"/>
        <v>6.0014384900000106</v>
      </c>
    </row>
    <row r="50" spans="1:60" x14ac:dyDescent="0.25">
      <c r="A50" s="31">
        <f t="shared" si="15"/>
        <v>41778</v>
      </c>
      <c r="B50" s="39" t="str">
        <f t="shared" si="77"/>
        <v/>
      </c>
      <c r="C50" s="46" t="str">
        <f t="shared" si="77"/>
        <v/>
      </c>
      <c r="D50" s="40">
        <f t="shared" si="77"/>
        <v>3.4644980624999988</v>
      </c>
      <c r="E50" s="46">
        <f t="shared" si="77"/>
        <v>3.9288497025000035</v>
      </c>
      <c r="F50" s="41">
        <f t="shared" si="77"/>
        <v>4.0563206400000107</v>
      </c>
      <c r="G50" s="41">
        <f t="shared" ref="G50:H50" si="83">IF(G22&gt;0,((1+G22/200)^2-1)*100,"")</f>
        <v>4.1675390624999809</v>
      </c>
      <c r="H50" s="41">
        <f t="shared" si="83"/>
        <v>4.2093888899999765</v>
      </c>
      <c r="I50" s="46">
        <f t="shared" si="77"/>
        <v>4.3370317024999938</v>
      </c>
      <c r="J50" s="40"/>
      <c r="K50" s="40"/>
      <c r="L50" s="78">
        <f t="shared" si="18"/>
        <v>41778</v>
      </c>
      <c r="M50" s="39">
        <f t="shared" ref="M50:BH50" si="84">IF(M22&gt;0,((1+M22/200)^2-1)*100,"")</f>
        <v>4.3309030625000133</v>
      </c>
      <c r="N50" s="39">
        <f t="shared" si="84"/>
        <v>4.5945971225000104</v>
      </c>
      <c r="O50" s="39">
        <f t="shared" si="84"/>
        <v>4.6467620899999895</v>
      </c>
      <c r="P50" s="39">
        <f t="shared" si="84"/>
        <v>4.9190489999999976</v>
      </c>
      <c r="Q50" s="39">
        <f t="shared" si="84"/>
        <v>5.3496959999999927</v>
      </c>
      <c r="R50" s="39" t="str">
        <f t="shared" si="84"/>
        <v/>
      </c>
      <c r="S50" s="39">
        <f t="shared" si="84"/>
        <v>4.9067577600000023</v>
      </c>
      <c r="T50" s="39">
        <f t="shared" si="84"/>
        <v>5.09940324</v>
      </c>
      <c r="U50" s="39">
        <f t="shared" si="84"/>
        <v>6.0642515625000115</v>
      </c>
      <c r="V50" s="39">
        <f t="shared" si="84"/>
        <v>6.0838200900000139</v>
      </c>
      <c r="W50" s="39">
        <f t="shared" si="84"/>
        <v>6.5767169599999953</v>
      </c>
      <c r="X50" s="39" t="str">
        <f t="shared" si="84"/>
        <v/>
      </c>
      <c r="Y50" s="39">
        <f t="shared" si="84"/>
        <v>5.1865616025000172</v>
      </c>
      <c r="Z50" s="39">
        <f t="shared" si="84"/>
        <v>5.7719687024999855</v>
      </c>
      <c r="AA50" s="39">
        <f t="shared" si="84"/>
        <v>5.9839365224999996</v>
      </c>
      <c r="AB50" s="39">
        <f t="shared" si="84"/>
        <v>6.5106561600000168</v>
      </c>
      <c r="AC50" s="39">
        <f t="shared" si="84"/>
        <v>2.4994256400000303</v>
      </c>
      <c r="AD50" s="39" t="str">
        <f t="shared" si="84"/>
        <v/>
      </c>
      <c r="AE50" s="39">
        <f t="shared" si="84"/>
        <v>5.9962907024999845</v>
      </c>
      <c r="AF50" s="39">
        <f t="shared" ref="AF50" si="85">IF(AF22&gt;0,((1+AF22/200)^2-1)*100,"")</f>
        <v>5.9015937225000092</v>
      </c>
      <c r="AG50" s="39" t="str">
        <f t="shared" si="84"/>
        <v/>
      </c>
      <c r="AH50" s="39">
        <f t="shared" si="84"/>
        <v>5.5304198400000004</v>
      </c>
      <c r="AI50" s="39">
        <f t="shared" si="84"/>
        <v>5.7606559999999973</v>
      </c>
      <c r="AJ50" s="39">
        <f t="shared" ref="AJ50" si="86">IF(AJ22&gt;0,((1+AJ22/200)^2-1)*100,"")</f>
        <v>5.7195239999999981</v>
      </c>
      <c r="AK50" s="39">
        <f t="shared" si="84"/>
        <v>5.9427611225000065</v>
      </c>
      <c r="AL50" s="39" t="str">
        <f t="shared" si="84"/>
        <v/>
      </c>
      <c r="AM50" s="39">
        <f t="shared" si="84"/>
        <v>4.7368028099999959</v>
      </c>
      <c r="AN50" s="39">
        <f t="shared" si="84"/>
        <v>5.5797350400000001</v>
      </c>
      <c r="AO50" s="39">
        <f t="shared" si="84"/>
        <v>5.8563188224999729</v>
      </c>
      <c r="AP50" s="39">
        <f t="shared" si="84"/>
        <v>4.7347560000000177</v>
      </c>
      <c r="AQ50" s="39">
        <f t="shared" si="84"/>
        <v>5.3630396224999988</v>
      </c>
      <c r="AR50" s="39">
        <f t="shared" si="84"/>
        <v>5.376384089999986</v>
      </c>
      <c r="AS50" s="39" t="str">
        <f t="shared" si="84"/>
        <v/>
      </c>
      <c r="AT50" s="39">
        <f t="shared" si="84"/>
        <v>4.4729294399999731</v>
      </c>
      <c r="AU50" s="39">
        <f t="shared" si="84"/>
        <v>4.4473780024999909</v>
      </c>
      <c r="AV50" s="39">
        <f t="shared" si="84"/>
        <v>4.7644367024999745</v>
      </c>
      <c r="AW50" s="39">
        <f t="shared" si="84"/>
        <v>5.7452305624999811</v>
      </c>
      <c r="AX50" s="39">
        <f t="shared" si="84"/>
        <v>3.9635140624999954</v>
      </c>
      <c r="AY50" s="39">
        <f t="shared" si="84"/>
        <v>5.1957922499999976</v>
      </c>
      <c r="AZ50" s="39" t="str">
        <f t="shared" si="84"/>
        <v/>
      </c>
      <c r="BA50" s="39">
        <f t="shared" si="84"/>
        <v>3.9828878399999823</v>
      </c>
      <c r="BB50" s="39">
        <f t="shared" si="84"/>
        <v>4.4208078225000058</v>
      </c>
      <c r="BC50" s="39">
        <f t="shared" ref="BC50:BD50" si="87">IF(BC22&gt;0,((1+BC22/200)^2-1)*100,"")</f>
        <v>5.3558544900000005</v>
      </c>
      <c r="BD50" s="39">
        <f t="shared" si="87"/>
        <v>5.6598968100000313</v>
      </c>
      <c r="BE50" s="39">
        <f t="shared" si="84"/>
        <v>4.4851952400000172</v>
      </c>
      <c r="BF50" s="39">
        <f t="shared" si="84"/>
        <v>5.2204092900000054</v>
      </c>
      <c r="BG50" s="39">
        <f t="shared" si="84"/>
        <v>5.6722320900000067</v>
      </c>
      <c r="BH50" s="46">
        <f t="shared" si="84"/>
        <v>6.0024680624999771</v>
      </c>
    </row>
    <row r="51" spans="1:60" x14ac:dyDescent="0.25">
      <c r="A51" s="31">
        <f t="shared" si="15"/>
        <v>41779</v>
      </c>
      <c r="B51" s="39" t="str">
        <f t="shared" si="77"/>
        <v/>
      </c>
      <c r="C51" s="46" t="str">
        <f t="shared" si="77"/>
        <v/>
      </c>
      <c r="D51" s="40">
        <f t="shared" si="77"/>
        <v>3.456360822499982</v>
      </c>
      <c r="E51" s="46">
        <f t="shared" si="77"/>
        <v>3.9319080900000136</v>
      </c>
      <c r="F51" s="41">
        <f t="shared" si="77"/>
        <v>4.0614211025000069</v>
      </c>
      <c r="G51" s="41">
        <f t="shared" ref="G51:H51" si="88">IF(G23&gt;0,((1+G23/200)^2-1)*100,"")</f>
        <v>4.149168622499988</v>
      </c>
      <c r="H51" s="41">
        <f t="shared" si="88"/>
        <v>4.2134722500000166</v>
      </c>
      <c r="I51" s="46">
        <f t="shared" si="77"/>
        <v>4.3523540900000102</v>
      </c>
      <c r="J51" s="40"/>
      <c r="K51" s="40"/>
      <c r="L51" s="78">
        <f t="shared" si="18"/>
        <v>41779</v>
      </c>
      <c r="M51" s="39">
        <f t="shared" ref="M51:BH51" si="89">IF(M23&gt;0,((1+M23/200)^2-1)*100,"")</f>
        <v>4.3390746225000054</v>
      </c>
      <c r="N51" s="39">
        <f t="shared" si="89"/>
        <v>4.6252808224999775</v>
      </c>
      <c r="O51" s="39">
        <f t="shared" si="89"/>
        <v>4.7859322499999912</v>
      </c>
      <c r="P51" s="39">
        <f t="shared" si="89"/>
        <v>4.9241705624999854</v>
      </c>
      <c r="Q51" s="39">
        <f t="shared" si="89"/>
        <v>5.3568809224999958</v>
      </c>
      <c r="R51" s="39" t="str">
        <f t="shared" si="89"/>
        <v/>
      </c>
      <c r="S51" s="39">
        <f t="shared" si="89"/>
        <v>4.9159761224999876</v>
      </c>
      <c r="T51" s="39">
        <f t="shared" si="89"/>
        <v>5.1055544100000017</v>
      </c>
      <c r="U51" s="39">
        <f t="shared" si="89"/>
        <v>6.0694010000000187</v>
      </c>
      <c r="V51" s="39">
        <f t="shared" si="89"/>
        <v>6.0889700024999938</v>
      </c>
      <c r="W51" s="39">
        <f t="shared" si="89"/>
        <v>6.590138062499995</v>
      </c>
      <c r="X51" s="39" t="str">
        <f t="shared" si="89"/>
        <v/>
      </c>
      <c r="Y51" s="39">
        <f t="shared" si="89"/>
        <v>5.191689690000012</v>
      </c>
      <c r="Z51" s="39">
        <f t="shared" si="89"/>
        <v>5.7781395225000143</v>
      </c>
      <c r="AA51" s="39">
        <f t="shared" si="89"/>
        <v>5.9880545024999732</v>
      </c>
      <c r="AB51" s="39">
        <f t="shared" si="89"/>
        <v>6.5230410000000072</v>
      </c>
      <c r="AC51" s="39">
        <f t="shared" si="89"/>
        <v>2.4437501025000197</v>
      </c>
      <c r="AD51" s="39" t="str">
        <f t="shared" si="89"/>
        <v/>
      </c>
      <c r="AE51" s="39">
        <f t="shared" si="89"/>
        <v>6.0014384900000106</v>
      </c>
      <c r="AF51" s="39">
        <f t="shared" ref="AF51" si="90">IF(AF23&gt;0,((1+AF23/200)^2-1)*100,"")</f>
        <v>5.9118848224999798</v>
      </c>
      <c r="AG51" s="39" t="str">
        <f t="shared" si="89"/>
        <v/>
      </c>
      <c r="AH51" s="39">
        <f t="shared" si="89"/>
        <v>5.532474409999999</v>
      </c>
      <c r="AI51" s="39">
        <f t="shared" si="89"/>
        <v>5.7699118025000162</v>
      </c>
      <c r="AJ51" s="39">
        <f t="shared" ref="AJ51" si="91">IF(AJ23&gt;0,((1+AJ23/200)^2-1)*100,"")</f>
        <v>5.7246650624999784</v>
      </c>
      <c r="AK51" s="39">
        <f t="shared" si="89"/>
        <v>5.9489369225000033</v>
      </c>
      <c r="AL51" s="39" t="str">
        <f t="shared" si="89"/>
        <v/>
      </c>
      <c r="AM51" s="39">
        <f t="shared" si="89"/>
        <v>4.7449902499999919</v>
      </c>
      <c r="AN51" s="39">
        <f t="shared" si="89"/>
        <v>5.5838451599999894</v>
      </c>
      <c r="AO51" s="39">
        <f t="shared" si="89"/>
        <v>5.865578810000005</v>
      </c>
      <c r="AP51" s="39">
        <f t="shared" si="89"/>
        <v>4.7357794024999844</v>
      </c>
      <c r="AQ51" s="39">
        <f t="shared" si="89"/>
        <v>5.3691985024999944</v>
      </c>
      <c r="AR51" s="39">
        <f t="shared" si="89"/>
        <v>5.3825433599999917</v>
      </c>
      <c r="AS51" s="39" t="str">
        <f t="shared" si="89"/>
        <v/>
      </c>
      <c r="AT51" s="39">
        <f t="shared" si="89"/>
        <v>4.4657747224999822</v>
      </c>
      <c r="AU51" s="39">
        <f t="shared" si="89"/>
        <v>4.4565761600000142</v>
      </c>
      <c r="AV51" s="39">
        <f t="shared" si="89"/>
        <v>4.7736488099999974</v>
      </c>
      <c r="AW51" s="39">
        <f t="shared" si="89"/>
        <v>5.7503722500000132</v>
      </c>
      <c r="AX51" s="39">
        <f t="shared" si="89"/>
        <v>3.9675926024999919</v>
      </c>
      <c r="AY51" s="39">
        <f t="shared" si="89"/>
        <v>5.1988692225000133</v>
      </c>
      <c r="AZ51" s="39" t="str">
        <f t="shared" si="89"/>
        <v/>
      </c>
      <c r="BA51" s="39">
        <f t="shared" si="89"/>
        <v>3.9910457600000004</v>
      </c>
      <c r="BB51" s="39">
        <f t="shared" si="89"/>
        <v>4.4300048100000211</v>
      </c>
      <c r="BC51" s="39">
        <f t="shared" ref="BC51:BD51" si="92">IF(BC23&gt;0,((1+BC23/200)^2-1)*100,"")</f>
        <v>5.3609867024999813</v>
      </c>
      <c r="BD51" s="39">
        <f t="shared" si="92"/>
        <v>5.6712041224999954</v>
      </c>
      <c r="BE51" s="39">
        <f t="shared" si="89"/>
        <v>4.4943950624999784</v>
      </c>
      <c r="BF51" s="39">
        <f t="shared" si="89"/>
        <v>5.2234866224999843</v>
      </c>
      <c r="BG51" s="39">
        <f t="shared" si="89"/>
        <v>5.6783999999999946</v>
      </c>
      <c r="BH51" s="46">
        <f t="shared" si="89"/>
        <v>6.011734440000005</v>
      </c>
    </row>
    <row r="52" spans="1:60" x14ac:dyDescent="0.25">
      <c r="A52" s="31">
        <f t="shared" si="15"/>
        <v>41780</v>
      </c>
      <c r="B52" s="39" t="str">
        <f t="shared" si="77"/>
        <v/>
      </c>
      <c r="C52" s="46" t="str">
        <f t="shared" si="77"/>
        <v/>
      </c>
      <c r="D52" s="40">
        <f t="shared" si="77"/>
        <v>3.4624637225000088</v>
      </c>
      <c r="E52" s="46">
        <f t="shared" si="77"/>
        <v>3.9145778224999983</v>
      </c>
      <c r="F52" s="41">
        <f t="shared" si="77"/>
        <v>4.0420400100000142</v>
      </c>
      <c r="G52" s="41">
        <f t="shared" ref="G52:H52" si="93">IF(G24&gt;0,((1+G24/200)^2-1)*100,"")</f>
        <v>4.1450865225000078</v>
      </c>
      <c r="H52" s="41">
        <f t="shared" si="93"/>
        <v>4.1940770025000074</v>
      </c>
      <c r="I52" s="46">
        <f t="shared" si="77"/>
        <v>4.3309030625000133</v>
      </c>
      <c r="J52" s="40"/>
      <c r="K52" s="40"/>
      <c r="L52" s="78">
        <f t="shared" si="18"/>
        <v>41780</v>
      </c>
      <c r="M52" s="39">
        <f t="shared" ref="M52:BH52" si="94">IF(M24&gt;0,((1+M24/200)^2-1)*100,"")</f>
        <v>4.3247746025000033</v>
      </c>
      <c r="N52" s="39">
        <f t="shared" si="94"/>
        <v>4.6007335025000096</v>
      </c>
      <c r="O52" s="39">
        <f t="shared" si="94"/>
        <v>4.7511310399999784</v>
      </c>
      <c r="P52" s="39">
        <f t="shared" si="94"/>
        <v>4.8934430625000136</v>
      </c>
      <c r="Q52" s="39">
        <f t="shared" si="94"/>
        <v>5.3312216100000143</v>
      </c>
      <c r="R52" s="39" t="str">
        <f t="shared" si="94"/>
        <v/>
      </c>
      <c r="S52" s="39">
        <f t="shared" si="94"/>
        <v>4.9067577600000023</v>
      </c>
      <c r="T52" s="39">
        <f t="shared" si="94"/>
        <v>5.092227102499991</v>
      </c>
      <c r="U52" s="39">
        <f t="shared" si="94"/>
        <v>6.0395360025000011</v>
      </c>
      <c r="V52" s="39">
        <f t="shared" si="94"/>
        <v>6.0714608100000289</v>
      </c>
      <c r="W52" s="39">
        <f t="shared" si="94"/>
        <v>6.56949056249998</v>
      </c>
      <c r="X52" s="39" t="str">
        <f t="shared" si="94"/>
        <v/>
      </c>
      <c r="Y52" s="39">
        <f t="shared" si="94"/>
        <v>5.1763058024999919</v>
      </c>
      <c r="Z52" s="39">
        <f t="shared" si="94"/>
        <v>5.7555140625000112</v>
      </c>
      <c r="AA52" s="39">
        <f t="shared" si="94"/>
        <v>5.965406602500023</v>
      </c>
      <c r="AB52" s="39">
        <f t="shared" si="94"/>
        <v>6.5013680025000076</v>
      </c>
      <c r="AC52" s="39">
        <f t="shared" si="94"/>
        <v>4.3666560000000132</v>
      </c>
      <c r="AD52" s="39" t="str">
        <f t="shared" si="94"/>
        <v/>
      </c>
      <c r="AE52" s="39">
        <f t="shared" si="94"/>
        <v>5.9839365224999996</v>
      </c>
      <c r="AF52" s="39">
        <f t="shared" ref="AF52" si="95">IF(AF24&gt;0,((1+AF24/200)^2-1)*100,"")</f>
        <v>5.8954193025000157</v>
      </c>
      <c r="AG52" s="39" t="str">
        <f t="shared" si="94"/>
        <v/>
      </c>
      <c r="AH52" s="39">
        <f t="shared" si="94"/>
        <v>5.5211745224999831</v>
      </c>
      <c r="AI52" s="39">
        <f t="shared" si="94"/>
        <v>5.7514006024999897</v>
      </c>
      <c r="AJ52" s="39">
        <f t="shared" ref="AJ52" si="96">IF(AJ24&gt;0,((1+AJ24/200)^2-1)*100,"")</f>
        <v>5.7061578225000131</v>
      </c>
      <c r="AK52" s="39">
        <f t="shared" si="94"/>
        <v>5.9232056100000152</v>
      </c>
      <c r="AL52" s="39" t="str">
        <f t="shared" si="94"/>
        <v/>
      </c>
      <c r="AM52" s="39">
        <f t="shared" si="94"/>
        <v>4.7327092099999968</v>
      </c>
      <c r="AN52" s="39">
        <f t="shared" si="94"/>
        <v>5.5694600900000113</v>
      </c>
      <c r="AO52" s="39">
        <f t="shared" si="94"/>
        <v>5.8460304225000037</v>
      </c>
      <c r="AP52" s="39">
        <f t="shared" si="94"/>
        <v>4.6999632900000199</v>
      </c>
      <c r="AQ52" s="39">
        <f t="shared" si="94"/>
        <v>5.2953038225000082</v>
      </c>
      <c r="AR52" s="39">
        <f t="shared" si="94"/>
        <v>5.320958759999983</v>
      </c>
      <c r="AS52" s="39" t="str">
        <f t="shared" si="94"/>
        <v/>
      </c>
      <c r="AT52" s="39">
        <f t="shared" si="94"/>
        <v>4.4197859599999889</v>
      </c>
      <c r="AU52" s="39">
        <f t="shared" si="94"/>
        <v>4.4105894224999886</v>
      </c>
      <c r="AV52" s="39">
        <f t="shared" si="94"/>
        <v>4.7480606225000166</v>
      </c>
      <c r="AW52" s="39">
        <f t="shared" si="94"/>
        <v>5.6989610000000024</v>
      </c>
      <c r="AX52" s="39">
        <f t="shared" si="94"/>
        <v>3.9553572225</v>
      </c>
      <c r="AY52" s="39">
        <f t="shared" si="94"/>
        <v>5.1855360000000239</v>
      </c>
      <c r="AZ52" s="39" t="str">
        <f t="shared" si="94"/>
        <v/>
      </c>
      <c r="BA52" s="39">
        <f t="shared" si="94"/>
        <v>3.9961446224999975</v>
      </c>
      <c r="BB52" s="39">
        <f t="shared" si="94"/>
        <v>4.4218296900000009</v>
      </c>
      <c r="BC52" s="39">
        <f t="shared" ref="BC52:BD52" si="97">IF(BC24&gt;0,((1+BC24/200)^2-1)*100,"")</f>
        <v>5.3425113224999876</v>
      </c>
      <c r="BD52" s="39">
        <f t="shared" si="97"/>
        <v>5.6547573224999814</v>
      </c>
      <c r="BE52" s="39">
        <f t="shared" si="94"/>
        <v>4.49746176000001</v>
      </c>
      <c r="BF52" s="39">
        <f t="shared" si="94"/>
        <v>5.2111775625000023</v>
      </c>
      <c r="BG52" s="39">
        <f t="shared" si="94"/>
        <v>5.6609247224999715</v>
      </c>
      <c r="BH52" s="46">
        <f t="shared" si="94"/>
        <v>5.9962907024999845</v>
      </c>
    </row>
    <row r="53" spans="1:60" x14ac:dyDescent="0.25">
      <c r="A53" s="31">
        <f t="shared" si="15"/>
        <v>41781</v>
      </c>
      <c r="B53" s="39" t="str">
        <f t="shared" si="77"/>
        <v/>
      </c>
      <c r="C53" s="46" t="str">
        <f t="shared" si="77"/>
        <v/>
      </c>
      <c r="D53" s="40">
        <f t="shared" si="77"/>
        <v>3.4472068100000142</v>
      </c>
      <c r="E53" s="46">
        <f t="shared" si="77"/>
        <v>3.9451616225000263</v>
      </c>
      <c r="F53" s="41">
        <f t="shared" si="77"/>
        <v>4.0746828900000143</v>
      </c>
      <c r="G53" s="41">
        <f t="shared" ref="G53:H53" si="98">IF(G25&gt;0,((1+G25/200)^2-1)*100,"")</f>
        <v>4.1930562500000157</v>
      </c>
      <c r="H53" s="41">
        <f t="shared" si="98"/>
        <v>4.2451210024999853</v>
      </c>
      <c r="I53" s="46">
        <f t="shared" si="77"/>
        <v>4.3850456099999935</v>
      </c>
      <c r="J53" s="40"/>
      <c r="K53" s="40"/>
      <c r="L53" s="78">
        <f t="shared" si="18"/>
        <v>41781</v>
      </c>
      <c r="M53" s="39">
        <f t="shared" ref="M53:BH53" si="99">IF(M25&gt;0,((1+M25/200)^2-1)*100,"")</f>
        <v>4.3421390399999815</v>
      </c>
      <c r="N53" s="39">
        <f t="shared" si="99"/>
        <v>4.6303952100000156</v>
      </c>
      <c r="O53" s="39">
        <f t="shared" si="99"/>
        <v>4.7777432099999739</v>
      </c>
      <c r="P53" s="39">
        <f t="shared" si="99"/>
        <v>4.9180247025000012</v>
      </c>
      <c r="Q53" s="39">
        <f t="shared" si="99"/>
        <v>5.3671455225000164</v>
      </c>
      <c r="R53" s="39" t="str">
        <f t="shared" si="99"/>
        <v/>
      </c>
      <c r="S53" s="39">
        <f t="shared" si="99"/>
        <v>4.9251948899999842</v>
      </c>
      <c r="T53" s="39">
        <f t="shared" si="99"/>
        <v>5.1158067600000079</v>
      </c>
      <c r="U53" s="39">
        <f t="shared" si="99"/>
        <v>6.0745505624999918</v>
      </c>
      <c r="V53" s="39">
        <f t="shared" si="99"/>
        <v>6.1095709024999945</v>
      </c>
      <c r="W53" s="39">
        <f t="shared" si="99"/>
        <v>6.6252434024999918</v>
      </c>
      <c r="X53" s="39" t="str">
        <f t="shared" si="99"/>
        <v/>
      </c>
      <c r="Y53" s="39">
        <f t="shared" si="99"/>
        <v>5.1978435599999928</v>
      </c>
      <c r="Z53" s="39">
        <f t="shared" si="99"/>
        <v>5.7884246224999991</v>
      </c>
      <c r="AA53" s="39">
        <f t="shared" si="99"/>
        <v>6.0024680624999771</v>
      </c>
      <c r="AB53" s="39">
        <f t="shared" si="99"/>
        <v>6.5529740025000116</v>
      </c>
      <c r="AC53" s="39">
        <f t="shared" si="99"/>
        <v>4.3595049225000126</v>
      </c>
      <c r="AD53" s="39" t="str">
        <f t="shared" si="99"/>
        <v/>
      </c>
      <c r="AE53" s="39">
        <f t="shared" si="99"/>
        <v>6.0220308900000186</v>
      </c>
      <c r="AF53" s="39">
        <f t="shared" ref="AF53" si="100">IF(AF25&gt;0,((1+AF25/200)^2-1)*100,"")</f>
        <v>5.9407025624999887</v>
      </c>
      <c r="AG53" s="39" t="str">
        <f t="shared" si="99"/>
        <v/>
      </c>
      <c r="AH53" s="39">
        <f t="shared" si="99"/>
        <v>5.5427475599999942</v>
      </c>
      <c r="AI53" s="39">
        <f t="shared" si="99"/>
        <v>5.7791680099999798</v>
      </c>
      <c r="AJ53" s="39">
        <f t="shared" ref="AJ53" si="101">IF(AJ25&gt;0,((1+AJ25/200)^2-1)*100,"")</f>
        <v>5.7400890000000038</v>
      </c>
      <c r="AK53" s="39">
        <f t="shared" si="99"/>
        <v>5.9602596899999805</v>
      </c>
      <c r="AL53" s="39" t="str">
        <f t="shared" si="99"/>
        <v/>
      </c>
      <c r="AM53" s="39">
        <f t="shared" si="99"/>
        <v>4.7408964900000017</v>
      </c>
      <c r="AN53" s="39">
        <f t="shared" si="99"/>
        <v>5.5941208099999917</v>
      </c>
      <c r="AO53" s="39">
        <f t="shared" si="99"/>
        <v>5.8768971224999911</v>
      </c>
      <c r="AP53" s="39">
        <f t="shared" si="99"/>
        <v>4.7214522225000222</v>
      </c>
      <c r="AQ53" s="39">
        <f t="shared" si="99"/>
        <v>5.3291690000000003</v>
      </c>
      <c r="AR53" s="39">
        <f t="shared" si="99"/>
        <v>5.3589338025000099</v>
      </c>
      <c r="AS53" s="39" t="str">
        <f t="shared" si="99"/>
        <v/>
      </c>
      <c r="AT53" s="39">
        <f t="shared" si="99"/>
        <v>4.4330705624999966</v>
      </c>
      <c r="AU53" s="39">
        <f t="shared" si="99"/>
        <v>4.4238734399999702</v>
      </c>
      <c r="AV53" s="39">
        <f t="shared" si="99"/>
        <v>4.7675073600000006</v>
      </c>
      <c r="AW53" s="39">
        <f t="shared" si="99"/>
        <v>5.7287780025000234</v>
      </c>
      <c r="AX53" s="39">
        <f t="shared" si="99"/>
        <v>3.9472007024999867</v>
      </c>
      <c r="AY53" s="39">
        <f t="shared" si="99"/>
        <v>5.2091261224999963</v>
      </c>
      <c r="AZ53" s="39" t="str">
        <f t="shared" si="99"/>
        <v/>
      </c>
      <c r="BA53" s="39">
        <f t="shared" si="99"/>
        <v>4.004303062499992</v>
      </c>
      <c r="BB53" s="39">
        <f t="shared" si="99"/>
        <v>4.4412461225000088</v>
      </c>
      <c r="BC53" s="39">
        <f t="shared" ref="BC53:BD53" si="102">IF(BC25&gt;0,((1+BC25/200)^2-1)*100,"")</f>
        <v>5.3794637024999981</v>
      </c>
      <c r="BD53" s="39">
        <f t="shared" si="102"/>
        <v>5.7020453225000267</v>
      </c>
      <c r="BE53" s="39">
        <f t="shared" si="99"/>
        <v>4.4943950624999784</v>
      </c>
      <c r="BF53" s="39">
        <f t="shared" si="99"/>
        <v>5.2327188900000099</v>
      </c>
      <c r="BG53" s="39">
        <f t="shared" si="99"/>
        <v>5.6969048099999808</v>
      </c>
      <c r="BH53" s="46">
        <f t="shared" si="99"/>
        <v>6.0426252900000144</v>
      </c>
    </row>
    <row r="54" spans="1:60" x14ac:dyDescent="0.25">
      <c r="A54" s="31">
        <f t="shared" si="15"/>
        <v>41782</v>
      </c>
      <c r="B54" s="39" t="str">
        <f t="shared" si="77"/>
        <v/>
      </c>
      <c r="C54" s="46" t="str">
        <f t="shared" si="77"/>
        <v/>
      </c>
      <c r="D54" s="40">
        <f t="shared" si="77"/>
        <v>3.4441555624999953</v>
      </c>
      <c r="E54" s="46">
        <f t="shared" si="77"/>
        <v>3.9614748224999774</v>
      </c>
      <c r="F54" s="41">
        <f t="shared" si="77"/>
        <v>4.0899860025000123</v>
      </c>
      <c r="G54" s="41">
        <f t="shared" ref="G54:H54" si="103">IF(G26&gt;0,((1+G26/200)^2-1)*100,"")</f>
        <v>4.2134722500000166</v>
      </c>
      <c r="H54" s="41">
        <f t="shared" si="103"/>
        <v>4.2686054400000062</v>
      </c>
      <c r="I54" s="46">
        <f t="shared" si="77"/>
        <v>4.4044586224999849</v>
      </c>
      <c r="J54" s="40"/>
      <c r="K54" s="40"/>
      <c r="L54" s="78">
        <f t="shared" si="18"/>
        <v>41782</v>
      </c>
      <c r="M54" s="39">
        <f t="shared" ref="M54:BH54" si="104">IF(M26&gt;0,((1+M26/200)^2-1)*100,"")</f>
        <v>4.3309030625000133</v>
      </c>
      <c r="N54" s="39">
        <f t="shared" si="104"/>
        <v>4.6191437224999854</v>
      </c>
      <c r="O54" s="39">
        <f t="shared" si="104"/>
        <v>4.7634131599999741</v>
      </c>
      <c r="P54" s="39">
        <f t="shared" si="104"/>
        <v>4.9098305024999789</v>
      </c>
      <c r="Q54" s="39">
        <f t="shared" si="104"/>
        <v>5.3620131599999787</v>
      </c>
      <c r="R54" s="39" t="str">
        <f t="shared" si="104"/>
        <v/>
      </c>
      <c r="S54" s="39">
        <f t="shared" si="104"/>
        <v>4.9129032900000036</v>
      </c>
      <c r="T54" s="39">
        <f t="shared" si="104"/>
        <v>5.1055544100000017</v>
      </c>
      <c r="U54" s="39">
        <f t="shared" si="104"/>
        <v>6.0704309025000125</v>
      </c>
      <c r="V54" s="39">
        <f t="shared" si="104"/>
        <v>6.1054505625000255</v>
      </c>
      <c r="W54" s="39">
        <f t="shared" si="104"/>
        <v>6.6242108099999752</v>
      </c>
      <c r="X54" s="39" t="str">
        <f t="shared" si="104"/>
        <v/>
      </c>
      <c r="Y54" s="39">
        <f t="shared" si="104"/>
        <v>5.1855360000000239</v>
      </c>
      <c r="Z54" s="39">
        <f t="shared" si="104"/>
        <v>5.7832820100000015</v>
      </c>
      <c r="AA54" s="39">
        <f t="shared" si="104"/>
        <v>5.9973202499999934</v>
      </c>
      <c r="AB54" s="39">
        <f t="shared" si="104"/>
        <v>6.556070759999999</v>
      </c>
      <c r="AC54" s="39">
        <f t="shared" si="104"/>
        <v>4.3441820099999973</v>
      </c>
      <c r="AD54" s="39" t="str">
        <f t="shared" si="104"/>
        <v/>
      </c>
      <c r="AE54" s="39">
        <f t="shared" si="104"/>
        <v>6.0220308900000186</v>
      </c>
      <c r="AF54" s="39">
        <f t="shared" ref="AF54" si="105">IF(AF26&gt;0,((1+AF26/200)^2-1)*100,"")</f>
        <v>5.9407025624999887</v>
      </c>
      <c r="AG54" s="39" t="str">
        <f t="shared" si="104"/>
        <v/>
      </c>
      <c r="AH54" s="39">
        <f t="shared" si="104"/>
        <v>5.5314471224999995</v>
      </c>
      <c r="AI54" s="39">
        <f t="shared" si="104"/>
        <v>5.7740256225000008</v>
      </c>
      <c r="AJ54" s="39">
        <f t="shared" ref="AJ54" si="106">IF(AJ26&gt;0,((1+AJ26/200)^2-1)*100,"")</f>
        <v>5.7349475625000146</v>
      </c>
      <c r="AK54" s="39">
        <f t="shared" si="104"/>
        <v>5.9602596899999805</v>
      </c>
      <c r="AL54" s="39" t="str">
        <f t="shared" si="104"/>
        <v/>
      </c>
      <c r="AM54" s="39">
        <f t="shared" si="104"/>
        <v>4.733732602500007</v>
      </c>
      <c r="AN54" s="39">
        <f t="shared" si="104"/>
        <v>5.5848727024999878</v>
      </c>
      <c r="AO54" s="39">
        <f t="shared" si="104"/>
        <v>5.87381025</v>
      </c>
      <c r="AP54" s="39">
        <f t="shared" si="104"/>
        <v>4.7101958399999866</v>
      </c>
      <c r="AQ54" s="39">
        <f t="shared" si="104"/>
        <v>5.3230112900000126</v>
      </c>
      <c r="AR54" s="39">
        <f t="shared" si="104"/>
        <v>5.3548280624999833</v>
      </c>
      <c r="AS54" s="39" t="str">
        <f t="shared" si="104"/>
        <v/>
      </c>
      <c r="AT54" s="39">
        <f t="shared" si="104"/>
        <v>4.4289829025000227</v>
      </c>
      <c r="AU54" s="39">
        <f t="shared" si="104"/>
        <v>4.4197859599999889</v>
      </c>
      <c r="AV54" s="39">
        <f t="shared" si="104"/>
        <v>4.7552250000000074</v>
      </c>
      <c r="AW54" s="39">
        <f t="shared" si="104"/>
        <v>5.7071859600000163</v>
      </c>
      <c r="AX54" s="39">
        <f t="shared" si="104"/>
        <v>3.9288497025000035</v>
      </c>
      <c r="AY54" s="39">
        <f t="shared" si="104"/>
        <v>5.1978435599999928</v>
      </c>
      <c r="AZ54" s="39" t="str">
        <f t="shared" si="104"/>
        <v/>
      </c>
      <c r="BA54" s="39">
        <f t="shared" si="104"/>
        <v>3.9767696099999972</v>
      </c>
      <c r="BB54" s="39">
        <f t="shared" si="104"/>
        <v>4.4279610000000025</v>
      </c>
      <c r="BC54" s="39">
        <f t="shared" ref="BC54:BD54" si="107">IF(BC26&gt;0,((1+BC26/200)^2-1)*100,"")</f>
        <v>5.373304522500022</v>
      </c>
      <c r="BD54" s="39">
        <f t="shared" si="107"/>
        <v>5.7041015624999858</v>
      </c>
      <c r="BE54" s="39">
        <f t="shared" si="104"/>
        <v>4.4821287225000006</v>
      </c>
      <c r="BF54" s="39">
        <f t="shared" si="104"/>
        <v>5.2204092900000054</v>
      </c>
      <c r="BG54" s="39">
        <f t="shared" si="104"/>
        <v>5.6917644225000119</v>
      </c>
      <c r="BH54" s="46">
        <f t="shared" si="104"/>
        <v>6.0415955225000095</v>
      </c>
    </row>
    <row r="55" spans="1:60" x14ac:dyDescent="0.25">
      <c r="A55" s="31">
        <f t="shared" si="15"/>
        <v>41785</v>
      </c>
      <c r="B55" s="39" t="str">
        <f t="shared" si="77"/>
        <v/>
      </c>
      <c r="C55" s="46" t="str">
        <f t="shared" si="77"/>
        <v/>
      </c>
      <c r="D55" s="40">
        <f t="shared" si="77"/>
        <v>3.4441555624999953</v>
      </c>
      <c r="E55" s="46">
        <f t="shared" si="77"/>
        <v>3.9339470399999854</v>
      </c>
      <c r="F55" s="41">
        <f t="shared" si="77"/>
        <v>4.0614211025000069</v>
      </c>
      <c r="G55" s="41">
        <f t="shared" ref="G55:H55" si="108">IF(G27&gt;0,((1+G27/200)^2-1)*100,"")</f>
        <v>4.1726422500000027</v>
      </c>
      <c r="H55" s="41">
        <f t="shared" si="108"/>
        <v>4.2410370225000049</v>
      </c>
      <c r="I55" s="46">
        <f t="shared" si="77"/>
        <v>4.3686992099999822</v>
      </c>
      <c r="J55" s="40"/>
      <c r="K55" s="40"/>
      <c r="L55" s="78">
        <f t="shared" si="18"/>
        <v>41785</v>
      </c>
      <c r="M55" s="39">
        <f>IF(M27&gt;0,((1+M27/200)^2-1)*100,"")</f>
        <v>4.3094542399999991</v>
      </c>
      <c r="N55" s="39">
        <f t="shared" ref="N55:BH55" si="109">IF(N27&gt;0,((1+N27/200)^2-1)*100,"")</f>
        <v>4.6283494400000125</v>
      </c>
      <c r="O55" s="39">
        <f t="shared" si="109"/>
        <v>4.8883222499999768</v>
      </c>
      <c r="P55" s="39">
        <f t="shared" si="109"/>
        <v>4.8842256899999992</v>
      </c>
      <c r="Q55" s="39">
        <f t="shared" si="109"/>
        <v>5.3322479225000219</v>
      </c>
      <c r="R55" s="39" t="str">
        <f t="shared" si="109"/>
        <v/>
      </c>
      <c r="S55" s="39">
        <f t="shared" si="109"/>
        <v>4.8883222499999768</v>
      </c>
      <c r="T55" s="39">
        <f t="shared" si="109"/>
        <v>5.0799257225000005</v>
      </c>
      <c r="U55" s="39">
        <f t="shared" si="109"/>
        <v>6.0385062499999975</v>
      </c>
      <c r="V55" s="39">
        <f t="shared" si="109"/>
        <v>6.0745505624999918</v>
      </c>
      <c r="W55" s="39">
        <f t="shared" si="109"/>
        <v>6.5818788225000313</v>
      </c>
      <c r="X55" s="39" t="str">
        <f t="shared" si="109"/>
        <v/>
      </c>
      <c r="Y55" s="39">
        <f t="shared" si="109"/>
        <v>5.1598975624999932</v>
      </c>
      <c r="Z55" s="39">
        <f t="shared" si="109"/>
        <v>5.7555140625000112</v>
      </c>
      <c r="AA55" s="39">
        <f t="shared" si="109"/>
        <v>5.9664360000000194</v>
      </c>
      <c r="AB55" s="39">
        <f t="shared" si="109"/>
        <v>6.5230410000000072</v>
      </c>
      <c r="AC55" s="39">
        <f t="shared" si="109"/>
        <v>4.3431605224999892</v>
      </c>
      <c r="AD55" s="39" t="str">
        <f t="shared" si="109"/>
        <v/>
      </c>
      <c r="AE55" s="39">
        <f t="shared" si="109"/>
        <v>5.9890840099999787</v>
      </c>
      <c r="AF55" s="39">
        <f t="shared" ref="AF55" si="110">IF(AF27&gt;0,((1+AF27/200)^2-1)*100,"")</f>
        <v>5.9057101024999836</v>
      </c>
      <c r="AG55" s="39" t="str">
        <f t="shared" si="109"/>
        <v/>
      </c>
      <c r="AH55" s="39">
        <f t="shared" si="109"/>
        <v>5.5047394025000029</v>
      </c>
      <c r="AI55" s="39">
        <f t="shared" si="109"/>
        <v>5.7483155600000169</v>
      </c>
      <c r="AJ55" s="39">
        <f t="shared" ref="AJ55" si="111">IF(AJ27&gt;0,((1+AJ27/200)^2-1)*100,"")</f>
        <v>5.7071859600000163</v>
      </c>
      <c r="AK55" s="39">
        <f t="shared" si="109"/>
        <v>5.9304100625000133</v>
      </c>
      <c r="AL55" s="39" t="str">
        <f t="shared" si="109"/>
        <v/>
      </c>
      <c r="AM55" s="39">
        <f t="shared" si="109"/>
        <v>4.7163356099999776</v>
      </c>
      <c r="AN55" s="39">
        <f t="shared" si="109"/>
        <v>5.5591856399999973</v>
      </c>
      <c r="AO55" s="39">
        <f t="shared" si="109"/>
        <v>5.8450016100000113</v>
      </c>
      <c r="AP55" s="39">
        <f t="shared" si="109"/>
        <v>4.6846154025000031</v>
      </c>
      <c r="AQ55" s="39">
        <f t="shared" si="109"/>
        <v>5.2840166400000221</v>
      </c>
      <c r="AR55" s="39">
        <f t="shared" si="109"/>
        <v>5.3168537600000176</v>
      </c>
      <c r="AS55" s="39" t="str">
        <f t="shared" si="109"/>
        <v/>
      </c>
      <c r="AT55" s="39">
        <f t="shared" si="109"/>
        <v>4.4126330624999932</v>
      </c>
      <c r="AU55" s="39">
        <f t="shared" si="109"/>
        <v>4.4044586224999849</v>
      </c>
      <c r="AV55" s="39">
        <f t="shared" si="109"/>
        <v>4.7296390624999907</v>
      </c>
      <c r="AW55" s="39">
        <f t="shared" si="109"/>
        <v>5.6783999999999946</v>
      </c>
      <c r="AX55" s="39">
        <f t="shared" si="109"/>
        <v>3.925791359999975</v>
      </c>
      <c r="AY55" s="39">
        <f t="shared" si="109"/>
        <v>5.1732291599999813</v>
      </c>
      <c r="AZ55" s="39" t="str">
        <f t="shared" si="109"/>
        <v/>
      </c>
      <c r="BA55" s="39">
        <f t="shared" si="109"/>
        <v>3.9635140624999954</v>
      </c>
      <c r="BB55" s="39">
        <f t="shared" si="109"/>
        <v>4.4034368399999746</v>
      </c>
      <c r="BC55" s="39">
        <f t="shared" ref="BC55:BD55" si="112">IF(BC27&gt;0,((1+BC27/200)^2-1)*100,"")</f>
        <v>5.3445640625000124</v>
      </c>
      <c r="BD55" s="39">
        <f t="shared" si="112"/>
        <v>5.6712041224999954</v>
      </c>
      <c r="BE55" s="39">
        <f t="shared" si="109"/>
        <v>4.4698631025000157</v>
      </c>
      <c r="BF55" s="39">
        <f t="shared" si="109"/>
        <v>5.196817902499995</v>
      </c>
      <c r="BG55" s="39">
        <f t="shared" si="109"/>
        <v>5.6609247224999715</v>
      </c>
      <c r="BH55" s="46">
        <f t="shared" si="109"/>
        <v>6.0076160000000156</v>
      </c>
    </row>
    <row r="56" spans="1:60" x14ac:dyDescent="0.25">
      <c r="A56" s="31">
        <f t="shared" si="15"/>
        <v>41786</v>
      </c>
      <c r="B56" s="39" t="str">
        <f t="shared" si="77"/>
        <v/>
      </c>
      <c r="C56" s="46" t="str">
        <f t="shared" si="77"/>
        <v/>
      </c>
      <c r="D56" s="40">
        <f t="shared" si="77"/>
        <v>3.4339850625000112</v>
      </c>
      <c r="E56" s="46">
        <f t="shared" si="77"/>
        <v>3.9227330624999945</v>
      </c>
      <c r="F56" s="41">
        <f t="shared" si="77"/>
        <v>4.0502002499999801</v>
      </c>
      <c r="G56" s="41">
        <f t="shared" ref="G56:H56" si="113">IF(G28&gt;0,((1+G28/200)^2-1)*100,"")</f>
        <v>4.1542713599999725</v>
      </c>
      <c r="H56" s="41">
        <f t="shared" si="113"/>
        <v>4.2287855625000148</v>
      </c>
      <c r="I56" s="46">
        <f t="shared" si="77"/>
        <v>4.3595049225000126</v>
      </c>
      <c r="J56" s="40"/>
      <c r="K56" s="40"/>
      <c r="L56" s="78">
        <f t="shared" si="18"/>
        <v>41786</v>
      </c>
      <c r="M56" s="39">
        <f>IF(M28&gt;0,((1+M28/200)^2-1)*100,"")</f>
        <v>4.2982200225000211</v>
      </c>
      <c r="N56" s="39">
        <f t="shared" ref="N56:BH56" si="114">IF(N28&gt;0,((1+N28/200)^2-1)*100,"")</f>
        <v>4.6150524224999989</v>
      </c>
      <c r="O56" s="39">
        <f t="shared" si="114"/>
        <v>4.8657921600000043</v>
      </c>
      <c r="P56" s="39">
        <f t="shared" si="114"/>
        <v>4.8606720224999789</v>
      </c>
      <c r="Q56" s="39">
        <f t="shared" si="114"/>
        <v>5.3055654224999804</v>
      </c>
      <c r="R56" s="39" t="str">
        <f t="shared" si="114"/>
        <v/>
      </c>
      <c r="S56" s="39">
        <f t="shared" si="114"/>
        <v>4.8739846400000175</v>
      </c>
      <c r="T56" s="39">
        <f t="shared" si="114"/>
        <v>5.0614750025000266</v>
      </c>
      <c r="U56" s="39">
        <f t="shared" si="114"/>
        <v>6.0127640624999978</v>
      </c>
      <c r="V56" s="39">
        <f t="shared" si="114"/>
        <v>6.0488040000000076</v>
      </c>
      <c r="W56" s="39">
        <f t="shared" si="114"/>
        <v>6.5540062499999774</v>
      </c>
      <c r="X56" s="39" t="str">
        <f t="shared" si="114"/>
        <v/>
      </c>
      <c r="Y56" s="39">
        <f t="shared" si="114"/>
        <v>5.1434906025000116</v>
      </c>
      <c r="Z56" s="39">
        <f t="shared" si="114"/>
        <v>5.7298062500000135</v>
      </c>
      <c r="AA56" s="39">
        <f t="shared" si="114"/>
        <v>5.9407025624999887</v>
      </c>
      <c r="AB56" s="39">
        <f t="shared" si="114"/>
        <v>6.5013680025000076</v>
      </c>
      <c r="AC56" s="39">
        <f t="shared" si="114"/>
        <v>4.3482680099999893</v>
      </c>
      <c r="AD56" s="39" t="str">
        <f t="shared" si="114"/>
        <v/>
      </c>
      <c r="AE56" s="39">
        <f t="shared" si="114"/>
        <v>5.9612890624999748</v>
      </c>
      <c r="AF56" s="39">
        <f t="shared" ref="AF56" si="115">IF(AF28&gt;0,((1+AF28/200)^2-1)*100,"")</f>
        <v>5.878955062500002</v>
      </c>
      <c r="AG56" s="39" t="str">
        <f t="shared" si="114"/>
        <v/>
      </c>
      <c r="AH56" s="39">
        <f t="shared" si="114"/>
        <v>5.4862514224999881</v>
      </c>
      <c r="AI56" s="39">
        <f t="shared" si="114"/>
        <v>5.722608622500025</v>
      </c>
      <c r="AJ56" s="39">
        <f t="shared" ref="AJ56" si="116">IF(AJ28&gt;0,((1+AJ28/200)^2-1)*100,"")</f>
        <v>5.6804560100000234</v>
      </c>
      <c r="AK56" s="39">
        <f t="shared" si="114"/>
        <v>5.9046809999999894</v>
      </c>
      <c r="AL56" s="39" t="str">
        <f t="shared" si="114"/>
        <v/>
      </c>
      <c r="AM56" s="39">
        <f t="shared" si="114"/>
        <v>4.7050795025000092</v>
      </c>
      <c r="AN56" s="39">
        <f t="shared" si="114"/>
        <v>5.5365836099999788</v>
      </c>
      <c r="AO56" s="39">
        <f t="shared" si="114"/>
        <v>5.8192829225000242</v>
      </c>
      <c r="AP56" s="39">
        <f t="shared" si="114"/>
        <v>4.6651763600000118</v>
      </c>
      <c r="AQ56" s="39">
        <f t="shared" si="114"/>
        <v>5.2583662024999978</v>
      </c>
      <c r="AR56" s="39">
        <f t="shared" si="114"/>
        <v>5.2901732100000265</v>
      </c>
      <c r="AS56" s="39" t="str">
        <f t="shared" si="114"/>
        <v/>
      </c>
      <c r="AT56" s="39">
        <f t="shared" si="114"/>
        <v>4.3840239224999911</v>
      </c>
      <c r="AU56" s="39">
        <f t="shared" si="114"/>
        <v>4.3748289600000101</v>
      </c>
      <c r="AV56" s="39">
        <f t="shared" si="114"/>
        <v>4.7050795025000092</v>
      </c>
      <c r="AW56" s="39">
        <f t="shared" si="114"/>
        <v>5.6527015625000177</v>
      </c>
      <c r="AX56" s="39">
        <f t="shared" si="114"/>
        <v>3.925791359999975</v>
      </c>
      <c r="AY56" s="39">
        <f t="shared" si="114"/>
        <v>5.1516939225000113</v>
      </c>
      <c r="AZ56" s="39" t="str">
        <f t="shared" si="114"/>
        <v/>
      </c>
      <c r="BA56" s="39">
        <f t="shared" si="114"/>
        <v>3.9767696099999972</v>
      </c>
      <c r="BB56" s="39">
        <f t="shared" si="114"/>
        <v>4.3830022399999891</v>
      </c>
      <c r="BC56" s="39">
        <f t="shared" ref="BC56:BD56" si="117">IF(BC28&gt;0,((1+BC28/200)^2-1)*100,"")</f>
        <v>5.31993250249998</v>
      </c>
      <c r="BD56" s="39">
        <f t="shared" si="117"/>
        <v>5.6475622499999822</v>
      </c>
      <c r="BE56" s="39">
        <f t="shared" si="114"/>
        <v>4.4667968099999955</v>
      </c>
      <c r="BF56" s="39">
        <f t="shared" si="114"/>
        <v>5.1763058024999919</v>
      </c>
      <c r="BG56" s="39">
        <f t="shared" si="114"/>
        <v>5.6352284099999927</v>
      </c>
      <c r="BH56" s="46">
        <f t="shared" si="114"/>
        <v>5.9582009600000152</v>
      </c>
    </row>
    <row r="57" spans="1:60" x14ac:dyDescent="0.25">
      <c r="A57" s="31">
        <f t="shared" si="15"/>
        <v>41787</v>
      </c>
      <c r="B57" s="39" t="str">
        <f t="shared" si="77"/>
        <v/>
      </c>
      <c r="C57" s="46" t="str">
        <f t="shared" si="77"/>
        <v/>
      </c>
      <c r="D57" s="40">
        <f t="shared" si="77"/>
        <v>3.4350020900000278</v>
      </c>
      <c r="E57" s="46">
        <f t="shared" si="77"/>
        <v>3.9145778224999983</v>
      </c>
      <c r="F57" s="41">
        <f t="shared" si="77"/>
        <v>4.0389800025000033</v>
      </c>
      <c r="G57" s="41">
        <f t="shared" ref="G57:H57" si="118">IF(G29&gt;0,((1+G29/200)^2-1)*100,"")</f>
        <v>4.1399840099999752</v>
      </c>
      <c r="H57" s="41">
        <f t="shared" si="118"/>
        <v>4.2155139600000169</v>
      </c>
      <c r="I57" s="46">
        <f t="shared" si="77"/>
        <v>4.3492895224999994</v>
      </c>
      <c r="J57" s="40"/>
      <c r="K57" s="40"/>
      <c r="L57" s="78">
        <f t="shared" si="18"/>
        <v>41787</v>
      </c>
      <c r="M57" s="39">
        <f>IF(M29&gt;0,((1+M29/200)^2-1)*100,"")</f>
        <v>4.2961775024999982</v>
      </c>
      <c r="N57" s="39">
        <f t="shared" ref="N57:BH57" si="119">IF(N29&gt;0,((1+N29/200)^2-1)*100,"")</f>
        <v>4.5608502500000148</v>
      </c>
      <c r="O57" s="39">
        <f t="shared" si="119"/>
        <v>4.6119839999999801</v>
      </c>
      <c r="P57" s="39">
        <f t="shared" si="119"/>
        <v>4.8524800625000086</v>
      </c>
      <c r="Q57" s="39">
        <f t="shared" si="119"/>
        <v>5.2942776899999933</v>
      </c>
      <c r="R57" s="39" t="str">
        <f t="shared" si="119"/>
        <v/>
      </c>
      <c r="S57" s="39">
        <f t="shared" si="119"/>
        <v>4.8678402499999773</v>
      </c>
      <c r="T57" s="39">
        <f t="shared" si="119"/>
        <v>5.0481504899999807</v>
      </c>
      <c r="U57" s="39">
        <f t="shared" si="119"/>
        <v>6.0024680624999771</v>
      </c>
      <c r="V57" s="39">
        <f t="shared" si="119"/>
        <v>6.0364467600000138</v>
      </c>
      <c r="W57" s="39">
        <f t="shared" si="119"/>
        <v>6.5612321224999715</v>
      </c>
      <c r="X57" s="39" t="str">
        <f t="shared" si="119"/>
        <v/>
      </c>
      <c r="Y57" s="39">
        <f t="shared" si="119"/>
        <v>5.1332369024999824</v>
      </c>
      <c r="Z57" s="39">
        <f t="shared" si="119"/>
        <v>5.7184958024999899</v>
      </c>
      <c r="AA57" s="39">
        <f t="shared" si="119"/>
        <v>5.9283516225000055</v>
      </c>
      <c r="AB57" s="39">
        <f t="shared" si="119"/>
        <v>6.4889844225000104</v>
      </c>
      <c r="AC57" s="39">
        <f t="shared" si="119"/>
        <v>4.3870890000000218</v>
      </c>
      <c r="AD57" s="39" t="str">
        <f t="shared" si="119"/>
        <v/>
      </c>
      <c r="AE57" s="39">
        <f t="shared" si="119"/>
        <v>5.9499662399999931</v>
      </c>
      <c r="AF57" s="39">
        <f t="shared" ref="AF57" si="120">IF(AF29&gt;0,((1+AF29/200)^2-1)*100,"")</f>
        <v>5.8676366400000068</v>
      </c>
      <c r="AG57" s="39" t="str">
        <f t="shared" si="119"/>
        <v/>
      </c>
      <c r="AH57" s="39">
        <f t="shared" si="119"/>
        <v>5.4759810224999983</v>
      </c>
      <c r="AI57" s="39">
        <f t="shared" si="119"/>
        <v>5.710270402499984</v>
      </c>
      <c r="AJ57" s="39">
        <f t="shared" ref="AJ57" si="121">IF(AJ29&gt;0,((1+AJ29/200)^2-1)*100,"")</f>
        <v>5.6691482024999962</v>
      </c>
      <c r="AK57" s="39">
        <f t="shared" si="119"/>
        <v>5.890274090000025</v>
      </c>
      <c r="AL57" s="39" t="str">
        <f t="shared" si="119"/>
        <v/>
      </c>
      <c r="AM57" s="39">
        <f t="shared" si="119"/>
        <v>4.7132657025000135</v>
      </c>
      <c r="AN57" s="39">
        <f t="shared" si="119"/>
        <v>5.5252835025000113</v>
      </c>
      <c r="AO57" s="39">
        <f t="shared" si="119"/>
        <v>5.8069390624999828</v>
      </c>
      <c r="AP57" s="39">
        <f t="shared" si="119"/>
        <v>4.6559690225000061</v>
      </c>
      <c r="AQ57" s="39">
        <f t="shared" si="119"/>
        <v>5.248106902500016</v>
      </c>
      <c r="AR57" s="39">
        <f t="shared" si="119"/>
        <v>5.2758081600000173</v>
      </c>
      <c r="AS57" s="39" t="str">
        <f t="shared" si="119"/>
        <v/>
      </c>
      <c r="AT57" s="39">
        <f t="shared" si="119"/>
        <v>4.3666560000000132</v>
      </c>
      <c r="AU57" s="39">
        <f t="shared" si="119"/>
        <v>4.3574618025000067</v>
      </c>
      <c r="AV57" s="39">
        <f t="shared" si="119"/>
        <v>4.6375555625000064</v>
      </c>
      <c r="AW57" s="39">
        <f t="shared" si="119"/>
        <v>5.64139523999998</v>
      </c>
      <c r="AX57" s="39">
        <f t="shared" si="119"/>
        <v>3.9410835224999996</v>
      </c>
      <c r="AY57" s="39">
        <f t="shared" si="119"/>
        <v>5.1414398224999935</v>
      </c>
      <c r="AZ57" s="39" t="str">
        <f t="shared" si="119"/>
        <v/>
      </c>
      <c r="BA57" s="39">
        <f t="shared" si="119"/>
        <v>3.925791359999975</v>
      </c>
      <c r="BB57" s="39">
        <f t="shared" si="119"/>
        <v>4.3799372225000077</v>
      </c>
      <c r="BC57" s="39">
        <f t="shared" ref="BC57:BD57" si="122">IF(BC29&gt;0,((1+BC29/200)^2-1)*100,"")</f>
        <v>5.3065916099999777</v>
      </c>
      <c r="BD57" s="39">
        <f t="shared" si="122"/>
        <v>5.6352284099999927</v>
      </c>
      <c r="BE57" s="39">
        <f t="shared" si="119"/>
        <v>4.4596423024999776</v>
      </c>
      <c r="BF57" s="39">
        <f t="shared" si="119"/>
        <v>5.1670760099999935</v>
      </c>
      <c r="BG57" s="39">
        <f t="shared" si="119"/>
        <v>5.6239230225000103</v>
      </c>
      <c r="BH57" s="46">
        <f t="shared" si="119"/>
        <v>5.9437904100000161</v>
      </c>
    </row>
    <row r="58" spans="1:60" x14ac:dyDescent="0.25">
      <c r="A58" s="31">
        <f t="shared" si="15"/>
        <v>41788</v>
      </c>
      <c r="B58" s="39" t="str">
        <f t="shared" si="77"/>
        <v/>
      </c>
      <c r="C58" s="46" t="str">
        <f t="shared" si="77"/>
        <v/>
      </c>
      <c r="D58" s="40">
        <f t="shared" si="77"/>
        <v>3.4268660100000181</v>
      </c>
      <c r="E58" s="46">
        <f t="shared" si="77"/>
        <v>3.8636148224999722</v>
      </c>
      <c r="F58" s="41">
        <f t="shared" si="77"/>
        <v>3.9859470225000138</v>
      </c>
      <c r="G58" s="41">
        <f t="shared" ref="G58:H58" si="123">IF(G30&gt;0,((1+G30/200)^2-1)*100,"")</f>
        <v>4.0879455225000028</v>
      </c>
      <c r="H58" s="41">
        <f t="shared" si="123"/>
        <v>4.1563124899999915</v>
      </c>
      <c r="I58" s="46">
        <f>IF(I30&gt;0,((1+I30/200)^2-1)*100,"")</f>
        <v>4.290050062500006</v>
      </c>
      <c r="J58" s="40"/>
      <c r="K58" s="40"/>
      <c r="L58" s="78">
        <f t="shared" ref="L58:L59" si="124">A30</f>
        <v>41788</v>
      </c>
      <c r="M58" s="39">
        <f>IF(M30&gt;0,((1+M30/200)^2-1)*100,"")</f>
        <v>4.2604366399999982</v>
      </c>
      <c r="N58" s="39">
        <f t="shared" ref="N58:BH58" si="125">IF(N30&gt;0,((1+N30/200)^2-1)*100,"")</f>
        <v>4.5250640625000171</v>
      </c>
      <c r="O58" s="39">
        <f t="shared" si="125"/>
        <v>4.6621072024999988</v>
      </c>
      <c r="P58" s="39">
        <f t="shared" si="125"/>
        <v>4.7961690000000168</v>
      </c>
      <c r="Q58" s="39">
        <f t="shared" si="125"/>
        <v>5.2347705600000127</v>
      </c>
      <c r="R58" s="39" t="str">
        <f t="shared" si="125"/>
        <v/>
      </c>
      <c r="S58" s="39">
        <f t="shared" si="125"/>
        <v>4.8279061024999903</v>
      </c>
      <c r="T58" s="39">
        <f t="shared" si="125"/>
        <v>5.0020337024999861</v>
      </c>
      <c r="U58" s="39">
        <f t="shared" si="125"/>
        <v>5.9489369225000033</v>
      </c>
      <c r="V58" s="39">
        <f t="shared" si="125"/>
        <v>5.9684948099999913</v>
      </c>
      <c r="W58" s="39">
        <f t="shared" si="125"/>
        <v>6.5085920900000094</v>
      </c>
      <c r="X58" s="39" t="str">
        <f t="shared" si="125"/>
        <v/>
      </c>
      <c r="Y58" s="39">
        <f t="shared" si="125"/>
        <v>5.0799257225000005</v>
      </c>
      <c r="Z58" s="39">
        <f t="shared" si="125"/>
        <v>5.6794280025000088</v>
      </c>
      <c r="AA58" s="39">
        <f t="shared" si="125"/>
        <v>5.8768971224999911</v>
      </c>
      <c r="AB58" s="39">
        <f t="shared" si="125"/>
        <v>6.4332672225000165</v>
      </c>
      <c r="AC58" s="39">
        <f t="shared" si="125"/>
        <v>4.3206890624999827</v>
      </c>
      <c r="AD58" s="39" t="str">
        <f t="shared" si="125"/>
        <v/>
      </c>
      <c r="AE58" s="39">
        <f t="shared" si="125"/>
        <v>5.8985064899999884</v>
      </c>
      <c r="AF58" s="39">
        <f t="shared" ref="AF58" si="126">IF(AF30&gt;0,((1+AF30/200)^2-1)*100,"")</f>
        <v>5.8131109025000294</v>
      </c>
      <c r="AG58" s="39" t="str">
        <f t="shared" si="125"/>
        <v/>
      </c>
      <c r="AH58" s="39">
        <f t="shared" si="125"/>
        <v>5.4297704100000121</v>
      </c>
      <c r="AI58" s="39">
        <f t="shared" si="125"/>
        <v>5.6619526399999787</v>
      </c>
      <c r="AJ58" s="39">
        <f t="shared" ref="AJ58" si="127">IF(AJ30&gt;0,((1+AJ30/200)^2-1)*100,"")</f>
        <v>5.6167290000000092</v>
      </c>
      <c r="AK58" s="39">
        <f t="shared" si="125"/>
        <v>5.8378000625000093</v>
      </c>
      <c r="AL58" s="39" t="str">
        <f t="shared" si="125"/>
        <v/>
      </c>
      <c r="AM58" s="39">
        <f t="shared" si="125"/>
        <v>4.6774534400000123</v>
      </c>
      <c r="AN58" s="39">
        <f t="shared" si="125"/>
        <v>5.4790620899999753</v>
      </c>
      <c r="AO58" s="39">
        <f t="shared" si="125"/>
        <v>5.756542440000012</v>
      </c>
      <c r="AP58" s="39">
        <f t="shared" si="125"/>
        <v>4.6078928400000052</v>
      </c>
      <c r="AQ58" s="39">
        <f t="shared" si="125"/>
        <v>5.1957922499999976</v>
      </c>
      <c r="AR58" s="39">
        <f t="shared" si="125"/>
        <v>5.2214350625000128</v>
      </c>
      <c r="AS58" s="39" t="str">
        <f t="shared" si="125"/>
        <v/>
      </c>
      <c r="AT58" s="39">
        <f t="shared" si="125"/>
        <v>4.3452035025000058</v>
      </c>
      <c r="AU58" s="39">
        <f t="shared" si="125"/>
        <v>4.3360102499999886</v>
      </c>
      <c r="AV58" s="39">
        <f t="shared" si="125"/>
        <v>4.5772116899999826</v>
      </c>
      <c r="AW58" s="39">
        <f t="shared" si="125"/>
        <v>5.5797350400000001</v>
      </c>
      <c r="AX58" s="39">
        <f t="shared" si="125"/>
        <v>3.952298490000028</v>
      </c>
      <c r="AY58" s="39">
        <f t="shared" si="125"/>
        <v>5.0942774025000137</v>
      </c>
      <c r="AZ58" s="39" t="str">
        <f t="shared" si="125"/>
        <v/>
      </c>
      <c r="BA58" s="39">
        <f t="shared" si="125"/>
        <v>3.9828878399999823</v>
      </c>
      <c r="BB58" s="39">
        <f t="shared" si="125"/>
        <v>4.3380531599999994</v>
      </c>
      <c r="BC58" s="39">
        <f t="shared" ref="BC58:BD58" si="128">IF(BC30&gt;0,((1+BC30/200)^2-1)*100,"")</f>
        <v>5.251184639999984</v>
      </c>
      <c r="BD58" s="39">
        <f t="shared" si="128"/>
        <v>5.5787075224999816</v>
      </c>
      <c r="BE58" s="39">
        <f t="shared" si="125"/>
        <v>4.4330705624999966</v>
      </c>
      <c r="BF58" s="39">
        <f t="shared" si="125"/>
        <v>5.1188825624999934</v>
      </c>
      <c r="BG58" s="39">
        <f t="shared" si="125"/>
        <v>5.5725425224999903</v>
      </c>
      <c r="BH58" s="46">
        <f t="shared" si="125"/>
        <v>5.8964483600000284</v>
      </c>
    </row>
    <row r="59" spans="1:60" x14ac:dyDescent="0.25">
      <c r="A59" s="31">
        <f t="shared" si="15"/>
        <v>41789</v>
      </c>
      <c r="B59" s="39" t="str">
        <f t="shared" ref="B59:I59" si="129">IF(B31&gt;0,((1+B31/200)^2-1)*100,"")</f>
        <v/>
      </c>
      <c r="C59" s="46" t="str">
        <f t="shared" si="129"/>
        <v/>
      </c>
      <c r="D59" s="40">
        <f t="shared" si="129"/>
        <v>3.4451726399999938</v>
      </c>
      <c r="E59" s="46">
        <f t="shared" si="129"/>
        <v>3.8839985224999873</v>
      </c>
      <c r="F59" s="41">
        <f t="shared" si="129"/>
        <v>4.0022634224999853</v>
      </c>
      <c r="G59" s="41">
        <f t="shared" ref="G59:H59" si="130">IF(G31&gt;0,((1+G31/200)^2-1)*100,"")</f>
        <v>4.1165140624999985</v>
      </c>
      <c r="H59" s="41">
        <f t="shared" si="130"/>
        <v>4.1787662399999981</v>
      </c>
      <c r="I59" s="46">
        <f t="shared" si="129"/>
        <v>4.3145609024999976</v>
      </c>
      <c r="J59" s="40"/>
      <c r="K59" s="40"/>
      <c r="L59" s="78">
        <f t="shared" si="124"/>
        <v>41789</v>
      </c>
      <c r="M59" s="39">
        <f>IF(M31&gt;0,((1+M31/200)^2-1)*100,"")</f>
        <v>4.2910712900000147</v>
      </c>
      <c r="N59" s="39">
        <f t="shared" ref="N59:BH59" si="131">IF(N31&gt;0,((1+N31/200)^2-1)*100,"")</f>
        <v>4.5393778024999998</v>
      </c>
      <c r="O59" s="39">
        <f t="shared" si="131"/>
        <v>4.5966425625000307</v>
      </c>
      <c r="P59" s="39">
        <f t="shared" si="131"/>
        <v>4.8422405624999998</v>
      </c>
      <c r="Q59" s="39">
        <f t="shared" si="131"/>
        <v>5.2942776899999933</v>
      </c>
      <c r="R59" s="39" t="str">
        <f t="shared" si="131"/>
        <v/>
      </c>
      <c r="S59" s="39">
        <f t="shared" si="131"/>
        <v>4.8729605625000172</v>
      </c>
      <c r="T59" s="39">
        <f t="shared" si="131"/>
        <v>5.0522502500000011</v>
      </c>
      <c r="U59" s="39">
        <f t="shared" si="131"/>
        <v>6.008645602500029</v>
      </c>
      <c r="V59" s="39">
        <f t="shared" si="131"/>
        <v>6.0395360025000011</v>
      </c>
      <c r="W59" s="39">
        <f t="shared" si="131"/>
        <v>6.5591675625000123</v>
      </c>
      <c r="X59" s="39" t="str">
        <f t="shared" si="131"/>
        <v/>
      </c>
      <c r="Y59" s="39">
        <f t="shared" si="131"/>
        <v>5.1311862225000171</v>
      </c>
      <c r="Z59" s="39">
        <f t="shared" si="131"/>
        <v>5.7020453225000267</v>
      </c>
      <c r="AA59" s="39">
        <f t="shared" si="131"/>
        <v>5.9201180624999905</v>
      </c>
      <c r="AB59" s="39">
        <f t="shared" si="131"/>
        <v>6.4590604099999949</v>
      </c>
      <c r="AC59" s="39">
        <f t="shared" si="131"/>
        <v>4.3278388099999843</v>
      </c>
      <c r="AD59" s="39" t="str">
        <f t="shared" si="131"/>
        <v/>
      </c>
      <c r="AE59" s="39">
        <f t="shared" si="131"/>
        <v>5.9458490000000142</v>
      </c>
      <c r="AF59" s="39">
        <f t="shared" ref="AF59" si="132">IF(AF31&gt;0,((1+AF31/200)^2-1)*100,"")</f>
        <v>5.8686655625000084</v>
      </c>
      <c r="AG59" s="39" t="str">
        <f t="shared" si="131"/>
        <v/>
      </c>
      <c r="AH59" s="39">
        <f t="shared" si="131"/>
        <v>5.4790620899999753</v>
      </c>
      <c r="AI59" s="39">
        <f t="shared" si="131"/>
        <v>5.7154112400000123</v>
      </c>
      <c r="AJ59" s="39"/>
      <c r="AK59" s="39">
        <f t="shared" si="131"/>
        <v>5.8964483600000284</v>
      </c>
      <c r="AL59" s="39" t="str">
        <f t="shared" si="131"/>
        <v/>
      </c>
      <c r="AM59" s="39">
        <f t="shared" si="131"/>
        <v>4.7173589225000034</v>
      </c>
      <c r="AN59" s="39">
        <f t="shared" si="131"/>
        <v>5.5304198400000004</v>
      </c>
      <c r="AO59" s="39">
        <f t="shared" si="131"/>
        <v>5.815168222499989</v>
      </c>
      <c r="AP59" s="39">
        <f t="shared" si="131"/>
        <v>4.6528999999999821</v>
      </c>
      <c r="AQ59" s="39">
        <f t="shared" si="131"/>
        <v>5.2542624225000001</v>
      </c>
      <c r="AR59" s="39">
        <f t="shared" si="131"/>
        <v>5.2727300624999973</v>
      </c>
      <c r="AS59" s="39" t="str">
        <f t="shared" si="131"/>
        <v/>
      </c>
      <c r="AT59" s="39">
        <f t="shared" si="131"/>
        <v>4.3881107025000254</v>
      </c>
      <c r="AU59" s="39">
        <f t="shared" si="131"/>
        <v>4.3789155600000074</v>
      </c>
      <c r="AV59" s="39">
        <f t="shared" si="131"/>
        <v>4.6365326400000129</v>
      </c>
      <c r="AW59" s="39">
        <f t="shared" si="131"/>
        <v>5.6259785024999731</v>
      </c>
      <c r="AX59" s="39">
        <f t="shared" si="131"/>
        <v>3.9227330624999945</v>
      </c>
      <c r="AY59" s="39">
        <f t="shared" si="131"/>
        <v>5.1465668099999862</v>
      </c>
      <c r="AZ59" s="39" t="str">
        <f t="shared" si="131"/>
        <v/>
      </c>
      <c r="BA59" s="39">
        <f t="shared" si="131"/>
        <v>3.965553322500015</v>
      </c>
      <c r="BB59" s="39">
        <f t="shared" si="131"/>
        <v>4.3646128100000015</v>
      </c>
      <c r="BC59" s="39">
        <f t="shared" ref="BC59:BD59" si="133">IF(BC31&gt;0,((1+BC31/200)^2-1)*100,"")</f>
        <v>5.3106964100000154</v>
      </c>
      <c r="BD59" s="39">
        <f t="shared" si="133"/>
        <v>5.6372840000000091</v>
      </c>
      <c r="BE59" s="39">
        <f t="shared" si="131"/>
        <v>4.4739515624999893</v>
      </c>
      <c r="BF59" s="39">
        <f t="shared" si="131"/>
        <v>5.1588720900000107</v>
      </c>
      <c r="BG59" s="39">
        <f t="shared" si="131"/>
        <v>5.6311172900000095</v>
      </c>
      <c r="BH59" s="46">
        <f t="shared" si="131"/>
        <v>5.9468783024999805</v>
      </c>
    </row>
    <row r="60" spans="1:60" x14ac:dyDescent="0.25">
      <c r="A60" s="31"/>
      <c r="B60" s="42" t="str">
        <f t="shared" ref="B60:I60" si="134">IF(B32&gt;0,((1+B32/200)^2-1)*100,"")</f>
        <v/>
      </c>
      <c r="C60" s="47" t="str">
        <f t="shared" si="134"/>
        <v/>
      </c>
      <c r="D60" s="43" t="str">
        <f t="shared" si="134"/>
        <v/>
      </c>
      <c r="E60" s="47" t="str">
        <f t="shared" si="134"/>
        <v/>
      </c>
      <c r="F60" s="44" t="str">
        <f t="shared" si="134"/>
        <v/>
      </c>
      <c r="G60" s="44" t="str">
        <f t="shared" ref="G60:H60" si="135">IF(G32&gt;0,((1+G32/200)^2-1)*100,"")</f>
        <v/>
      </c>
      <c r="H60" s="44" t="str">
        <f t="shared" si="135"/>
        <v/>
      </c>
      <c r="I60" s="47" t="str">
        <f t="shared" si="134"/>
        <v/>
      </c>
      <c r="J60" s="40"/>
      <c r="K60" s="40"/>
      <c r="L60" s="78"/>
      <c r="M60" s="42" t="str">
        <f t="shared" ref="M60:BH60" si="136">IF(M32&gt;0,((1+M32/200)^2-1)*100,"")</f>
        <v/>
      </c>
      <c r="N60" s="42" t="str">
        <f t="shared" si="136"/>
        <v/>
      </c>
      <c r="O60" s="42" t="str">
        <f t="shared" si="136"/>
        <v/>
      </c>
      <c r="P60" s="42" t="str">
        <f t="shared" si="136"/>
        <v/>
      </c>
      <c r="Q60" s="42" t="str">
        <f t="shared" si="136"/>
        <v/>
      </c>
      <c r="R60" s="42" t="str">
        <f t="shared" si="136"/>
        <v/>
      </c>
      <c r="S60" s="42" t="str">
        <f t="shared" si="136"/>
        <v/>
      </c>
      <c r="T60" s="42" t="str">
        <f t="shared" si="136"/>
        <v/>
      </c>
      <c r="U60" s="42" t="str">
        <f t="shared" si="136"/>
        <v/>
      </c>
      <c r="V60" s="42" t="str">
        <f t="shared" si="136"/>
        <v/>
      </c>
      <c r="W60" s="42" t="str">
        <f t="shared" si="136"/>
        <v/>
      </c>
      <c r="X60" s="42" t="str">
        <f t="shared" si="136"/>
        <v/>
      </c>
      <c r="Y60" s="42" t="str">
        <f t="shared" si="136"/>
        <v/>
      </c>
      <c r="Z60" s="42" t="str">
        <f t="shared" si="136"/>
        <v/>
      </c>
      <c r="AA60" s="42" t="str">
        <f t="shared" si="136"/>
        <v/>
      </c>
      <c r="AB60" s="42" t="str">
        <f t="shared" si="136"/>
        <v/>
      </c>
      <c r="AC60" s="42" t="str">
        <f t="shared" si="136"/>
        <v/>
      </c>
      <c r="AD60" s="42" t="str">
        <f t="shared" si="136"/>
        <v/>
      </c>
      <c r="AE60" s="42" t="str">
        <f t="shared" si="136"/>
        <v/>
      </c>
      <c r="AF60" s="42" t="str">
        <f t="shared" ref="AF60" si="137">IF(AF32&gt;0,((1+AF32/200)^2-1)*100,"")</f>
        <v/>
      </c>
      <c r="AG60" s="42" t="str">
        <f t="shared" si="136"/>
        <v/>
      </c>
      <c r="AH60" s="42" t="str">
        <f t="shared" si="136"/>
        <v/>
      </c>
      <c r="AI60" s="42" t="str">
        <f t="shared" si="136"/>
        <v/>
      </c>
      <c r="AJ60" s="42"/>
      <c r="AK60" s="42" t="str">
        <f t="shared" si="136"/>
        <v/>
      </c>
      <c r="AL60" s="42" t="str">
        <f t="shared" si="136"/>
        <v/>
      </c>
      <c r="AM60" s="42" t="str">
        <f t="shared" si="136"/>
        <v/>
      </c>
      <c r="AN60" s="42" t="str">
        <f t="shared" si="136"/>
        <v/>
      </c>
      <c r="AO60" s="42" t="str">
        <f t="shared" si="136"/>
        <v/>
      </c>
      <c r="AP60" s="42" t="str">
        <f t="shared" si="136"/>
        <v/>
      </c>
      <c r="AQ60" s="42" t="str">
        <f t="shared" si="136"/>
        <v/>
      </c>
      <c r="AR60" s="42" t="str">
        <f t="shared" si="136"/>
        <v/>
      </c>
      <c r="AS60" s="42" t="str">
        <f t="shared" si="136"/>
        <v/>
      </c>
      <c r="AT60" s="42" t="str">
        <f t="shared" si="136"/>
        <v/>
      </c>
      <c r="AU60" s="42" t="str">
        <f t="shared" si="136"/>
        <v/>
      </c>
      <c r="AV60" s="42" t="str">
        <f t="shared" si="136"/>
        <v/>
      </c>
      <c r="AW60" s="42" t="str">
        <f t="shared" si="136"/>
        <v/>
      </c>
      <c r="AX60" s="42" t="str">
        <f t="shared" si="136"/>
        <v/>
      </c>
      <c r="AY60" s="42" t="str">
        <f t="shared" si="136"/>
        <v/>
      </c>
      <c r="AZ60" s="42" t="str">
        <f t="shared" si="136"/>
        <v/>
      </c>
      <c r="BA60" s="42" t="str">
        <f t="shared" si="136"/>
        <v/>
      </c>
      <c r="BB60" s="42" t="str">
        <f t="shared" si="136"/>
        <v/>
      </c>
      <c r="BC60" s="42"/>
      <c r="BD60" s="42"/>
      <c r="BE60" s="42" t="str">
        <f t="shared" si="136"/>
        <v/>
      </c>
      <c r="BF60" s="42" t="str">
        <f t="shared" si="136"/>
        <v/>
      </c>
      <c r="BG60" s="42" t="str">
        <f t="shared" si="136"/>
        <v/>
      </c>
      <c r="BH60" s="47" t="str">
        <f t="shared" si="136"/>
        <v/>
      </c>
    </row>
    <row r="61" spans="1:60" ht="8.25" customHeight="1" x14ac:dyDescent="0.25">
      <c r="A61" s="1"/>
      <c r="B61" s="40"/>
      <c r="C61" s="40"/>
      <c r="D61" s="40"/>
      <c r="E61" s="40"/>
      <c r="F61" s="40"/>
      <c r="G61" s="40"/>
      <c r="H61" s="40"/>
      <c r="I61" s="40"/>
      <c r="J61" s="40"/>
      <c r="K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7"/>
      <c r="BB61" s="7"/>
      <c r="BC61" s="117"/>
      <c r="BD61" s="117"/>
      <c r="BE61" s="7"/>
      <c r="BF61" s="7"/>
    </row>
    <row r="62" spans="1:60" ht="17.25" customHeight="1" x14ac:dyDescent="0.25">
      <c r="A62" s="1"/>
      <c r="B62" s="328" t="s">
        <v>20</v>
      </c>
      <c r="C62" s="329"/>
      <c r="D62" s="329"/>
      <c r="E62" s="329"/>
      <c r="F62" s="329"/>
      <c r="G62" s="329"/>
      <c r="H62" s="329"/>
      <c r="I62" s="330"/>
      <c r="J62" s="137"/>
      <c r="K62" s="74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7"/>
      <c r="BB62" s="7"/>
      <c r="BC62" s="117"/>
      <c r="BD62" s="117"/>
      <c r="BE62" s="7"/>
      <c r="BF62" s="7"/>
    </row>
    <row r="63" spans="1:60" ht="17.25" customHeight="1" x14ac:dyDescent="0.25">
      <c r="A63" s="62" t="s">
        <v>11</v>
      </c>
      <c r="B63" s="51"/>
      <c r="C63" s="52"/>
      <c r="D63" s="187">
        <f>AVERAGE(D38:D60)</f>
        <v>3.4617712460227308</v>
      </c>
      <c r="E63" s="187">
        <f>AVERAGE(E38:E60)</f>
        <v>3.9470661330681804</v>
      </c>
      <c r="F63" s="187">
        <f t="shared" ref="F63:G63" si="138">AVERAGE(F38:F60)</f>
        <v>4.0721368292045446</v>
      </c>
      <c r="G63" s="187">
        <f t="shared" si="138"/>
        <v>4.1862883506818189</v>
      </c>
      <c r="H63" s="52">
        <f>AVERAGE(H38:H60)</f>
        <v>4.2367720393181818</v>
      </c>
      <c r="I63" s="139">
        <f>AVERAGE(I38:I60)</f>
        <v>4.3694934432954495</v>
      </c>
      <c r="J63" s="50"/>
      <c r="K63" s="50"/>
      <c r="M63" s="2"/>
      <c r="N63" s="2"/>
      <c r="O63" s="2"/>
      <c r="P63" s="2"/>
      <c r="Q63" s="2"/>
      <c r="AF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60" ht="17.25" customHeight="1" x14ac:dyDescent="0.25">
      <c r="A64" s="49"/>
      <c r="B64" s="40"/>
      <c r="C64" s="50"/>
      <c r="D64" s="50"/>
      <c r="E64" s="50"/>
      <c r="F64" s="50"/>
      <c r="G64" s="50"/>
      <c r="H64" s="50"/>
      <c r="I64" s="140"/>
      <c r="J64" s="50"/>
      <c r="K64" s="50"/>
      <c r="M64" s="2"/>
      <c r="N64" s="2"/>
      <c r="O64" s="2"/>
      <c r="P64" s="2"/>
      <c r="Q64" s="2"/>
      <c r="AF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60" ht="17.25" customHeight="1" x14ac:dyDescent="0.25">
      <c r="A65" s="49"/>
      <c r="B65" s="313" t="s">
        <v>21</v>
      </c>
      <c r="C65" s="314"/>
      <c r="D65" s="314"/>
      <c r="E65" s="314"/>
      <c r="F65" s="314"/>
      <c r="G65" s="314"/>
      <c r="H65" s="314"/>
      <c r="I65" s="314"/>
      <c r="J65" s="75"/>
      <c r="K65" s="75"/>
      <c r="M65" s="2"/>
      <c r="N65" s="2"/>
      <c r="O65" s="2"/>
      <c r="P65" s="2"/>
      <c r="Q65" s="2"/>
      <c r="AF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60" ht="17.25" customHeight="1" x14ac:dyDescent="0.25">
      <c r="A66" s="49"/>
      <c r="B66" s="36"/>
      <c r="C66" s="53"/>
      <c r="D66" s="64" t="s">
        <v>31</v>
      </c>
      <c r="E66" s="54">
        <f>F63+(G63-F63)/(G9-F9)*($C$3+1826-F9)</f>
        <v>4.0945645840539839</v>
      </c>
      <c r="F66" s="37" t="s">
        <v>14</v>
      </c>
      <c r="G66" s="37"/>
      <c r="H66" s="55"/>
      <c r="I66" s="56"/>
      <c r="J66" s="58"/>
      <c r="K66" s="58"/>
      <c r="M66" s="2"/>
      <c r="N66" s="2"/>
      <c r="O66" s="2"/>
      <c r="P66" s="2"/>
      <c r="Q66" s="2"/>
      <c r="AF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60" ht="17.25" customHeight="1" x14ac:dyDescent="0.25">
      <c r="A67" s="49"/>
      <c r="B67" s="39"/>
      <c r="C67" s="7"/>
      <c r="D67" s="7"/>
      <c r="E67" s="57">
        <f>E63+(F63-E63)/(F9-E9)*($C$3+(365*4+1)-E9)</f>
        <v>3.9932460824108378</v>
      </c>
      <c r="F67" s="40" t="s">
        <v>15</v>
      </c>
      <c r="G67" s="40"/>
      <c r="H67" s="58"/>
      <c r="I67" s="59"/>
      <c r="J67" s="58"/>
      <c r="K67" s="58"/>
      <c r="M67" s="2"/>
      <c r="N67" s="2"/>
      <c r="O67" s="2"/>
      <c r="P67" s="2"/>
      <c r="Q67" s="2"/>
      <c r="AF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60" ht="17.25" customHeight="1" x14ac:dyDescent="0.25">
      <c r="A68" s="49"/>
      <c r="B68" s="60"/>
      <c r="C68" s="43"/>
      <c r="D68" s="9"/>
      <c r="E68" s="61">
        <f>D63+(E63-D63)/(E9-D9)*($C$3+(365*3+1)-D9)</f>
        <v>3.8490116789677153</v>
      </c>
      <c r="F68" s="9" t="s">
        <v>16</v>
      </c>
      <c r="G68" s="118"/>
      <c r="H68" s="43"/>
      <c r="I68" s="44"/>
      <c r="J68" s="40"/>
      <c r="K68" s="40"/>
      <c r="M68" s="2"/>
      <c r="N68" s="2"/>
      <c r="O68" s="2"/>
      <c r="P68" s="2"/>
      <c r="Q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60" ht="15" customHeight="1" x14ac:dyDescent="0.25">
      <c r="A69" s="49"/>
      <c r="M69" s="2"/>
      <c r="N69" s="2"/>
      <c r="O69" s="2"/>
      <c r="P69" s="2"/>
      <c r="Q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60" ht="15" customHeight="1" x14ac:dyDescent="0.25">
      <c r="A70" s="49"/>
      <c r="E70" s="2"/>
      <c r="O70" s="2"/>
      <c r="P70" s="2"/>
      <c r="Q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60" ht="15" customHeight="1" x14ac:dyDescent="0.25">
      <c r="A71" s="49"/>
      <c r="M71" s="313" t="s">
        <v>22</v>
      </c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4"/>
      <c r="AH71" s="314"/>
      <c r="AI71" s="314"/>
      <c r="AJ71" s="314"/>
      <c r="AK71" s="314"/>
      <c r="AL71" s="314"/>
      <c r="AM71" s="314"/>
      <c r="AN71" s="314"/>
      <c r="AO71" s="314"/>
      <c r="AP71" s="314"/>
      <c r="AQ71" s="314"/>
      <c r="AR71" s="314"/>
      <c r="AS71" s="314"/>
      <c r="AT71" s="314"/>
      <c r="AU71" s="314"/>
      <c r="AV71" s="314"/>
      <c r="AW71" s="314"/>
      <c r="AX71" s="314"/>
      <c r="AY71" s="314"/>
      <c r="AZ71" s="314"/>
      <c r="BA71" s="314"/>
      <c r="BB71" s="314"/>
      <c r="BC71" s="314"/>
      <c r="BD71" s="314"/>
      <c r="BE71" s="314"/>
      <c r="BF71" s="314"/>
      <c r="BG71" s="314"/>
      <c r="BH71" s="315"/>
    </row>
    <row r="72" spans="1:60" x14ac:dyDescent="0.25">
      <c r="M72" s="129" t="str">
        <f>M8</f>
        <v>AIA</v>
      </c>
      <c r="N72" s="129" t="str">
        <f>N8</f>
        <v>AIA</v>
      </c>
      <c r="O72" s="129" t="str">
        <f t="shared" ref="O72:BF72" si="139">O8</f>
        <v>AIA</v>
      </c>
      <c r="P72" s="129" t="str">
        <f t="shared" si="139"/>
        <v>AIA</v>
      </c>
      <c r="Q72" s="129" t="str">
        <f>Q8</f>
        <v>AIA</v>
      </c>
      <c r="R72" s="129" t="str">
        <f t="shared" si="139"/>
        <v>Genesis</v>
      </c>
      <c r="S72" s="129" t="str">
        <f t="shared" si="139"/>
        <v>Genesis</v>
      </c>
      <c r="T72" s="129" t="str">
        <f t="shared" si="139"/>
        <v>Genesis</v>
      </c>
      <c r="U72" s="129" t="str">
        <f t="shared" si="139"/>
        <v>Genesis</v>
      </c>
      <c r="V72" s="129" t="str">
        <f t="shared" si="139"/>
        <v>Genesis</v>
      </c>
      <c r="W72" s="130" t="str">
        <f t="shared" ref="W72" si="140">W8</f>
        <v>Genesis</v>
      </c>
      <c r="X72" s="131" t="str">
        <f t="shared" si="139"/>
        <v>MRP</v>
      </c>
      <c r="Y72" s="129" t="str">
        <f t="shared" si="139"/>
        <v>MRP</v>
      </c>
      <c r="Z72" s="129" t="str">
        <f>Z8</f>
        <v>MRP</v>
      </c>
      <c r="AA72" s="130" t="str">
        <f t="shared" si="139"/>
        <v>MRP</v>
      </c>
      <c r="AB72" s="131" t="str">
        <f>AB8</f>
        <v>MRP</v>
      </c>
      <c r="AC72" s="129" t="str">
        <f t="shared" si="139"/>
        <v>Vector</v>
      </c>
      <c r="AD72" s="130" t="str">
        <f t="shared" si="139"/>
        <v>WIAL</v>
      </c>
      <c r="AE72" s="130" t="str">
        <f t="shared" ref="AE72:AF72" si="141">AE8</f>
        <v>WIAL</v>
      </c>
      <c r="AF72" s="130" t="str">
        <f t="shared" si="141"/>
        <v>WIAL</v>
      </c>
      <c r="AG72" s="129" t="str">
        <f t="shared" si="139"/>
        <v>Contact</v>
      </c>
      <c r="AH72" s="129" t="str">
        <f t="shared" si="139"/>
        <v>Contact</v>
      </c>
      <c r="AI72" s="129" t="str">
        <f t="shared" ref="AI72:AK72" si="142">AI8</f>
        <v>Contact</v>
      </c>
      <c r="AJ72" s="129" t="str">
        <f t="shared" ref="AJ72" si="143">AJ8</f>
        <v>Contact</v>
      </c>
      <c r="AK72" s="129" t="str">
        <f t="shared" si="142"/>
        <v>Contact</v>
      </c>
      <c r="AL72" s="129" t="str">
        <f t="shared" si="139"/>
        <v>Powerco</v>
      </c>
      <c r="AM72" s="129" t="str">
        <f t="shared" si="139"/>
        <v>Powerco</v>
      </c>
      <c r="AN72" s="129" t="str">
        <f t="shared" si="139"/>
        <v>Powerco</v>
      </c>
      <c r="AO72" s="130" t="str">
        <f>AO8</f>
        <v>Powerco</v>
      </c>
      <c r="AP72" s="131" t="str">
        <f t="shared" si="139"/>
        <v>Transpower</v>
      </c>
      <c r="AQ72" s="129" t="str">
        <f t="shared" si="139"/>
        <v>Transpower</v>
      </c>
      <c r="AR72" s="129" t="str">
        <f t="shared" si="139"/>
        <v>Transpower</v>
      </c>
      <c r="AS72" s="129" t="str">
        <f t="shared" si="139"/>
        <v>Telecom</v>
      </c>
      <c r="AT72" s="129" t="str">
        <f t="shared" si="139"/>
        <v>Telecom</v>
      </c>
      <c r="AU72" s="129" t="str">
        <f>AU8</f>
        <v>Telecom</v>
      </c>
      <c r="AV72" s="129" t="str">
        <f t="shared" si="139"/>
        <v>Telecom</v>
      </c>
      <c r="AW72" s="130" t="str">
        <f t="shared" si="139"/>
        <v>Telecom</v>
      </c>
      <c r="AX72" s="129" t="str">
        <f t="shared" si="139"/>
        <v>Telstra</v>
      </c>
      <c r="AY72" s="129" t="str">
        <f t="shared" si="139"/>
        <v>Telstra</v>
      </c>
      <c r="AZ72" s="129" t="str">
        <f t="shared" si="139"/>
        <v>Fonterra</v>
      </c>
      <c r="BA72" s="129" t="str">
        <f t="shared" si="139"/>
        <v>Fonterra</v>
      </c>
      <c r="BB72" s="129" t="str">
        <f t="shared" si="139"/>
        <v>Fonterra</v>
      </c>
      <c r="BC72" s="129" t="str">
        <f t="shared" ref="BC72:BD72" si="144">BC8</f>
        <v>Fonterra</v>
      </c>
      <c r="BD72" s="129" t="str">
        <f t="shared" si="144"/>
        <v>Fonterra</v>
      </c>
      <c r="BE72" s="129" t="str">
        <f t="shared" si="139"/>
        <v>Meridian</v>
      </c>
      <c r="BF72" s="130" t="str">
        <f t="shared" si="139"/>
        <v>Meridian</v>
      </c>
      <c r="BG72" s="130" t="str">
        <f>BG8</f>
        <v>CIAL</v>
      </c>
      <c r="BH72" s="24" t="str">
        <f>BH8</f>
        <v>CIAL</v>
      </c>
    </row>
    <row r="73" spans="1:60" x14ac:dyDescent="0.25">
      <c r="B73" s="3"/>
      <c r="H73" s="2"/>
      <c r="I73" s="2"/>
      <c r="J73" s="2"/>
      <c r="K73" s="2"/>
      <c r="M73" s="27">
        <f>M9</f>
        <v>42315</v>
      </c>
      <c r="N73" s="27">
        <f>N9</f>
        <v>42592</v>
      </c>
      <c r="O73" s="27">
        <f t="shared" ref="O73:BF73" si="145">O9</f>
        <v>42689</v>
      </c>
      <c r="P73" s="27">
        <f t="shared" si="145"/>
        <v>43025</v>
      </c>
      <c r="Q73" s="27">
        <f>Q9</f>
        <v>43812</v>
      </c>
      <c r="R73" s="27">
        <f t="shared" si="145"/>
        <v>41713</v>
      </c>
      <c r="S73" s="27">
        <f t="shared" si="145"/>
        <v>42444</v>
      </c>
      <c r="T73" s="27">
        <f t="shared" si="145"/>
        <v>42628</v>
      </c>
      <c r="U73" s="27">
        <f t="shared" si="145"/>
        <v>43770</v>
      </c>
      <c r="V73" s="27">
        <f t="shared" si="145"/>
        <v>44005</v>
      </c>
      <c r="W73" s="28">
        <f t="shared" ref="W73" si="146">W9</f>
        <v>44993</v>
      </c>
      <c r="X73" s="32">
        <f t="shared" si="145"/>
        <v>41409</v>
      </c>
      <c r="Y73" s="27">
        <f t="shared" si="145"/>
        <v>42655</v>
      </c>
      <c r="Z73" s="28">
        <f>Z9</f>
        <v>43530</v>
      </c>
      <c r="AA73" s="28">
        <f t="shared" si="145"/>
        <v>43872</v>
      </c>
      <c r="AB73" s="32">
        <f>AB9</f>
        <v>44991</v>
      </c>
      <c r="AC73" s="27">
        <f t="shared" si="145"/>
        <v>41927</v>
      </c>
      <c r="AD73" s="28">
        <f t="shared" si="145"/>
        <v>41593</v>
      </c>
      <c r="AE73" s="28">
        <f t="shared" ref="AE73:AF73" si="147">AE9</f>
        <v>43993</v>
      </c>
      <c r="AF73" s="28">
        <f t="shared" si="147"/>
        <v>44331</v>
      </c>
      <c r="AG73" s="27">
        <f t="shared" si="145"/>
        <v>41774</v>
      </c>
      <c r="AH73" s="28">
        <f t="shared" si="145"/>
        <v>42838</v>
      </c>
      <c r="AI73" s="28">
        <f t="shared" ref="AI73:AK73" si="148">AI9</f>
        <v>43244</v>
      </c>
      <c r="AJ73" s="28">
        <f t="shared" ref="AJ73" si="149">AJ9</f>
        <v>43600</v>
      </c>
      <c r="AK73" s="28">
        <f t="shared" si="148"/>
        <v>43978</v>
      </c>
      <c r="AL73" s="27">
        <f t="shared" si="145"/>
        <v>41362</v>
      </c>
      <c r="AM73" s="27">
        <f t="shared" si="145"/>
        <v>42184</v>
      </c>
      <c r="AN73" s="27">
        <f t="shared" si="145"/>
        <v>43006</v>
      </c>
      <c r="AO73" s="28">
        <f>AO9</f>
        <v>43454</v>
      </c>
      <c r="AP73" s="32">
        <f t="shared" si="145"/>
        <v>42781</v>
      </c>
      <c r="AQ73" s="27">
        <f t="shared" si="145"/>
        <v>43781</v>
      </c>
      <c r="AR73" s="27">
        <f t="shared" si="145"/>
        <v>43992</v>
      </c>
      <c r="AS73" s="27">
        <f t="shared" si="145"/>
        <v>41355</v>
      </c>
      <c r="AT73" s="27">
        <f t="shared" si="145"/>
        <v>42170</v>
      </c>
      <c r="AU73" s="27">
        <f>AU9</f>
        <v>42170</v>
      </c>
      <c r="AV73" s="27">
        <f t="shared" si="145"/>
        <v>42451</v>
      </c>
      <c r="AW73" s="28">
        <f t="shared" si="145"/>
        <v>43763</v>
      </c>
      <c r="AX73" s="27">
        <f t="shared" si="145"/>
        <v>41967</v>
      </c>
      <c r="AY73" s="27">
        <f t="shared" si="145"/>
        <v>42927</v>
      </c>
      <c r="AZ73" s="27">
        <f t="shared" si="145"/>
        <v>41750</v>
      </c>
      <c r="BA73" s="27">
        <f t="shared" si="145"/>
        <v>42073</v>
      </c>
      <c r="BB73" s="27">
        <f t="shared" si="145"/>
        <v>42433</v>
      </c>
      <c r="BC73" s="27">
        <f t="shared" ref="BC73:BD73" si="150">BC9</f>
        <v>43886</v>
      </c>
      <c r="BD73" s="27">
        <f t="shared" si="150"/>
        <v>44617</v>
      </c>
      <c r="BE73" s="27">
        <f t="shared" si="145"/>
        <v>42079</v>
      </c>
      <c r="BF73" s="28">
        <f t="shared" si="145"/>
        <v>42810</v>
      </c>
      <c r="BG73" s="28">
        <f>BG9</f>
        <v>43805</v>
      </c>
      <c r="BH73" s="28">
        <f>BH9</f>
        <v>44473</v>
      </c>
    </row>
    <row r="74" spans="1:60" x14ac:dyDescent="0.25">
      <c r="B74" s="3"/>
      <c r="L74" s="1">
        <f t="shared" ref="L74:L93" si="151">A10</f>
        <v>41760</v>
      </c>
      <c r="M74" s="65">
        <f>IF(M38="","",M38-(D38+(E38-D38)/($E$9-$D$9)*($M$9-$D$9)))</f>
        <v>0.81742813782818802</v>
      </c>
      <c r="N74" s="65">
        <f t="shared" ref="N74:N96" si="152">IF(N38="","",N38-(D38+(E38-D38)/($E$9-$D$9)*($N$9-$D$9)))</f>
        <v>0.97272045263847318</v>
      </c>
      <c r="O74" s="71">
        <f t="shared" ref="O74:O96" si="153">IF(O38="","",O38-(D38+(E38-D38)/($E$9-$D$9)*($O$9-$D$9)))</f>
        <v>1.180428407987177</v>
      </c>
      <c r="P74" s="111">
        <f t="shared" ref="P74:P96" si="154">IF(P38="","",P38-(D38+(E38-D38)/($E$9-$D$9)*($P$9-$D$9)))</f>
        <v>1.0528279176487243</v>
      </c>
      <c r="Q74" s="108">
        <f>IF(Q38="","",Q38-(F38+(G38-F38)/($G$9-$F$9)*($Q$9-$F$9)))</f>
        <v>1.327977812493673</v>
      </c>
      <c r="R74" s="67" t="str">
        <f t="shared" ref="R74:R96" si="155">IF(R38="","",R38-(C38+(D38-C38)/($D$9-$C$9)*($R$9-$C$9)))</f>
        <v/>
      </c>
      <c r="S74" s="65">
        <f t="shared" ref="S74:S96" si="156">IF(S38="","",S38-(D38+(E38-D38)/($E$9-$D$9)*($S$9-$D$9)))</f>
        <v>1.2876516738589743</v>
      </c>
      <c r="T74" s="71">
        <f t="shared" ref="T74:T96" si="157">IF(T38="","",T38-(D38+(E38-D38)/($E$9-$D$9)*($T$9-$D$9)))</f>
        <v>1.3964711140307808</v>
      </c>
      <c r="U74" s="67">
        <f>IF(U38="","",U38-(F38+(G38-F38)/($G$9-$F$9)*($U$9-$F$9)))</f>
        <v>1.9449588367254353</v>
      </c>
      <c r="V74" s="67">
        <f>IF(V38="","",V38-(G38+(H38-G38)/($H$9-$G$9)*($V$9-$G$9)))</f>
        <v>1.9321530019746644</v>
      </c>
      <c r="W74" s="71">
        <f>IF(W38="","",W38-(H38+(I38-H38)/($I$9-$H$9)*($W$9-$H$9)))</f>
        <v>2.2234390803000075</v>
      </c>
      <c r="X74" s="66" t="str">
        <f t="shared" ref="X74:X96" si="158">IF(X38="","",X38-(C38+(D38-C38)/($D$9-$C$9)*($X$9-$C$9)))</f>
        <v/>
      </c>
      <c r="Y74" s="71">
        <f t="shared" ref="Y74:Y96" si="159">IF(Y38="","",Y38-(D38+(E38-D38)/($E$9-$D$9)*($Y$9-$D$9)))</f>
        <v>1.4605840881999699</v>
      </c>
      <c r="Z74" s="71">
        <f t="shared" ref="Z74:Z95" si="160">IF(Z38="","",Z38-(E38+(F38-E38)/($F$9-$E$9)*($Z$9-$E$9)))</f>
        <v>1.7476898725110068</v>
      </c>
      <c r="AA74" s="71">
        <f>IF(AA38="","",AA38-(F38+(G38-F38)/($G$9-$F$9)*($AA$9-$F$9)))</f>
        <v>1.8562594139483686</v>
      </c>
      <c r="AB74" s="66">
        <f>IF(AB38="","",AB38-(H38+(I38-H38)/($I$9-$H$9)*($AB$9-$H$9)))</f>
        <v>2.2320869615000234</v>
      </c>
      <c r="AC74" s="71"/>
      <c r="AD74" s="71" t="str">
        <f t="shared" ref="AD74:AD96" si="161">IF(AD38="","",AD38-(C38+(D38-C38)/($D$9-$C$9)*($AD$9-$C$9)))</f>
        <v/>
      </c>
      <c r="AE74" s="71">
        <f>IF(AE38="","",AE38-(G38+(H38-G38)/($H$9-$G$9)*($AE$9-$G$9)))</f>
        <v>1.8653222755442576</v>
      </c>
      <c r="AF74" s="71">
        <f>IF(AF38="","",AF38-(H38+(I38-H38)/($I$9-$H$9)*($AF$9-$H$9)))</f>
        <v>1.7383792875000026</v>
      </c>
      <c r="AG74" s="71"/>
      <c r="AH74" s="71">
        <f t="shared" ref="AH74:AH96" si="162">IF(AH38="","",AH38-(D38+(E38-D38)/($E$9-$D$9)*($AH$9-$D$9)))</f>
        <v>1.72433513256922</v>
      </c>
      <c r="AI74" s="71">
        <f t="shared" ref="AI74:AI96" si="163">IF(AI38="","",AI38-(E38+(F38-E38)/($F$9-$E$9)*($AI$9-$E$9)))</f>
        <v>1.8035411975824234</v>
      </c>
      <c r="AJ74" s="71">
        <f t="shared" ref="AJ74:AJ82" si="164">IF(AJ38="","",AJ38-(F38+(G38-F38)/($G$9-$F$9)*($AJ$9-$F$9)))</f>
        <v>1.682610453853906</v>
      </c>
      <c r="AK74" s="66">
        <f>IF(AK38="","",AK38-(G38+(H38-G38)/($H$9-$G$9)*($AK$9-$G$9)))</f>
        <v>1.8018979600063219</v>
      </c>
      <c r="AL74" s="71"/>
      <c r="AM74" s="66">
        <f t="shared" ref="AM74:AM96" si="165">IF(AM38="","",AM38-(D38+(E38-D38)/($E$9-$D$9)*($AM$9-$D$9)))</f>
        <v>1.322230035192304</v>
      </c>
      <c r="AN74" s="71">
        <f t="shared" ref="AN74:AN96" si="166">IF(AN38="","",AN38-(D38+(E38-D38)/($E$9-$D$9)*($AN$9-$D$9)))</f>
        <v>1.6935103273999985</v>
      </c>
      <c r="AO74" s="71">
        <f t="shared" ref="AO74:AO96" si="167">IF(AO38="","",AO38-(E38+(F38-E38)/($F$9-$E$9)*($AO$9-$E$9)))</f>
        <v>1.8614533981593313</v>
      </c>
      <c r="AP74" s="66">
        <f t="shared" ref="AP74:AP96" si="168">IF(AP38="","",AP38-(D38+(E38-D38)/($E$9-$D$9)*($AP$9-$D$9)))</f>
        <v>0.95771434182308024</v>
      </c>
      <c r="AQ74" s="71">
        <f>IF(AQ38="","",AQ38-(F38+(G38-F38)/($G$9-$F$9)*($AQ$9-$F$9)))</f>
        <v>1.2982739431171044</v>
      </c>
      <c r="AR74" s="66">
        <f>IF(AR38="","",AR38-(G38+(H38-G38)/($H$9-$G$9)*($AR$9-$G$9)))</f>
        <v>1.2389041608417299</v>
      </c>
      <c r="AS74" s="71"/>
      <c r="AT74" s="65">
        <f t="shared" ref="AT74:AT96" si="169">IF(AT38="","",AT38-(D38+(E38-D38)/($E$9-$D$9)*($AT$9-$D$9)))</f>
        <v>0.95040015645637954</v>
      </c>
      <c r="AU74" s="65">
        <f t="shared" ref="AU74:AU96" si="170">IF(AU38="","",AU38-(D38+(E38-D38)/($E$9-$D$9)*($AU$9-$D$9)))</f>
        <v>0.94120159395641156</v>
      </c>
      <c r="AV74" s="108">
        <f t="shared" ref="AV74:AV96" si="171">IF(AV38="","",AV38-(D38+(E38-D38)/($E$9-$D$9)*($AV$9-$D$9)))</f>
        <v>1.1342784644769424</v>
      </c>
      <c r="AW74" s="67">
        <f>IF(AW38="","",AW38-(F38+(G38-F38)/($G$9-$F$9)*($AW$9-$F$9)))</f>
        <v>1.6507581574307055</v>
      </c>
      <c r="AX74" s="71"/>
      <c r="AY74" s="66">
        <f t="shared" ref="AY74:AY96" si="172">IF(AY38="","",AY38-(D38+(E38-D38)/($E$9-$D$9)*($AY$9-$D$9)))</f>
        <v>1.3467422089974335</v>
      </c>
      <c r="AZ74" s="71" t="str">
        <f t="shared" ref="AZ74:AZ96" si="173">IF(AZ38="","",AZ38-(C38+(D38-C38)/($D$9-$C$9)*($AZ$9-$C$9)))</f>
        <v/>
      </c>
      <c r="BA74" s="66"/>
      <c r="BB74" s="71">
        <f t="shared" ref="BB74:BB96" si="174">IF(BB38="","",BB38-(D38+(E38-D38)/($E$9-$D$9)*($BB$9-$D$9)))</f>
        <v>0.79844993003075038</v>
      </c>
      <c r="BC74" s="71">
        <f t="shared" ref="BC74:BC94" si="175">IF(BC38="","",BC38-(F38+(G38-F38)/($G$9-$F$9)*($BC$9-$F$9)))</f>
        <v>1.2303050925377725</v>
      </c>
      <c r="BD74" s="71">
        <f t="shared" ref="BD74:BD94" si="176">IF(BD38="","",BD38-(H38+(I38-H38)/($I$9-$H$9)*($BD$9-$H$9)))</f>
        <v>1.4403777159000093</v>
      </c>
      <c r="BE74" s="71"/>
      <c r="BF74" s="71">
        <f>IF(BF38="","",BF38-(D38+(E38-D38)/($E$9-$D$9)*($BF$9-$D$9)))</f>
        <v>1.426548437597428</v>
      </c>
      <c r="BG74" s="71">
        <f>IF(BG38="","",BG38-(F38+(G38-F38)/($G$9-$F$9)*($BG$9-$F$9)))</f>
        <v>1.5575052206989959</v>
      </c>
      <c r="BH74" s="108">
        <f>IF(BH38="","",BH38-(H38+(I38-H38)/($I$9-$H$9)*($BH$9-$H$9)))</f>
        <v>1.8212419147999857</v>
      </c>
    </row>
    <row r="75" spans="1:60" x14ac:dyDescent="0.25">
      <c r="B75" s="3"/>
      <c r="L75" s="1">
        <f t="shared" si="151"/>
        <v>41761</v>
      </c>
      <c r="M75" s="65">
        <f t="shared" ref="M75:M96" si="177">IF(M39="","",M39-(D39+(E39-D39)/($E$9-$D$9)*($M$9-$D$9)))</f>
        <v>0.81895321115384423</v>
      </c>
      <c r="N75" s="65">
        <f t="shared" si="152"/>
        <v>0.9431164313461311</v>
      </c>
      <c r="O75" s="71">
        <f t="shared" si="153"/>
        <v>0.9646229378846134</v>
      </c>
      <c r="P75" s="65">
        <f t="shared" si="154"/>
        <v>1.0497123115384399</v>
      </c>
      <c r="Q75" s="71">
        <f t="shared" ref="Q75:Q96" si="178">IF(Q39="","",Q39-(F39+(G39-F39)/($G$9-$F$9)*($Q$9-$F$9)))</f>
        <v>1.3283938307556715</v>
      </c>
      <c r="R75" s="67" t="str">
        <f t="shared" si="155"/>
        <v/>
      </c>
      <c r="S75" s="65">
        <f t="shared" si="156"/>
        <v>1.2935889292307721</v>
      </c>
      <c r="T75" s="71">
        <f t="shared" si="157"/>
        <v>1.4079360830769216</v>
      </c>
      <c r="U75" s="67">
        <f t="shared" ref="U75:U96" si="179">IF(U39="","",U39-(F39+(G39-F39)/($G$9-$F$9)*($U$9-$F$9)))</f>
        <v>1.9475887179470908</v>
      </c>
      <c r="V75" s="67">
        <f t="shared" ref="V75:V96" si="180">IF(V39="","",V39-(G39+(H39-G39)/($H$9-$G$9)*($V$9-$G$9)))</f>
        <v>1.9338602237341762</v>
      </c>
      <c r="W75" s="71">
        <f t="shared" ref="W75:W96" si="181">IF(W39="","",W39-(H39+(I39-H39)/($I$9-$H$9)*($W$9-$H$9)))</f>
        <v>2.2246017927428241</v>
      </c>
      <c r="X75" s="66" t="str">
        <f t="shared" si="158"/>
        <v/>
      </c>
      <c r="Y75" s="71">
        <f t="shared" si="159"/>
        <v>1.4669849774999806</v>
      </c>
      <c r="Z75" s="71">
        <f t="shared" si="160"/>
        <v>1.76011846374176</v>
      </c>
      <c r="AA75" s="71">
        <f t="shared" ref="AA75:AA96" si="182">IF(AA39="","",AA39-(F39+(G39-F39)/($G$9-$F$9)*($AA$9-$F$9)))</f>
        <v>1.859650266196482</v>
      </c>
      <c r="AB75" s="66">
        <f t="shared" ref="AB75:AB95" si="183">IF(AB39="","",AB39-(H39+(I39-H39)/($I$9-$H$9)*($AB$9-$H$9)))</f>
        <v>2.2384148040713834</v>
      </c>
      <c r="AC75" s="71"/>
      <c r="AD75" s="71" t="str">
        <f t="shared" si="161"/>
        <v/>
      </c>
      <c r="AE75" s="71">
        <f t="shared" ref="AE75:AE96" si="184">IF(AE39="","",AE39-(G39+(H39-G39)/($H$9-$G$9)*($AE$9-$G$9)))</f>
        <v>1.8689919522152119</v>
      </c>
      <c r="AF75" s="71">
        <f t="shared" ref="AF75:AF96" si="185">IF(AF39="","",AF39-(H39+(I39-H39)/($I$9-$H$9)*($AF$9-$H$9)))</f>
        <v>1.7467202675000237</v>
      </c>
      <c r="AG75" s="71"/>
      <c r="AH75" s="71">
        <f t="shared" si="162"/>
        <v>1.7270397894230491</v>
      </c>
      <c r="AI75" s="71">
        <f t="shared" si="163"/>
        <v>1.8095448443131721</v>
      </c>
      <c r="AJ75" s="71">
        <f t="shared" si="164"/>
        <v>1.6897708675314655</v>
      </c>
      <c r="AK75" s="66">
        <f t="shared" ref="AK75:AK96" si="186">IF(AK39="","",AK39-(G39+(H39-G39)/($H$9-$G$9)*($AK$9-$G$9)))</f>
        <v>1.7827856003164424</v>
      </c>
      <c r="AL75" s="71"/>
      <c r="AM75" s="66">
        <f t="shared" si="165"/>
        <v>1.3194314792307535</v>
      </c>
      <c r="AN75" s="71">
        <f t="shared" si="166"/>
        <v>1.6975920649999745</v>
      </c>
      <c r="AO75" s="71">
        <f t="shared" si="167"/>
        <v>1.8714951920054963</v>
      </c>
      <c r="AP75" s="66">
        <f t="shared" si="168"/>
        <v>0.96125246480767723</v>
      </c>
      <c r="AQ75" s="71">
        <f t="shared" ref="AQ75:AQ96" si="187">IF(AQ39="","",AQ39-(F39+(G39-F39)/($G$9-$F$9)*($AQ$9-$F$9)))</f>
        <v>1.3049315309445939</v>
      </c>
      <c r="AR75" s="66">
        <f t="shared" ref="AR75:AR96" si="188">IF(AR39="","",AR39-(G39+(H39-G39)/($H$9-$G$9)*($AR$9-$G$9)))</f>
        <v>1.2425112770886289</v>
      </c>
      <c r="AS75" s="71"/>
      <c r="AT75" s="65">
        <f t="shared" si="169"/>
        <v>0.95265602730766963</v>
      </c>
      <c r="AU75" s="65">
        <f t="shared" si="170"/>
        <v>0.94243442730769855</v>
      </c>
      <c r="AV75" s="71">
        <f t="shared" si="171"/>
        <v>1.1391893826922908</v>
      </c>
      <c r="AW75" s="67">
        <f t="shared" ref="AW75:AW96" si="189">IF(AW39="","",AW39-(F39+(G39-F39)/($G$9-$F$9)*($AW$9-$F$9)))</f>
        <v>1.6564688083123347</v>
      </c>
      <c r="AX75" s="71"/>
      <c r="AY75" s="66">
        <f t="shared" si="172"/>
        <v>1.3516506580769043</v>
      </c>
      <c r="AZ75" s="71" t="str">
        <f t="shared" si="173"/>
        <v/>
      </c>
      <c r="BA75" s="66"/>
      <c r="BB75" s="71">
        <f t="shared" si="174"/>
        <v>0.80430904557692084</v>
      </c>
      <c r="BC75" s="71">
        <f t="shared" si="175"/>
        <v>1.234632432966011</v>
      </c>
      <c r="BD75" s="71">
        <f t="shared" si="176"/>
        <v>1.4486918600142857</v>
      </c>
      <c r="BE75" s="71"/>
      <c r="BF75" s="67">
        <f t="shared" ref="BF75:BF96" si="190">IF(BF39="","",BF39-(D39+(E39-D39)/($E$9-$D$9)*($BF$9-$D$9)))</f>
        <v>1.4301931255769009</v>
      </c>
      <c r="BG75" s="71">
        <f t="shared" ref="BG75:BG96" si="191">IF(BG39="","",BG39-(F39+(G39-F39)/($G$9-$F$9)*($BG$9-$F$9)))</f>
        <v>1.5589846086208921</v>
      </c>
      <c r="BH75" s="71">
        <f t="shared" ref="BH75:BH96" si="192">IF(BH39="","",BH39-(H39+(I39-H39)/($I$9-$H$9)*($BH$9-$H$9)))</f>
        <v>1.8285615256714207</v>
      </c>
    </row>
    <row r="76" spans="1:60" x14ac:dyDescent="0.25">
      <c r="B76" s="3"/>
      <c r="E76" s="113"/>
      <c r="L76" s="1">
        <f t="shared" si="151"/>
        <v>41764</v>
      </c>
      <c r="M76" s="65">
        <f t="shared" si="177"/>
        <v>0.80502524971027123</v>
      </c>
      <c r="N76" s="65">
        <f t="shared" si="152"/>
        <v>0.98087272132308234</v>
      </c>
      <c r="O76" s="71">
        <f t="shared" si="153"/>
        <v>1.2201410558589632</v>
      </c>
      <c r="P76" s="65">
        <f t="shared" si="154"/>
        <v>1.0445406562359008</v>
      </c>
      <c r="Q76" s="71">
        <f t="shared" si="178"/>
        <v>1.3263903722418062</v>
      </c>
      <c r="R76" s="67" t="str">
        <f t="shared" si="155"/>
        <v/>
      </c>
      <c r="S76" s="65">
        <f t="shared" si="156"/>
        <v>1.2807479659487138</v>
      </c>
      <c r="T76" s="71">
        <f t="shared" si="157"/>
        <v>1.3889256732384876</v>
      </c>
      <c r="U76" s="67">
        <f t="shared" si="179"/>
        <v>1.9720069932430482</v>
      </c>
      <c r="V76" s="67">
        <f t="shared" si="180"/>
        <v>1.9286853454556709</v>
      </c>
      <c r="W76" s="71">
        <f t="shared" si="181"/>
        <v>2.2912585734999782</v>
      </c>
      <c r="X76" s="66" t="str">
        <f t="shared" si="158"/>
        <v/>
      </c>
      <c r="Y76" s="71">
        <f t="shared" si="159"/>
        <v>1.4514940553000191</v>
      </c>
      <c r="Z76" s="71">
        <f t="shared" si="160"/>
        <v>1.7433071610439894</v>
      </c>
      <c r="AA76" s="71">
        <f t="shared" si="182"/>
        <v>1.8532298243828542</v>
      </c>
      <c r="AB76" s="66">
        <f t="shared" si="183"/>
        <v>2.2214042174999813</v>
      </c>
      <c r="AC76" s="71"/>
      <c r="AD76" s="71" t="str">
        <f t="shared" si="161"/>
        <v/>
      </c>
      <c r="AE76" s="71">
        <f t="shared" si="184"/>
        <v>1.8660141432024888</v>
      </c>
      <c r="AF76" s="71">
        <f t="shared" si="185"/>
        <v>1.7351206199999858</v>
      </c>
      <c r="AG76" s="71"/>
      <c r="AH76" s="71">
        <f t="shared" si="162"/>
        <v>1.7186789531615254</v>
      </c>
      <c r="AI76" s="71">
        <f t="shared" si="163"/>
        <v>1.7975020828296531</v>
      </c>
      <c r="AJ76" s="71">
        <f t="shared" si="164"/>
        <v>1.6832253980100731</v>
      </c>
      <c r="AK76" s="66">
        <f t="shared" si="186"/>
        <v>1.7851276903860498</v>
      </c>
      <c r="AL76" s="71"/>
      <c r="AM76" s="66">
        <f t="shared" si="165"/>
        <v>1.3042967946154014</v>
      </c>
      <c r="AN76" s="71">
        <f t="shared" si="166"/>
        <v>1.6879253846000069</v>
      </c>
      <c r="AO76" s="71">
        <f t="shared" si="167"/>
        <v>1.8575890176373768</v>
      </c>
      <c r="AP76" s="66">
        <f t="shared" si="168"/>
        <v>0.95201903325386583</v>
      </c>
      <c r="AQ76" s="71">
        <f t="shared" si="187"/>
        <v>1.295812645302262</v>
      </c>
      <c r="AR76" s="66">
        <f t="shared" si="188"/>
        <v>1.2355509838480927</v>
      </c>
      <c r="AS76" s="71"/>
      <c r="AT76" s="65">
        <f t="shared" si="169"/>
        <v>0.93834019512053546</v>
      </c>
      <c r="AU76" s="65">
        <f t="shared" si="170"/>
        <v>0.92811939512049735</v>
      </c>
      <c r="AV76" s="71">
        <f t="shared" si="171"/>
        <v>1.1244320644461401</v>
      </c>
      <c r="AW76" s="67">
        <f t="shared" si="189"/>
        <v>1.6467264546599196</v>
      </c>
      <c r="AX76" s="71"/>
      <c r="AY76" s="66">
        <f t="shared" si="172"/>
        <v>1.3396828597718105</v>
      </c>
      <c r="AZ76" s="71" t="str">
        <f t="shared" si="173"/>
        <v/>
      </c>
      <c r="BA76" s="66"/>
      <c r="BB76" s="71">
        <f t="shared" si="174"/>
        <v>0.78928579223845841</v>
      </c>
      <c r="BC76" s="71">
        <f t="shared" si="175"/>
        <v>1.2277382615490975</v>
      </c>
      <c r="BD76" s="71">
        <f t="shared" si="176"/>
        <v>1.4307870054999929</v>
      </c>
      <c r="BE76" s="71"/>
      <c r="BF76" s="67">
        <f t="shared" si="190"/>
        <v>1.4183171366718326</v>
      </c>
      <c r="BG76" s="71">
        <f t="shared" si="191"/>
        <v>1.5515848461586854</v>
      </c>
      <c r="BH76" s="71">
        <f t="shared" si="192"/>
        <v>1.8152974960000039</v>
      </c>
    </row>
    <row r="77" spans="1:60" x14ac:dyDescent="0.25">
      <c r="B77" s="3"/>
      <c r="L77" s="1">
        <f t="shared" si="151"/>
        <v>41765</v>
      </c>
      <c r="M77" s="65">
        <f t="shared" si="177"/>
        <v>0.78694112378717929</v>
      </c>
      <c r="N77" s="65">
        <f t="shared" si="152"/>
        <v>0.96248934624616878</v>
      </c>
      <c r="O77" s="71">
        <f t="shared" si="153"/>
        <v>1.1753055060513136</v>
      </c>
      <c r="P77" s="65">
        <f t="shared" si="154"/>
        <v>1.0450587030051355</v>
      </c>
      <c r="Q77" s="71">
        <f t="shared" si="178"/>
        <v>1.3341011682871624</v>
      </c>
      <c r="R77" s="67" t="str">
        <f t="shared" si="155"/>
        <v/>
      </c>
      <c r="S77" s="65">
        <f t="shared" si="156"/>
        <v>1.2932934380641061</v>
      </c>
      <c r="T77" s="71">
        <f t="shared" si="157"/>
        <v>1.4050727037769164</v>
      </c>
      <c r="U77" s="67">
        <f t="shared" si="179"/>
        <v>1.9809395268198973</v>
      </c>
      <c r="V77" s="67">
        <f t="shared" si="180"/>
        <v>1.9392885953101313</v>
      </c>
      <c r="W77" s="71">
        <f t="shared" si="181"/>
        <v>2.2956128664499751</v>
      </c>
      <c r="X77" s="66" t="str">
        <f t="shared" si="158"/>
        <v/>
      </c>
      <c r="Y77" s="71">
        <f t="shared" si="159"/>
        <v>1.4663957737999818</v>
      </c>
      <c r="Z77" s="71">
        <f t="shared" si="160"/>
        <v>1.7474943734780188</v>
      </c>
      <c r="AA77" s="71">
        <f t="shared" si="182"/>
        <v>1.8632258664546875</v>
      </c>
      <c r="AB77" s="66">
        <f t="shared" si="183"/>
        <v>2.2236987735000033</v>
      </c>
      <c r="AC77" s="71"/>
      <c r="AD77" s="71" t="str">
        <f t="shared" si="161"/>
        <v/>
      </c>
      <c r="AE77" s="71">
        <f t="shared" si="184"/>
        <v>1.8705574030822731</v>
      </c>
      <c r="AF77" s="71">
        <f t="shared" si="185"/>
        <v>1.7402862274999764</v>
      </c>
      <c r="AG77" s="71"/>
      <c r="AH77" s="71">
        <f t="shared" si="162"/>
        <v>1.7269405306231018</v>
      </c>
      <c r="AI77" s="71">
        <f t="shared" si="163"/>
        <v>1.8033605223351943</v>
      </c>
      <c r="AJ77" s="71">
        <f t="shared" si="164"/>
        <v>1.6855586007619703</v>
      </c>
      <c r="AK77" s="66">
        <f t="shared" si="186"/>
        <v>1.7939441027974592</v>
      </c>
      <c r="AL77" s="71"/>
      <c r="AM77" s="66">
        <f t="shared" si="165"/>
        <v>1.3169613167307292</v>
      </c>
      <c r="AN77" s="71">
        <f t="shared" si="166"/>
        <v>1.6947855266000014</v>
      </c>
      <c r="AO77" s="71">
        <f t="shared" si="167"/>
        <v>1.8506278986813216</v>
      </c>
      <c r="AP77" s="66">
        <f t="shared" si="168"/>
        <v>0.96071442640769789</v>
      </c>
      <c r="AQ77" s="71">
        <f t="shared" si="187"/>
        <v>1.3039115103589705</v>
      </c>
      <c r="AR77" s="66">
        <f t="shared" si="188"/>
        <v>1.2462582895633094</v>
      </c>
      <c r="AS77" s="71"/>
      <c r="AT77" s="65">
        <f t="shared" si="169"/>
        <v>0.94394855227431274</v>
      </c>
      <c r="AU77" s="65">
        <f t="shared" si="170"/>
        <v>0.92044111477434276</v>
      </c>
      <c r="AV77" s="71">
        <f t="shared" si="171"/>
        <v>1.1338386802922971</v>
      </c>
      <c r="AW77" s="67">
        <f t="shared" si="189"/>
        <v>1.6554991211586998</v>
      </c>
      <c r="AX77" s="71"/>
      <c r="AY77" s="66">
        <f t="shared" si="172"/>
        <v>1.3492347643102662</v>
      </c>
      <c r="AZ77" s="71" t="str">
        <f t="shared" si="173"/>
        <v/>
      </c>
      <c r="BA77" s="66"/>
      <c r="BB77" s="71">
        <f t="shared" si="174"/>
        <v>0.80393832027692369</v>
      </c>
      <c r="BC77" s="71">
        <f t="shared" si="175"/>
        <v>1.2379950577770957</v>
      </c>
      <c r="BD77" s="71">
        <f t="shared" si="176"/>
        <v>1.4398337293499734</v>
      </c>
      <c r="BE77" s="71"/>
      <c r="BF77" s="67">
        <f t="shared" si="190"/>
        <v>1.4288482642102802</v>
      </c>
      <c r="BG77" s="71">
        <f t="shared" si="191"/>
        <v>1.5622458026259247</v>
      </c>
      <c r="BH77" s="71">
        <f t="shared" si="192"/>
        <v>1.8229353994499577</v>
      </c>
    </row>
    <row r="78" spans="1:60" x14ac:dyDescent="0.25">
      <c r="B78" s="3"/>
      <c r="L78" s="1">
        <f t="shared" si="151"/>
        <v>41766</v>
      </c>
      <c r="M78" s="65">
        <f t="shared" si="177"/>
        <v>0.76342389261028165</v>
      </c>
      <c r="N78" s="65">
        <f t="shared" si="152"/>
        <v>0.90388894852305857</v>
      </c>
      <c r="O78" s="71">
        <f t="shared" si="153"/>
        <v>0.92799232035898971</v>
      </c>
      <c r="P78" s="65">
        <f t="shared" si="154"/>
        <v>1.0373563381359068</v>
      </c>
      <c r="Q78" s="71">
        <f t="shared" si="178"/>
        <v>1.3153666785705287</v>
      </c>
      <c r="R78" s="67" t="str">
        <f t="shared" si="155"/>
        <v/>
      </c>
      <c r="S78" s="65">
        <f t="shared" si="156"/>
        <v>1.2461139599487381</v>
      </c>
      <c r="T78" s="71">
        <f t="shared" si="157"/>
        <v>1.368216412838466</v>
      </c>
      <c r="U78" s="67">
        <f t="shared" si="179"/>
        <v>1.9606699541750388</v>
      </c>
      <c r="V78" s="67">
        <f t="shared" si="180"/>
        <v>1.9178256672594776</v>
      </c>
      <c r="W78" s="71">
        <f t="shared" si="181"/>
        <v>2.2919335767500195</v>
      </c>
      <c r="X78" s="66" t="str">
        <f t="shared" si="158"/>
        <v/>
      </c>
      <c r="Y78" s="71">
        <f t="shared" si="159"/>
        <v>1.4346917341999843</v>
      </c>
      <c r="Z78" s="71">
        <f t="shared" si="160"/>
        <v>1.738834933351658</v>
      </c>
      <c r="AA78" s="71">
        <f t="shared" si="182"/>
        <v>1.8408510562783462</v>
      </c>
      <c r="AB78" s="66">
        <f t="shared" si="183"/>
        <v>2.2272658374999912</v>
      </c>
      <c r="AC78" s="71"/>
      <c r="AD78" s="71" t="str">
        <f t="shared" si="161"/>
        <v/>
      </c>
      <c r="AE78" s="71">
        <f t="shared" si="184"/>
        <v>1.8690923181708676</v>
      </c>
      <c r="AF78" s="71">
        <f t="shared" si="185"/>
        <v>1.7552879200000371</v>
      </c>
      <c r="AG78" s="71"/>
      <c r="AH78" s="71">
        <f t="shared" si="162"/>
        <v>1.7034348542615714</v>
      </c>
      <c r="AI78" s="71">
        <f t="shared" si="163"/>
        <v>1.7909617851373589</v>
      </c>
      <c r="AJ78" s="71">
        <f t="shared" si="164"/>
        <v>1.6764828173362876</v>
      </c>
      <c r="AK78" s="66">
        <f t="shared" si="186"/>
        <v>1.7814208018101132</v>
      </c>
      <c r="AL78" s="71"/>
      <c r="AM78" s="66">
        <f t="shared" si="165"/>
        <v>1.3106689246153715</v>
      </c>
      <c r="AN78" s="71">
        <f t="shared" si="166"/>
        <v>1.6779439319000078</v>
      </c>
      <c r="AO78" s="71">
        <f t="shared" si="167"/>
        <v>1.8427999460989186</v>
      </c>
      <c r="AP78" s="66">
        <f t="shared" si="168"/>
        <v>0.93517502055385338</v>
      </c>
      <c r="AQ78" s="71">
        <f t="shared" si="187"/>
        <v>1.2864608100881805</v>
      </c>
      <c r="AR78" s="66">
        <f t="shared" si="188"/>
        <v>1.2202045482468211</v>
      </c>
      <c r="AS78" s="71"/>
      <c r="AT78" s="65">
        <f t="shared" si="169"/>
        <v>0.93202278752051804</v>
      </c>
      <c r="AU78" s="65">
        <f t="shared" si="170"/>
        <v>0.90749610752050369</v>
      </c>
      <c r="AV78" s="71">
        <f t="shared" si="171"/>
        <v>1.1013180547461565</v>
      </c>
      <c r="AW78" s="67">
        <f t="shared" si="189"/>
        <v>1.6376664967758146</v>
      </c>
      <c r="AX78" s="71"/>
      <c r="AY78" s="66">
        <f t="shared" si="172"/>
        <v>1.328339030971796</v>
      </c>
      <c r="AZ78" s="71" t="str">
        <f t="shared" si="173"/>
        <v/>
      </c>
      <c r="BA78" s="66"/>
      <c r="BB78" s="71">
        <f t="shared" si="174"/>
        <v>0.77079149383845458</v>
      </c>
      <c r="BC78" s="71">
        <f t="shared" si="175"/>
        <v>1.2121340985768114</v>
      </c>
      <c r="BD78" s="71">
        <f t="shared" si="176"/>
        <v>1.4404968202500035</v>
      </c>
      <c r="BE78" s="71"/>
      <c r="BF78" s="67">
        <f t="shared" si="190"/>
        <v>1.4043205575718267</v>
      </c>
      <c r="BG78" s="71">
        <f t="shared" si="191"/>
        <v>1.5601904211712752</v>
      </c>
      <c r="BH78" s="71">
        <f t="shared" si="192"/>
        <v>1.8224733742499977</v>
      </c>
    </row>
    <row r="79" spans="1:60" x14ac:dyDescent="0.25">
      <c r="B79" s="3"/>
      <c r="L79" s="1">
        <f t="shared" si="151"/>
        <v>41767</v>
      </c>
      <c r="M79" s="65">
        <f t="shared" si="177"/>
        <v>0.76502009230768175</v>
      </c>
      <c r="N79" s="65">
        <f t="shared" si="152"/>
        <v>0.91046472519228283</v>
      </c>
      <c r="O79" s="71">
        <f t="shared" si="153"/>
        <v>0.92015227826923374</v>
      </c>
      <c r="P79" s="65">
        <f t="shared" si="154"/>
        <v>1.0133401430769533</v>
      </c>
      <c r="Q79" s="71">
        <f t="shared" si="178"/>
        <v>1.3040388414357329</v>
      </c>
      <c r="R79" s="67" t="str">
        <f t="shared" si="155"/>
        <v/>
      </c>
      <c r="S79" s="65">
        <f t="shared" si="156"/>
        <v>1.2615231784615437</v>
      </c>
      <c r="T79" s="71">
        <f t="shared" si="157"/>
        <v>1.3712583836538337</v>
      </c>
      <c r="U79" s="67">
        <f t="shared" si="179"/>
        <v>1.9403423615994972</v>
      </c>
      <c r="V79" s="67">
        <f t="shared" si="180"/>
        <v>1.9089757195252863</v>
      </c>
      <c r="W79" s="71">
        <f t="shared" si="181"/>
        <v>2.2802291415857487</v>
      </c>
      <c r="X79" s="66" t="str">
        <f t="shared" si="158"/>
        <v/>
      </c>
      <c r="Y79" s="71">
        <f t="shared" si="159"/>
        <v>1.4394673574999786</v>
      </c>
      <c r="Z79" s="71">
        <f t="shared" si="160"/>
        <v>1.7242564595054874</v>
      </c>
      <c r="AA79" s="71">
        <f t="shared" si="182"/>
        <v>1.8313850572732804</v>
      </c>
      <c r="AB79" s="66">
        <f t="shared" si="183"/>
        <v>2.2135055211429124</v>
      </c>
      <c r="AC79" s="71"/>
      <c r="AD79" s="71" t="str">
        <f t="shared" si="161"/>
        <v/>
      </c>
      <c r="AE79" s="71">
        <f t="shared" si="184"/>
        <v>1.8489847114556834</v>
      </c>
      <c r="AF79" s="71">
        <f t="shared" si="185"/>
        <v>1.7406622499999802</v>
      </c>
      <c r="AG79" s="71"/>
      <c r="AH79" s="71">
        <f t="shared" si="162"/>
        <v>1.6947830913461357</v>
      </c>
      <c r="AI79" s="71">
        <f t="shared" si="163"/>
        <v>1.7763793962912313</v>
      </c>
      <c r="AJ79" s="71">
        <f t="shared" si="164"/>
        <v>1.6628545188097927</v>
      </c>
      <c r="AK79" s="66">
        <f t="shared" si="186"/>
        <v>1.7778807919936481</v>
      </c>
      <c r="AL79" s="71"/>
      <c r="AM79" s="66">
        <f t="shared" si="165"/>
        <v>1.21850859846153</v>
      </c>
      <c r="AN79" s="71">
        <f t="shared" si="166"/>
        <v>1.6663362975000089</v>
      </c>
      <c r="AO79" s="71">
        <f t="shared" si="167"/>
        <v>1.8261471853296589</v>
      </c>
      <c r="AP79" s="66">
        <f t="shared" si="168"/>
        <v>0.93036883211536825</v>
      </c>
      <c r="AQ79" s="71">
        <f t="shared" si="187"/>
        <v>1.274660526794702</v>
      </c>
      <c r="AR79" s="66">
        <f t="shared" si="188"/>
        <v>1.2115405201582394</v>
      </c>
      <c r="AS79" s="71"/>
      <c r="AT79" s="65">
        <f t="shared" si="169"/>
        <v>0.95774454461538205</v>
      </c>
      <c r="AU79" s="65">
        <f t="shared" si="170"/>
        <v>0.9321967321153446</v>
      </c>
      <c r="AV79" s="71">
        <f t="shared" si="171"/>
        <v>1.1176797328846062</v>
      </c>
      <c r="AW79" s="67">
        <f>IF(AW43="","",AW43-(F43+(G43-F43)/($G$9-$F$9)*($AW$9-$F$9)))</f>
        <v>1.6265558657934358</v>
      </c>
      <c r="AX79" s="71"/>
      <c r="AY79" s="66">
        <f t="shared" si="172"/>
        <v>1.3207733236538788</v>
      </c>
      <c r="AZ79" s="71" t="str">
        <f t="shared" si="173"/>
        <v/>
      </c>
      <c r="BA79" s="66"/>
      <c r="BB79" s="71">
        <f t="shared" si="174"/>
        <v>0.78226978615386722</v>
      </c>
      <c r="BC79" s="71">
        <f t="shared" si="175"/>
        <v>1.2029907763854117</v>
      </c>
      <c r="BD79" s="71">
        <f t="shared" si="176"/>
        <v>1.42942880832857</v>
      </c>
      <c r="BE79" s="71"/>
      <c r="BF79" s="67">
        <f t="shared" si="190"/>
        <v>1.3991146336538547</v>
      </c>
      <c r="BG79" s="71">
        <f t="shared" si="191"/>
        <v>1.5497399956296949</v>
      </c>
      <c r="BH79" s="71">
        <f t="shared" si="192"/>
        <v>1.8080403639428795</v>
      </c>
    </row>
    <row r="80" spans="1:60" x14ac:dyDescent="0.25">
      <c r="B80" s="3"/>
      <c r="L80" s="1">
        <f t="shared" si="151"/>
        <v>41768</v>
      </c>
      <c r="M80" s="65">
        <f t="shared" si="177"/>
        <v>0.78194242038459771</v>
      </c>
      <c r="N80" s="65">
        <f t="shared" si="152"/>
        <v>0.97730562461538506</v>
      </c>
      <c r="O80" s="71">
        <f t="shared" si="153"/>
        <v>1.2061968884615237</v>
      </c>
      <c r="P80" s="65">
        <f t="shared" si="154"/>
        <v>1.0410240838461595</v>
      </c>
      <c r="Q80" s="71">
        <f t="shared" si="178"/>
        <v>1.3303114151825888</v>
      </c>
      <c r="R80" s="67" t="str">
        <f t="shared" si="155"/>
        <v/>
      </c>
      <c r="S80" s="65">
        <f t="shared" si="156"/>
        <v>1.2867710655768967</v>
      </c>
      <c r="T80" s="71">
        <f t="shared" si="157"/>
        <v>1.4014637701922856</v>
      </c>
      <c r="U80" s="67">
        <f t="shared" si="179"/>
        <v>1.9672084299622181</v>
      </c>
      <c r="V80" s="67">
        <f t="shared" si="180"/>
        <v>1.9352772616518941</v>
      </c>
      <c r="W80" s="71">
        <f t="shared" si="181"/>
        <v>2.2975827997928686</v>
      </c>
      <c r="X80" s="66" t="str">
        <f t="shared" si="158"/>
        <v/>
      </c>
      <c r="Y80" s="71">
        <f t="shared" si="159"/>
        <v>1.4674789225000087</v>
      </c>
      <c r="Z80" s="71">
        <f t="shared" si="160"/>
        <v>1.7487181814450636</v>
      </c>
      <c r="AA80" s="71">
        <f t="shared" si="182"/>
        <v>1.859303760497454</v>
      </c>
      <c r="AB80" s="66">
        <f t="shared" si="183"/>
        <v>2.240111128071411</v>
      </c>
      <c r="AC80" s="71"/>
      <c r="AD80" s="71" t="str">
        <f t="shared" si="161"/>
        <v/>
      </c>
      <c r="AE80" s="71">
        <f t="shared" si="184"/>
        <v>1.8816823147341486</v>
      </c>
      <c r="AF80" s="71">
        <f t="shared" si="185"/>
        <v>1.7620996274999801</v>
      </c>
      <c r="AG80" s="71"/>
      <c r="AH80" s="71">
        <f t="shared" si="162"/>
        <v>1.7236171298076686</v>
      </c>
      <c r="AI80" s="71">
        <f t="shared" si="163"/>
        <v>1.8279616145879363</v>
      </c>
      <c r="AJ80" s="71">
        <f t="shared" si="164"/>
        <v>1.6889945582367574</v>
      </c>
      <c r="AK80" s="66">
        <f t="shared" si="186"/>
        <v>1.8098183904620164</v>
      </c>
      <c r="AL80" s="71"/>
      <c r="AM80" s="66">
        <f t="shared" si="165"/>
        <v>1.2250809155769047</v>
      </c>
      <c r="AN80" s="71">
        <f t="shared" si="166"/>
        <v>1.6934235249999867</v>
      </c>
      <c r="AO80" s="71">
        <f t="shared" si="167"/>
        <v>1.8483784192032893</v>
      </c>
      <c r="AP80" s="66">
        <f t="shared" si="168"/>
        <v>0.95832942826921341</v>
      </c>
      <c r="AQ80" s="71">
        <f t="shared" si="187"/>
        <v>1.3016401146032655</v>
      </c>
      <c r="AR80" s="66">
        <f t="shared" si="188"/>
        <v>1.239107191449369</v>
      </c>
      <c r="AS80" s="71"/>
      <c r="AT80" s="65">
        <f t="shared" si="169"/>
        <v>0.96997989826922248</v>
      </c>
      <c r="AU80" s="65">
        <f t="shared" si="170"/>
        <v>0.94340789826922</v>
      </c>
      <c r="AV80" s="71">
        <f t="shared" si="171"/>
        <v>1.1410921917307646</v>
      </c>
      <c r="AW80" s="67">
        <f t="shared" si="189"/>
        <v>1.652321267008797</v>
      </c>
      <c r="AX80" s="71"/>
      <c r="AY80" s="66">
        <f t="shared" si="172"/>
        <v>1.3473413401922953</v>
      </c>
      <c r="AZ80" s="71" t="str">
        <f t="shared" si="173"/>
        <v/>
      </c>
      <c r="BA80" s="66"/>
      <c r="BB80" s="71">
        <f t="shared" si="174"/>
        <v>0.80608729519227218</v>
      </c>
      <c r="BC80" s="71">
        <f t="shared" si="175"/>
        <v>1.2310539589042948</v>
      </c>
      <c r="BD80" s="71">
        <f t="shared" si="176"/>
        <v>1.4499348036642621</v>
      </c>
      <c r="BE80" s="71"/>
      <c r="BF80" s="67">
        <f t="shared" si="190"/>
        <v>1.4270219551923078</v>
      </c>
      <c r="BG80" s="71">
        <f t="shared" si="191"/>
        <v>1.5759391447292312</v>
      </c>
      <c r="BH80" s="71">
        <f t="shared" si="192"/>
        <v>1.830528869721423</v>
      </c>
    </row>
    <row r="81" spans="2:60" x14ac:dyDescent="0.25">
      <c r="B81" s="3"/>
      <c r="L81" s="1">
        <f t="shared" si="151"/>
        <v>41771</v>
      </c>
      <c r="M81" s="65">
        <f t="shared" si="177"/>
        <v>0.77812152358974851</v>
      </c>
      <c r="N81" s="65">
        <f t="shared" si="152"/>
        <v>0.93285894557691451</v>
      </c>
      <c r="O81" s="71">
        <f t="shared" si="153"/>
        <v>0.94988813814101292</v>
      </c>
      <c r="P81" s="65">
        <f t="shared" si="154"/>
        <v>1.0430726150641214</v>
      </c>
      <c r="Q81" s="71">
        <f t="shared" si="178"/>
        <v>1.3397080701007544</v>
      </c>
      <c r="R81" s="67" t="str">
        <f t="shared" si="155"/>
        <v/>
      </c>
      <c r="S81" s="65">
        <f t="shared" si="156"/>
        <v>1.2820817445512787</v>
      </c>
      <c r="T81" s="71">
        <f t="shared" si="157"/>
        <v>1.401070320961511</v>
      </c>
      <c r="U81" s="67">
        <f t="shared" si="179"/>
        <v>1.9705015248929438</v>
      </c>
      <c r="V81" s="67">
        <f t="shared" si="180"/>
        <v>1.9471892193607641</v>
      </c>
      <c r="W81" s="71">
        <f t="shared" si="181"/>
        <v>2.2708691353928758</v>
      </c>
      <c r="X81" s="66" t="str">
        <f t="shared" si="158"/>
        <v/>
      </c>
      <c r="Y81" s="71">
        <f t="shared" si="159"/>
        <v>1.4691688900000095</v>
      </c>
      <c r="Z81" s="71">
        <f t="shared" si="160"/>
        <v>1.7399645003956135</v>
      </c>
      <c r="AA81" s="71">
        <f t="shared" si="182"/>
        <v>1.8696282168262037</v>
      </c>
      <c r="AB81" s="66">
        <f t="shared" si="183"/>
        <v>2.224783381071453</v>
      </c>
      <c r="AC81" s="71"/>
      <c r="AD81" s="71" t="str">
        <f t="shared" si="161"/>
        <v/>
      </c>
      <c r="AE81" s="71">
        <f t="shared" si="184"/>
        <v>1.8913048059936495</v>
      </c>
      <c r="AF81" s="71">
        <f t="shared" si="185"/>
        <v>1.7541471425000177</v>
      </c>
      <c r="AG81" s="71"/>
      <c r="AH81" s="71">
        <f t="shared" si="162"/>
        <v>1.7316806440384496</v>
      </c>
      <c r="AI81" s="71">
        <f t="shared" si="163"/>
        <v>1.8343619529670288</v>
      </c>
      <c r="AJ81" s="71">
        <f t="shared" si="164"/>
        <v>1.6870463383375442</v>
      </c>
      <c r="AK81" s="66">
        <f t="shared" si="186"/>
        <v>1.823530479284786</v>
      </c>
      <c r="AL81" s="71"/>
      <c r="AM81" s="66">
        <f t="shared" si="165"/>
        <v>1.2231905753846268</v>
      </c>
      <c r="AN81" s="71">
        <f t="shared" si="166"/>
        <v>1.7026901224999893</v>
      </c>
      <c r="AO81" s="71">
        <f t="shared" si="167"/>
        <v>1.8471632462362839</v>
      </c>
      <c r="AP81" s="66">
        <f t="shared" si="168"/>
        <v>0.96625778384612548</v>
      </c>
      <c r="AQ81" s="71">
        <f t="shared" si="187"/>
        <v>1.308492700125953</v>
      </c>
      <c r="AR81" s="66">
        <f t="shared" si="188"/>
        <v>1.2507879723797419</v>
      </c>
      <c r="AS81" s="71"/>
      <c r="AT81" s="65">
        <f t="shared" si="169"/>
        <v>0.96397282717948185</v>
      </c>
      <c r="AU81" s="65">
        <f t="shared" si="170"/>
        <v>0.93739991717949289</v>
      </c>
      <c r="AV81" s="71">
        <f t="shared" si="171"/>
        <v>1.1384516261538158</v>
      </c>
      <c r="AW81" s="67">
        <f t="shared" si="189"/>
        <v>1.6593590636083118</v>
      </c>
      <c r="AX81" s="71"/>
      <c r="AY81" s="66">
        <f t="shared" si="172"/>
        <v>1.3564884776281882</v>
      </c>
      <c r="AZ81" s="71" t="str">
        <f t="shared" si="173"/>
        <v/>
      </c>
      <c r="BA81" s="66"/>
      <c r="BB81" s="71">
        <f t="shared" si="174"/>
        <v>0.80238973096153066</v>
      </c>
      <c r="BC81" s="71">
        <f t="shared" si="175"/>
        <v>1.2430277293954344</v>
      </c>
      <c r="BD81" s="71">
        <f t="shared" si="176"/>
        <v>1.4389903329642761</v>
      </c>
      <c r="BE81" s="71"/>
      <c r="BF81" s="67">
        <f t="shared" si="190"/>
        <v>1.4340009551281883</v>
      </c>
      <c r="BG81" s="71">
        <f t="shared" si="191"/>
        <v>1.5850201913160991</v>
      </c>
      <c r="BH81" s="71">
        <f t="shared" si="192"/>
        <v>1.820096961821462</v>
      </c>
    </row>
    <row r="82" spans="2:60" x14ac:dyDescent="0.25">
      <c r="B82" s="3"/>
      <c r="L82" s="1">
        <f t="shared" si="151"/>
        <v>41772</v>
      </c>
      <c r="M82" s="65">
        <f t="shared" si="177"/>
        <v>0.80080158231791376</v>
      </c>
      <c r="N82" s="65">
        <f t="shared" si="152"/>
        <v>0.96366110941538397</v>
      </c>
      <c r="O82" s="71">
        <f t="shared" si="153"/>
        <v>0.99013460062817327</v>
      </c>
      <c r="P82" s="65">
        <f t="shared" si="154"/>
        <v>1.0760314901128143</v>
      </c>
      <c r="Q82" s="71">
        <f t="shared" si="178"/>
        <v>1.3523294547544404</v>
      </c>
      <c r="R82" s="67" t="str">
        <f t="shared" si="155"/>
        <v/>
      </c>
      <c r="S82" s="65">
        <f t="shared" si="156"/>
        <v>1.3105986299102224</v>
      </c>
      <c r="T82" s="71">
        <f t="shared" si="157"/>
        <v>1.4282085515922827</v>
      </c>
      <c r="U82" s="67">
        <f t="shared" si="179"/>
        <v>1.9822578922922203</v>
      </c>
      <c r="V82" s="67">
        <f t="shared" si="180"/>
        <v>1.9546372190696593</v>
      </c>
      <c r="W82" s="71">
        <f t="shared" si="181"/>
        <v>2.2642925334500017</v>
      </c>
      <c r="X82" s="66" t="str">
        <f t="shared" si="158"/>
        <v/>
      </c>
      <c r="Y82" s="71">
        <f t="shared" si="159"/>
        <v>1.4968386750999505</v>
      </c>
      <c r="Z82" s="71">
        <f t="shared" si="160"/>
        <v>1.7566265971428807</v>
      </c>
      <c r="AA82" s="71">
        <f t="shared" si="182"/>
        <v>1.8818360514861636</v>
      </c>
      <c r="AB82" s="66">
        <f t="shared" si="183"/>
        <v>2.222341520999997</v>
      </c>
      <c r="AC82" s="71"/>
      <c r="AD82" s="71" t="str">
        <f t="shared" si="161"/>
        <v/>
      </c>
      <c r="AE82" s="71">
        <f t="shared" si="184"/>
        <v>1.8968686357531679</v>
      </c>
      <c r="AF82" s="71">
        <f t="shared" si="185"/>
        <v>1.757535599999982</v>
      </c>
      <c r="AG82" s="71"/>
      <c r="AH82" s="71">
        <f t="shared" si="162"/>
        <v>1.7549401122076551</v>
      </c>
      <c r="AI82" s="71">
        <f t="shared" si="163"/>
        <v>1.8523155885714075</v>
      </c>
      <c r="AJ82" s="71">
        <f t="shared" si="164"/>
        <v>1.701063397802292</v>
      </c>
      <c r="AK82" s="66">
        <f t="shared" si="186"/>
        <v>1.8324046566076237</v>
      </c>
      <c r="AL82" s="71"/>
      <c r="AM82" s="66">
        <f t="shared" si="165"/>
        <v>1.2412182905768963</v>
      </c>
      <c r="AN82" s="71">
        <f t="shared" si="166"/>
        <v>1.7227965306999744</v>
      </c>
      <c r="AO82" s="71">
        <f t="shared" si="167"/>
        <v>1.866240986071424</v>
      </c>
      <c r="AP82" s="66">
        <f t="shared" si="168"/>
        <v>0.99045473396919848</v>
      </c>
      <c r="AQ82" s="71">
        <f t="shared" si="187"/>
        <v>1.321904666568031</v>
      </c>
      <c r="AR82" s="66">
        <f t="shared" si="188"/>
        <v>1.2583122688101556</v>
      </c>
      <c r="AS82" s="71"/>
      <c r="AT82" s="65">
        <f t="shared" si="169"/>
        <v>0.98224062653587207</v>
      </c>
      <c r="AU82" s="65">
        <f t="shared" si="170"/>
        <v>0.95668743903587838</v>
      </c>
      <c r="AV82" s="71">
        <f t="shared" si="171"/>
        <v>1.1647666244307531</v>
      </c>
      <c r="AW82" s="67">
        <f t="shared" si="189"/>
        <v>1.672269577298529</v>
      </c>
      <c r="AX82" s="71"/>
      <c r="AY82" s="66">
        <f t="shared" si="172"/>
        <v>1.3780162393256132</v>
      </c>
      <c r="AZ82" s="71" t="str">
        <f t="shared" si="173"/>
        <v/>
      </c>
      <c r="BA82" s="66"/>
      <c r="BB82" s="71">
        <f t="shared" si="174"/>
        <v>0.82899125959229991</v>
      </c>
      <c r="BC82" s="71">
        <f t="shared" si="175"/>
        <v>1.2496228839735544</v>
      </c>
      <c r="BD82" s="71">
        <f t="shared" si="176"/>
        <v>1.4396230303500097</v>
      </c>
      <c r="BE82" s="71"/>
      <c r="BF82" s="67">
        <f t="shared" si="190"/>
        <v>1.4577343666256084</v>
      </c>
      <c r="BG82" s="71">
        <f t="shared" si="191"/>
        <v>1.5968383422607308</v>
      </c>
      <c r="BH82" s="71">
        <f t="shared" si="192"/>
        <v>1.8226688464499965</v>
      </c>
    </row>
    <row r="83" spans="2:60" x14ac:dyDescent="0.25">
      <c r="B83" s="3"/>
      <c r="L83" s="1">
        <f t="shared" si="151"/>
        <v>41773</v>
      </c>
      <c r="M83" s="65">
        <f t="shared" si="177"/>
        <v>0.81634171989741766</v>
      </c>
      <c r="N83" s="65">
        <f t="shared" si="152"/>
        <v>0.9656022902692234</v>
      </c>
      <c r="O83" s="71">
        <f t="shared" si="153"/>
        <v>0.97733153391022753</v>
      </c>
      <c r="P83" s="65">
        <f t="shared" si="154"/>
        <v>1.067360069641011</v>
      </c>
      <c r="Q83" s="71">
        <f t="shared" si="178"/>
        <v>1.3426508007052647</v>
      </c>
      <c r="R83" s="67" t="str">
        <f t="shared" si="155"/>
        <v/>
      </c>
      <c r="S83" s="65">
        <f t="shared" si="156"/>
        <v>1.3177325805128191</v>
      </c>
      <c r="T83" s="71">
        <f t="shared" si="157"/>
        <v>1.4334177381153821</v>
      </c>
      <c r="U83" s="67">
        <f t="shared" si="179"/>
        <v>1.981685066750603</v>
      </c>
      <c r="V83" s="67">
        <f t="shared" si="180"/>
        <v>1.9439485307721451</v>
      </c>
      <c r="W83" s="71">
        <f t="shared" si="181"/>
        <v>2.3024949437643194</v>
      </c>
      <c r="X83" s="66" t="str">
        <f t="shared" si="158"/>
        <v/>
      </c>
      <c r="Y83" s="71">
        <f t="shared" si="159"/>
        <v>1.4981101414999998</v>
      </c>
      <c r="Z83" s="71">
        <f t="shared" si="160"/>
        <v>1.7605987989395704</v>
      </c>
      <c r="AA83" s="71">
        <f t="shared" si="182"/>
        <v>1.8693396302833687</v>
      </c>
      <c r="AB83" s="66">
        <f t="shared" si="183"/>
        <v>2.2357275618571402</v>
      </c>
      <c r="AC83" s="71"/>
      <c r="AD83" s="71" t="str">
        <f t="shared" si="161"/>
        <v/>
      </c>
      <c r="AE83" s="71">
        <f t="shared" si="184"/>
        <v>1.8855328788986938</v>
      </c>
      <c r="AF83" s="71">
        <f t="shared" si="185"/>
        <v>1.7604358075000048</v>
      </c>
      <c r="AG83" s="71"/>
      <c r="AH83" s="71">
        <f t="shared" si="162"/>
        <v>1.759393778884585</v>
      </c>
      <c r="AI83" s="71">
        <f>IF(AI47="","",AI47-(E47+(F47-E47)/($F$9-$E$9)*($AI$9-$E$9)))</f>
        <v>1.8558911632966608</v>
      </c>
      <c r="AJ83" s="71">
        <f t="shared" ref="AJ83:AJ95" si="193">IF(AJ47="","",AJ47-(F47+(G47-F47)/($G$9-$F$9)*($AJ$9-$F$9)))</f>
        <v>1.7001396408627336</v>
      </c>
      <c r="AK83" s="66">
        <f t="shared" si="186"/>
        <v>1.8192298140569276</v>
      </c>
      <c r="AL83" s="71"/>
      <c r="AM83" s="66">
        <f t="shared" si="165"/>
        <v>1.255932061346146</v>
      </c>
      <c r="AN83" s="71">
        <f t="shared" si="166"/>
        <v>1.7272787079999841</v>
      </c>
      <c r="AO83" s="71">
        <f t="shared" si="167"/>
        <v>1.8693458788736406</v>
      </c>
      <c r="AP83" s="66">
        <f t="shared" si="168"/>
        <v>0.9935793039615417</v>
      </c>
      <c r="AQ83" s="71">
        <f t="shared" si="187"/>
        <v>1.3146899133815806</v>
      </c>
      <c r="AR83" s="66">
        <f t="shared" si="188"/>
        <v>1.2479957145759375</v>
      </c>
      <c r="AS83" s="71"/>
      <c r="AT83" s="65">
        <f t="shared" si="169"/>
        <v>1.0009548832948894</v>
      </c>
      <c r="AU83" s="65">
        <f t="shared" si="170"/>
        <v>0.97335703579489552</v>
      </c>
      <c r="AV83" s="71">
        <f t="shared" si="171"/>
        <v>1.1719509870384401</v>
      </c>
      <c r="AW83" s="67">
        <f t="shared" si="189"/>
        <v>1.6648335677581771</v>
      </c>
      <c r="AX83" s="71"/>
      <c r="AY83" s="66">
        <f t="shared" si="172"/>
        <v>1.3820281232820237</v>
      </c>
      <c r="AZ83" s="71" t="str">
        <f t="shared" si="173"/>
        <v/>
      </c>
      <c r="BA83" s="66"/>
      <c r="BB83" s="71">
        <f t="shared" si="174"/>
        <v>0.83709927811539275</v>
      </c>
      <c r="BC83" s="71">
        <f t="shared" si="175"/>
        <v>1.2375545282682641</v>
      </c>
      <c r="BD83" s="71">
        <f t="shared" si="176"/>
        <v>1.4465340827214606</v>
      </c>
      <c r="BE83" s="71"/>
      <c r="BF83" s="67">
        <f t="shared" si="190"/>
        <v>1.4620326152820269</v>
      </c>
      <c r="BG83" s="71">
        <f t="shared" si="191"/>
        <v>1.5782098242128075</v>
      </c>
      <c r="BH83" s="71">
        <f t="shared" si="192"/>
        <v>1.8115704354071518</v>
      </c>
    </row>
    <row r="84" spans="2:60" x14ac:dyDescent="0.25">
      <c r="B84" s="3"/>
      <c r="L84" s="1">
        <f t="shared" si="151"/>
        <v>41774</v>
      </c>
      <c r="M84" s="65">
        <f t="shared" si="177"/>
        <v>0.80789604408975135</v>
      </c>
      <c r="N84" s="65">
        <f t="shared" si="152"/>
        <v>0.96090502957692969</v>
      </c>
      <c r="O84" s="71">
        <f t="shared" si="153"/>
        <v>0.97804261564103756</v>
      </c>
      <c r="P84" s="65">
        <f t="shared" si="154"/>
        <v>1.0654571005640974</v>
      </c>
      <c r="Q84" s="71">
        <f t="shared" si="178"/>
        <v>1.3437078667254125</v>
      </c>
      <c r="R84" s="67" t="str">
        <f t="shared" si="155"/>
        <v/>
      </c>
      <c r="S84" s="65">
        <f t="shared" si="156"/>
        <v>1.3140781945512732</v>
      </c>
      <c r="T84" s="71">
        <f t="shared" si="157"/>
        <v>1.4353314029615318</v>
      </c>
      <c r="U84" s="67">
        <f t="shared" si="179"/>
        <v>1.9878765922292203</v>
      </c>
      <c r="V84" s="67">
        <f t="shared" si="180"/>
        <v>1.9485171686455383</v>
      </c>
      <c r="W84" s="71">
        <f t="shared" si="181"/>
        <v>2.3024694219000477</v>
      </c>
      <c r="X84" s="66" t="str">
        <f t="shared" si="158"/>
        <v/>
      </c>
      <c r="Y84" s="71">
        <f t="shared" si="159"/>
        <v>1.4983367629999851</v>
      </c>
      <c r="Z84" s="71">
        <f t="shared" si="160"/>
        <v>1.7593262328681316</v>
      </c>
      <c r="AA84" s="71">
        <f t="shared" si="182"/>
        <v>1.8727527931486208</v>
      </c>
      <c r="AB84" s="66">
        <f t="shared" si="183"/>
        <v>2.2357253520000047</v>
      </c>
      <c r="AC84" s="71"/>
      <c r="AD84" s="71" t="str">
        <f t="shared" si="161"/>
        <v/>
      </c>
      <c r="AE84" s="71">
        <f t="shared" si="184"/>
        <v>1.9002834406202735</v>
      </c>
      <c r="AF84" s="71">
        <f t="shared" si="185"/>
        <v>1.7766326074999839</v>
      </c>
      <c r="AG84" s="71"/>
      <c r="AH84" s="71">
        <f t="shared" si="162"/>
        <v>1.7579835610384449</v>
      </c>
      <c r="AI84" s="71">
        <f t="shared" si="163"/>
        <v>1.8283878990109885</v>
      </c>
      <c r="AJ84" s="71">
        <f t="shared" si="193"/>
        <v>1.7013934340302157</v>
      </c>
      <c r="AK84" s="66">
        <f t="shared" si="186"/>
        <v>1.821474680588608</v>
      </c>
      <c r="AL84" s="71"/>
      <c r="AM84" s="66">
        <f t="shared" si="165"/>
        <v>1.2487515353846095</v>
      </c>
      <c r="AN84" s="71">
        <f t="shared" si="166"/>
        <v>1.7281497110000013</v>
      </c>
      <c r="AO84" s="71">
        <f t="shared" si="167"/>
        <v>1.866352669587922</v>
      </c>
      <c r="AP84" s="66">
        <f t="shared" si="168"/>
        <v>0.99246790734613999</v>
      </c>
      <c r="AQ84" s="71">
        <f t="shared" si="187"/>
        <v>1.3150331859067981</v>
      </c>
      <c r="AR84" s="66">
        <f t="shared" si="188"/>
        <v>1.2514843307848205</v>
      </c>
      <c r="AS84" s="71"/>
      <c r="AT84" s="65">
        <f t="shared" si="169"/>
        <v>0.99461895267949707</v>
      </c>
      <c r="AU84" s="65">
        <f t="shared" si="170"/>
        <v>0.96906639017951068</v>
      </c>
      <c r="AV84" s="71">
        <f t="shared" si="171"/>
        <v>1.1704460846538378</v>
      </c>
      <c r="AW84" s="67">
        <f t="shared" si="189"/>
        <v>1.6667766514798306</v>
      </c>
      <c r="AX84" s="71"/>
      <c r="AY84" s="66">
        <f t="shared" si="172"/>
        <v>1.381849221628185</v>
      </c>
      <c r="AZ84" s="71" t="str">
        <f t="shared" si="173"/>
        <v/>
      </c>
      <c r="BA84" s="66"/>
      <c r="BB84" s="71">
        <f t="shared" si="174"/>
        <v>0.83331906796152788</v>
      </c>
      <c r="BC84" s="71">
        <f t="shared" si="175"/>
        <v>1.2403355671473459</v>
      </c>
      <c r="BD84" s="71">
        <f t="shared" si="176"/>
        <v>1.4514187031999883</v>
      </c>
      <c r="BE84" s="71"/>
      <c r="BF84" s="67">
        <f t="shared" si="190"/>
        <v>1.4602613581282027</v>
      </c>
      <c r="BG84" s="71">
        <f t="shared" si="191"/>
        <v>1.5811338084760731</v>
      </c>
      <c r="BH84" s="71">
        <f t="shared" si="192"/>
        <v>1.8174604704000128</v>
      </c>
    </row>
    <row r="85" spans="2:60" x14ac:dyDescent="0.25">
      <c r="B85" s="3"/>
      <c r="L85" s="1">
        <f t="shared" si="151"/>
        <v>41775</v>
      </c>
      <c r="M85" s="65">
        <f t="shared" si="177"/>
        <v>0.80086968463848862</v>
      </c>
      <c r="N85" s="65">
        <f t="shared" si="152"/>
        <v>0.93736204926154798</v>
      </c>
      <c r="O85" s="71">
        <f t="shared" si="153"/>
        <v>0.95510986184616753</v>
      </c>
      <c r="P85" s="65">
        <f t="shared" si="154"/>
        <v>1.0359694094846397</v>
      </c>
      <c r="Q85" s="71">
        <f t="shared" si="178"/>
        <v>1.3209898054345439</v>
      </c>
      <c r="R85" s="67" t="str">
        <f t="shared" si="155"/>
        <v/>
      </c>
      <c r="S85" s="65">
        <f t="shared" si="156"/>
        <v>1.2993035283076972</v>
      </c>
      <c r="T85" s="71">
        <f t="shared" si="157"/>
        <v>1.4023397126692609</v>
      </c>
      <c r="U85" s="67">
        <f t="shared" si="179"/>
        <v>1.9612417584445856</v>
      </c>
      <c r="V85" s="67">
        <f t="shared" si="180"/>
        <v>1.9277779895253513</v>
      </c>
      <c r="W85" s="71">
        <f t="shared" si="181"/>
        <v>2.2528871790428937</v>
      </c>
      <c r="X85" s="66" t="str">
        <f t="shared" si="158"/>
        <v/>
      </c>
      <c r="Y85" s="71">
        <f t="shared" si="159"/>
        <v>1.4744485371000406</v>
      </c>
      <c r="Z85" s="71">
        <f t="shared" si="160"/>
        <v>1.7283126893956338</v>
      </c>
      <c r="AA85" s="71">
        <f t="shared" si="182"/>
        <v>1.8523916725629919</v>
      </c>
      <c r="AB85" s="66">
        <f t="shared" si="183"/>
        <v>2.1892645180714583</v>
      </c>
      <c r="AC85" s="71"/>
      <c r="AD85" s="71" t="str">
        <f t="shared" si="161"/>
        <v/>
      </c>
      <c r="AE85" s="71">
        <f t="shared" si="184"/>
        <v>1.8809252764557289</v>
      </c>
      <c r="AF85" s="71">
        <f t="shared" si="185"/>
        <v>1.7404839600000166</v>
      </c>
      <c r="AG85" s="71" t="str">
        <f>IF(AG49="","",AG49-(C49+(D49-C49)/($D$9-$C$9)*($AG$9-$C$9)))</f>
        <v/>
      </c>
      <c r="AH85" s="71">
        <f t="shared" si="162"/>
        <v>1.7291740246307699</v>
      </c>
      <c r="AI85" s="71">
        <f t="shared" si="163"/>
        <v>1.7989236329670497</v>
      </c>
      <c r="AJ85" s="71">
        <f t="shared" si="193"/>
        <v>1.6719492215806149</v>
      </c>
      <c r="AK85" s="66">
        <f t="shared" si="186"/>
        <v>1.8015297569936717</v>
      </c>
      <c r="AL85" s="71"/>
      <c r="AM85" s="66">
        <f t="shared" si="165"/>
        <v>1.2524764223077076</v>
      </c>
      <c r="AN85" s="71">
        <f t="shared" si="166"/>
        <v>1.6986327897000191</v>
      </c>
      <c r="AO85" s="71">
        <f t="shared" si="167"/>
        <v>1.8366986262362701</v>
      </c>
      <c r="AP85" s="66">
        <f t="shared" si="168"/>
        <v>0.96607379027694273</v>
      </c>
      <c r="AQ85" s="71">
        <f t="shared" si="187"/>
        <v>1.2910474199181499</v>
      </c>
      <c r="AR85" s="66">
        <f t="shared" si="188"/>
        <v>1.2312605126582605</v>
      </c>
      <c r="AS85" s="71"/>
      <c r="AT85" s="65">
        <f t="shared" si="169"/>
        <v>0.99738633167695356</v>
      </c>
      <c r="AU85" s="65">
        <f t="shared" si="170"/>
        <v>0.9840989991769642</v>
      </c>
      <c r="AV85" s="71">
        <f t="shared" si="171"/>
        <v>1.1536102311231038</v>
      </c>
      <c r="AW85" s="67">
        <f t="shared" si="189"/>
        <v>1.6430078397795977</v>
      </c>
      <c r="AX85" s="71"/>
      <c r="AY85" s="66">
        <f t="shared" si="172"/>
        <v>1.3516989550692289</v>
      </c>
      <c r="AZ85" s="71" t="str">
        <f t="shared" si="173"/>
        <v/>
      </c>
      <c r="BA85" s="66"/>
      <c r="BB85" s="71">
        <f t="shared" si="174"/>
        <v>0.81864242316922731</v>
      </c>
      <c r="BC85" s="71">
        <f t="shared" si="175"/>
        <v>1.2217052048929711</v>
      </c>
      <c r="BD85" s="71">
        <f t="shared" si="176"/>
        <v>1.4093643089142622</v>
      </c>
      <c r="BE85" s="71"/>
      <c r="BF85" s="67">
        <f t="shared" si="190"/>
        <v>1.4336713708692574</v>
      </c>
      <c r="BG85" s="71">
        <f t="shared" si="191"/>
        <v>1.5580796467695377</v>
      </c>
      <c r="BH85" s="71">
        <f t="shared" si="192"/>
        <v>1.7767649664714416</v>
      </c>
    </row>
    <row r="86" spans="2:60" x14ac:dyDescent="0.25">
      <c r="B86" s="3"/>
      <c r="L86" s="1">
        <f t="shared" si="151"/>
        <v>41778</v>
      </c>
      <c r="M86" s="65">
        <f>IF(M50="","",M50-(D50+(E50-D50)/($E$9-$D$9)*($M$9-$D$9)))</f>
        <v>0.768295832984629</v>
      </c>
      <c r="N86" s="65">
        <f t="shared" si="152"/>
        <v>0.90006640141539407</v>
      </c>
      <c r="O86" s="71">
        <f t="shared" si="153"/>
        <v>0.90603433396152644</v>
      </c>
      <c r="P86" s="65">
        <f t="shared" si="154"/>
        <v>1.018298524946148</v>
      </c>
      <c r="Q86" s="71">
        <f t="shared" si="178"/>
        <v>1.2168951853337555</v>
      </c>
      <c r="R86" s="67" t="str">
        <f t="shared" si="155"/>
        <v/>
      </c>
      <c r="S86" s="65">
        <f t="shared" si="156"/>
        <v>1.2827132365769249</v>
      </c>
      <c r="T86" s="71">
        <f t="shared" si="157"/>
        <v>1.3877272275923063</v>
      </c>
      <c r="U86" s="67">
        <f t="shared" si="179"/>
        <v>1.9432169285516556</v>
      </c>
      <c r="V86" s="67">
        <f t="shared" si="180"/>
        <v>1.9089705513038311</v>
      </c>
      <c r="W86" s="71">
        <f t="shared" si="181"/>
        <v>2.2466144387500027</v>
      </c>
      <c r="X86" s="66" t="str">
        <f t="shared" si="158"/>
        <v/>
      </c>
      <c r="Y86" s="71">
        <f t="shared" si="159"/>
        <v>1.4620266216000157</v>
      </c>
      <c r="Z86" s="71">
        <f t="shared" si="160"/>
        <v>1.7181694656593161</v>
      </c>
      <c r="AA86" s="71">
        <f t="shared" si="182"/>
        <v>1.8343268782367899</v>
      </c>
      <c r="AB86" s="66">
        <f t="shared" si="183"/>
        <v>2.1809183325000241</v>
      </c>
      <c r="AC86" s="71"/>
      <c r="AD86" s="71" t="str">
        <f t="shared" si="161"/>
        <v/>
      </c>
      <c r="AE86" s="71">
        <f t="shared" si="184"/>
        <v>1.822712550968359</v>
      </c>
      <c r="AF86" s="71">
        <f t="shared" si="185"/>
        <v>1.6922048325000327</v>
      </c>
      <c r="AG86" s="71" t="str">
        <f>IF(AG50="","",AG50-(C50+(D50-C50)/($D$9-$C$9)*($AG$9-$C$9)))</f>
        <v/>
      </c>
      <c r="AH86" s="71">
        <f t="shared" si="162"/>
        <v>1.7187296282076905</v>
      </c>
      <c r="AI86" s="71">
        <f t="shared" si="163"/>
        <v>1.7869813524450464</v>
      </c>
      <c r="AJ86" s="71">
        <f t="shared" si="193"/>
        <v>1.6461143832430647</v>
      </c>
      <c r="AK86" s="66">
        <f t="shared" si="186"/>
        <v>1.7707722049240768</v>
      </c>
      <c r="AL86" s="71"/>
      <c r="AM86" s="66">
        <f t="shared" si="165"/>
        <v>1.23658539057692</v>
      </c>
      <c r="AN86" s="71">
        <f t="shared" si="166"/>
        <v>1.6880334686999969</v>
      </c>
      <c r="AO86" s="71">
        <f t="shared" si="167"/>
        <v>1.8238114345604028</v>
      </c>
      <c r="AP86" s="66">
        <f t="shared" si="168"/>
        <v>0.95021249946924646</v>
      </c>
      <c r="AQ86" s="71">
        <f t="shared" si="187"/>
        <v>1.2389233697921975</v>
      </c>
      <c r="AR86" s="66">
        <f t="shared" si="188"/>
        <v>1.2029118873987397</v>
      </c>
      <c r="AS86" s="71"/>
      <c r="AT86" s="65">
        <f t="shared" si="169"/>
        <v>0.9793796338692049</v>
      </c>
      <c r="AU86" s="65">
        <f t="shared" si="170"/>
        <v>0.95382819636922278</v>
      </c>
      <c r="AV86" s="71">
        <f t="shared" si="171"/>
        <v>1.1370583724307433</v>
      </c>
      <c r="AW86" s="67">
        <f t="shared" si="189"/>
        <v>1.6261569586712721</v>
      </c>
      <c r="AX86" s="71"/>
      <c r="AY86" s="66">
        <f t="shared" si="172"/>
        <v>1.3417150679923027</v>
      </c>
      <c r="AZ86" s="71" t="str">
        <f t="shared" si="173"/>
        <v/>
      </c>
      <c r="BA86" s="66"/>
      <c r="BB86" s="71">
        <f t="shared" si="174"/>
        <v>0.80200213809231302</v>
      </c>
      <c r="BC86" s="71">
        <f t="shared" si="175"/>
        <v>1.2023227854974969</v>
      </c>
      <c r="BD86" s="71">
        <f t="shared" si="176"/>
        <v>1.3983567137500481</v>
      </c>
      <c r="BE86" s="71"/>
      <c r="BF86" s="67">
        <f t="shared" si="190"/>
        <v>1.4220543047923111</v>
      </c>
      <c r="BG86" s="71">
        <f t="shared" si="191"/>
        <v>1.5413923054534164</v>
      </c>
      <c r="BH86" s="71">
        <f t="shared" si="192"/>
        <v>1.7671859162499972</v>
      </c>
    </row>
    <row r="87" spans="2:60" x14ac:dyDescent="0.25">
      <c r="B87" s="3"/>
      <c r="L87" s="1">
        <f t="shared" si="151"/>
        <v>41779</v>
      </c>
      <c r="M87" s="65">
        <f>IF(M51="","",M51-(D51+(E51-D51)/($E$9-$D$9)*($M$9-$D$9)))</f>
        <v>0.78223919784104234</v>
      </c>
      <c r="N87" s="65">
        <f t="shared" si="152"/>
        <v>0.93334119979228758</v>
      </c>
      <c r="O87" s="71">
        <f t="shared" si="153"/>
        <v>1.046681770935888</v>
      </c>
      <c r="P87" s="65">
        <f t="shared" si="154"/>
        <v>1.0210391789435636</v>
      </c>
      <c r="Q87" s="71">
        <f t="shared" si="178"/>
        <v>1.2351195858438304</v>
      </c>
      <c r="R87" s="67" t="str">
        <f t="shared" si="155"/>
        <v/>
      </c>
      <c r="S87" s="65">
        <f t="shared" si="156"/>
        <v>1.2962221362948667</v>
      </c>
      <c r="T87" s="71">
        <f t="shared" si="157"/>
        <v>1.3960561189538492</v>
      </c>
      <c r="U87" s="67">
        <f t="shared" si="179"/>
        <v>1.9569227762909547</v>
      </c>
      <c r="V87" s="67">
        <f t="shared" si="180"/>
        <v>1.9285685944367099</v>
      </c>
      <c r="W87" s="71">
        <f t="shared" si="181"/>
        <v>2.2453232723856988</v>
      </c>
      <c r="X87" s="66" t="str">
        <f t="shared" si="158"/>
        <v/>
      </c>
      <c r="Y87" s="71">
        <f t="shared" si="159"/>
        <v>1.4690223977000123</v>
      </c>
      <c r="Z87" s="71">
        <f t="shared" si="160"/>
        <v>1.719280215851656</v>
      </c>
      <c r="AA87" s="71">
        <f t="shared" si="182"/>
        <v>1.8530315759193776</v>
      </c>
      <c r="AB87" s="66">
        <f t="shared" si="183"/>
        <v>2.1786230151428541</v>
      </c>
      <c r="AC87" s="71"/>
      <c r="AD87" s="71" t="str">
        <f t="shared" si="161"/>
        <v/>
      </c>
      <c r="AE87" s="71">
        <f t="shared" si="184"/>
        <v>1.8429906098607782</v>
      </c>
      <c r="AF87" s="71">
        <f t="shared" si="185"/>
        <v>1.6984125724999632</v>
      </c>
      <c r="AG87" s="71" t="str">
        <f>IF(AG51="","",AG51-(C51+(D51-C51)/($D$9-$C$9)*($AG$9-$C$9)))</f>
        <v/>
      </c>
      <c r="AH87" s="71">
        <f t="shared" si="162"/>
        <v>1.720550553646147</v>
      </c>
      <c r="AI87" s="71">
        <f t="shared" si="163"/>
        <v>1.7924606751373675</v>
      </c>
      <c r="AJ87" s="71">
        <f t="shared" si="193"/>
        <v>1.6497613435768006</v>
      </c>
      <c r="AK87" s="66">
        <f t="shared" si="186"/>
        <v>1.7929309522658352</v>
      </c>
      <c r="AL87" s="71"/>
      <c r="AM87" s="66">
        <f t="shared" si="165"/>
        <v>1.2520488684615461</v>
      </c>
      <c r="AN87" s="71">
        <f t="shared" si="166"/>
        <v>1.6899808513999783</v>
      </c>
      <c r="AO87" s="71">
        <f t="shared" si="167"/>
        <v>1.828352446098898</v>
      </c>
      <c r="AP87" s="66">
        <f t="shared" si="168"/>
        <v>0.95165677101536517</v>
      </c>
      <c r="AQ87" s="71">
        <f t="shared" si="187"/>
        <v>1.2542889873047853</v>
      </c>
      <c r="AR87" s="66">
        <f t="shared" si="188"/>
        <v>1.2242582738544296</v>
      </c>
      <c r="AS87" s="71"/>
      <c r="AT87" s="65">
        <f t="shared" si="169"/>
        <v>0.97966171198204943</v>
      </c>
      <c r="AU87" s="65">
        <f t="shared" si="170"/>
        <v>0.97046314948208146</v>
      </c>
      <c r="AV87" s="71">
        <f t="shared" si="171"/>
        <v>1.1504806382846198</v>
      </c>
      <c r="AW87" s="67">
        <f t="shared" si="189"/>
        <v>1.6394412117821329</v>
      </c>
      <c r="AX87" s="71"/>
      <c r="AY87" s="66">
        <f t="shared" si="172"/>
        <v>1.3435364360871844</v>
      </c>
      <c r="AZ87" s="71" t="str">
        <f t="shared" si="173"/>
        <v/>
      </c>
      <c r="BA87" s="66"/>
      <c r="BB87" s="71">
        <f t="shared" si="174"/>
        <v>0.81561597245387496</v>
      </c>
      <c r="BC87" s="71">
        <f t="shared" si="175"/>
        <v>1.2228694049370183</v>
      </c>
      <c r="BD87" s="71">
        <f t="shared" si="176"/>
        <v>1.4009887207285532</v>
      </c>
      <c r="BE87" s="71"/>
      <c r="BF87" s="67">
        <f t="shared" si="190"/>
        <v>1.4252195081871593</v>
      </c>
      <c r="BG87" s="71">
        <f t="shared" si="191"/>
        <v>1.5581858488350129</v>
      </c>
      <c r="BH87" s="71">
        <f t="shared" si="192"/>
        <v>1.7700890167428467</v>
      </c>
    </row>
    <row r="88" spans="2:60" x14ac:dyDescent="0.25">
      <c r="B88" s="3"/>
      <c r="L88" s="1">
        <f t="shared" si="151"/>
        <v>41780</v>
      </c>
      <c r="M88" s="65">
        <f t="shared" si="177"/>
        <v>0.7667872855384581</v>
      </c>
      <c r="N88" s="65">
        <f t="shared" si="152"/>
        <v>0.9142994104615445</v>
      </c>
      <c r="O88" s="71">
        <f t="shared" si="153"/>
        <v>1.0197173913461297</v>
      </c>
      <c r="P88" s="65">
        <f t="shared" si="154"/>
        <v>1.00622393938463</v>
      </c>
      <c r="Q88" s="71">
        <f t="shared" si="178"/>
        <v>1.2183208999685187</v>
      </c>
      <c r="R88" s="67" t="str">
        <f t="shared" si="155"/>
        <v/>
      </c>
      <c r="S88" s="65">
        <f t="shared" si="156"/>
        <v>1.2889522698076896</v>
      </c>
      <c r="T88" s="71">
        <f t="shared" si="157"/>
        <v>1.3890995667692185</v>
      </c>
      <c r="U88" s="67">
        <f t="shared" si="179"/>
        <v>1.9375369386271943</v>
      </c>
      <c r="V88" s="67">
        <f t="shared" si="180"/>
        <v>1.9178164568164773</v>
      </c>
      <c r="W88" s="71">
        <f t="shared" si="181"/>
        <v>2.2460152003999667</v>
      </c>
      <c r="X88" s="66" t="str">
        <f t="shared" si="158"/>
        <v/>
      </c>
      <c r="Y88" s="71">
        <f t="shared" si="159"/>
        <v>1.460658183999989</v>
      </c>
      <c r="Z88" s="71">
        <f t="shared" si="160"/>
        <v>1.7159952825824147</v>
      </c>
      <c r="AA88" s="71">
        <f t="shared" si="182"/>
        <v>1.8369321122418274</v>
      </c>
      <c r="AB88" s="66">
        <f t="shared" si="183"/>
        <v>2.1782835719999945</v>
      </c>
      <c r="AC88" s="71"/>
      <c r="AD88" s="71" t="str">
        <f t="shared" si="161"/>
        <v/>
      </c>
      <c r="AE88" s="71">
        <f t="shared" si="184"/>
        <v>1.8317804876961947</v>
      </c>
      <c r="AF88" s="71">
        <f t="shared" si="185"/>
        <v>1.7013423000000083</v>
      </c>
      <c r="AG88" s="71" t="str">
        <f>IF(AG52="","",AG52-(C52+(D52-C52)/($D$9-$C$9)*($AG$9-$C$9)))</f>
        <v/>
      </c>
      <c r="AH88" s="71">
        <f t="shared" si="162"/>
        <v>1.7206685652307514</v>
      </c>
      <c r="AI88" s="71">
        <f t="shared" si="163"/>
        <v>1.7920009118681177</v>
      </c>
      <c r="AJ88" s="71">
        <f t="shared" si="193"/>
        <v>1.6482844692695213</v>
      </c>
      <c r="AK88" s="66">
        <f t="shared" si="186"/>
        <v>1.7729099731708935</v>
      </c>
      <c r="AL88" s="71"/>
      <c r="AM88" s="66">
        <f t="shared" si="165"/>
        <v>1.235467479807681</v>
      </c>
      <c r="AN88" s="71">
        <f t="shared" si="166"/>
        <v>1.6910513955000122</v>
      </c>
      <c r="AO88" s="71">
        <f t="shared" si="167"/>
        <v>1.8278020299450475</v>
      </c>
      <c r="AP88" s="66">
        <f t="shared" si="168"/>
        <v>0.92588861857694127</v>
      </c>
      <c r="AQ88" s="71">
        <f t="shared" si="187"/>
        <v>1.1904495655856406</v>
      </c>
      <c r="AR88" s="66">
        <f t="shared" si="188"/>
        <v>1.168926751727823</v>
      </c>
      <c r="AS88" s="71"/>
      <c r="AT88" s="65">
        <f t="shared" si="169"/>
        <v>0.92903612457690388</v>
      </c>
      <c r="AU88" s="65">
        <f t="shared" si="170"/>
        <v>0.91983958707690361</v>
      </c>
      <c r="AV88" s="71">
        <f t="shared" si="171"/>
        <v>1.1270091849230885</v>
      </c>
      <c r="AW88" s="67">
        <f t="shared" si="189"/>
        <v>1.5987788771536442</v>
      </c>
      <c r="AX88" s="71"/>
      <c r="AY88" s="66">
        <f t="shared" si="172"/>
        <v>1.3437601402692545</v>
      </c>
      <c r="AZ88" s="71" t="str">
        <f t="shared" si="173"/>
        <v/>
      </c>
      <c r="BA88" s="66"/>
      <c r="BB88" s="71">
        <f t="shared" si="174"/>
        <v>0.80912497426922636</v>
      </c>
      <c r="BC88" s="71">
        <f t="shared" si="175"/>
        <v>1.2104029501888958</v>
      </c>
      <c r="BD88" s="71">
        <f t="shared" si="176"/>
        <v>1.4047771011999712</v>
      </c>
      <c r="BE88" s="71"/>
      <c r="BF88" s="67">
        <f t="shared" si="190"/>
        <v>1.4236553947692316</v>
      </c>
      <c r="BG88" s="71">
        <f t="shared" si="191"/>
        <v>1.5498409534949236</v>
      </c>
      <c r="BH88" s="71">
        <f t="shared" si="192"/>
        <v>1.7744575563999758</v>
      </c>
    </row>
    <row r="89" spans="2:60" x14ac:dyDescent="0.25">
      <c r="B89" s="3"/>
      <c r="L89" s="1">
        <f t="shared" si="151"/>
        <v>41781</v>
      </c>
      <c r="M89" s="65">
        <f t="shared" si="177"/>
        <v>0.78972331576919563</v>
      </c>
      <c r="N89" s="65">
        <f t="shared" si="152"/>
        <v>0.93650924673076474</v>
      </c>
      <c r="O89" s="71">
        <f t="shared" si="153"/>
        <v>1.0343171269230296</v>
      </c>
      <c r="P89" s="65">
        <f t="shared" si="154"/>
        <v>1.0029957301922834</v>
      </c>
      <c r="Q89" s="71">
        <f t="shared" si="178"/>
        <v>1.2110623118954669</v>
      </c>
      <c r="R89" s="67" t="str">
        <f t="shared" si="155"/>
        <v/>
      </c>
      <c r="S89" s="65">
        <f t="shared" si="156"/>
        <v>1.3068959136538121</v>
      </c>
      <c r="T89" s="71">
        <f t="shared" si="157"/>
        <v>1.4035347728846026</v>
      </c>
      <c r="U89" s="67">
        <f t="shared" si="179"/>
        <v>1.9309904781422942</v>
      </c>
      <c r="V89" s="67">
        <f t="shared" si="180"/>
        <v>1.9074197969999842</v>
      </c>
      <c r="W89" s="71">
        <f t="shared" si="181"/>
        <v>2.2477936997642844</v>
      </c>
      <c r="X89" s="66" t="str">
        <f t="shared" si="158"/>
        <v/>
      </c>
      <c r="Y89" s="71">
        <f t="shared" si="159"/>
        <v>1.4717820549999718</v>
      </c>
      <c r="Z89" s="71">
        <f t="shared" si="160"/>
        <v>1.7163036916373473</v>
      </c>
      <c r="AA89" s="71">
        <f t="shared" si="182"/>
        <v>1.8284946715427832</v>
      </c>
      <c r="AB89" s="66">
        <f t="shared" si="183"/>
        <v>2.1759240843571614</v>
      </c>
      <c r="AC89" s="71"/>
      <c r="AD89" s="71" t="str">
        <f t="shared" si="161"/>
        <v/>
      </c>
      <c r="AE89" s="71">
        <f t="shared" si="184"/>
        <v>1.8214614985000068</v>
      </c>
      <c r="AF89" s="71">
        <f t="shared" si="185"/>
        <v>1.6955815600000035</v>
      </c>
      <c r="AG89" s="71" t="str">
        <f>IF(AG53="","",AG53-(C53+(D53-C53)/($D$9-$C$9)*($AG$9-$C$9)))</f>
        <v/>
      </c>
      <c r="AH89" s="71">
        <f t="shared" si="162"/>
        <v>1.7232237671153556</v>
      </c>
      <c r="AI89" s="71">
        <f t="shared" si="163"/>
        <v>1.7884604472801775</v>
      </c>
      <c r="AJ89" s="71">
        <f t="shared" si="193"/>
        <v>1.6472177599748008</v>
      </c>
      <c r="AK89" s="66">
        <f t="shared" si="186"/>
        <v>1.7616674409999682</v>
      </c>
      <c r="AL89" s="71"/>
      <c r="AM89" s="66">
        <f t="shared" si="165"/>
        <v>1.2553854636538326</v>
      </c>
      <c r="AN89" s="71">
        <f t="shared" si="166"/>
        <v>1.6887955724999664</v>
      </c>
      <c r="AO89" s="71">
        <f t="shared" si="167"/>
        <v>1.8264105132417328</v>
      </c>
      <c r="AP89" s="66">
        <f t="shared" si="168"/>
        <v>0.93103963403846102</v>
      </c>
      <c r="AQ89" s="71">
        <f t="shared" si="187"/>
        <v>1.1823290492443173</v>
      </c>
      <c r="AR89" s="66">
        <f t="shared" si="188"/>
        <v>1.1584962204999982</v>
      </c>
      <c r="AS89" s="71"/>
      <c r="AT89" s="65">
        <f t="shared" si="169"/>
        <v>0.95470965653844342</v>
      </c>
      <c r="AU89" s="65">
        <f t="shared" si="170"/>
        <v>0.94551253403841695</v>
      </c>
      <c r="AV89" s="71">
        <f t="shared" si="171"/>
        <v>1.1456333234615208</v>
      </c>
      <c r="AW89" s="67">
        <f t="shared" si="189"/>
        <v>1.5873051058501346</v>
      </c>
      <c r="AX89" s="71"/>
      <c r="AY89" s="66">
        <f t="shared" si="172"/>
        <v>1.3441479928845874</v>
      </c>
      <c r="AZ89" s="71" t="str">
        <f t="shared" si="173"/>
        <v/>
      </c>
      <c r="BA89" s="66"/>
      <c r="BB89" s="71">
        <f t="shared" si="174"/>
        <v>0.82856509788460597</v>
      </c>
      <c r="BC89" s="71">
        <f t="shared" si="175"/>
        <v>1.2013159361271866</v>
      </c>
      <c r="BD89" s="71">
        <f t="shared" si="176"/>
        <v>1.3997551232214667</v>
      </c>
      <c r="BE89" s="71"/>
      <c r="BF89" s="67">
        <f t="shared" si="190"/>
        <v>1.4274953378846025</v>
      </c>
      <c r="BG89" s="71">
        <f t="shared" si="191"/>
        <v>1.5429087871032401</v>
      </c>
      <c r="BH89" s="71">
        <f t="shared" si="192"/>
        <v>1.7691195814071703</v>
      </c>
    </row>
    <row r="90" spans="2:60" x14ac:dyDescent="0.25">
      <c r="B90" s="3"/>
      <c r="L90" s="1">
        <f t="shared" si="151"/>
        <v>41782</v>
      </c>
      <c r="M90" s="65">
        <f t="shared" si="177"/>
        <v>0.77744722557950885</v>
      </c>
      <c r="N90" s="65">
        <f t="shared" si="152"/>
        <v>0.91871615735384493</v>
      </c>
      <c r="O90" s="71">
        <f t="shared" si="153"/>
        <v>1.0115189607820407</v>
      </c>
      <c r="P90" s="65">
        <f t="shared" si="154"/>
        <v>0.97966012752820575</v>
      </c>
      <c r="Q90" s="71">
        <f t="shared" si="178"/>
        <v>1.1871109218135656</v>
      </c>
      <c r="R90" s="67" t="str">
        <f t="shared" si="155"/>
        <v/>
      </c>
      <c r="S90" s="65">
        <f t="shared" si="156"/>
        <v>1.2910021356025787</v>
      </c>
      <c r="T90" s="71">
        <f t="shared" si="157"/>
        <v>1.3860258260230927</v>
      </c>
      <c r="U90" s="67">
        <f t="shared" si="179"/>
        <v>1.9085927005730454</v>
      </c>
      <c r="V90" s="67">
        <f t="shared" si="180"/>
        <v>1.882347451462036</v>
      </c>
      <c r="W90" s="71">
        <f t="shared" si="181"/>
        <v>2.2271270745499896</v>
      </c>
      <c r="X90" s="66" t="str">
        <f t="shared" si="158"/>
        <v/>
      </c>
      <c r="Y90" s="71">
        <f t="shared" si="159"/>
        <v>1.4516816519000386</v>
      </c>
      <c r="Z90" s="71">
        <f t="shared" si="160"/>
        <v>1.6958379868846052</v>
      </c>
      <c r="AA90" s="71">
        <f t="shared" si="182"/>
        <v>1.8037551028715137</v>
      </c>
      <c r="AB90" s="66">
        <f t="shared" si="183"/>
        <v>2.1593751765000126</v>
      </c>
      <c r="AC90" s="71"/>
      <c r="AD90" s="71" t="str">
        <f t="shared" si="161"/>
        <v/>
      </c>
      <c r="AE90" s="71">
        <f t="shared" si="184"/>
        <v>1.8006027113164595</v>
      </c>
      <c r="AF90" s="71">
        <f t="shared" si="185"/>
        <v>1.6720971224999825</v>
      </c>
      <c r="AG90" s="71" t="str">
        <f>IF(AG54="","",AG54-(C54+(D54-C54)/($D$9-$C$9)*($AG$9-$C$9)))</f>
        <v/>
      </c>
      <c r="AH90" s="71">
        <f t="shared" si="162"/>
        <v>1.7004959286769408</v>
      </c>
      <c r="AI90" s="71">
        <f t="shared" si="163"/>
        <v>1.7673600553846267</v>
      </c>
      <c r="AJ90" s="71">
        <f t="shared" si="193"/>
        <v>1.6259876025755684</v>
      </c>
      <c r="AK90" s="66">
        <f t="shared" si="186"/>
        <v>1.7409251767594585</v>
      </c>
      <c r="AL90" s="71"/>
      <c r="AM90" s="66">
        <f t="shared" si="165"/>
        <v>1.2497832507692439</v>
      </c>
      <c r="AN90" s="71">
        <f t="shared" si="166"/>
        <v>1.664783420800009</v>
      </c>
      <c r="AO90" s="71">
        <f t="shared" si="167"/>
        <v>1.8078318305769177</v>
      </c>
      <c r="AP90" s="66">
        <f t="shared" si="168"/>
        <v>0.90948792599231121</v>
      </c>
      <c r="AQ90" s="71">
        <f t="shared" si="187"/>
        <v>1.1577515547670005</v>
      </c>
      <c r="AR90" s="66">
        <f t="shared" si="188"/>
        <v>1.1335394615126262</v>
      </c>
      <c r="AS90" s="71"/>
      <c r="AT90" s="65">
        <f t="shared" si="169"/>
        <v>0.95246172475900304</v>
      </c>
      <c r="AU90" s="65">
        <f t="shared" si="170"/>
        <v>0.94326478225896926</v>
      </c>
      <c r="AV90" s="71">
        <f t="shared" si="171"/>
        <v>1.1296097586077107</v>
      </c>
      <c r="AW90" s="67">
        <f t="shared" si="189"/>
        <v>1.5475250974496237</v>
      </c>
      <c r="AX90" s="71"/>
      <c r="AY90" s="66">
        <f t="shared" si="172"/>
        <v>1.3196704029564228</v>
      </c>
      <c r="AZ90" s="71" t="str">
        <f t="shared" si="173"/>
        <v/>
      </c>
      <c r="BA90" s="66"/>
      <c r="BB90" s="71">
        <f t="shared" si="174"/>
        <v>0.8118962680230899</v>
      </c>
      <c r="BC90" s="71">
        <f t="shared" si="175"/>
        <v>1.1753846966183943</v>
      </c>
      <c r="BD90" s="71">
        <f t="shared" si="176"/>
        <v>1.3799903936499884</v>
      </c>
      <c r="BE90" s="71"/>
      <c r="BF90" s="67">
        <f t="shared" si="190"/>
        <v>1.4043144441564333</v>
      </c>
      <c r="BG90" s="71">
        <f t="shared" si="191"/>
        <v>1.5190395236901733</v>
      </c>
      <c r="BH90" s="71">
        <f t="shared" si="192"/>
        <v>1.7454312940500074</v>
      </c>
    </row>
    <row r="91" spans="2:60" x14ac:dyDescent="0.25">
      <c r="B91" s="3"/>
      <c r="L91" s="1">
        <f t="shared" si="151"/>
        <v>41785</v>
      </c>
      <c r="M91" s="65">
        <f t="shared" si="177"/>
        <v>0.76181452943333916</v>
      </c>
      <c r="N91" s="65">
        <f t="shared" si="152"/>
        <v>0.94155871480002196</v>
      </c>
      <c r="O91" s="71">
        <f t="shared" si="153"/>
        <v>1.1528035521666542</v>
      </c>
      <c r="P91" s="65">
        <f t="shared" si="154"/>
        <v>0.97991731376667968</v>
      </c>
      <c r="Q91" s="71">
        <f t="shared" si="178"/>
        <v>1.1943447714672724</v>
      </c>
      <c r="R91" s="67" t="str">
        <f t="shared" si="155"/>
        <v/>
      </c>
      <c r="S91" s="65">
        <f t="shared" si="156"/>
        <v>1.275879359333318</v>
      </c>
      <c r="T91" s="71">
        <f t="shared" si="157"/>
        <v>1.3750503889000103</v>
      </c>
      <c r="U91" s="67">
        <f t="shared" si="179"/>
        <v>1.9123695679722852</v>
      </c>
      <c r="V91" s="67">
        <f t="shared" si="180"/>
        <v>1.8899608712278368</v>
      </c>
      <c r="W91" s="71">
        <f t="shared" si="181"/>
        <v>2.2201098455357622</v>
      </c>
      <c r="X91" s="66" t="str">
        <f t="shared" si="158"/>
        <v/>
      </c>
      <c r="Y91" s="71">
        <f t="shared" si="159"/>
        <v>1.4414587726000034</v>
      </c>
      <c r="Z91" s="71">
        <f t="shared" si="160"/>
        <v>1.6966144249725321</v>
      </c>
      <c r="AA91" s="71">
        <f t="shared" si="182"/>
        <v>1.8117236075315022</v>
      </c>
      <c r="AB91" s="66">
        <f t="shared" si="183"/>
        <v>2.1616367721428809</v>
      </c>
      <c r="AC91" s="71"/>
      <c r="AD91" s="71" t="str">
        <f t="shared" si="161"/>
        <v/>
      </c>
      <c r="AE91" s="71">
        <f t="shared" si="184"/>
        <v>1.8065721346012413</v>
      </c>
      <c r="AF91" s="71">
        <f t="shared" si="185"/>
        <v>1.6646730799999787</v>
      </c>
      <c r="AG91" s="71" t="str">
        <f>IF(AG55="","",AG55-(C55+(D55-C55)/($D$9-$C$9)*($AG$9-$C$9)))</f>
        <v/>
      </c>
      <c r="AH91" s="71">
        <f t="shared" si="162"/>
        <v>1.6943705199000152</v>
      </c>
      <c r="AI91" s="71">
        <f t="shared" si="163"/>
        <v>1.7695424760439797</v>
      </c>
      <c r="AJ91" s="71">
        <f t="shared" si="193"/>
        <v>1.6286754620403121</v>
      </c>
      <c r="AK91" s="66">
        <f t="shared" si="186"/>
        <v>1.7504954569430486</v>
      </c>
      <c r="AL91" s="71"/>
      <c r="AM91" s="66">
        <f t="shared" si="165"/>
        <v>1.234503779999983</v>
      </c>
      <c r="AN91" s="71">
        <f t="shared" si="166"/>
        <v>1.6644219182000111</v>
      </c>
      <c r="AO91" s="71">
        <f t="shared" si="167"/>
        <v>1.8073943433516568</v>
      </c>
      <c r="AP91" s="66">
        <f t="shared" si="168"/>
        <v>0.90288048320001479</v>
      </c>
      <c r="AQ91" s="71">
        <f t="shared" si="187"/>
        <v>1.1547982637090861</v>
      </c>
      <c r="AR91" s="66">
        <f t="shared" si="188"/>
        <v>1.134515035924065</v>
      </c>
      <c r="AS91" s="71"/>
      <c r="AT91" s="65">
        <f t="shared" si="169"/>
        <v>0.93783413576666508</v>
      </c>
      <c r="AU91" s="65">
        <f t="shared" si="170"/>
        <v>0.92965969576665675</v>
      </c>
      <c r="AV91" s="71">
        <f t="shared" si="171"/>
        <v>1.1136797201999986</v>
      </c>
      <c r="AW91" s="67">
        <f t="shared" si="189"/>
        <v>1.5542243961397881</v>
      </c>
      <c r="AX91" s="71"/>
      <c r="AY91" s="66">
        <f t="shared" si="172"/>
        <v>1.3181511066333278</v>
      </c>
      <c r="AZ91" s="71" t="str">
        <f t="shared" si="173"/>
        <v/>
      </c>
      <c r="BA91" s="66"/>
      <c r="BB91" s="71">
        <f t="shared" si="174"/>
        <v>0.79651980189998239</v>
      </c>
      <c r="BC91" s="71">
        <f t="shared" si="175"/>
        <v>1.1859295136964825</v>
      </c>
      <c r="BD91" s="71">
        <f t="shared" si="176"/>
        <v>1.3780079776785712</v>
      </c>
      <c r="BE91" s="71"/>
      <c r="BF91" s="67">
        <f t="shared" si="190"/>
        <v>1.4005148264333402</v>
      </c>
      <c r="BG91" s="71">
        <f t="shared" si="191"/>
        <v>1.5249826496347278</v>
      </c>
      <c r="BH91" s="71">
        <f t="shared" si="192"/>
        <v>1.7406817908928724</v>
      </c>
    </row>
    <row r="92" spans="2:60" x14ac:dyDescent="0.25">
      <c r="B92" s="3"/>
      <c r="L92" s="1">
        <f t="shared" si="151"/>
        <v>41786</v>
      </c>
      <c r="M92" s="65">
        <f t="shared" si="177"/>
        <v>0.76097128000001346</v>
      </c>
      <c r="N92" s="65">
        <f t="shared" si="152"/>
        <v>0.93894911999999575</v>
      </c>
      <c r="O92" s="71">
        <f t="shared" si="153"/>
        <v>1.1410646975000027</v>
      </c>
      <c r="P92" s="65">
        <f t="shared" si="154"/>
        <v>0.9675144799999833</v>
      </c>
      <c r="Q92" s="71">
        <f t="shared" si="178"/>
        <v>1.1837999003841366</v>
      </c>
      <c r="R92" s="67" t="str">
        <f t="shared" si="155"/>
        <v/>
      </c>
      <c r="S92" s="65">
        <f t="shared" si="156"/>
        <v>1.2720707775000122</v>
      </c>
      <c r="T92" s="71">
        <f t="shared" si="157"/>
        <v>1.3673256200000243</v>
      </c>
      <c r="U92" s="67">
        <f t="shared" si="179"/>
        <v>1.9020085822481327</v>
      </c>
      <c r="V92" s="67">
        <f t="shared" si="180"/>
        <v>1.881516235006357</v>
      </c>
      <c r="W92" s="71">
        <f t="shared" si="181"/>
        <v>2.2015975213285364</v>
      </c>
      <c r="X92" s="66" t="str">
        <f t="shared" si="158"/>
        <v/>
      </c>
      <c r="Y92" s="71">
        <f t="shared" si="159"/>
        <v>1.4358066600000097</v>
      </c>
      <c r="Z92" s="71">
        <f t="shared" si="160"/>
        <v>1.6821273289835492</v>
      </c>
      <c r="AA92" s="71">
        <f t="shared" si="182"/>
        <v>1.8032084091498888</v>
      </c>
      <c r="AB92" s="66">
        <f t="shared" si="183"/>
        <v>2.1493327577142809</v>
      </c>
      <c r="AC92" s="71"/>
      <c r="AD92" s="71" t="str">
        <f t="shared" si="161"/>
        <v/>
      </c>
      <c r="AE92" s="71">
        <f t="shared" si="184"/>
        <v>1.7962650201139203</v>
      </c>
      <c r="AF92" s="71">
        <f t="shared" si="185"/>
        <v>1.6501694999999872</v>
      </c>
      <c r="AG92" s="71" t="str">
        <f>IF(AG56="","",AG56-(C56+(D56-C56)/($D$9-$C$9)*($AG$9-$C$9)))</f>
        <v/>
      </c>
      <c r="AH92" s="71">
        <f t="shared" si="162"/>
        <v>1.6868332399999892</v>
      </c>
      <c r="AI92" s="71">
        <f t="shared" si="163"/>
        <v>1.755051933626409</v>
      </c>
      <c r="AJ92" s="71">
        <f t="shared" si="193"/>
        <v>1.6142649849118831</v>
      </c>
      <c r="AK92" s="66">
        <f t="shared" si="186"/>
        <v>1.7424866108734305</v>
      </c>
      <c r="AL92" s="71"/>
      <c r="AM92" s="66">
        <f t="shared" si="165"/>
        <v>1.2334984399999991</v>
      </c>
      <c r="AN92" s="71">
        <f t="shared" si="166"/>
        <v>1.6529503874999829</v>
      </c>
      <c r="AO92" s="71">
        <f t="shared" si="167"/>
        <v>1.7928952240110307</v>
      </c>
      <c r="AP92" s="66">
        <f t="shared" si="168"/>
        <v>0.89433113750001203</v>
      </c>
      <c r="AQ92" s="71">
        <f t="shared" si="187"/>
        <v>1.1447271398551857</v>
      </c>
      <c r="AR92" s="66">
        <f t="shared" si="188"/>
        <v>1.1253378111646049</v>
      </c>
      <c r="AS92" s="71"/>
      <c r="AT92" s="65">
        <f t="shared" si="169"/>
        <v>0.91946077999998099</v>
      </c>
      <c r="AU92" s="65">
        <f t="shared" si="170"/>
        <v>0.91026581750000002</v>
      </c>
      <c r="AV92" s="71">
        <f t="shared" si="171"/>
        <v>1.0996566800000038</v>
      </c>
      <c r="AW92" s="67">
        <f t="shared" si="189"/>
        <v>1.5437810892254822</v>
      </c>
      <c r="AX92" s="71"/>
      <c r="AY92" s="66">
        <f t="shared" si="172"/>
        <v>1.3076618200000141</v>
      </c>
      <c r="AZ92" s="71" t="str">
        <f t="shared" si="173"/>
        <v/>
      </c>
      <c r="BA92" s="66"/>
      <c r="BB92" s="71">
        <f t="shared" si="174"/>
        <v>0.78660245749998348</v>
      </c>
      <c r="BC92" s="71">
        <f t="shared" si="175"/>
        <v>1.1787683351952207</v>
      </c>
      <c r="BD92" s="71">
        <f t="shared" si="176"/>
        <v>1.3653684918428253</v>
      </c>
      <c r="BE92" s="71"/>
      <c r="BF92" s="67">
        <f t="shared" si="190"/>
        <v>1.3909234599999927</v>
      </c>
      <c r="BG92" s="71">
        <f t="shared" si="191"/>
        <v>1.5152978948614786</v>
      </c>
      <c r="BH92" s="71">
        <f t="shared" si="192"/>
        <v>1.7028980416142865</v>
      </c>
    </row>
    <row r="93" spans="2:60" x14ac:dyDescent="0.25">
      <c r="B93" s="3"/>
      <c r="L93" s="1">
        <f t="shared" si="151"/>
        <v>41787</v>
      </c>
      <c r="M93" s="65">
        <f t="shared" si="177"/>
        <v>0.75984966799228415</v>
      </c>
      <c r="N93" s="65">
        <f t="shared" si="152"/>
        <v>0.8882737202076938</v>
      </c>
      <c r="O93" s="71">
        <f t="shared" si="153"/>
        <v>0.89169583323073898</v>
      </c>
      <c r="P93" s="65">
        <f t="shared" si="154"/>
        <v>0.96692272022308545</v>
      </c>
      <c r="Q93" s="71">
        <f t="shared" si="178"/>
        <v>1.1858415312090775</v>
      </c>
      <c r="R93" s="67" t="str">
        <f t="shared" si="155"/>
        <v/>
      </c>
      <c r="S93" s="65">
        <f t="shared" si="156"/>
        <v>1.2680608570384213</v>
      </c>
      <c r="T93" s="71">
        <f t="shared" si="157"/>
        <v>1.3578665485461223</v>
      </c>
      <c r="U93" s="67">
        <f t="shared" si="179"/>
        <v>1.904717466215355</v>
      </c>
      <c r="V93" s="67">
        <f t="shared" si="180"/>
        <v>1.8832689106329425</v>
      </c>
      <c r="W93" s="71">
        <f t="shared" si="181"/>
        <v>2.2192047019642569</v>
      </c>
      <c r="X93" s="66" t="str">
        <f t="shared" si="158"/>
        <v/>
      </c>
      <c r="Y93" s="71">
        <f t="shared" si="159"/>
        <v>1.4296724022999712</v>
      </c>
      <c r="Z93" s="71">
        <f t="shared" si="160"/>
        <v>1.6819765024615254</v>
      </c>
      <c r="AA93" s="71">
        <f t="shared" si="182"/>
        <v>1.8046503744143836</v>
      </c>
      <c r="AB93" s="66">
        <f t="shared" si="183"/>
        <v>2.1473392178571524</v>
      </c>
      <c r="AC93" s="71"/>
      <c r="AD93" s="71" t="str">
        <f t="shared" si="161"/>
        <v/>
      </c>
      <c r="AE93" s="71">
        <f t="shared" si="184"/>
        <v>1.7990829713924166</v>
      </c>
      <c r="AF93" s="71">
        <f t="shared" si="185"/>
        <v>1.65212267999999</v>
      </c>
      <c r="AG93" s="71" t="str">
        <f>IF(AG57="","",AG57-(C57+(D57-C57)/($D$9-$C$9)*($AG$9-$C$9)))</f>
        <v/>
      </c>
      <c r="AH93" s="71">
        <f t="shared" si="162"/>
        <v>1.6824038463538389</v>
      </c>
      <c r="AI93" s="71">
        <f t="shared" si="163"/>
        <v>1.7519467584615223</v>
      </c>
      <c r="AJ93" s="71">
        <f t="shared" si="193"/>
        <v>1.6146486925503751</v>
      </c>
      <c r="AK93" s="66">
        <f t="shared" si="186"/>
        <v>1.7422590473418174</v>
      </c>
      <c r="AL93" s="71"/>
      <c r="AM93" s="66">
        <f t="shared" si="165"/>
        <v>1.2413731715384495</v>
      </c>
      <c r="AN93" s="71">
        <f t="shared" si="166"/>
        <v>1.6490717386000107</v>
      </c>
      <c r="AO93" s="71">
        <f t="shared" si="167"/>
        <v>1.7911990276922882</v>
      </c>
      <c r="AP93" s="66">
        <f t="shared" si="168"/>
        <v>0.89042858148461423</v>
      </c>
      <c r="AQ93" s="71">
        <f t="shared" si="187"/>
        <v>1.1475577065113649</v>
      </c>
      <c r="AR93" s="66">
        <f t="shared" si="188"/>
        <v>1.1251161064557325</v>
      </c>
      <c r="AS93" s="71"/>
      <c r="AT93" s="65">
        <f t="shared" si="169"/>
        <v>0.90164968468460271</v>
      </c>
      <c r="AU93" s="65">
        <f t="shared" si="170"/>
        <v>0.89245548718459622</v>
      </c>
      <c r="AV93" s="71">
        <f t="shared" si="171"/>
        <v>1.0343330617153734</v>
      </c>
      <c r="AW93" s="67">
        <f t="shared" si="189"/>
        <v>1.5454255707997406</v>
      </c>
      <c r="AX93" s="71"/>
      <c r="AY93" s="66">
        <f t="shared" si="172"/>
        <v>1.3040859897461443</v>
      </c>
      <c r="AZ93" s="71" t="str">
        <f t="shared" si="173"/>
        <v/>
      </c>
      <c r="BA93" s="66"/>
      <c r="BB93" s="71">
        <f t="shared" si="174"/>
        <v>0.78556842754614342</v>
      </c>
      <c r="BC93" s="71">
        <f t="shared" si="175"/>
        <v>1.1793285077455913</v>
      </c>
      <c r="BD93" s="71">
        <f t="shared" si="176"/>
        <v>1.3650575773214113</v>
      </c>
      <c r="BE93" s="71"/>
      <c r="BF93" s="67">
        <f t="shared" si="190"/>
        <v>1.3872712651461407</v>
      </c>
      <c r="BG93" s="71">
        <f t="shared" si="191"/>
        <v>1.5172677907934764</v>
      </c>
      <c r="BH93" s="71">
        <f t="shared" si="192"/>
        <v>1.7011391216071452</v>
      </c>
    </row>
    <row r="94" spans="2:60" x14ac:dyDescent="0.25">
      <c r="B94" s="3"/>
      <c r="L94" s="1">
        <f t="shared" ref="L94" si="194">A30</f>
        <v>41788</v>
      </c>
      <c r="M94" s="65">
        <f t="shared" si="177"/>
        <v>0.74129344499998995</v>
      </c>
      <c r="N94" s="65">
        <f t="shared" si="152"/>
        <v>0.88183941000002175</v>
      </c>
      <c r="O94" s="71">
        <f t="shared" si="153"/>
        <v>0.9754316425000078</v>
      </c>
      <c r="P94" s="65">
        <f t="shared" si="154"/>
        <v>0.95898308000004162</v>
      </c>
      <c r="Q94" s="71">
        <f t="shared" si="178"/>
        <v>1.178683511051644</v>
      </c>
      <c r="R94" s="67" t="str">
        <f t="shared" si="155"/>
        <v/>
      </c>
      <c r="S94" s="65">
        <f t="shared" si="156"/>
        <v>1.2509776799999881</v>
      </c>
      <c r="T94" s="71">
        <f t="shared" si="157"/>
        <v>1.3426829399999924</v>
      </c>
      <c r="U94" s="67">
        <f t="shared" si="179"/>
        <v>1.9036406468513816</v>
      </c>
      <c r="V94" s="67">
        <f t="shared" si="180"/>
        <v>1.8686067033037883</v>
      </c>
      <c r="W94" s="71">
        <f t="shared" si="181"/>
        <v>2.2258020671500045</v>
      </c>
      <c r="X94" s="66" t="str">
        <f t="shared" si="158"/>
        <v/>
      </c>
      <c r="Y94" s="71">
        <f t="shared" si="159"/>
        <v>1.4084803775000081</v>
      </c>
      <c r="Z94" s="71">
        <f t="shared" si="160"/>
        <v>1.6959007378021935</v>
      </c>
      <c r="AA94" s="71">
        <f t="shared" si="182"/>
        <v>1.8053946831234127</v>
      </c>
      <c r="AB94" s="66">
        <f t="shared" si="183"/>
        <v>2.1508593070000117</v>
      </c>
      <c r="AC94" s="71"/>
      <c r="AD94" s="71" t="str">
        <f t="shared" si="161"/>
        <v/>
      </c>
      <c r="AE94" s="71">
        <f t="shared" si="184"/>
        <v>1.8006953544683419</v>
      </c>
      <c r="AF94" s="71">
        <f t="shared" si="185"/>
        <v>1.6567984125000379</v>
      </c>
      <c r="AG94" s="71" t="str">
        <f>IF(AG58="","",AG58-(C58+(D58-C58)/($D$9-$C$9)*($AG$9-$C$9)))</f>
        <v/>
      </c>
      <c r="AH94" s="71">
        <f t="shared" si="162"/>
        <v>1.6763506725000283</v>
      </c>
      <c r="AI94" s="71">
        <f t="shared" si="163"/>
        <v>1.7553199010164753</v>
      </c>
      <c r="AJ94" s="71">
        <f t="shared" si="193"/>
        <v>1.6151096638979823</v>
      </c>
      <c r="AK94" s="66">
        <f t="shared" si="186"/>
        <v>1.7425851409240583</v>
      </c>
      <c r="AL94" s="71"/>
      <c r="AM94" s="66">
        <f t="shared" si="165"/>
        <v>1.2169913674999977</v>
      </c>
      <c r="AN94" s="71">
        <f t="shared" si="166"/>
        <v>1.6503871724999994</v>
      </c>
      <c r="AO94" s="71">
        <f t="shared" si="167"/>
        <v>1.7934486856318741</v>
      </c>
      <c r="AP94" s="66">
        <f t="shared" si="168"/>
        <v>0.88000611000001872</v>
      </c>
      <c r="AQ94" s="71">
        <f t="shared" si="187"/>
        <v>1.1476698194395372</v>
      </c>
      <c r="AR94" s="66">
        <f t="shared" si="188"/>
        <v>1.1237970078987454</v>
      </c>
      <c r="AS94" s="71"/>
      <c r="AT94" s="65">
        <f t="shared" si="169"/>
        <v>0.89101269499999036</v>
      </c>
      <c r="AU94" s="65">
        <f t="shared" si="170"/>
        <v>0.88181944249997324</v>
      </c>
      <c r="AV94" s="71">
        <f t="shared" si="171"/>
        <v>0.9971476349999806</v>
      </c>
      <c r="AW94" s="67">
        <f t="shared" si="189"/>
        <v>1.5362372265680024</v>
      </c>
      <c r="AX94" s="71"/>
      <c r="AY94" s="66">
        <f t="shared" si="172"/>
        <v>1.3009903375000342</v>
      </c>
      <c r="AZ94" s="71" t="str">
        <f t="shared" si="173"/>
        <v/>
      </c>
      <c r="BA94" s="66"/>
      <c r="BB94" s="71">
        <f t="shared" si="174"/>
        <v>0.76605215999999654</v>
      </c>
      <c r="BC94" s="71">
        <f t="shared" si="175"/>
        <v>1.1760852761901566</v>
      </c>
      <c r="BD94" s="71">
        <f t="shared" si="176"/>
        <v>1.367753681449984</v>
      </c>
      <c r="BE94" s="71"/>
      <c r="BF94" s="67">
        <f t="shared" si="190"/>
        <v>1.3780053550000084</v>
      </c>
      <c r="BG94" s="71">
        <f t="shared" si="191"/>
        <v>1.5182539357682456</v>
      </c>
      <c r="BH94" s="71">
        <f>IF(BH58="","",BH58-(H58+(I58-H58)/($I$9-$H$9)*($BH$9-$H$9)))</f>
        <v>1.7130062481500339</v>
      </c>
    </row>
    <row r="95" spans="2:60" x14ac:dyDescent="0.25">
      <c r="B95" s="3"/>
      <c r="L95" s="1"/>
      <c r="M95" s="65">
        <f t="shared" si="177"/>
        <v>0.75318261738976577</v>
      </c>
      <c r="N95" s="65">
        <f t="shared" si="152"/>
        <v>0.8768175714769324</v>
      </c>
      <c r="O95" s="71">
        <f t="shared" si="153"/>
        <v>0.89042478214106646</v>
      </c>
      <c r="P95" s="65">
        <f t="shared" si="154"/>
        <v>0.98479663186411459</v>
      </c>
      <c r="Q95" s="71">
        <f t="shared" si="178"/>
        <v>1.2134489659382863</v>
      </c>
      <c r="R95" s="67" t="str">
        <f t="shared" si="155"/>
        <v/>
      </c>
      <c r="S95" s="65">
        <f t="shared" si="156"/>
        <v>1.2770118500513075</v>
      </c>
      <c r="T95" s="71">
        <f t="shared" si="157"/>
        <v>1.3734872171615491</v>
      </c>
      <c r="U95" s="67">
        <f t="shared" si="179"/>
        <v>1.9399038479093562</v>
      </c>
      <c r="V95" s="67">
        <f t="shared" si="180"/>
        <v>1.9121475089936739</v>
      </c>
      <c r="W95" s="71">
        <f t="shared" si="181"/>
        <v>2.2519783702500149</v>
      </c>
      <c r="X95" s="66" t="str">
        <f t="shared" si="158"/>
        <v/>
      </c>
      <c r="Y95" s="71">
        <f t="shared" si="159"/>
        <v>1.4402710883000269</v>
      </c>
      <c r="Z95" s="71">
        <f t="shared" si="160"/>
        <v>1.7021212057143269</v>
      </c>
      <c r="AA95" s="71">
        <f t="shared" si="182"/>
        <v>1.8220222391939487</v>
      </c>
      <c r="AB95" s="66">
        <f t="shared" si="183"/>
        <v>2.1522592024999971</v>
      </c>
      <c r="AC95" s="71"/>
      <c r="AD95" s="71" t="str">
        <f t="shared" si="161"/>
        <v/>
      </c>
      <c r="AE95" s="71">
        <f t="shared" si="184"/>
        <v>1.8203517118860919</v>
      </c>
      <c r="AF95" s="71">
        <f t="shared" si="185"/>
        <v>1.6898993225000103</v>
      </c>
      <c r="AG95" s="71" t="str">
        <f>IF(AG59="","",AG59-(C59+(D59-C59)/($D$9-$C$9)*($AG$9-$C$9)))</f>
        <v/>
      </c>
      <c r="AH95" s="71">
        <f t="shared" si="162"/>
        <v>1.705782713238448</v>
      </c>
      <c r="AI95" s="71">
        <f t="shared" si="163"/>
        <v>1.7898250603571686</v>
      </c>
      <c r="AJ95" s="71" t="str">
        <f t="shared" si="193"/>
        <v/>
      </c>
      <c r="AK95" s="66">
        <f t="shared" si="186"/>
        <v>1.7733150786266121</v>
      </c>
      <c r="AL95" s="71"/>
      <c r="AM95" s="66">
        <f t="shared" si="165"/>
        <v>1.2384304453846253</v>
      </c>
      <c r="AN95" s="71">
        <f t="shared" si="166"/>
        <v>1.6815273881000126</v>
      </c>
      <c r="AO95" s="71">
        <f t="shared" si="167"/>
        <v>1.8349982428571461</v>
      </c>
      <c r="AP95" s="66">
        <f t="shared" si="168"/>
        <v>0.90527505944614672</v>
      </c>
      <c r="AQ95" s="71">
        <f t="shared" si="187"/>
        <v>1.182355033047866</v>
      </c>
      <c r="AR95" s="66">
        <f t="shared" si="188"/>
        <v>1.1473903748354415</v>
      </c>
      <c r="AS95" s="71"/>
      <c r="AT95" s="65">
        <f t="shared" si="169"/>
        <v>0.9154833149795194</v>
      </c>
      <c r="AU95" s="65">
        <f t="shared" si="170"/>
        <v>0.90628817247950133</v>
      </c>
      <c r="AV95" s="71">
        <f t="shared" si="171"/>
        <v>1.0374333827538673</v>
      </c>
      <c r="AW95" s="67">
        <f t="shared" si="189"/>
        <v>1.5592512428211389</v>
      </c>
      <c r="AX95" s="71"/>
      <c r="AY95" s="66">
        <f t="shared" si="172"/>
        <v>1.3332305065282029</v>
      </c>
      <c r="AZ95" s="71" t="str">
        <f t="shared" si="173"/>
        <v/>
      </c>
      <c r="BA95" s="66"/>
      <c r="BB95" s="71">
        <f t="shared" si="174"/>
        <v>0.7736149536615482</v>
      </c>
      <c r="BC95" s="71"/>
      <c r="BD95" s="71"/>
      <c r="BE95" s="71"/>
      <c r="BF95" s="67">
        <f t="shared" si="190"/>
        <v>1.3981948924282266</v>
      </c>
      <c r="BG95" s="71">
        <f t="shared" si="191"/>
        <v>1.5523030608501411</v>
      </c>
      <c r="BH95" s="71">
        <f t="shared" si="192"/>
        <v>1.7405651452499828</v>
      </c>
    </row>
    <row r="96" spans="2:60" x14ac:dyDescent="0.25">
      <c r="B96" s="3"/>
      <c r="L96" s="1"/>
      <c r="M96" s="68" t="str">
        <f t="shared" si="177"/>
        <v/>
      </c>
      <c r="N96" s="68" t="str">
        <f t="shared" si="152"/>
        <v/>
      </c>
      <c r="O96" s="72" t="str">
        <f t="shared" si="153"/>
        <v/>
      </c>
      <c r="P96" s="68" t="str">
        <f t="shared" si="154"/>
        <v/>
      </c>
      <c r="Q96" s="72" t="str">
        <f t="shared" si="178"/>
        <v/>
      </c>
      <c r="R96" s="70" t="str">
        <f t="shared" si="155"/>
        <v/>
      </c>
      <c r="S96" s="68" t="str">
        <f t="shared" si="156"/>
        <v/>
      </c>
      <c r="T96" s="72" t="str">
        <f t="shared" si="157"/>
        <v/>
      </c>
      <c r="U96" s="72" t="str">
        <f t="shared" si="179"/>
        <v/>
      </c>
      <c r="V96" s="72" t="str">
        <f t="shared" si="180"/>
        <v/>
      </c>
      <c r="W96" s="72" t="str">
        <f t="shared" si="181"/>
        <v/>
      </c>
      <c r="X96" s="70" t="str">
        <f t="shared" si="158"/>
        <v/>
      </c>
      <c r="Y96" s="72" t="str">
        <f t="shared" si="159"/>
        <v/>
      </c>
      <c r="Z96" s="72"/>
      <c r="AA96" s="72" t="str">
        <f t="shared" si="182"/>
        <v/>
      </c>
      <c r="AB96" s="72"/>
      <c r="AC96" s="72" t="str">
        <f>IF(AC60="","",AC60-(C60+(D60-C60)/($D$9-$C$9)*($AC$9-$C$9)))</f>
        <v/>
      </c>
      <c r="AD96" s="72" t="str">
        <f t="shared" si="161"/>
        <v/>
      </c>
      <c r="AE96" s="72" t="str">
        <f t="shared" si="184"/>
        <v/>
      </c>
      <c r="AF96" s="72" t="str">
        <f t="shared" si="185"/>
        <v/>
      </c>
      <c r="AG96" s="72" t="str">
        <f>IF(AG60="","",AG60-(C60+(D60-C60)/($D$9-$C$9)*($AG$9-$C$9)))</f>
        <v/>
      </c>
      <c r="AH96" s="72" t="str">
        <f t="shared" si="162"/>
        <v/>
      </c>
      <c r="AI96" s="72" t="str">
        <f t="shared" si="163"/>
        <v/>
      </c>
      <c r="AJ96" s="68"/>
      <c r="AK96" s="68" t="str">
        <f t="shared" si="186"/>
        <v/>
      </c>
      <c r="AL96" s="72"/>
      <c r="AM96" s="69" t="str">
        <f t="shared" si="165"/>
        <v/>
      </c>
      <c r="AN96" s="72" t="str">
        <f t="shared" si="166"/>
        <v/>
      </c>
      <c r="AO96" s="72" t="str">
        <f t="shared" si="167"/>
        <v/>
      </c>
      <c r="AP96" s="70" t="str">
        <f t="shared" si="168"/>
        <v/>
      </c>
      <c r="AQ96" s="72" t="str">
        <f t="shared" si="187"/>
        <v/>
      </c>
      <c r="AR96" s="69" t="str">
        <f t="shared" si="188"/>
        <v/>
      </c>
      <c r="AS96" s="72"/>
      <c r="AT96" s="68" t="str">
        <f t="shared" si="169"/>
        <v/>
      </c>
      <c r="AU96" s="68" t="str">
        <f t="shared" si="170"/>
        <v/>
      </c>
      <c r="AV96" s="72" t="str">
        <f t="shared" si="171"/>
        <v/>
      </c>
      <c r="AW96" s="72" t="str">
        <f t="shared" si="189"/>
        <v/>
      </c>
      <c r="AX96" s="72"/>
      <c r="AY96" s="69" t="str">
        <f t="shared" si="172"/>
        <v/>
      </c>
      <c r="AZ96" s="72" t="str">
        <f t="shared" si="173"/>
        <v/>
      </c>
      <c r="BA96" s="72"/>
      <c r="BB96" s="72" t="str">
        <f t="shared" si="174"/>
        <v/>
      </c>
      <c r="BC96" s="72"/>
      <c r="BD96" s="72"/>
      <c r="BE96" s="72"/>
      <c r="BF96" s="72" t="str">
        <f t="shared" si="190"/>
        <v/>
      </c>
      <c r="BG96" s="72" t="str">
        <f t="shared" si="191"/>
        <v/>
      </c>
      <c r="BH96" s="72" t="str">
        <f t="shared" si="192"/>
        <v/>
      </c>
    </row>
    <row r="97" spans="12:60" x14ac:dyDescent="0.25">
      <c r="AJ97" s="188"/>
      <c r="BC97" s="188"/>
      <c r="BD97" s="188"/>
      <c r="BH97" s="76"/>
    </row>
    <row r="98" spans="12:60" x14ac:dyDescent="0.25">
      <c r="L98" s="11" t="s">
        <v>25</v>
      </c>
      <c r="M98" s="51">
        <f>AVERAGE(M74:M96)</f>
        <v>0.78201677635652689</v>
      </c>
      <c r="N98" s="79">
        <f t="shared" ref="N98:BG98" si="195">AVERAGE(N74:N96)</f>
        <v>0.93370993755559473</v>
      </c>
      <c r="O98" s="79">
        <f t="shared" si="195"/>
        <v>1.0234107380238873</v>
      </c>
      <c r="P98" s="79">
        <f t="shared" si="195"/>
        <v>1.0208228438728473</v>
      </c>
      <c r="Q98" s="79">
        <f t="shared" si="195"/>
        <v>1.2722997137087788</v>
      </c>
      <c r="R98" s="79"/>
      <c r="S98" s="79">
        <f t="shared" si="195"/>
        <v>1.2856032320355433</v>
      </c>
      <c r="T98" s="79">
        <f t="shared" si="195"/>
        <v>1.3917530951790196</v>
      </c>
      <c r="U98" s="79">
        <f t="shared" si="195"/>
        <v>1.947144435839248</v>
      </c>
      <c r="V98" s="79">
        <f t="shared" si="195"/>
        <v>1.9181254101122003</v>
      </c>
      <c r="W98" s="79">
        <f t="shared" si="195"/>
        <v>2.2558744198522764</v>
      </c>
      <c r="X98" s="79"/>
      <c r="Y98" s="79">
        <f t="shared" si="195"/>
        <v>1.4588572784818161</v>
      </c>
      <c r="Z98" s="79">
        <f t="shared" si="195"/>
        <v>1.7263443230167397</v>
      </c>
      <c r="AA98" s="79">
        <f t="shared" si="195"/>
        <v>1.8415178756165569</v>
      </c>
      <c r="AB98" s="79">
        <f t="shared" si="195"/>
        <v>2.197221864318188</v>
      </c>
      <c r="AC98" s="79"/>
      <c r="AD98" s="79"/>
      <c r="AE98" s="79">
        <f>AVERAGE(AE74:AE96)</f>
        <v>1.8485488730422843</v>
      </c>
      <c r="AF98" s="79">
        <f t="shared" si="195"/>
        <v>1.7173223954545449</v>
      </c>
      <c r="AG98" s="79"/>
      <c r="AH98" s="79">
        <f t="shared" si="195"/>
        <v>1.7173368653118808</v>
      </c>
      <c r="AI98" s="79">
        <f>AVERAGE(AI74:AI96)</f>
        <v>1.7967309659777726</v>
      </c>
      <c r="AJ98" s="79">
        <f t="shared" si="195"/>
        <v>1.6629120766282837</v>
      </c>
      <c r="AK98" s="79">
        <f t="shared" si="195"/>
        <v>1.7827905367333117</v>
      </c>
      <c r="AL98" s="79" t="e">
        <f t="shared" si="195"/>
        <v>#DIV/0!</v>
      </c>
      <c r="AM98" s="79">
        <f t="shared" si="195"/>
        <v>1.2560370275961481</v>
      </c>
      <c r="AN98" s="79">
        <f t="shared" si="195"/>
        <v>1.6869121924409065</v>
      </c>
      <c r="AO98" s="79">
        <f t="shared" si="195"/>
        <v>1.835383465549451</v>
      </c>
      <c r="AP98" s="79">
        <f t="shared" si="195"/>
        <v>0.94116426760699234</v>
      </c>
      <c r="AQ98" s="79">
        <f t="shared" si="195"/>
        <v>1.2462595207439351</v>
      </c>
      <c r="AR98" s="79">
        <f t="shared" si="195"/>
        <v>1.2008275773489689</v>
      </c>
      <c r="AS98" s="79"/>
      <c r="AT98" s="79">
        <f t="shared" si="195"/>
        <v>0.95204342023123079</v>
      </c>
      <c r="AU98" s="79">
        <f t="shared" si="195"/>
        <v>0.93587745068577666</v>
      </c>
      <c r="AV98" s="79">
        <f t="shared" si="195"/>
        <v>1.1210498128202753</v>
      </c>
      <c r="AW98" s="79">
        <f t="shared" si="195"/>
        <v>1.6168349839784149</v>
      </c>
      <c r="AX98" s="79"/>
      <c r="AY98" s="79">
        <f t="shared" si="195"/>
        <v>1.3404906819775044</v>
      </c>
      <c r="AZ98" s="79"/>
      <c r="BA98" s="79"/>
      <c r="BB98" s="79">
        <f>AVERAGE(BB74:BB96)</f>
        <v>0.80232434883810877</v>
      </c>
      <c r="BC98" s="79">
        <f>AVERAGE(BC74:BC96)</f>
        <v>1.2143572856462148</v>
      </c>
      <c r="BD98" s="79">
        <f>AVERAGE(BD74:BD96)</f>
        <v>1.415501761047615</v>
      </c>
      <c r="BE98" s="79"/>
      <c r="BF98" s="79">
        <f t="shared" si="195"/>
        <v>1.4199869802411436</v>
      </c>
      <c r="BG98" s="79">
        <f t="shared" si="195"/>
        <v>1.5524974819615813</v>
      </c>
      <c r="BH98" s="80">
        <f>AVERAGE(BH74:BH96)</f>
        <v>1.7828279243977294</v>
      </c>
    </row>
    <row r="99" spans="12:60" x14ac:dyDescent="0.25">
      <c r="AJ99" s="188"/>
      <c r="AQ99" s="2"/>
      <c r="AR99" s="2"/>
    </row>
    <row r="100" spans="12:60" x14ac:dyDescent="0.25">
      <c r="M100" s="93" t="s">
        <v>1</v>
      </c>
      <c r="N100" s="94"/>
      <c r="O100" s="94"/>
      <c r="P100" s="94"/>
      <c r="Q100" s="94"/>
      <c r="R100" s="93" t="s">
        <v>2</v>
      </c>
      <c r="S100" s="94"/>
      <c r="T100" s="94"/>
      <c r="U100" s="94"/>
      <c r="V100" s="94"/>
      <c r="W100" s="96"/>
      <c r="X100" s="94" t="s">
        <v>3</v>
      </c>
      <c r="Y100" s="94"/>
      <c r="Z100" s="94"/>
      <c r="AA100" s="94"/>
      <c r="AB100" s="94"/>
      <c r="AC100" s="97" t="s">
        <v>4</v>
      </c>
      <c r="AD100" s="93" t="s">
        <v>5</v>
      </c>
      <c r="AE100" s="94"/>
      <c r="AF100" s="94"/>
      <c r="AG100" s="93" t="s">
        <v>6</v>
      </c>
      <c r="AH100" s="94"/>
      <c r="AI100" s="94"/>
      <c r="AJ100" s="94"/>
      <c r="AK100" s="94"/>
      <c r="AL100" s="93" t="s">
        <v>7</v>
      </c>
      <c r="AM100" s="94"/>
      <c r="AN100" s="94"/>
      <c r="AO100" s="96"/>
      <c r="AP100" s="93" t="s">
        <v>8</v>
      </c>
      <c r="AQ100" s="95"/>
      <c r="AR100" s="101"/>
      <c r="AS100" s="94" t="s">
        <v>9</v>
      </c>
      <c r="AT100" s="94"/>
      <c r="AU100" s="94"/>
      <c r="AV100" s="94"/>
      <c r="AW100" s="94"/>
      <c r="AX100" s="93" t="s">
        <v>10</v>
      </c>
      <c r="AY100" s="96"/>
      <c r="AZ100" s="93" t="s">
        <v>12</v>
      </c>
      <c r="BA100" s="94"/>
      <c r="BB100" s="94"/>
      <c r="BC100" s="94"/>
      <c r="BD100" s="96"/>
      <c r="BE100" s="94" t="s">
        <v>13</v>
      </c>
      <c r="BF100" s="4"/>
      <c r="BG100" s="63" t="s">
        <v>34</v>
      </c>
      <c r="BH100" s="115"/>
    </row>
    <row r="101" spans="12:60" s="10" customFormat="1" x14ac:dyDescent="0.25">
      <c r="L101" s="13" t="s">
        <v>26</v>
      </c>
      <c r="M101" s="81">
        <f>P98+(Q98-P98)/(Q9-P9)*($C$3+1826-P9)</f>
        <v>1.2099896887811974</v>
      </c>
      <c r="N101" s="84"/>
      <c r="O101" s="5"/>
      <c r="P101" s="5"/>
      <c r="Q101" s="5"/>
      <c r="R101" s="81">
        <f>T98+(U98-T98)/(U9-T9)*($C$3+1826-T9)</f>
        <v>1.8727356134915991</v>
      </c>
      <c r="S101" s="83"/>
      <c r="T101" s="5"/>
      <c r="U101" s="5"/>
      <c r="V101" s="114"/>
      <c r="W101" s="15"/>
      <c r="X101" s="82">
        <f>Z98+(AA98-Z98)/(AA9-Z9)*($C$3+1826-Z9)</f>
        <v>1.7556428583272194</v>
      </c>
      <c r="Y101" s="5"/>
      <c r="Z101" s="5"/>
      <c r="AA101" s="5"/>
      <c r="AB101" s="5"/>
      <c r="AC101" s="98"/>
      <c r="AD101" s="114"/>
      <c r="AE101" s="15"/>
      <c r="AF101" s="116"/>
      <c r="AG101" s="81">
        <f>AI98+(AK98-AI98)/(AK9-AI9)*($C$3+(1826)-AI9)</f>
        <v>1.7896467968930534</v>
      </c>
      <c r="AH101" s="200"/>
      <c r="AI101" s="303"/>
      <c r="AJ101" s="114"/>
      <c r="AK101" s="114"/>
      <c r="AL101" s="81"/>
      <c r="AM101" s="5"/>
      <c r="AN101" s="110"/>
      <c r="AO101" s="110"/>
      <c r="AP101" s="81">
        <f>AP98+(AQ98-AP98)/(AQ9-AP9)*($C$3+1826-AP9)</f>
        <v>1.1962238992294765</v>
      </c>
      <c r="AQ101" s="5"/>
      <c r="AR101" s="15"/>
      <c r="AS101" s="82">
        <f>AV98+(AW98-AV98)/(AW9-AV9)*($C$3+1826-AV9)</f>
        <v>1.5616637682855121</v>
      </c>
      <c r="AT101" s="84"/>
      <c r="AU101" s="84"/>
      <c r="AV101" s="5"/>
      <c r="AW101" s="5"/>
      <c r="AX101" s="121"/>
      <c r="AY101" s="15"/>
      <c r="AZ101" s="305">
        <f>BB98+(BC98-BB98)/(BC9-BB9)*($C$3+1826-BB9)</f>
        <v>1.1380758954181482</v>
      </c>
      <c r="BA101" s="5"/>
      <c r="BB101" s="114"/>
      <c r="BC101" s="114"/>
      <c r="BD101" s="15"/>
      <c r="BE101" s="84"/>
      <c r="BF101" s="5"/>
      <c r="BG101" s="132"/>
      <c r="BH101" s="15"/>
    </row>
    <row r="102" spans="12:60" s="10" customFormat="1" x14ac:dyDescent="0.25">
      <c r="L102" s="13" t="s">
        <v>27</v>
      </c>
      <c r="M102" s="85">
        <f>P98+(Q98-P98)/(Q9-P9)*($C$3+(365*4+1)-P9)</f>
        <v>1.0933581036603397</v>
      </c>
      <c r="N102" s="87"/>
      <c r="O102" s="6"/>
      <c r="P102" s="6"/>
      <c r="Q102" s="6"/>
      <c r="R102" s="85">
        <f>T98+(U98-T98)/(U9-T9)*($C$3+(365*4+1)-T9)</f>
        <v>1.695224370636097</v>
      </c>
      <c r="S102" s="87"/>
      <c r="T102" s="6"/>
      <c r="U102" s="6"/>
      <c r="V102" s="116"/>
      <c r="W102" s="16"/>
      <c r="X102" s="86">
        <f>Y98+(Z98-Y98)/(Z9-Y9)*($C$3+(365*4+1)-Y9)</f>
        <v>1.6413598677245012</v>
      </c>
      <c r="Y102" s="6"/>
      <c r="Z102" s="6"/>
      <c r="AA102" s="6"/>
      <c r="AB102" s="6"/>
      <c r="AC102" s="99"/>
      <c r="AD102" s="116"/>
      <c r="AE102" s="16"/>
      <c r="AF102" s="116"/>
      <c r="AG102" s="85">
        <f>AI98+(AK98-AI98)/(AK9-AI9)*($C$3+(365*4+1)-AI9)</f>
        <v>1.7965790266944541</v>
      </c>
      <c r="AH102" s="331"/>
      <c r="AI102" s="304"/>
      <c r="AJ102" s="116"/>
      <c r="AK102" s="116"/>
      <c r="AL102" s="85">
        <f>AN98+(AO98-AN98)/(AO9-AN9)*($C$3+(365*4+1)-AN9)</f>
        <v>1.7684388290139019</v>
      </c>
      <c r="AM102" s="6"/>
      <c r="AN102" s="6"/>
      <c r="AO102" s="16"/>
      <c r="AP102" s="85">
        <f>AP98+(AQ98-AP98)/(AQ9-AP9)*($C$3+(365*4+1)-AP9)</f>
        <v>1.0848641318344923</v>
      </c>
      <c r="AQ102" s="6"/>
      <c r="AR102" s="16"/>
      <c r="AS102" s="86">
        <f>AV98+(AW98-AV98)/(AW9-AV9)*($C$3+(365*4+1)-AV9)</f>
        <v>1.4237357290532553</v>
      </c>
      <c r="AT102" s="87"/>
      <c r="AU102" s="87"/>
      <c r="AV102" s="6"/>
      <c r="AW102" s="6"/>
      <c r="AX102" s="122"/>
      <c r="AY102" s="16"/>
      <c r="AZ102" s="306">
        <f>BB98+(BC98-BB98)/(BC9-BB9)*($C$3+(365*4+1)-BB9)</f>
        <v>1.0345714068187273</v>
      </c>
      <c r="BA102" s="6"/>
      <c r="BB102" s="116"/>
      <c r="BC102" s="116"/>
      <c r="BD102" s="16"/>
      <c r="BE102" s="87"/>
      <c r="BF102" s="6"/>
      <c r="BG102" s="133"/>
      <c r="BH102" s="16"/>
    </row>
    <row r="103" spans="12:60" s="10" customFormat="1" x14ac:dyDescent="0.25">
      <c r="L103" s="13" t="s">
        <v>28</v>
      </c>
      <c r="M103" s="88">
        <f>O98+(P98-O98)/(P9-O9)*($C$3+(365*3+1)-O9)</f>
        <v>1.0218857289705958</v>
      </c>
      <c r="N103" s="91"/>
      <c r="O103" s="89"/>
      <c r="P103" s="89"/>
      <c r="Q103" s="89"/>
      <c r="R103" s="88">
        <f>T98+(U98-T98)/(U9-T9)*($C$3+(365*3+1)-T9)</f>
        <v>1.5177131277805951</v>
      </c>
      <c r="S103" s="91"/>
      <c r="T103" s="89"/>
      <c r="U103" s="89"/>
      <c r="V103" s="89"/>
      <c r="W103" s="92"/>
      <c r="X103" s="90">
        <f>Y98+(Z98-Y98)/(Z9-Y9)*($C$3+(365*3+1)-Y9)</f>
        <v>1.5297795577185045</v>
      </c>
      <c r="Y103" s="89"/>
      <c r="Z103" s="89"/>
      <c r="AA103" s="89"/>
      <c r="AB103" s="89"/>
      <c r="AC103" s="100"/>
      <c r="AD103" s="89"/>
      <c r="AE103" s="92"/>
      <c r="AF103" s="89"/>
      <c r="AG103" s="88">
        <f>AH98+(AI98-AH98)/(AI9-AH9)*($C$3+(365*3+1)-AH9)</f>
        <v>1.7269189119439712</v>
      </c>
      <c r="AH103" s="89"/>
      <c r="AI103" s="89"/>
      <c r="AJ103" s="89"/>
      <c r="AK103" s="89"/>
      <c r="AL103" s="88">
        <f>AM98+(AN98-AM98)/(AN9-AM9)*($C$3+(365*3+1)-AM9)</f>
        <v>1.6245348875546215</v>
      </c>
      <c r="AM103" s="89"/>
      <c r="AN103" s="89"/>
      <c r="AO103" s="89"/>
      <c r="AP103" s="88">
        <f>AP98+(AQ98-AP98)/(AQ9-AP9)*($C$3+(365*3+1)-AP9)</f>
        <v>0.97350436443950827</v>
      </c>
      <c r="AQ103" s="89"/>
      <c r="AR103" s="92"/>
      <c r="AS103" s="90">
        <f>AV98+(AW98-AV98)/(AW9-AV9)*($C$3+(365*3+1)-AV9)</f>
        <v>1.2858076898209985</v>
      </c>
      <c r="AT103" s="91"/>
      <c r="AU103" s="91"/>
      <c r="AV103" s="89"/>
      <c r="AW103" s="89"/>
      <c r="AX103" s="123"/>
      <c r="AY103" s="92"/>
      <c r="AZ103" s="307">
        <f>BB98+(BC98-BB98)/(BC9-BB9)*($C$3+(365*3+1)-BB9)</f>
        <v>0.93106691821930643</v>
      </c>
      <c r="BA103" s="89"/>
      <c r="BB103" s="89"/>
      <c r="BC103" s="89"/>
      <c r="BD103" s="92"/>
      <c r="BE103" s="91"/>
      <c r="BF103" s="89"/>
      <c r="BG103" s="134"/>
      <c r="BH103" s="92"/>
    </row>
    <row r="104" spans="12:60" x14ac:dyDescent="0.25">
      <c r="M104" s="103" t="s">
        <v>29</v>
      </c>
      <c r="N104" s="103"/>
    </row>
    <row r="105" spans="12:60" x14ac:dyDescent="0.25">
      <c r="M105" s="103" t="s">
        <v>30</v>
      </c>
      <c r="N105" s="103"/>
    </row>
    <row r="106" spans="12:60" x14ac:dyDescent="0.25">
      <c r="M106" s="103"/>
      <c r="N106" s="103"/>
    </row>
  </sheetData>
  <dataConsolidate/>
  <mergeCells count="11">
    <mergeCell ref="M35:BH35"/>
    <mergeCell ref="M71:BH71"/>
    <mergeCell ref="B5:I5"/>
    <mergeCell ref="B65:I65"/>
    <mergeCell ref="M34:BH34"/>
    <mergeCell ref="B7:I7"/>
    <mergeCell ref="B34:I34"/>
    <mergeCell ref="B35:I35"/>
    <mergeCell ref="M7:BH7"/>
    <mergeCell ref="B62:I62"/>
    <mergeCell ref="M5:BH5"/>
  </mergeCells>
  <pageMargins left="0.23622047244094491" right="0.19685039370078741" top="0.27559055118110237" bottom="0.19685039370078741" header="0.31496062992125984" footer="0.19685039370078741"/>
  <pageSetup paperSize="8" scale="31" fitToHeight="2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2014</vt:lpstr>
      <vt:lpstr>'June 2014'!Print_Area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Groot</dc:creator>
  <cp:lastModifiedBy>James Marshall</cp:lastModifiedBy>
  <cp:lastPrinted>2014-04-15T04:43:49Z</cp:lastPrinted>
  <dcterms:created xsi:type="dcterms:W3CDTF">2011-03-03T03:28:17Z</dcterms:created>
  <dcterms:modified xsi:type="dcterms:W3CDTF">2014-07-16T22:13:23Z</dcterms:modified>
</cp:coreProperties>
</file>