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fileSharing readOnlyRecommended="1"/>
  <workbookPr filterPrivacy="1" codeName="ThisWorkbook"/>
  <xr:revisionPtr revIDLastSave="0" documentId="13_ncr:1_{8F828F26-D3A1-46C9-8B61-284ADEB8501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verSheet" sheetId="5" r:id="rId1"/>
    <sheet name="Waterfall" sheetId="4" r:id="rId2"/>
  </sheets>
  <definedNames>
    <definedName name="_xlnm.Print_Area" localSheetId="0">CoverSheet!$A$1:$E$17</definedName>
    <definedName name="_xlnm.Print_Area" localSheetId="1">Waterfall!$A$1:$X$41</definedName>
  </definedNames>
  <calcPr calcId="191029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4" l="1"/>
  <c r="C33" i="4"/>
  <c r="C34" i="4"/>
  <c r="C35" i="4"/>
  <c r="C36" i="4"/>
  <c r="C37" i="4"/>
  <c r="C38" i="4"/>
  <c r="C39" i="4"/>
  <c r="C31" i="4"/>
  <c r="D23" i="4" l="1"/>
  <c r="B32" i="4"/>
  <c r="E22" i="4"/>
  <c r="F9" i="4"/>
  <c r="J15" i="4"/>
  <c r="H15" i="4"/>
  <c r="E11" i="4"/>
  <c r="E13" i="4"/>
  <c r="E15" i="4"/>
  <c r="G22" i="4" l="1"/>
  <c r="B21" i="4" l="1"/>
  <c r="H9" i="4" l="1"/>
  <c r="J9" i="4" s="1"/>
  <c r="V11" i="4" l="1"/>
  <c r="T10" i="4"/>
  <c r="V10" i="4" s="1"/>
  <c r="K22" i="4"/>
  <c r="M22" i="4" s="1"/>
  <c r="O22" i="4" s="1"/>
  <c r="Q22" i="4" s="1"/>
  <c r="S22" i="4" s="1"/>
  <c r="U22" i="4" s="1"/>
  <c r="W22" i="4" s="1"/>
  <c r="P18" i="4"/>
  <c r="R18" i="4" s="1"/>
  <c r="T18" i="4" s="1"/>
  <c r="V18" i="4" s="1"/>
  <c r="N13" i="4"/>
  <c r="P13" i="4" s="1"/>
  <c r="R13" i="4" s="1"/>
  <c r="T13" i="4" s="1"/>
  <c r="V13" i="4" s="1"/>
  <c r="L12" i="4"/>
  <c r="N12" i="4" s="1"/>
  <c r="P12" i="4" s="1"/>
  <c r="R12" i="4" s="1"/>
  <c r="T12" i="4" s="1"/>
  <c r="V12" i="4" s="1"/>
  <c r="L9" i="4"/>
  <c r="N9" i="4" s="1"/>
  <c r="P9" i="4" s="1"/>
  <c r="R9" i="4" s="1"/>
  <c r="T9" i="4" s="1"/>
  <c r="V9" i="4" s="1"/>
  <c r="I15" i="4"/>
  <c r="K15" i="4" s="1"/>
  <c r="M15" i="4" s="1"/>
  <c r="O15" i="4" s="1"/>
  <c r="Q15" i="4" s="1"/>
  <c r="S15" i="4" s="1"/>
  <c r="U15" i="4" s="1"/>
  <c r="W15" i="4" s="1"/>
  <c r="I13" i="4"/>
  <c r="K13" i="4" s="1"/>
  <c r="M13" i="4" s="1"/>
  <c r="O13" i="4" s="1"/>
  <c r="Q13" i="4" s="1"/>
  <c r="S13" i="4" s="1"/>
  <c r="U13" i="4" s="1"/>
  <c r="W13" i="4" s="1"/>
  <c r="I11" i="4"/>
  <c r="K11" i="4" s="1"/>
  <c r="M11" i="4" s="1"/>
  <c r="O11" i="4" s="1"/>
  <c r="Q11" i="4" s="1"/>
  <c r="S11" i="4" s="1"/>
  <c r="U11" i="4" s="1"/>
  <c r="W11" i="4" s="1"/>
  <c r="D18" i="4"/>
  <c r="D17" i="4"/>
  <c r="D16" i="4"/>
  <c r="D15" i="4"/>
  <c r="L15" i="4" s="1"/>
  <c r="N15" i="4" s="1"/>
  <c r="P15" i="4" s="1"/>
  <c r="R15" i="4" s="1"/>
  <c r="T15" i="4" s="1"/>
  <c r="V15" i="4" s="1"/>
  <c r="D14" i="4"/>
  <c r="D13" i="4"/>
  <c r="D12" i="4"/>
  <c r="D11" i="4"/>
  <c r="D10" i="4"/>
  <c r="H10" i="4" l="1"/>
  <c r="J10" i="4" s="1"/>
  <c r="L10" i="4" s="1"/>
  <c r="N10" i="4" s="1"/>
  <c r="P10" i="4" s="1"/>
  <c r="F10" i="4"/>
  <c r="H17" i="4"/>
  <c r="J17" i="4" s="1"/>
  <c r="L17" i="4" s="1"/>
  <c r="N17" i="4" s="1"/>
  <c r="P17" i="4" s="1"/>
  <c r="R17" i="4" s="1"/>
  <c r="T17" i="4" s="1"/>
  <c r="V17" i="4" s="1"/>
  <c r="F17" i="4"/>
  <c r="H14" i="4"/>
  <c r="J14" i="4" s="1"/>
  <c r="L14" i="4" s="1"/>
  <c r="N14" i="4" s="1"/>
  <c r="P14" i="4" s="1"/>
  <c r="R14" i="4" s="1"/>
  <c r="T14" i="4" s="1"/>
  <c r="V14" i="4" s="1"/>
  <c r="F14" i="4"/>
  <c r="H13" i="4"/>
  <c r="J13" i="4" s="1"/>
  <c r="F13" i="4"/>
  <c r="H18" i="4"/>
  <c r="J18" i="4" s="1"/>
  <c r="L18" i="4" s="1"/>
  <c r="F18" i="4"/>
  <c r="H11" i="4"/>
  <c r="J11" i="4" s="1"/>
  <c r="L11" i="4" s="1"/>
  <c r="N11" i="4" s="1"/>
  <c r="P11" i="4" s="1"/>
  <c r="R11" i="4" s="1"/>
  <c r="F11" i="4"/>
  <c r="F21" i="4" s="1"/>
  <c r="H12" i="4"/>
  <c r="F12" i="4"/>
  <c r="H16" i="4"/>
  <c r="J16" i="4" s="1"/>
  <c r="L16" i="4" s="1"/>
  <c r="N16" i="4" s="1"/>
  <c r="P16" i="4" s="1"/>
  <c r="R16" i="4" s="1"/>
  <c r="T16" i="4" s="1"/>
  <c r="V16" i="4" s="1"/>
  <c r="F16" i="4"/>
  <c r="B19" i="4"/>
  <c r="B20" i="4" s="1"/>
  <c r="B22" i="4" s="1"/>
  <c r="B23" i="4" s="1"/>
  <c r="F19" i="4" l="1"/>
  <c r="F20" i="4" s="1"/>
  <c r="F22" i="4" s="1"/>
  <c r="F23" i="4" s="1"/>
  <c r="V21" i="4"/>
  <c r="V19" i="4"/>
  <c r="V20" i="4" s="1"/>
  <c r="V22" i="4" l="1"/>
  <c r="V23" i="4" s="1"/>
  <c r="B40" i="4" s="1"/>
  <c r="T21" i="4"/>
  <c r="T19" i="4"/>
  <c r="T20" i="4" s="1"/>
  <c r="R21" i="4"/>
  <c r="R19" i="4"/>
  <c r="R20" i="4" s="1"/>
  <c r="P21" i="4"/>
  <c r="P19" i="4"/>
  <c r="P20" i="4" s="1"/>
  <c r="N21" i="4"/>
  <c r="N19" i="4"/>
  <c r="N20" i="4" s="1"/>
  <c r="L19" i="4"/>
  <c r="L20" i="4" s="1"/>
  <c r="L21" i="4"/>
  <c r="J21" i="4"/>
  <c r="J19" i="4"/>
  <c r="J20" i="4" s="1"/>
  <c r="H21" i="4"/>
  <c r="H19" i="4"/>
  <c r="H20" i="4" s="1"/>
  <c r="H22" i="4" s="1"/>
  <c r="D21" i="4"/>
  <c r="D19" i="4"/>
  <c r="D20" i="4" s="1"/>
  <c r="D22" i="4" l="1"/>
  <c r="B30" i="4"/>
  <c r="J22" i="4"/>
  <c r="J23" i="4" s="1"/>
  <c r="B34" i="4" s="1"/>
  <c r="T22" i="4"/>
  <c r="T23" i="4" s="1"/>
  <c r="B39" i="4" s="1"/>
  <c r="R22" i="4"/>
  <c r="R23" i="4" s="1"/>
  <c r="B38" i="4" s="1"/>
  <c r="P22" i="4"/>
  <c r="P23" i="4" s="1"/>
  <c r="N22" i="4"/>
  <c r="N23" i="4" s="1"/>
  <c r="B36" i="4" s="1"/>
  <c r="L22" i="4"/>
  <c r="L23" i="4" s="1"/>
  <c r="B35" i="4" s="1"/>
  <c r="H23" i="4"/>
  <c r="B33" i="4" s="1"/>
  <c r="B31" i="4" l="1"/>
  <c r="B37" i="4"/>
</calcChain>
</file>

<file path=xl/sharedStrings.xml><?xml version="1.0" encoding="utf-8"?>
<sst xmlns="http://schemas.openxmlformats.org/spreadsheetml/2006/main" count="77" uniqueCount="47">
  <si>
    <t>Parameters</t>
  </si>
  <si>
    <t>Debt premium</t>
  </si>
  <si>
    <t>Leverage</t>
  </si>
  <si>
    <t>Debt issuance costs</t>
  </si>
  <si>
    <t>Risk-free rate</t>
  </si>
  <si>
    <t>Asset beta</t>
  </si>
  <si>
    <t>Debt beta</t>
  </si>
  <si>
    <t>TAMRP</t>
  </si>
  <si>
    <t>Corporate tax rate</t>
  </si>
  <si>
    <t>Investor tax rate</t>
  </si>
  <si>
    <t>Equity beta</t>
  </si>
  <si>
    <t>Cost of equity</t>
  </si>
  <si>
    <t>Cost of debt</t>
  </si>
  <si>
    <t>Vanilla WACC (mid-point)</t>
  </si>
  <si>
    <t>Standard Error</t>
  </si>
  <si>
    <t>67th percentile</t>
  </si>
  <si>
    <t>DPP Reset WACC</t>
  </si>
  <si>
    <t>WACC std error</t>
  </si>
  <si>
    <t>RfR</t>
  </si>
  <si>
    <t>WACC Std Error</t>
  </si>
  <si>
    <t>RfR adjustment</t>
  </si>
  <si>
    <t>Debt premium adjustment</t>
  </si>
  <si>
    <t>Effect of Changes on Vanilla WACC</t>
  </si>
  <si>
    <t>Cumulative effect of changes to the Vanilla WACC</t>
  </si>
  <si>
    <t>WACC Rate</t>
  </si>
  <si>
    <t>Change Component</t>
  </si>
  <si>
    <t>Cumulative</t>
  </si>
  <si>
    <t>Change</t>
  </si>
  <si>
    <t>z-Score ¹</t>
  </si>
  <si>
    <t>Waterfall calculations</t>
  </si>
  <si>
    <t>Output</t>
  </si>
  <si>
    <t>Value (estimate)</t>
  </si>
  <si>
    <t>¹  z-Score percentile parameter source: clause 4.4.5(3) of the relevant gas services Input Methodology</t>
  </si>
  <si>
    <t>Percentile-adjusted Vanilla  WACC</t>
  </si>
  <si>
    <t>Note: The difference components are dependent on sequence order.</t>
  </si>
  <si>
    <t>Gas Pipeline Businesses</t>
  </si>
  <si>
    <t>2017 Gas DPP</t>
  </si>
  <si>
    <t>2017 Vanilla WACC</t>
  </si>
  <si>
    <t>All parameter changes at once— 2017 Adjusted WACC</t>
  </si>
  <si>
    <t>This worksheet identifies the impact on the vanilla WACC of each successive parameter change (shown in a red font) from the 2017 Gas DPP to the 2022 Gas DPP.</t>
  </si>
  <si>
    <t>All parameter changes at once— 2022 Gas WACC</t>
  </si>
  <si>
    <t>2022 Adjusted WACC</t>
  </si>
  <si>
    <t>Notes</t>
  </si>
  <si>
    <t>Price-Quality Regulation 1 October 2022 Reset</t>
  </si>
  <si>
    <t>Weighted average cost of capital waterfall 2017 to 2022</t>
  </si>
  <si>
    <t>Draft Decision v1 Published 10 February 2022</t>
  </si>
  <si>
    <t>The first time a parameter value is used, or changes from the previous value occurs in red text. Subsequent entries of these values occur in black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</si>
</sst>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–&quot;???_);_(* @_)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%_);_(* \(#,##0%\);_(* &quot;–&quot;??_);_(* @_)"/>
    <numFmt numFmtId="175" formatCode="_(* #,##0.0%_);_(* \(#,##0.0%\);_(* &quot;–&quot;??_);_(* @_)"/>
    <numFmt numFmtId="176" formatCode="_(* #,##0.00%_);_(* \(#,##0.00%\);_(* &quot;–&quot;???_);_(* @_)"/>
    <numFmt numFmtId="177" formatCode="_(* #,##0.000%_);_(* \(#,##0.000%\);_(* &quot;–&quot;???_);_(* @_)"/>
    <numFmt numFmtId="178" formatCode="_(@_)"/>
    <numFmt numFmtId="179" formatCode="_(* 0_);_(* \(0\);_(* &quot;–&quot;??_);_(@_)"/>
    <numFmt numFmtId="180" formatCode="_(* #,##0.000_);_(* \(#,##0.000\);_(* &quot;–&quot;??_);_(* 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i/>
      <sz val="10"/>
      <name val="Calibri"/>
      <family val="4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2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170" fontId="14" fillId="0" borderId="0" applyFont="0" applyFill="0" applyBorder="0" applyAlignment="0" applyProtection="0">
      <protection locked="0"/>
    </xf>
    <xf numFmtId="169" fontId="14" fillId="0" borderId="0" applyFont="0" applyFill="0" applyBorder="0" applyAlignment="0" applyProtection="0">
      <protection locked="0"/>
    </xf>
    <xf numFmtId="179" fontId="14" fillId="0" borderId="0" applyFont="0" applyFill="0" applyBorder="0" applyAlignment="0" applyProtection="0">
      <alignment horizontal="left"/>
      <protection locked="0"/>
    </xf>
    <xf numFmtId="173" fontId="21" fillId="34" borderId="6" applyNumberFormat="0" applyFill="0" applyAlignment="0"/>
    <xf numFmtId="178" fontId="22" fillId="0" borderId="0" applyFont="0" applyFill="0" applyBorder="0" applyAlignment="0" applyProtection="0">
      <alignment horizontal="left"/>
      <protection locked="0"/>
    </xf>
    <xf numFmtId="165" fontId="1" fillId="36" borderId="7" applyNumberFormat="0" applyFont="0" applyFill="0" applyAlignment="0" applyProtection="0"/>
    <xf numFmtId="177" fontId="3" fillId="3" borderId="0" applyFont="0" applyBorder="0"/>
    <xf numFmtId="175" fontId="3" fillId="0" borderId="0" applyFont="0" applyFill="0" applyBorder="0" applyAlignment="0" applyProtection="0">
      <alignment horizontal="center" vertical="top" wrapText="1"/>
    </xf>
    <xf numFmtId="174" fontId="1" fillId="0" borderId="0" applyFont="0" applyFill="0" applyBorder="0" applyAlignment="0" applyProtection="0"/>
    <xf numFmtId="0" fontId="20" fillId="35" borderId="6" applyNumberFormat="0" applyFill="0">
      <alignment horizontal="centerContinuous" wrapText="1"/>
    </xf>
    <xf numFmtId="172" fontId="14" fillId="0" borderId="0" applyFont="0" applyFill="0" applyBorder="0" applyAlignment="0" applyProtection="0">
      <alignment wrapText="1"/>
    </xf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>
      <protection locked="0"/>
    </xf>
    <xf numFmtId="180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23" fillId="0" borderId="0" applyFill="0" applyAlignment="0"/>
    <xf numFmtId="49" fontId="16" fillId="0" borderId="0" applyFill="0" applyAlignment="0"/>
    <xf numFmtId="49" fontId="17" fillId="0" borderId="0" applyFill="0" applyAlignment="0"/>
    <xf numFmtId="49" fontId="4" fillId="2" borderId="0" applyFill="0" applyBorder="0">
      <alignment horizontal="left"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9" fillId="34" borderId="6" applyNumberFormat="0" applyFill="0" applyAlignment="0">
      <protection locked="0"/>
    </xf>
    <xf numFmtId="0" fontId="1" fillId="36" borderId="6" applyNumberFormat="0" applyFill="0" applyAlignment="0"/>
    <xf numFmtId="0" fontId="9" fillId="7" borderId="1" applyNumberFormat="0" applyAlignment="0" applyProtection="0"/>
    <xf numFmtId="0" fontId="10" fillId="0" borderId="2" applyNumberFormat="0" applyFill="0" applyAlignment="0" applyProtection="0"/>
    <xf numFmtId="0" fontId="11" fillId="8" borderId="3" applyNumberFormat="0" applyAlignment="0" applyProtection="0"/>
    <xf numFmtId="0" fontId="12" fillId="0" borderId="0" applyNumberFormat="0" applyFill="0" applyBorder="0" applyAlignment="0" applyProtection="0"/>
    <xf numFmtId="0" fontId="1" fillId="9" borderId="4" applyNumberFormat="0" applyFont="0" applyAlignment="0" applyProtection="0"/>
    <xf numFmtId="49" fontId="15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3" fillId="33" borderId="0" applyNumberFormat="0" applyBorder="0" applyAlignment="0" applyProtection="0"/>
  </cellStyleXfs>
  <cellXfs count="48">
    <xf numFmtId="0" fontId="0" fillId="0" borderId="0" xfId="0"/>
    <xf numFmtId="176" fontId="1" fillId="0" borderId="6" xfId="30" applyNumberFormat="1" applyFill="1" applyAlignment="1">
      <alignment horizontal="center" vertical="center"/>
    </xf>
    <xf numFmtId="49" fontId="17" fillId="0" borderId="0" xfId="23"/>
    <xf numFmtId="0" fontId="20" fillId="0" borderId="9" xfId="11" applyFill="1" applyBorder="1" applyAlignment="1">
      <alignment horizontal="left" vertical="center" wrapText="1"/>
    </xf>
    <xf numFmtId="49" fontId="23" fillId="0" borderId="0" xfId="21"/>
    <xf numFmtId="176" fontId="19" fillId="0" borderId="6" xfId="29" applyNumberFormat="1" applyFill="1" applyAlignment="1">
      <alignment horizontal="center" vertical="center"/>
      <protection locked="0"/>
    </xf>
    <xf numFmtId="49" fontId="16" fillId="0" borderId="0" xfId="22"/>
    <xf numFmtId="49" fontId="15" fillId="0" borderId="0" xfId="36">
      <alignment horizontal="left" indent="1"/>
    </xf>
    <xf numFmtId="0" fontId="20" fillId="0" borderId="8" xfId="11" applyFill="1" applyBorder="1">
      <alignment horizontal="centerContinuous" wrapText="1"/>
    </xf>
    <xf numFmtId="0" fontId="20" fillId="0" borderId="6" xfId="11" applyFill="1" applyAlignment="1">
      <alignment horizontal="center" vertical="center" wrapText="1"/>
    </xf>
    <xf numFmtId="0" fontId="0" fillId="0" borderId="0" xfId="0"/>
    <xf numFmtId="0" fontId="0" fillId="0" borderId="0" xfId="0" applyFill="1"/>
    <xf numFmtId="49" fontId="15" fillId="0" borderId="0" xfId="36" applyFill="1" applyProtection="1">
      <alignment horizontal="left" indent="1"/>
    </xf>
    <xf numFmtId="49" fontId="16" fillId="0" borderId="0" xfId="22" applyFill="1" applyAlignment="1"/>
    <xf numFmtId="0" fontId="24" fillId="3" borderId="0" xfId="0" applyFont="1" applyFill="1" applyBorder="1"/>
    <xf numFmtId="0" fontId="24" fillId="3" borderId="0" xfId="0" applyFont="1" applyFill="1" applyBorder="1" applyAlignment="1">
      <alignment horizontal="centerContinuous"/>
    </xf>
    <xf numFmtId="0" fontId="0" fillId="0" borderId="0" xfId="0" applyBorder="1"/>
    <xf numFmtId="0" fontId="24" fillId="3" borderId="0" xfId="0" applyFont="1" applyFill="1" applyBorder="1" applyAlignment="1"/>
    <xf numFmtId="178" fontId="1" fillId="0" borderId="6" xfId="6" applyFont="1" applyFill="1" applyBorder="1" applyAlignment="1" applyProtection="1">
      <alignment horizontal="left"/>
    </xf>
    <xf numFmtId="0" fontId="25" fillId="3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178" fontId="0" fillId="0" borderId="6" xfId="6" applyFont="1" applyFill="1" applyBorder="1" applyAlignment="1" applyProtection="1">
      <alignment horizontal="left"/>
    </xf>
    <xf numFmtId="178" fontId="1" fillId="3" borderId="6" xfId="6" applyFont="1" applyFill="1" applyBorder="1" applyAlignment="1" applyProtection="1"/>
    <xf numFmtId="176" fontId="19" fillId="3" borderId="6" xfId="29" applyNumberFormat="1" applyFill="1">
      <protection locked="0"/>
    </xf>
    <xf numFmtId="171" fontId="19" fillId="3" borderId="6" xfId="29" applyNumberFormat="1" applyFill="1">
      <protection locked="0"/>
    </xf>
    <xf numFmtId="176" fontId="1" fillId="3" borderId="6" xfId="30" applyNumberFormat="1" applyFill="1"/>
    <xf numFmtId="180" fontId="19" fillId="3" borderId="6" xfId="15" applyFont="1" applyFill="1" applyBorder="1" applyProtection="1">
      <protection locked="0"/>
    </xf>
    <xf numFmtId="171" fontId="1" fillId="3" borderId="6" xfId="30" applyNumberFormat="1" applyFill="1"/>
    <xf numFmtId="176" fontId="1" fillId="3" borderId="6" xfId="14" applyFont="1" applyFill="1" applyBorder="1" applyProtection="1"/>
    <xf numFmtId="180" fontId="3" fillId="3" borderId="6" xfId="15" applyFont="1" applyFill="1" applyBorder="1" applyProtection="1">
      <protection locked="0"/>
    </xf>
    <xf numFmtId="0" fontId="1" fillId="3" borderId="6" xfId="6" applyNumberFormat="1" applyFont="1" applyFill="1" applyBorder="1" applyAlignment="1" applyProtection="1"/>
    <xf numFmtId="0" fontId="19" fillId="3" borderId="6" xfId="29" applyNumberFormat="1" applyFill="1">
      <protection locked="0"/>
    </xf>
    <xf numFmtId="0" fontId="1" fillId="3" borderId="6" xfId="30" applyNumberFormat="1" applyFill="1"/>
    <xf numFmtId="2" fontId="19" fillId="3" borderId="6" xfId="29" applyNumberFormat="1" applyFill="1">
      <protection locked="0"/>
    </xf>
    <xf numFmtId="2" fontId="1" fillId="3" borderId="6" xfId="30" applyNumberFormat="1" applyFill="1"/>
    <xf numFmtId="0" fontId="20" fillId="3" borderId="8" xfId="11" applyFill="1" applyBorder="1">
      <alignment horizontal="centerContinuous" wrapText="1"/>
    </xf>
    <xf numFmtId="0" fontId="20" fillId="3" borderId="6" xfId="11" applyFill="1" applyAlignment="1">
      <alignment horizontal="centerContinuous" wrapText="1"/>
    </xf>
    <xf numFmtId="0" fontId="20" fillId="3" borderId="9" xfId="11" applyFill="1" applyBorder="1">
      <alignment horizontal="centerContinuous" wrapText="1"/>
    </xf>
    <xf numFmtId="0" fontId="20" fillId="3" borderId="6" xfId="11" applyFill="1">
      <alignment horizontal="centerContinuous" wrapText="1"/>
    </xf>
    <xf numFmtId="0" fontId="20" fillId="3" borderId="6" xfId="11" applyFill="1" applyAlignment="1">
      <alignment horizontal="left" wrapText="1"/>
    </xf>
    <xf numFmtId="0" fontId="0" fillId="3" borderId="0" xfId="0" applyFill="1"/>
    <xf numFmtId="0" fontId="20" fillId="3" borderId="0" xfId="11" applyFill="1" applyBorder="1">
      <alignment horizontal="centerContinuous" wrapText="1"/>
    </xf>
    <xf numFmtId="176" fontId="3" fillId="3" borderId="6" xfId="29" applyNumberFormat="1" applyFont="1" applyFill="1">
      <protection locked="0"/>
    </xf>
    <xf numFmtId="2" fontId="3" fillId="3" borderId="6" xfId="29" applyNumberFormat="1" applyFont="1" applyFill="1">
      <protection locked="0"/>
    </xf>
    <xf numFmtId="171" fontId="3" fillId="3" borderId="6" xfId="29" applyNumberFormat="1" applyFont="1" applyFill="1">
      <protection locked="0"/>
    </xf>
    <xf numFmtId="0" fontId="20" fillId="0" borderId="6" xfId="11" applyFill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3" borderId="6" xfId="11" applyFill="1" applyAlignment="1">
      <alignment horizontal="center" wrapText="1"/>
    </xf>
  </cellXfs>
  <cellStyles count="62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Bad" xfId="27" builtinId="27" hidden="1"/>
    <cellStyle name="Calculation" xfId="31" builtinId="22" hidden="1"/>
    <cellStyle name="Check Cell" xfId="33" builtinId="23" hidden="1"/>
    <cellStyle name="Comma" xfId="17" builtinId="3" hidden="1"/>
    <cellStyle name="Comma [0]" xfId="18" builtinId="6" customBuiltin="1"/>
    <cellStyle name="Comma [1]" xfId="3" xr:uid="{00000000-0005-0000-0000-00001D000000}"/>
    <cellStyle name="Comma [2]" xfId="2" xr:uid="{00000000-0005-0000-0000-00001E000000}"/>
    <cellStyle name="Comma [3]" xfId="15" xr:uid="{00000000-0005-0000-0000-00001F000000}"/>
    <cellStyle name="Comma [4]" xfId="13" xr:uid="{00000000-0005-0000-0000-000020000000}"/>
    <cellStyle name="Currency" xfId="19" builtinId="4" hidden="1"/>
    <cellStyle name="Currency [0]" xfId="20" builtinId="7" hidden="1"/>
    <cellStyle name="Date (short)" xfId="12" xr:uid="{00000000-0005-0000-0000-000023000000}"/>
    <cellStyle name="Explanatory Text" xfId="36" builtinId="53" customBuiltin="1"/>
    <cellStyle name="Good" xfId="26" builtinId="26" hidde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hidden="1"/>
    <cellStyle name="Hyperlink" xfId="16" builtinId="8" customBuiltin="1"/>
    <cellStyle name="Input" xfId="29" builtinId="20" customBuiltin="1"/>
    <cellStyle name="Label" xfId="11" xr:uid="{00000000-0005-0000-0000-00002C000000}"/>
    <cellStyle name="Link" xfId="5" xr:uid="{00000000-0005-0000-0000-00002D000000}"/>
    <cellStyle name="Linked Cell" xfId="32" builtinId="24" hidden="1"/>
    <cellStyle name="Neutral" xfId="28" builtinId="28" hidden="1"/>
    <cellStyle name="Normal" xfId="0" builtinId="0"/>
    <cellStyle name="Note" xfId="35" builtinId="10" hidden="1"/>
    <cellStyle name="Output" xfId="30" builtinId="21" customBuiltin="1"/>
    <cellStyle name="Percent" xfId="1" builtinId="5" hidden="1"/>
    <cellStyle name="Percent [0]" xfId="10" xr:uid="{00000000-0005-0000-0000-000034000000}"/>
    <cellStyle name="Percent [1]" xfId="9" xr:uid="{00000000-0005-0000-0000-000035000000}"/>
    <cellStyle name="Percent [2]" xfId="14" xr:uid="{00000000-0005-0000-0000-000036000000}"/>
    <cellStyle name="Percent [3]" xfId="8" xr:uid="{00000000-0005-0000-0000-000037000000}"/>
    <cellStyle name="Rt border" xfId="7" xr:uid="{00000000-0005-0000-0000-000038000000}"/>
    <cellStyle name="Text" xfId="6" xr:uid="{00000000-0005-0000-0000-000039000000}"/>
    <cellStyle name="Title" xfId="21" builtinId="15" customBuiltin="1"/>
    <cellStyle name="Total" xfId="37" builtinId="25" hidden="1"/>
    <cellStyle name="Warning Text" xfId="34" builtinId="11" hidden="1"/>
    <cellStyle name="Year" xfId="4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38100</xdr:rowOff>
    </xdr:from>
    <xdr:to>
      <xdr:col>1</xdr:col>
      <xdr:colOff>1216152</xdr:colOff>
      <xdr:row>1</xdr:row>
      <xdr:rowOff>888492</xdr:rowOff>
    </xdr:to>
    <xdr:pic>
      <xdr:nvPicPr>
        <xdr:cNvPr id="4" name="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28600"/>
          <a:ext cx="2816352" cy="850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2209800</xdr:rowOff>
    </xdr:from>
    <xdr:to>
      <xdr:col>4</xdr:col>
      <xdr:colOff>0</xdr:colOff>
      <xdr:row>14</xdr:row>
      <xdr:rowOff>95250</xdr:rowOff>
    </xdr:to>
    <xdr:pic>
      <xdr:nvPicPr>
        <xdr:cNvPr id="5" name="Regulati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8982075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EDB templat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18"/>
  <sheetViews>
    <sheetView showGridLines="0" tabSelected="1" view="pageBreakPreview" zoomScaleNormal="100" zoomScaleSheetLayoutView="100" workbookViewId="0"/>
  </sheetViews>
  <sheetFormatPr defaultRowHeight="14.25" x14ac:dyDescent="0.45"/>
  <cols>
    <col min="1" max="1" width="26.59765625" customWidth="1"/>
    <col min="2" max="2" width="43.1328125" customWidth="1"/>
    <col min="3" max="3" width="32.73046875" customWidth="1"/>
    <col min="4" max="4" width="32.265625" customWidth="1"/>
  </cols>
  <sheetData>
    <row r="1" spans="1:5" ht="15" customHeight="1" x14ac:dyDescent="0.45">
      <c r="A1" s="16"/>
      <c r="B1" s="16"/>
      <c r="C1" s="16"/>
      <c r="D1" s="16"/>
      <c r="E1" s="16"/>
    </row>
    <row r="2" spans="1:5" ht="189" customHeight="1" x14ac:dyDescent="0.45">
      <c r="A2" s="16"/>
      <c r="B2" s="16"/>
      <c r="C2" s="16"/>
      <c r="D2" s="16"/>
      <c r="E2" s="16"/>
    </row>
    <row r="3" spans="1:5" s="10" customFormat="1" ht="22.5" customHeight="1" x14ac:dyDescent="0.7">
      <c r="A3" s="20" t="s">
        <v>35</v>
      </c>
      <c r="B3" s="15"/>
      <c r="C3" s="15"/>
      <c r="D3" s="15"/>
      <c r="E3" s="16"/>
    </row>
    <row r="4" spans="1:5" s="10" customFormat="1" ht="22.5" customHeight="1" x14ac:dyDescent="0.7">
      <c r="A4" s="20" t="s">
        <v>43</v>
      </c>
      <c r="B4" s="15"/>
      <c r="C4" s="15"/>
      <c r="D4" s="15"/>
      <c r="E4" s="16"/>
    </row>
    <row r="5" spans="1:5" s="10" customFormat="1" ht="22.5" customHeight="1" x14ac:dyDescent="0.7">
      <c r="A5" s="20" t="s">
        <v>44</v>
      </c>
      <c r="B5" s="15"/>
      <c r="C5" s="15"/>
      <c r="D5" s="15"/>
      <c r="E5" s="16"/>
    </row>
    <row r="6" spans="1:5" s="10" customFormat="1" ht="22.5" customHeight="1" x14ac:dyDescent="0.45">
      <c r="A6"/>
      <c r="B6" s="15"/>
      <c r="C6" s="15"/>
      <c r="D6" s="15"/>
      <c r="E6" s="16"/>
    </row>
    <row r="7" spans="1:5" s="10" customFormat="1" ht="42" customHeight="1" x14ac:dyDescent="0.45">
      <c r="A7" s="14"/>
      <c r="B7" s="14"/>
      <c r="C7" s="14"/>
      <c r="D7" s="14"/>
      <c r="E7" s="16"/>
    </row>
    <row r="8" spans="1:5" s="10" customFormat="1" ht="15" customHeight="1" x14ac:dyDescent="0.45">
      <c r="A8" s="14"/>
      <c r="B8" s="16"/>
      <c r="C8" s="16"/>
      <c r="D8" s="17"/>
      <c r="E8" s="16"/>
    </row>
    <row r="9" spans="1:5" s="10" customFormat="1" ht="15" customHeight="1" x14ac:dyDescent="0.45">
      <c r="A9" s="14"/>
      <c r="B9" s="16"/>
      <c r="C9" s="16"/>
      <c r="D9" s="14"/>
      <c r="E9" s="16"/>
    </row>
    <row r="10" spans="1:5" s="10" customFormat="1" ht="15" customHeight="1" x14ac:dyDescent="0.45">
      <c r="A10" s="14"/>
      <c r="B10" s="16"/>
      <c r="C10" s="16"/>
      <c r="D10" s="14"/>
      <c r="E10" s="16"/>
    </row>
    <row r="11" spans="1:5" s="10" customFormat="1" ht="15" customHeight="1" x14ac:dyDescent="0.45">
      <c r="A11" s="14"/>
      <c r="B11" s="16"/>
      <c r="C11" s="16"/>
      <c r="D11" s="14"/>
      <c r="E11" s="16"/>
    </row>
    <row r="12" spans="1:5" s="10" customFormat="1" ht="15" customHeight="1" x14ac:dyDescent="0.45">
      <c r="A12" s="14"/>
      <c r="B12" s="16"/>
      <c r="C12" s="16"/>
      <c r="D12" s="17"/>
      <c r="E12" s="16"/>
    </row>
    <row r="13" spans="1:5" s="10" customFormat="1" ht="15" customHeight="1" x14ac:dyDescent="0.45">
      <c r="A13" s="14"/>
      <c r="B13" s="16"/>
      <c r="C13" s="16"/>
      <c r="D13" s="17"/>
      <c r="E13" s="16"/>
    </row>
    <row r="14" spans="1:5" s="10" customFormat="1" ht="15" customHeight="1" x14ac:dyDescent="0.45">
      <c r="A14" s="14"/>
      <c r="B14" s="16"/>
      <c r="C14" s="16"/>
      <c r="D14" s="14"/>
      <c r="E14" s="16"/>
    </row>
    <row r="15" spans="1:5" s="10" customFormat="1" ht="15" customHeight="1" x14ac:dyDescent="0.45">
      <c r="A15" s="14"/>
      <c r="B15" s="16"/>
      <c r="C15" s="16"/>
      <c r="D15" s="14"/>
      <c r="E15" s="16"/>
    </row>
    <row r="16" spans="1:5" s="10" customFormat="1" ht="15" customHeight="1" x14ac:dyDescent="0.45">
      <c r="A16" s="14"/>
      <c r="B16" s="16"/>
      <c r="C16" s="16"/>
      <c r="D16" s="14"/>
      <c r="E16" s="16"/>
    </row>
    <row r="17" spans="1:5" s="10" customFormat="1" ht="15" customHeight="1" x14ac:dyDescent="0.45">
      <c r="A17" s="19" t="s">
        <v>45</v>
      </c>
      <c r="B17" s="15"/>
      <c r="C17" s="15"/>
      <c r="D17" s="15"/>
      <c r="E17" s="16"/>
    </row>
    <row r="18" spans="1:5" s="10" customFormat="1" ht="15" customHeight="1" x14ac:dyDescent="0.45">
      <c r="A18" s="14"/>
      <c r="B18" s="14"/>
      <c r="C18" s="14"/>
      <c r="D18" s="14"/>
      <c r="E18" s="16"/>
    </row>
  </sheetData>
  <sheetProtection formatColumns="0" formatRows="0"/>
  <pageMargins left="0.7" right="0.7" top="0.75" bottom="0.75" header="0.3" footer="0.3"/>
  <pageSetup paperSize="9" scale="60" orientation="portrait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Y40"/>
  <sheetViews>
    <sheetView showGridLines="0" view="pageBreakPreview" zoomScaleNormal="100" zoomScaleSheetLayoutView="100" workbookViewId="0"/>
  </sheetViews>
  <sheetFormatPr defaultRowHeight="14.25" x14ac:dyDescent="0.45"/>
  <cols>
    <col min="1" max="1" width="27.73046875" customWidth="1"/>
    <col min="2" max="5" width="13.86328125" customWidth="1"/>
    <col min="6" max="7" width="13.86328125" style="10" customWidth="1"/>
    <col min="8" max="23" width="13.86328125" customWidth="1"/>
    <col min="24" max="24" width="2.73046875" customWidth="1"/>
  </cols>
  <sheetData>
    <row r="1" spans="1:25" ht="25.5" x14ac:dyDescent="0.75">
      <c r="A1" s="4" t="s">
        <v>22</v>
      </c>
    </row>
    <row r="2" spans="1:25" x14ac:dyDescent="0.45">
      <c r="A2" s="7" t="s">
        <v>39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x14ac:dyDescent="0.45">
      <c r="A3" s="7" t="s">
        <v>34</v>
      </c>
      <c r="K3" s="40"/>
      <c r="L3" s="40"/>
      <c r="M3" s="40"/>
      <c r="N3" s="40"/>
      <c r="O3" s="40"/>
    </row>
    <row r="4" spans="1:25" s="10" customFormat="1" x14ac:dyDescent="0.45">
      <c r="A4" s="7" t="s">
        <v>46</v>
      </c>
      <c r="K4" s="40"/>
      <c r="L4" s="40"/>
      <c r="M4" s="40"/>
      <c r="N4" s="40"/>
      <c r="O4" s="40"/>
    </row>
    <row r="5" spans="1:25" x14ac:dyDescent="0.45">
      <c r="E5" s="11"/>
      <c r="F5" s="11"/>
      <c r="G5" s="11"/>
      <c r="H5" s="11"/>
      <c r="I5" s="11"/>
      <c r="N5" s="11"/>
      <c r="O5" s="11"/>
      <c r="P5" s="11"/>
      <c r="Q5" s="11"/>
      <c r="R5" s="11"/>
      <c r="S5" s="11"/>
    </row>
    <row r="6" spans="1:25" ht="23.25" x14ac:dyDescent="0.7">
      <c r="A6" s="6" t="s">
        <v>29</v>
      </c>
    </row>
    <row r="7" spans="1:25" ht="33" customHeight="1" x14ac:dyDescent="0.45">
      <c r="A7" s="35"/>
      <c r="B7" s="47" t="s">
        <v>36</v>
      </c>
      <c r="C7" s="47"/>
      <c r="D7" s="47" t="s">
        <v>15</v>
      </c>
      <c r="E7" s="47"/>
      <c r="F7" s="47" t="s">
        <v>7</v>
      </c>
      <c r="G7" s="47"/>
      <c r="H7" s="36" t="s">
        <v>19</v>
      </c>
      <c r="I7" s="36"/>
      <c r="J7" s="36" t="s">
        <v>2</v>
      </c>
      <c r="K7" s="36"/>
      <c r="L7" s="36" t="s">
        <v>5</v>
      </c>
      <c r="M7" s="36"/>
      <c r="N7" s="36" t="s">
        <v>3</v>
      </c>
      <c r="O7" s="36"/>
      <c r="P7" s="36" t="s">
        <v>38</v>
      </c>
      <c r="Q7" s="36"/>
      <c r="R7" s="36" t="s">
        <v>20</v>
      </c>
      <c r="S7" s="36"/>
      <c r="T7" s="36" t="s">
        <v>21</v>
      </c>
      <c r="U7" s="36"/>
      <c r="V7" s="36" t="s">
        <v>40</v>
      </c>
      <c r="W7" s="36"/>
    </row>
    <row r="8" spans="1:25" ht="39.75" x14ac:dyDescent="0.45">
      <c r="A8" s="37" t="s">
        <v>0</v>
      </c>
      <c r="B8" s="38" t="s">
        <v>31</v>
      </c>
      <c r="C8" s="38" t="s">
        <v>14</v>
      </c>
      <c r="D8" s="38" t="s">
        <v>31</v>
      </c>
      <c r="E8" s="39" t="s">
        <v>14</v>
      </c>
      <c r="F8" s="39" t="s">
        <v>31</v>
      </c>
      <c r="G8" s="38" t="s">
        <v>14</v>
      </c>
      <c r="H8" s="38" t="s">
        <v>31</v>
      </c>
      <c r="I8" s="38" t="s">
        <v>14</v>
      </c>
      <c r="J8" s="38" t="s">
        <v>31</v>
      </c>
      <c r="K8" s="38" t="s">
        <v>14</v>
      </c>
      <c r="L8" s="38" t="s">
        <v>31</v>
      </c>
      <c r="M8" s="38" t="s">
        <v>14</v>
      </c>
      <c r="N8" s="38" t="s">
        <v>31</v>
      </c>
      <c r="O8" s="38" t="s">
        <v>14</v>
      </c>
      <c r="P8" s="38" t="s">
        <v>31</v>
      </c>
      <c r="Q8" s="38" t="s">
        <v>14</v>
      </c>
      <c r="R8" s="38" t="s">
        <v>31</v>
      </c>
      <c r="S8" s="38" t="s">
        <v>14</v>
      </c>
      <c r="T8" s="38" t="s">
        <v>31</v>
      </c>
      <c r="U8" s="38" t="s">
        <v>14</v>
      </c>
      <c r="V8" s="38" t="s">
        <v>31</v>
      </c>
      <c r="W8" s="38" t="s">
        <v>14</v>
      </c>
      <c r="Y8" s="41" t="s">
        <v>42</v>
      </c>
    </row>
    <row r="9" spans="1:25" s="10" customFormat="1" x14ac:dyDescent="0.45">
      <c r="A9" s="22" t="s">
        <v>28</v>
      </c>
      <c r="B9" s="26">
        <v>0.67400000000000004</v>
      </c>
      <c r="C9" s="24"/>
      <c r="D9" s="26">
        <v>0.44</v>
      </c>
      <c r="E9" s="24"/>
      <c r="F9" s="29">
        <f>D9</f>
        <v>0.44</v>
      </c>
      <c r="G9" s="24"/>
      <c r="H9" s="29">
        <f t="shared" ref="H9:H14" si="0">D9</f>
        <v>0.44</v>
      </c>
      <c r="I9" s="29"/>
      <c r="J9" s="29">
        <f>H9</f>
        <v>0.44</v>
      </c>
      <c r="K9" s="29"/>
      <c r="L9" s="29">
        <f t="shared" ref="J9:V18" si="1">J9</f>
        <v>0.44</v>
      </c>
      <c r="M9" s="29"/>
      <c r="N9" s="29">
        <f t="shared" si="1"/>
        <v>0.44</v>
      </c>
      <c r="O9" s="29"/>
      <c r="P9" s="29">
        <f t="shared" si="1"/>
        <v>0.44</v>
      </c>
      <c r="Q9" s="29"/>
      <c r="R9" s="29">
        <f t="shared" si="1"/>
        <v>0.44</v>
      </c>
      <c r="S9" s="29"/>
      <c r="T9" s="29">
        <f t="shared" si="1"/>
        <v>0.44</v>
      </c>
      <c r="U9" s="29"/>
      <c r="V9" s="29">
        <f t="shared" si="1"/>
        <v>0.44</v>
      </c>
      <c r="W9" s="24"/>
    </row>
    <row r="10" spans="1:25" x14ac:dyDescent="0.45">
      <c r="A10" s="22" t="s">
        <v>4</v>
      </c>
      <c r="B10" s="23">
        <v>2.75E-2</v>
      </c>
      <c r="C10" s="24"/>
      <c r="D10" s="25">
        <f>B10</f>
        <v>2.75E-2</v>
      </c>
      <c r="E10" s="24"/>
      <c r="F10" s="25">
        <f t="shared" ref="F10:F14" si="2">D10</f>
        <v>2.75E-2</v>
      </c>
      <c r="G10" s="24"/>
      <c r="H10" s="25">
        <f t="shared" si="0"/>
        <v>2.75E-2</v>
      </c>
      <c r="I10" s="24"/>
      <c r="J10" s="25">
        <f t="shared" si="1"/>
        <v>2.75E-2</v>
      </c>
      <c r="K10" s="24"/>
      <c r="L10" s="25">
        <f t="shared" si="1"/>
        <v>2.75E-2</v>
      </c>
      <c r="M10" s="24"/>
      <c r="N10" s="25">
        <f t="shared" si="1"/>
        <v>2.75E-2</v>
      </c>
      <c r="O10" s="24"/>
      <c r="P10" s="25">
        <f t="shared" si="1"/>
        <v>2.75E-2</v>
      </c>
      <c r="Q10" s="24"/>
      <c r="R10" s="23">
        <v>2.2200000000000001E-2</v>
      </c>
      <c r="S10" s="24"/>
      <c r="T10" s="25">
        <f t="shared" si="1"/>
        <v>2.2200000000000001E-2</v>
      </c>
      <c r="U10" s="24"/>
      <c r="V10" s="25">
        <f t="shared" si="1"/>
        <v>2.2200000000000001E-2</v>
      </c>
      <c r="W10" s="24"/>
    </row>
    <row r="11" spans="1:25" x14ac:dyDescent="0.45">
      <c r="A11" s="22" t="s">
        <v>1</v>
      </c>
      <c r="B11" s="23">
        <v>1.8100000000000002E-2</v>
      </c>
      <c r="C11" s="24"/>
      <c r="D11" s="25">
        <f t="shared" ref="D11:D18" si="3">B11</f>
        <v>1.8100000000000002E-2</v>
      </c>
      <c r="E11" s="25">
        <f>C11</f>
        <v>0</v>
      </c>
      <c r="F11" s="25">
        <f t="shared" si="2"/>
        <v>1.8100000000000002E-2</v>
      </c>
      <c r="G11" s="25"/>
      <c r="H11" s="25">
        <f t="shared" si="0"/>
        <v>1.8100000000000002E-2</v>
      </c>
      <c r="I11" s="25">
        <f>E11</f>
        <v>0</v>
      </c>
      <c r="J11" s="25">
        <f t="shared" si="1"/>
        <v>1.8100000000000002E-2</v>
      </c>
      <c r="K11" s="25">
        <f>I11</f>
        <v>0</v>
      </c>
      <c r="L11" s="25">
        <f t="shared" si="1"/>
        <v>1.8100000000000002E-2</v>
      </c>
      <c r="M11" s="25">
        <f>K11</f>
        <v>0</v>
      </c>
      <c r="N11" s="25">
        <f t="shared" si="1"/>
        <v>1.8100000000000002E-2</v>
      </c>
      <c r="O11" s="25">
        <f>M11</f>
        <v>0</v>
      </c>
      <c r="P11" s="25">
        <f t="shared" si="1"/>
        <v>1.8100000000000002E-2</v>
      </c>
      <c r="Q11" s="25">
        <f>O11</f>
        <v>0</v>
      </c>
      <c r="R11" s="25">
        <f t="shared" si="1"/>
        <v>1.8100000000000002E-2</v>
      </c>
      <c r="S11" s="25">
        <f>Q11</f>
        <v>0</v>
      </c>
      <c r="T11" s="23">
        <v>1.54E-2</v>
      </c>
      <c r="U11" s="25">
        <f>S11</f>
        <v>0</v>
      </c>
      <c r="V11" s="25">
        <f t="shared" si="1"/>
        <v>1.54E-2</v>
      </c>
      <c r="W11" s="25">
        <f>U11</f>
        <v>0</v>
      </c>
    </row>
    <row r="12" spans="1:25" x14ac:dyDescent="0.45">
      <c r="A12" s="22" t="s">
        <v>2</v>
      </c>
      <c r="B12" s="23">
        <v>0.42</v>
      </c>
      <c r="C12" s="24"/>
      <c r="D12" s="25">
        <f t="shared" si="3"/>
        <v>0.42</v>
      </c>
      <c r="E12" s="24"/>
      <c r="F12" s="25">
        <f t="shared" si="2"/>
        <v>0.42</v>
      </c>
      <c r="G12" s="24"/>
      <c r="H12" s="25">
        <f t="shared" si="0"/>
        <v>0.42</v>
      </c>
      <c r="I12" s="24"/>
      <c r="J12" s="42">
        <v>0.42</v>
      </c>
      <c r="K12" s="24"/>
      <c r="L12" s="25">
        <f t="shared" si="1"/>
        <v>0.42</v>
      </c>
      <c r="M12" s="24"/>
      <c r="N12" s="25">
        <f t="shared" si="1"/>
        <v>0.42</v>
      </c>
      <c r="O12" s="24"/>
      <c r="P12" s="25">
        <f t="shared" si="1"/>
        <v>0.42</v>
      </c>
      <c r="Q12" s="24"/>
      <c r="R12" s="25">
        <f t="shared" si="1"/>
        <v>0.42</v>
      </c>
      <c r="S12" s="24"/>
      <c r="T12" s="25">
        <f t="shared" si="1"/>
        <v>0.42</v>
      </c>
      <c r="U12" s="24"/>
      <c r="V12" s="25">
        <f t="shared" si="1"/>
        <v>0.42</v>
      </c>
      <c r="W12" s="24"/>
    </row>
    <row r="13" spans="1:25" x14ac:dyDescent="0.45">
      <c r="A13" s="30" t="s">
        <v>5</v>
      </c>
      <c r="B13" s="33">
        <v>0.4</v>
      </c>
      <c r="C13" s="31"/>
      <c r="D13" s="34">
        <f t="shared" si="3"/>
        <v>0.4</v>
      </c>
      <c r="E13" s="32">
        <f>C13</f>
        <v>0</v>
      </c>
      <c r="F13" s="34">
        <f>D13</f>
        <v>0.4</v>
      </c>
      <c r="G13" s="32"/>
      <c r="H13" s="34">
        <f t="shared" si="0"/>
        <v>0.4</v>
      </c>
      <c r="I13" s="32">
        <f>E13</f>
        <v>0</v>
      </c>
      <c r="J13" s="34">
        <f t="shared" si="1"/>
        <v>0.4</v>
      </c>
      <c r="K13" s="32">
        <f>I13</f>
        <v>0</v>
      </c>
      <c r="L13" s="43">
        <v>0.4</v>
      </c>
      <c r="M13" s="32">
        <f>K13</f>
        <v>0</v>
      </c>
      <c r="N13" s="34">
        <f t="shared" si="1"/>
        <v>0.4</v>
      </c>
      <c r="O13" s="32">
        <f>M13</f>
        <v>0</v>
      </c>
      <c r="P13" s="34">
        <f t="shared" si="1"/>
        <v>0.4</v>
      </c>
      <c r="Q13" s="32">
        <f>O13</f>
        <v>0</v>
      </c>
      <c r="R13" s="34">
        <f t="shared" si="1"/>
        <v>0.4</v>
      </c>
      <c r="S13" s="32">
        <f>Q13</f>
        <v>0</v>
      </c>
      <c r="T13" s="34">
        <f t="shared" si="1"/>
        <v>0.4</v>
      </c>
      <c r="U13" s="32">
        <f>S13</f>
        <v>0</v>
      </c>
      <c r="V13" s="34">
        <f t="shared" si="1"/>
        <v>0.4</v>
      </c>
      <c r="W13" s="32">
        <f>U13</f>
        <v>0</v>
      </c>
    </row>
    <row r="14" spans="1:25" x14ac:dyDescent="0.45">
      <c r="A14" s="22" t="s">
        <v>6</v>
      </c>
      <c r="B14" s="23">
        <v>0</v>
      </c>
      <c r="C14" s="24"/>
      <c r="D14" s="25">
        <f t="shared" si="3"/>
        <v>0</v>
      </c>
      <c r="E14" s="24"/>
      <c r="F14" s="25">
        <f t="shared" si="2"/>
        <v>0</v>
      </c>
      <c r="G14" s="24"/>
      <c r="H14" s="25">
        <f t="shared" si="0"/>
        <v>0</v>
      </c>
      <c r="I14" s="24"/>
      <c r="J14" s="25">
        <f t="shared" si="1"/>
        <v>0</v>
      </c>
      <c r="K14" s="24"/>
      <c r="L14" s="25">
        <f t="shared" si="1"/>
        <v>0</v>
      </c>
      <c r="M14" s="24"/>
      <c r="N14" s="25">
        <f t="shared" si="1"/>
        <v>0</v>
      </c>
      <c r="O14" s="24"/>
      <c r="P14" s="25">
        <f t="shared" si="1"/>
        <v>0</v>
      </c>
      <c r="Q14" s="24"/>
      <c r="R14" s="25">
        <f t="shared" si="1"/>
        <v>0</v>
      </c>
      <c r="S14" s="24"/>
      <c r="T14" s="25">
        <f t="shared" si="1"/>
        <v>0</v>
      </c>
      <c r="U14" s="24"/>
      <c r="V14" s="25">
        <f t="shared" si="1"/>
        <v>0</v>
      </c>
      <c r="W14" s="24"/>
    </row>
    <row r="15" spans="1:25" x14ac:dyDescent="0.45">
      <c r="A15" s="22" t="s">
        <v>7</v>
      </c>
      <c r="B15" s="23">
        <v>7.0000000000000007E-2</v>
      </c>
      <c r="C15" s="24"/>
      <c r="D15" s="25">
        <f t="shared" si="3"/>
        <v>7.0000000000000007E-2</v>
      </c>
      <c r="E15" s="25">
        <f>C15</f>
        <v>0</v>
      </c>
      <c r="F15" s="23">
        <v>7.4999999999999997E-2</v>
      </c>
      <c r="G15" s="25"/>
      <c r="H15" s="25">
        <f>F15</f>
        <v>7.4999999999999997E-2</v>
      </c>
      <c r="I15" s="25">
        <f>E15</f>
        <v>0</v>
      </c>
      <c r="J15" s="25">
        <f>F15</f>
        <v>7.4999999999999997E-2</v>
      </c>
      <c r="K15" s="25">
        <f>I15</f>
        <v>0</v>
      </c>
      <c r="L15" s="25">
        <f t="shared" si="1"/>
        <v>7.4999999999999997E-2</v>
      </c>
      <c r="M15" s="25">
        <f>K15</f>
        <v>0</v>
      </c>
      <c r="N15" s="25">
        <f t="shared" si="1"/>
        <v>7.4999999999999997E-2</v>
      </c>
      <c r="O15" s="25">
        <f>M15</f>
        <v>0</v>
      </c>
      <c r="P15" s="25">
        <f t="shared" si="1"/>
        <v>7.4999999999999997E-2</v>
      </c>
      <c r="Q15" s="25">
        <f>O15</f>
        <v>0</v>
      </c>
      <c r="R15" s="25">
        <f t="shared" si="1"/>
        <v>7.4999999999999997E-2</v>
      </c>
      <c r="S15" s="25">
        <f>Q15</f>
        <v>0</v>
      </c>
      <c r="T15" s="25">
        <f t="shared" si="1"/>
        <v>7.4999999999999997E-2</v>
      </c>
      <c r="U15" s="25">
        <f>S15</f>
        <v>0</v>
      </c>
      <c r="V15" s="25">
        <f t="shared" si="1"/>
        <v>7.4999999999999997E-2</v>
      </c>
      <c r="W15" s="25">
        <f>U15</f>
        <v>0</v>
      </c>
    </row>
    <row r="16" spans="1:25" x14ac:dyDescent="0.45">
      <c r="A16" s="22" t="s">
        <v>8</v>
      </c>
      <c r="B16" s="23">
        <v>0.28000000000000003</v>
      </c>
      <c r="C16" s="24"/>
      <c r="D16" s="25">
        <f t="shared" si="3"/>
        <v>0.28000000000000003</v>
      </c>
      <c r="E16" s="24"/>
      <c r="F16" s="25">
        <f>D16</f>
        <v>0.28000000000000003</v>
      </c>
      <c r="G16" s="24"/>
      <c r="H16" s="25">
        <f>D16</f>
        <v>0.28000000000000003</v>
      </c>
      <c r="I16" s="24"/>
      <c r="J16" s="25">
        <f t="shared" si="1"/>
        <v>0.28000000000000003</v>
      </c>
      <c r="K16" s="24"/>
      <c r="L16" s="25">
        <f t="shared" si="1"/>
        <v>0.28000000000000003</v>
      </c>
      <c r="M16" s="24"/>
      <c r="N16" s="25">
        <f t="shared" si="1"/>
        <v>0.28000000000000003</v>
      </c>
      <c r="O16" s="24"/>
      <c r="P16" s="25">
        <f t="shared" si="1"/>
        <v>0.28000000000000003</v>
      </c>
      <c r="Q16" s="24"/>
      <c r="R16" s="25">
        <f t="shared" si="1"/>
        <v>0.28000000000000003</v>
      </c>
      <c r="S16" s="24"/>
      <c r="T16" s="25">
        <f t="shared" si="1"/>
        <v>0.28000000000000003</v>
      </c>
      <c r="U16" s="24"/>
      <c r="V16" s="25">
        <f t="shared" si="1"/>
        <v>0.28000000000000003</v>
      </c>
      <c r="W16" s="24"/>
    </row>
    <row r="17" spans="1:25" x14ac:dyDescent="0.45">
      <c r="A17" s="22" t="s">
        <v>9</v>
      </c>
      <c r="B17" s="23">
        <v>0.28000000000000003</v>
      </c>
      <c r="C17" s="24"/>
      <c r="D17" s="25">
        <f t="shared" si="3"/>
        <v>0.28000000000000003</v>
      </c>
      <c r="E17" s="24"/>
      <c r="F17" s="25">
        <f t="shared" ref="F17:F18" si="4">D17</f>
        <v>0.28000000000000003</v>
      </c>
      <c r="G17" s="24"/>
      <c r="H17" s="25">
        <f>D17</f>
        <v>0.28000000000000003</v>
      </c>
      <c r="I17" s="24"/>
      <c r="J17" s="25">
        <f t="shared" si="1"/>
        <v>0.28000000000000003</v>
      </c>
      <c r="K17" s="24"/>
      <c r="L17" s="25">
        <f t="shared" si="1"/>
        <v>0.28000000000000003</v>
      </c>
      <c r="M17" s="24"/>
      <c r="N17" s="25">
        <f t="shared" si="1"/>
        <v>0.28000000000000003</v>
      </c>
      <c r="O17" s="24"/>
      <c r="P17" s="25">
        <f t="shared" si="1"/>
        <v>0.28000000000000003</v>
      </c>
      <c r="Q17" s="24"/>
      <c r="R17" s="25">
        <f t="shared" si="1"/>
        <v>0.28000000000000003</v>
      </c>
      <c r="S17" s="24"/>
      <c r="T17" s="25">
        <f t="shared" si="1"/>
        <v>0.28000000000000003</v>
      </c>
      <c r="U17" s="24"/>
      <c r="V17" s="25">
        <f t="shared" si="1"/>
        <v>0.28000000000000003</v>
      </c>
      <c r="W17" s="24"/>
    </row>
    <row r="18" spans="1:25" x14ac:dyDescent="0.45">
      <c r="A18" s="22" t="s">
        <v>3</v>
      </c>
      <c r="B18" s="23">
        <v>2E-3</v>
      </c>
      <c r="C18" s="24"/>
      <c r="D18" s="25">
        <f t="shared" si="3"/>
        <v>2E-3</v>
      </c>
      <c r="E18" s="24"/>
      <c r="F18" s="25">
        <f t="shared" si="4"/>
        <v>2E-3</v>
      </c>
      <c r="G18" s="24"/>
      <c r="H18" s="25">
        <f>D18</f>
        <v>2E-3</v>
      </c>
      <c r="I18" s="24"/>
      <c r="J18" s="25">
        <f t="shared" si="1"/>
        <v>2E-3</v>
      </c>
      <c r="K18" s="24"/>
      <c r="L18" s="25">
        <f t="shared" si="1"/>
        <v>2E-3</v>
      </c>
      <c r="M18" s="24"/>
      <c r="N18" s="23">
        <v>2.5000000000000001E-3</v>
      </c>
      <c r="O18" s="24"/>
      <c r="P18" s="25">
        <f t="shared" si="1"/>
        <v>2.5000000000000001E-3</v>
      </c>
      <c r="Q18" s="24"/>
      <c r="R18" s="25">
        <f t="shared" si="1"/>
        <v>2.5000000000000001E-3</v>
      </c>
      <c r="S18" s="24"/>
      <c r="T18" s="25">
        <f t="shared" si="1"/>
        <v>2.5000000000000001E-3</v>
      </c>
      <c r="U18" s="24"/>
      <c r="V18" s="25">
        <f t="shared" si="1"/>
        <v>2.5000000000000001E-3</v>
      </c>
      <c r="W18" s="24"/>
    </row>
    <row r="19" spans="1:25" x14ac:dyDescent="0.45">
      <c r="A19" s="22" t="s">
        <v>10</v>
      </c>
      <c r="B19" s="32">
        <f>ROUND(B13+(B13-B14)*B12/(1-B12),2)</f>
        <v>0.69</v>
      </c>
      <c r="C19" s="32"/>
      <c r="D19" s="32">
        <f>ROUND(D13+(D13-D14)*D12/(1-D12),2)</f>
        <v>0.69</v>
      </c>
      <c r="E19" s="32"/>
      <c r="F19" s="32">
        <f t="shared" ref="F19" si="5">ROUND(F13+(F13-F14)*F12/(1-F12),2)</f>
        <v>0.69</v>
      </c>
      <c r="G19" s="32"/>
      <c r="H19" s="32">
        <f>ROUND(H13+(H13-H14)*H12/(1-H12),2)</f>
        <v>0.69</v>
      </c>
      <c r="I19" s="32"/>
      <c r="J19" s="32">
        <f>ROUND(J13+(J13-J14)*J12/(1-J12),2)</f>
        <v>0.69</v>
      </c>
      <c r="K19" s="32"/>
      <c r="L19" s="32">
        <f>ROUND(L13+(L13-L14)*L12/(1-L12),2)</f>
        <v>0.69</v>
      </c>
      <c r="M19" s="32"/>
      <c r="N19" s="32">
        <f>ROUND(N13+(N13-N14)*N12/(1-N12),2)</f>
        <v>0.69</v>
      </c>
      <c r="O19" s="32"/>
      <c r="P19" s="32">
        <f>ROUND(P13+(P13-P14)*P12/(1-P12),2)</f>
        <v>0.69</v>
      </c>
      <c r="Q19" s="32"/>
      <c r="R19" s="32">
        <f>ROUND(R13+(R13-R14)*R12/(1-R12),2)</f>
        <v>0.69</v>
      </c>
      <c r="S19" s="32"/>
      <c r="T19" s="32">
        <f>ROUND(T13+(T13-T14)*T12/(1-T12),2)</f>
        <v>0.69</v>
      </c>
      <c r="U19" s="32"/>
      <c r="V19" s="32">
        <f>ROUND(V13+(V13-V14)*V12/(1-V12),2)</f>
        <v>0.69</v>
      </c>
      <c r="W19" s="32"/>
      <c r="Y19" s="10"/>
    </row>
    <row r="20" spans="1:25" x14ac:dyDescent="0.45">
      <c r="A20" s="22" t="s">
        <v>11</v>
      </c>
      <c r="B20" s="25">
        <f>B10*(1-B17)+B19*B15</f>
        <v>6.8099999999999994E-2</v>
      </c>
      <c r="C20" s="27"/>
      <c r="D20" s="25">
        <f>D10*(1-D17)+D19*D15</f>
        <v>6.8099999999999994E-2</v>
      </c>
      <c r="E20" s="25"/>
      <c r="F20" s="25">
        <f t="shared" ref="F20" si="6">F10*(1-F17)+F19*F15</f>
        <v>7.1550000000000002E-2</v>
      </c>
      <c r="G20" s="27"/>
      <c r="H20" s="25">
        <f>H10*(1-H17)+H19*H15</f>
        <v>7.1550000000000002E-2</v>
      </c>
      <c r="I20" s="27"/>
      <c r="J20" s="25">
        <f>J10*(1-J17)+J19*J15</f>
        <v>7.1550000000000002E-2</v>
      </c>
      <c r="K20" s="27"/>
      <c r="L20" s="25">
        <f>L10*(1-L17)+L19*L15</f>
        <v>7.1550000000000002E-2</v>
      </c>
      <c r="M20" s="27"/>
      <c r="N20" s="25">
        <f>N10*(1-N17)+N19*N15</f>
        <v>7.1550000000000002E-2</v>
      </c>
      <c r="O20" s="27"/>
      <c r="P20" s="25">
        <f>P10*(1-P17)+P19*P15</f>
        <v>7.1550000000000002E-2</v>
      </c>
      <c r="Q20" s="27"/>
      <c r="R20" s="25">
        <f>R10*(1-R17)+R19*R15</f>
        <v>6.7734000000000003E-2</v>
      </c>
      <c r="S20" s="27"/>
      <c r="T20" s="25">
        <f>T10*(1-T17)+T19*T15</f>
        <v>6.7734000000000003E-2</v>
      </c>
      <c r="U20" s="27"/>
      <c r="V20" s="25">
        <f>V10*(1-V17)+V19*V15</f>
        <v>6.7734000000000003E-2</v>
      </c>
      <c r="W20" s="27"/>
    </row>
    <row r="21" spans="1:25" x14ac:dyDescent="0.45">
      <c r="A21" s="22" t="s">
        <v>12</v>
      </c>
      <c r="B21" s="25">
        <f>B10+B11+B18</f>
        <v>4.7600000000000003E-2</v>
      </c>
      <c r="C21" s="27"/>
      <c r="D21" s="25">
        <f>D10+D11+D18</f>
        <v>4.7600000000000003E-2</v>
      </c>
      <c r="E21" s="25"/>
      <c r="F21" s="25">
        <f t="shared" ref="F21" si="7">F10+F11+F18</f>
        <v>4.7600000000000003E-2</v>
      </c>
      <c r="G21" s="27"/>
      <c r="H21" s="25">
        <f>H10+H11+H18</f>
        <v>4.7600000000000003E-2</v>
      </c>
      <c r="I21" s="27"/>
      <c r="J21" s="25">
        <f>J10+J11+J18</f>
        <v>4.7600000000000003E-2</v>
      </c>
      <c r="K21" s="27"/>
      <c r="L21" s="25">
        <f>L10+L11+L18</f>
        <v>4.7600000000000003E-2</v>
      </c>
      <c r="M21" s="27"/>
      <c r="N21" s="25">
        <f>N10+N11+N18</f>
        <v>4.8100000000000004E-2</v>
      </c>
      <c r="O21" s="27"/>
      <c r="P21" s="25">
        <f>P10+P11+P18</f>
        <v>4.8100000000000004E-2</v>
      </c>
      <c r="Q21" s="27"/>
      <c r="R21" s="25">
        <f>R10+R11+R18</f>
        <v>4.2800000000000005E-2</v>
      </c>
      <c r="S21" s="27"/>
      <c r="T21" s="25">
        <f>T10+T11+T18</f>
        <v>4.0100000000000004E-2</v>
      </c>
      <c r="U21" s="27"/>
      <c r="V21" s="25">
        <f>V10+V11+V18</f>
        <v>4.0100000000000004E-2</v>
      </c>
      <c r="W21" s="27"/>
    </row>
    <row r="22" spans="1:25" x14ac:dyDescent="0.45">
      <c r="A22" s="22" t="s">
        <v>13</v>
      </c>
      <c r="B22" s="25">
        <f>B20*(1-B12)+B21*B12</f>
        <v>5.9490000000000001E-2</v>
      </c>
      <c r="C22" s="27">
        <v>1.0500000000000001E-2</v>
      </c>
      <c r="D22" s="25">
        <f>D20*(1-D12)+D21*D12</f>
        <v>5.9490000000000001E-2</v>
      </c>
      <c r="E22" s="27">
        <f>C22</f>
        <v>1.0500000000000001E-2</v>
      </c>
      <c r="F22" s="25">
        <f t="shared" ref="F22" si="8">F20*(1-F12)+F21*F12</f>
        <v>6.1491000000000004E-2</v>
      </c>
      <c r="G22" s="27">
        <f>E22</f>
        <v>1.0500000000000001E-2</v>
      </c>
      <c r="H22" s="25">
        <f>H20*(1-H12)+H21*H12</f>
        <v>6.1491000000000004E-2</v>
      </c>
      <c r="I22" s="44">
        <v>1.0500000000000001E-2</v>
      </c>
      <c r="J22" s="25">
        <f>J20*(1-J12)+J21*J12</f>
        <v>6.1491000000000004E-2</v>
      </c>
      <c r="K22" s="27">
        <f>I22</f>
        <v>1.0500000000000001E-2</v>
      </c>
      <c r="L22" s="25">
        <f>L20*(1-L12)+L21*L12</f>
        <v>6.1491000000000004E-2</v>
      </c>
      <c r="M22" s="27">
        <f>K22</f>
        <v>1.0500000000000001E-2</v>
      </c>
      <c r="N22" s="25">
        <f>N20*(1-N12)+N21*N12</f>
        <v>6.1701000000000006E-2</v>
      </c>
      <c r="O22" s="27">
        <f>M22</f>
        <v>1.0500000000000001E-2</v>
      </c>
      <c r="P22" s="25">
        <f>P20*(1-P12)+P21*P12</f>
        <v>6.1701000000000006E-2</v>
      </c>
      <c r="Q22" s="27">
        <f>O22</f>
        <v>1.0500000000000001E-2</v>
      </c>
      <c r="R22" s="25">
        <f>R20*(1-R12)+R21*R12</f>
        <v>5.7261720000000002E-2</v>
      </c>
      <c r="S22" s="27">
        <f>Q22</f>
        <v>1.0500000000000001E-2</v>
      </c>
      <c r="T22" s="25">
        <f>T20*(1-T12)+T21*T12</f>
        <v>5.6127720000000006E-2</v>
      </c>
      <c r="U22" s="27">
        <f>S22</f>
        <v>1.0500000000000001E-2</v>
      </c>
      <c r="V22" s="25">
        <f>V20*(1-V12)+V21*V12</f>
        <v>5.6127720000000006E-2</v>
      </c>
      <c r="W22" s="27">
        <f>U22</f>
        <v>1.0500000000000001E-2</v>
      </c>
    </row>
    <row r="23" spans="1:25" x14ac:dyDescent="0.45">
      <c r="A23" s="22" t="s">
        <v>33</v>
      </c>
      <c r="B23" s="28">
        <f>B22+(C22*B9)</f>
        <v>6.6567000000000001E-2</v>
      </c>
      <c r="C23" s="28"/>
      <c r="D23" s="28">
        <f>D22+(E22*D9)</f>
        <v>6.411E-2</v>
      </c>
      <c r="E23" s="28"/>
      <c r="F23" s="28">
        <f t="shared" ref="F23" si="9">F22+(G22*F9)</f>
        <v>6.6111000000000003E-2</v>
      </c>
      <c r="G23" s="28"/>
      <c r="H23" s="28">
        <f>H22+(I22*H9)</f>
        <v>6.6111000000000003E-2</v>
      </c>
      <c r="I23" s="28"/>
      <c r="J23" s="28">
        <f>J22+(K22*J9)</f>
        <v>6.6111000000000003E-2</v>
      </c>
      <c r="K23" s="28"/>
      <c r="L23" s="28">
        <f>L22+(M22*L9)</f>
        <v>6.6111000000000003E-2</v>
      </c>
      <c r="M23" s="28"/>
      <c r="N23" s="28">
        <f>N22+(O22*N9)</f>
        <v>6.6321000000000005E-2</v>
      </c>
      <c r="O23" s="28"/>
      <c r="P23" s="28">
        <f>P22+(Q22*P9)</f>
        <v>6.6321000000000005E-2</v>
      </c>
      <c r="Q23" s="28"/>
      <c r="R23" s="28">
        <f>R22+(S22*R9)</f>
        <v>6.1881720000000001E-2</v>
      </c>
      <c r="S23" s="28"/>
      <c r="T23" s="28">
        <f>T22+(U22*T9)</f>
        <v>6.0747720000000005E-2</v>
      </c>
      <c r="U23" s="28"/>
      <c r="V23" s="28">
        <f>V22+(W22*V9)</f>
        <v>6.0747720000000005E-2</v>
      </c>
      <c r="W23" s="28"/>
    </row>
    <row r="24" spans="1:25" x14ac:dyDescent="0.45">
      <c r="A24" s="12" t="s">
        <v>32</v>
      </c>
    </row>
    <row r="26" spans="1:25" ht="23.25" x14ac:dyDescent="0.7">
      <c r="A26" s="13" t="s">
        <v>30</v>
      </c>
    </row>
    <row r="27" spans="1:25" ht="21" x14ac:dyDescent="0.65">
      <c r="A27" s="2" t="s">
        <v>23</v>
      </c>
      <c r="B27" s="10"/>
      <c r="C27" s="10"/>
    </row>
    <row r="28" spans="1:25" x14ac:dyDescent="0.45">
      <c r="A28" s="8"/>
      <c r="B28" s="45" t="s">
        <v>24</v>
      </c>
      <c r="C28" s="46"/>
    </row>
    <row r="29" spans="1:25" x14ac:dyDescent="0.45">
      <c r="A29" s="3" t="s">
        <v>25</v>
      </c>
      <c r="B29" s="9" t="s">
        <v>26</v>
      </c>
      <c r="C29" s="9" t="s">
        <v>27</v>
      </c>
    </row>
    <row r="30" spans="1:25" x14ac:dyDescent="0.45">
      <c r="A30" s="21" t="s">
        <v>37</v>
      </c>
      <c r="B30" s="1">
        <f>B23</f>
        <v>6.6567000000000001E-2</v>
      </c>
      <c r="C30" s="5"/>
    </row>
    <row r="31" spans="1:25" x14ac:dyDescent="0.45">
      <c r="A31" s="18" t="s">
        <v>15</v>
      </c>
      <c r="B31" s="1">
        <f>D23</f>
        <v>6.411E-2</v>
      </c>
      <c r="C31" s="1">
        <f>B31-B30</f>
        <v>-2.4570000000000008E-3</v>
      </c>
    </row>
    <row r="32" spans="1:25" s="10" customFormat="1" x14ac:dyDescent="0.45">
      <c r="A32" s="21" t="s">
        <v>7</v>
      </c>
      <c r="B32" s="1">
        <f>F23</f>
        <v>6.6111000000000003E-2</v>
      </c>
      <c r="C32" s="1">
        <f t="shared" ref="C32:C39" si="10">B32-B31</f>
        <v>2.0010000000000028E-3</v>
      </c>
    </row>
    <row r="33" spans="1:3" x14ac:dyDescent="0.45">
      <c r="A33" s="18" t="s">
        <v>17</v>
      </c>
      <c r="B33" s="1">
        <f>H23</f>
        <v>6.6111000000000003E-2</v>
      </c>
      <c r="C33" s="1">
        <f t="shared" si="10"/>
        <v>0</v>
      </c>
    </row>
    <row r="34" spans="1:3" x14ac:dyDescent="0.45">
      <c r="A34" s="18" t="s">
        <v>2</v>
      </c>
      <c r="B34" s="1">
        <f>J23</f>
        <v>6.6111000000000003E-2</v>
      </c>
      <c r="C34" s="1">
        <f t="shared" si="10"/>
        <v>0</v>
      </c>
    </row>
    <row r="35" spans="1:3" x14ac:dyDescent="0.45">
      <c r="A35" s="18" t="s">
        <v>5</v>
      </c>
      <c r="B35" s="1">
        <f>L23</f>
        <v>6.6111000000000003E-2</v>
      </c>
      <c r="C35" s="1">
        <f t="shared" si="10"/>
        <v>0</v>
      </c>
    </row>
    <row r="36" spans="1:3" x14ac:dyDescent="0.45">
      <c r="A36" s="18" t="s">
        <v>3</v>
      </c>
      <c r="B36" s="1">
        <f>N23</f>
        <v>6.6321000000000005E-2</v>
      </c>
      <c r="C36" s="1">
        <f t="shared" si="10"/>
        <v>2.1000000000000185E-4</v>
      </c>
    </row>
    <row r="37" spans="1:3" x14ac:dyDescent="0.45">
      <c r="A37" s="21" t="s">
        <v>41</v>
      </c>
      <c r="B37" s="1">
        <f>P23</f>
        <v>6.6321000000000005E-2</v>
      </c>
      <c r="C37" s="1">
        <f t="shared" si="10"/>
        <v>0</v>
      </c>
    </row>
    <row r="38" spans="1:3" x14ac:dyDescent="0.45">
      <c r="A38" s="18" t="s">
        <v>18</v>
      </c>
      <c r="B38" s="1">
        <f>R23</f>
        <v>6.1881720000000001E-2</v>
      </c>
      <c r="C38" s="1">
        <f t="shared" si="10"/>
        <v>-4.4392800000000038E-3</v>
      </c>
    </row>
    <row r="39" spans="1:3" x14ac:dyDescent="0.45">
      <c r="A39" s="18" t="s">
        <v>1</v>
      </c>
      <c r="B39" s="1">
        <f>T23</f>
        <v>6.0747720000000005E-2</v>
      </c>
      <c r="C39" s="1">
        <f t="shared" si="10"/>
        <v>-1.1339999999999961E-3</v>
      </c>
    </row>
    <row r="40" spans="1:3" x14ac:dyDescent="0.45">
      <c r="A40" s="18" t="s">
        <v>16</v>
      </c>
      <c r="B40" s="1">
        <f>V23</f>
        <v>6.0747720000000005E-2</v>
      </c>
      <c r="C40" s="5"/>
    </row>
  </sheetData>
  <sheetProtection formatColumns="0" formatRows="0"/>
  <mergeCells count="4">
    <mergeCell ref="B28:C28"/>
    <mergeCell ref="B7:C7"/>
    <mergeCell ref="D7:E7"/>
    <mergeCell ref="F7:G7"/>
  </mergeCells>
  <pageMargins left="0.7" right="0.7" top="0.75" bottom="0.75" header="0.3" footer="0.3"/>
  <pageSetup paperSize="9" scale="39" fitToHeight="0" orientation="landscape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CoverSheet</vt:lpstr>
      <vt:lpstr>Waterfall</vt:lpstr>
      <vt:lpstr>CoverSheet!Print_Area</vt:lpstr>
      <vt:lpstr>Waterfall!Print_Area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2017-05-29T08:43:49Z</dcterms:created>
  <dcterms:modified xsi:type="dcterms:W3CDTF">2022-02-07T00:07:22Z</dcterms:modified>
</cp:coreProperties>
</file>